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bl\Desktop\"/>
    </mc:Choice>
  </mc:AlternateContent>
  <bookViews>
    <workbookView xWindow="0" yWindow="0" windowWidth="25125" windowHeight="12210"/>
  </bookViews>
  <sheets>
    <sheet name="Axel" sheetId="1" r:id="rId1"/>
    <sheet name="Dennis" sheetId="11" r:id="rId2"/>
    <sheet name="Annaïk" sheetId="1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36" i="12" l="1"/>
  <c r="I636" i="12"/>
  <c r="G635" i="12"/>
  <c r="H635" i="12" s="1"/>
  <c r="C635" i="12"/>
  <c r="G634" i="12"/>
  <c r="H634" i="12" s="1"/>
  <c r="C634" i="12"/>
  <c r="H633" i="12"/>
  <c r="G633" i="12"/>
  <c r="C633" i="12"/>
  <c r="H632" i="12"/>
  <c r="G632" i="12"/>
  <c r="C632" i="12"/>
  <c r="G631" i="12"/>
  <c r="H631" i="12" s="1"/>
  <c r="C631" i="12"/>
  <c r="G630" i="12"/>
  <c r="H630" i="12" s="1"/>
  <c r="C630" i="12"/>
  <c r="L629" i="12"/>
  <c r="G629" i="12"/>
  <c r="H629" i="12" s="1"/>
  <c r="C629" i="12"/>
  <c r="N628" i="12"/>
  <c r="J625" i="12"/>
  <c r="I625" i="12"/>
  <c r="G624" i="12"/>
  <c r="H624" i="12" s="1"/>
  <c r="C624" i="12"/>
  <c r="H623" i="12"/>
  <c r="G623" i="12"/>
  <c r="C623" i="12"/>
  <c r="H622" i="12"/>
  <c r="G622" i="12"/>
  <c r="C622" i="12"/>
  <c r="G621" i="12"/>
  <c r="H621" i="12" s="1"/>
  <c r="C621" i="12"/>
  <c r="G620" i="12"/>
  <c r="H620" i="12" s="1"/>
  <c r="C620" i="12"/>
  <c r="H619" i="12"/>
  <c r="G619" i="12"/>
  <c r="C619" i="12"/>
  <c r="L618" i="12"/>
  <c r="G618" i="12"/>
  <c r="H618" i="12" s="1"/>
  <c r="C618" i="12"/>
  <c r="N617" i="12"/>
  <c r="J614" i="12"/>
  <c r="I614" i="12"/>
  <c r="G613" i="12"/>
  <c r="H613" i="12" s="1"/>
  <c r="C613" i="12"/>
  <c r="H612" i="12"/>
  <c r="G612" i="12"/>
  <c r="C612" i="12"/>
  <c r="H611" i="12"/>
  <c r="G611" i="12"/>
  <c r="C611" i="12"/>
  <c r="H610" i="12"/>
  <c r="G610" i="12"/>
  <c r="C610" i="12"/>
  <c r="G609" i="12"/>
  <c r="H609" i="12" s="1"/>
  <c r="C609" i="12"/>
  <c r="H608" i="12"/>
  <c r="G608" i="12"/>
  <c r="C608" i="12"/>
  <c r="L607" i="12"/>
  <c r="G607" i="12"/>
  <c r="H607" i="12" s="1"/>
  <c r="C607" i="12"/>
  <c r="N606" i="12"/>
  <c r="J603" i="12"/>
  <c r="I603" i="12"/>
  <c r="G602" i="12"/>
  <c r="H602" i="12" s="1"/>
  <c r="C602" i="12"/>
  <c r="G601" i="12"/>
  <c r="H601" i="12" s="1"/>
  <c r="C601" i="12"/>
  <c r="H600" i="12"/>
  <c r="G600" i="12"/>
  <c r="C600" i="12"/>
  <c r="H599" i="12"/>
  <c r="G599" i="12"/>
  <c r="C599" i="12"/>
  <c r="G598" i="12"/>
  <c r="H598" i="12" s="1"/>
  <c r="C598" i="12"/>
  <c r="G597" i="12"/>
  <c r="H597" i="12" s="1"/>
  <c r="C597" i="12"/>
  <c r="L596" i="12"/>
  <c r="G596" i="12"/>
  <c r="C596" i="12"/>
  <c r="N595" i="12"/>
  <c r="J592" i="12"/>
  <c r="I592" i="12"/>
  <c r="G591" i="12"/>
  <c r="H591" i="12" s="1"/>
  <c r="C591" i="12"/>
  <c r="G590" i="12"/>
  <c r="H590" i="12" s="1"/>
  <c r="C590" i="12"/>
  <c r="H589" i="12"/>
  <c r="G589" i="12"/>
  <c r="C589" i="12"/>
  <c r="H588" i="12"/>
  <c r="G588" i="12"/>
  <c r="C588" i="12"/>
  <c r="H587" i="12"/>
  <c r="G587" i="12"/>
  <c r="C587" i="12"/>
  <c r="G586" i="12"/>
  <c r="H586" i="12" s="1"/>
  <c r="C586" i="12"/>
  <c r="L585" i="12"/>
  <c r="G585" i="12"/>
  <c r="H585" i="12" s="1"/>
  <c r="C585" i="12"/>
  <c r="N584" i="12" s="1"/>
  <c r="J581" i="12"/>
  <c r="I581" i="12"/>
  <c r="G581" i="12"/>
  <c r="H580" i="12"/>
  <c r="G580" i="12"/>
  <c r="C580" i="12"/>
  <c r="H579" i="12"/>
  <c r="G579" i="12"/>
  <c r="C579" i="12"/>
  <c r="G578" i="12"/>
  <c r="H578" i="12" s="1"/>
  <c r="C578" i="12"/>
  <c r="G577" i="12"/>
  <c r="H577" i="12" s="1"/>
  <c r="C577" i="12"/>
  <c r="H576" i="12"/>
  <c r="G576" i="12"/>
  <c r="C576" i="12"/>
  <c r="G575" i="12"/>
  <c r="H575" i="12" s="1"/>
  <c r="C575" i="12"/>
  <c r="L574" i="12"/>
  <c r="G574" i="12"/>
  <c r="H574" i="12" s="1"/>
  <c r="C574" i="12"/>
  <c r="N573" i="12" s="1"/>
  <c r="J570" i="12"/>
  <c r="I570" i="12"/>
  <c r="H569" i="12"/>
  <c r="G569" i="12"/>
  <c r="C569" i="12"/>
  <c r="H568" i="12"/>
  <c r="G568" i="12"/>
  <c r="C568" i="12"/>
  <c r="G567" i="12"/>
  <c r="H567" i="12" s="1"/>
  <c r="C567" i="12"/>
  <c r="H566" i="12"/>
  <c r="G566" i="12"/>
  <c r="C566" i="12"/>
  <c r="H565" i="12"/>
  <c r="G565" i="12"/>
  <c r="C565" i="12"/>
  <c r="H564" i="12"/>
  <c r="G564" i="12"/>
  <c r="C564" i="12"/>
  <c r="L563" i="12"/>
  <c r="G563" i="12"/>
  <c r="C563" i="12"/>
  <c r="N562" i="12" s="1"/>
  <c r="J559" i="12"/>
  <c r="I559" i="12"/>
  <c r="H558" i="12"/>
  <c r="G558" i="12"/>
  <c r="C558" i="12"/>
  <c r="G557" i="12"/>
  <c r="H557" i="12" s="1"/>
  <c r="C557" i="12"/>
  <c r="G556" i="12"/>
  <c r="H556" i="12" s="1"/>
  <c r="C556" i="12"/>
  <c r="G555" i="12"/>
  <c r="H555" i="12" s="1"/>
  <c r="C555" i="12"/>
  <c r="H554" i="12"/>
  <c r="G554" i="12"/>
  <c r="C554" i="12"/>
  <c r="H553" i="12"/>
  <c r="G553" i="12"/>
  <c r="C553" i="12"/>
  <c r="L552" i="12"/>
  <c r="G552" i="12"/>
  <c r="H552" i="12" s="1"/>
  <c r="C552" i="12"/>
  <c r="N551" i="12" s="1"/>
  <c r="J548" i="12"/>
  <c r="I548" i="12"/>
  <c r="G547" i="12"/>
  <c r="H547" i="12" s="1"/>
  <c r="C547" i="12"/>
  <c r="H546" i="12"/>
  <c r="G546" i="12"/>
  <c r="C546" i="12"/>
  <c r="G545" i="12"/>
  <c r="G548" i="12" s="1"/>
  <c r="C545" i="12"/>
  <c r="G544" i="12"/>
  <c r="H544" i="12" s="1"/>
  <c r="C544" i="12"/>
  <c r="G543" i="12"/>
  <c r="H543" i="12" s="1"/>
  <c r="C543" i="12"/>
  <c r="H542" i="12"/>
  <c r="G542" i="12"/>
  <c r="C542" i="12"/>
  <c r="L541" i="12"/>
  <c r="G541" i="12"/>
  <c r="H541" i="12" s="1"/>
  <c r="C541" i="12"/>
  <c r="N540" i="12" s="1"/>
  <c r="J537" i="12"/>
  <c r="I537" i="12"/>
  <c r="G536" i="12"/>
  <c r="H536" i="12" s="1"/>
  <c r="C536" i="12"/>
  <c r="H535" i="12"/>
  <c r="G535" i="12"/>
  <c r="C535" i="12"/>
  <c r="G534" i="12"/>
  <c r="H534" i="12" s="1"/>
  <c r="C534" i="12"/>
  <c r="G533" i="12"/>
  <c r="H533" i="12" s="1"/>
  <c r="C533" i="12"/>
  <c r="G532" i="12"/>
  <c r="H532" i="12" s="1"/>
  <c r="C532" i="12"/>
  <c r="H531" i="12"/>
  <c r="G531" i="12"/>
  <c r="C531" i="12"/>
  <c r="L530" i="12"/>
  <c r="G530" i="12"/>
  <c r="H530" i="12" s="1"/>
  <c r="C530" i="12"/>
  <c r="N529" i="12" s="1"/>
  <c r="J526" i="12"/>
  <c r="I526" i="12"/>
  <c r="G525" i="12"/>
  <c r="H525" i="12" s="1"/>
  <c r="C525" i="12"/>
  <c r="H524" i="12"/>
  <c r="G524" i="12"/>
  <c r="C524" i="12"/>
  <c r="G523" i="12"/>
  <c r="H523" i="12" s="1"/>
  <c r="C523" i="12"/>
  <c r="G522" i="12"/>
  <c r="H522" i="12" s="1"/>
  <c r="C522" i="12"/>
  <c r="G521" i="12"/>
  <c r="H521" i="12" s="1"/>
  <c r="C521" i="12"/>
  <c r="H520" i="12"/>
  <c r="G520" i="12"/>
  <c r="C520" i="12"/>
  <c r="L519" i="12"/>
  <c r="G519" i="12"/>
  <c r="C519" i="12"/>
  <c r="N518" i="12" s="1"/>
  <c r="J515" i="12"/>
  <c r="I515" i="12"/>
  <c r="G514" i="12"/>
  <c r="H514" i="12" s="1"/>
  <c r="C514" i="12"/>
  <c r="H513" i="12"/>
  <c r="G513" i="12"/>
  <c r="C513" i="12"/>
  <c r="G512" i="12"/>
  <c r="H512" i="12" s="1"/>
  <c r="C512" i="12"/>
  <c r="G511" i="12"/>
  <c r="H511" i="12" s="1"/>
  <c r="C511" i="12"/>
  <c r="G510" i="12"/>
  <c r="H510" i="12" s="1"/>
  <c r="C510" i="12"/>
  <c r="H509" i="12"/>
  <c r="G509" i="12"/>
  <c r="C509" i="12"/>
  <c r="L508" i="12"/>
  <c r="G508" i="12"/>
  <c r="H508" i="12" s="1"/>
  <c r="C508" i="12"/>
  <c r="N507" i="12" s="1"/>
  <c r="J504" i="12"/>
  <c r="I504" i="12"/>
  <c r="G503" i="12"/>
  <c r="H503" i="12" s="1"/>
  <c r="C503" i="12"/>
  <c r="G502" i="12"/>
  <c r="H502" i="12" s="1"/>
  <c r="C502" i="12"/>
  <c r="H501" i="12"/>
  <c r="G501" i="12"/>
  <c r="C501" i="12"/>
  <c r="H500" i="12"/>
  <c r="G500" i="12"/>
  <c r="C500" i="12"/>
  <c r="G499" i="12"/>
  <c r="H499" i="12" s="1"/>
  <c r="C499" i="12"/>
  <c r="G498" i="12"/>
  <c r="H498" i="12" s="1"/>
  <c r="C498" i="12"/>
  <c r="L497" i="12"/>
  <c r="G497" i="12"/>
  <c r="H497" i="12" s="1"/>
  <c r="C497" i="12"/>
  <c r="N496" i="12"/>
  <c r="J493" i="12"/>
  <c r="I493" i="12"/>
  <c r="G492" i="12"/>
  <c r="H492" i="12" s="1"/>
  <c r="C492" i="12"/>
  <c r="G491" i="12"/>
  <c r="H491" i="12" s="1"/>
  <c r="C491" i="12"/>
  <c r="H490" i="12"/>
  <c r="G490" i="12"/>
  <c r="C490" i="12"/>
  <c r="H489" i="12"/>
  <c r="G489" i="12"/>
  <c r="C489" i="12"/>
  <c r="H488" i="12"/>
  <c r="G488" i="12"/>
  <c r="C488" i="12"/>
  <c r="G487" i="12"/>
  <c r="H487" i="12" s="1"/>
  <c r="C487" i="12"/>
  <c r="L486" i="12"/>
  <c r="G486" i="12"/>
  <c r="H486" i="12" s="1"/>
  <c r="C486" i="12"/>
  <c r="N485" i="12" s="1"/>
  <c r="J482" i="12"/>
  <c r="I482" i="12"/>
  <c r="H481" i="12"/>
  <c r="G481" i="12"/>
  <c r="C481" i="12"/>
  <c r="G480" i="12"/>
  <c r="H480" i="12" s="1"/>
  <c r="C480" i="12"/>
  <c r="H479" i="12"/>
  <c r="G479" i="12"/>
  <c r="C479" i="12"/>
  <c r="H478" i="12"/>
  <c r="G478" i="12"/>
  <c r="C478" i="12"/>
  <c r="G477" i="12"/>
  <c r="H477" i="12" s="1"/>
  <c r="C477" i="12"/>
  <c r="G476" i="12"/>
  <c r="H476" i="12" s="1"/>
  <c r="C476" i="12"/>
  <c r="L475" i="12"/>
  <c r="G475" i="12"/>
  <c r="C475" i="12"/>
  <c r="N474" i="12" s="1"/>
  <c r="J471" i="12"/>
  <c r="I471" i="12"/>
  <c r="G470" i="12"/>
  <c r="H470" i="12" s="1"/>
  <c r="C470" i="12"/>
  <c r="H469" i="12"/>
  <c r="G469" i="12"/>
  <c r="C469" i="12"/>
  <c r="H468" i="12"/>
  <c r="G468" i="12"/>
  <c r="C468" i="12"/>
  <c r="H467" i="12"/>
  <c r="G467" i="12"/>
  <c r="C467" i="12"/>
  <c r="G466" i="12"/>
  <c r="H466" i="12" s="1"/>
  <c r="C466" i="12"/>
  <c r="H465" i="12"/>
  <c r="G465" i="12"/>
  <c r="C465" i="12"/>
  <c r="L464" i="12"/>
  <c r="G464" i="12"/>
  <c r="H464" i="12" s="1"/>
  <c r="C464" i="12"/>
  <c r="N463" i="12"/>
  <c r="J460" i="12"/>
  <c r="I460" i="12"/>
  <c r="G459" i="12"/>
  <c r="H459" i="12" s="1"/>
  <c r="C459" i="12"/>
  <c r="G458" i="12"/>
  <c r="H458" i="12" s="1"/>
  <c r="C458" i="12"/>
  <c r="H457" i="12"/>
  <c r="G457" i="12"/>
  <c r="C457" i="12"/>
  <c r="H456" i="12"/>
  <c r="G456" i="12"/>
  <c r="C456" i="12"/>
  <c r="G455" i="12"/>
  <c r="H455" i="12" s="1"/>
  <c r="C455" i="12"/>
  <c r="G454" i="12"/>
  <c r="H454" i="12" s="1"/>
  <c r="C454" i="12"/>
  <c r="L453" i="12"/>
  <c r="G453" i="12"/>
  <c r="H453" i="12" s="1"/>
  <c r="C453" i="12"/>
  <c r="N452" i="12" s="1"/>
  <c r="J449" i="12"/>
  <c r="I449" i="12"/>
  <c r="H448" i="12"/>
  <c r="G448" i="12"/>
  <c r="C448" i="12"/>
  <c r="G447" i="12"/>
  <c r="H447" i="12" s="1"/>
  <c r="C447" i="12"/>
  <c r="H446" i="12"/>
  <c r="G446" i="12"/>
  <c r="C446" i="12"/>
  <c r="H445" i="12"/>
  <c r="G445" i="12"/>
  <c r="C445" i="12"/>
  <c r="H444" i="12"/>
  <c r="G444" i="12"/>
  <c r="C444" i="12"/>
  <c r="G443" i="12"/>
  <c r="H443" i="12" s="1"/>
  <c r="C443" i="12"/>
  <c r="L442" i="12"/>
  <c r="G442" i="12"/>
  <c r="C442" i="12"/>
  <c r="N441" i="12" s="1"/>
  <c r="J438" i="12"/>
  <c r="I438" i="12"/>
  <c r="G437" i="12"/>
  <c r="H437" i="12" s="1"/>
  <c r="C437" i="12"/>
  <c r="H436" i="12"/>
  <c r="G436" i="12"/>
  <c r="C436" i="12"/>
  <c r="H435" i="12"/>
  <c r="G435" i="12"/>
  <c r="C435" i="12"/>
  <c r="G434" i="12"/>
  <c r="H434" i="12" s="1"/>
  <c r="C434" i="12"/>
  <c r="G433" i="12"/>
  <c r="H433" i="12" s="1"/>
  <c r="C433" i="12"/>
  <c r="H432" i="12"/>
  <c r="G432" i="12"/>
  <c r="C432" i="12"/>
  <c r="L431" i="12"/>
  <c r="G431" i="12"/>
  <c r="C431" i="12"/>
  <c r="N430" i="12" s="1"/>
  <c r="J427" i="12"/>
  <c r="I427" i="12"/>
  <c r="H426" i="12"/>
  <c r="G426" i="12"/>
  <c r="C426" i="12"/>
  <c r="H425" i="12"/>
  <c r="G425" i="12"/>
  <c r="C425" i="12"/>
  <c r="H424" i="12"/>
  <c r="G424" i="12"/>
  <c r="C424" i="12"/>
  <c r="G423" i="12"/>
  <c r="H423" i="12" s="1"/>
  <c r="C423" i="12"/>
  <c r="H422" i="12"/>
  <c r="G422" i="12"/>
  <c r="C422" i="12"/>
  <c r="H421" i="12"/>
  <c r="G421" i="12"/>
  <c r="C421" i="12"/>
  <c r="L420" i="12"/>
  <c r="G420" i="12"/>
  <c r="H420" i="12" s="1"/>
  <c r="C420" i="12"/>
  <c r="N419" i="12" s="1"/>
  <c r="J416" i="12"/>
  <c r="I416" i="12"/>
  <c r="G415" i="12"/>
  <c r="H415" i="12" s="1"/>
  <c r="C415" i="12"/>
  <c r="H414" i="12"/>
  <c r="G414" i="12"/>
  <c r="C414" i="12"/>
  <c r="H413" i="12"/>
  <c r="G413" i="12"/>
  <c r="C413" i="12"/>
  <c r="H412" i="12"/>
  <c r="G412" i="12"/>
  <c r="C412" i="12"/>
  <c r="G411" i="12"/>
  <c r="H411" i="12" s="1"/>
  <c r="C411" i="12"/>
  <c r="G410" i="12"/>
  <c r="H410" i="12" s="1"/>
  <c r="C410" i="12"/>
  <c r="L409" i="12"/>
  <c r="G409" i="12"/>
  <c r="G416" i="12" s="1"/>
  <c r="C409" i="12"/>
  <c r="N408" i="12" s="1"/>
  <c r="J405" i="12"/>
  <c r="I405" i="12"/>
  <c r="G404" i="12"/>
  <c r="H404" i="12" s="1"/>
  <c r="C404" i="12"/>
  <c r="G403" i="12"/>
  <c r="H403" i="12" s="1"/>
  <c r="C403" i="12"/>
  <c r="G402" i="12"/>
  <c r="H402" i="12" s="1"/>
  <c r="C402" i="12"/>
  <c r="G401" i="12"/>
  <c r="H401" i="12" s="1"/>
  <c r="C401" i="12"/>
  <c r="G400" i="12"/>
  <c r="H400" i="12" s="1"/>
  <c r="C400" i="12"/>
  <c r="G399" i="12"/>
  <c r="H399" i="12" s="1"/>
  <c r="C399" i="12"/>
  <c r="L398" i="12"/>
  <c r="G398" i="12"/>
  <c r="C398" i="12"/>
  <c r="N397" i="12" s="1"/>
  <c r="J394" i="12"/>
  <c r="I394" i="12"/>
  <c r="G393" i="12"/>
  <c r="H393" i="12" s="1"/>
  <c r="C393" i="12"/>
  <c r="G392" i="12"/>
  <c r="H392" i="12" s="1"/>
  <c r="C392" i="12"/>
  <c r="G391" i="12"/>
  <c r="H391" i="12" s="1"/>
  <c r="C391" i="12"/>
  <c r="G390" i="12"/>
  <c r="H390" i="12" s="1"/>
  <c r="C390" i="12"/>
  <c r="G389" i="12"/>
  <c r="H389" i="12" s="1"/>
  <c r="C389" i="12"/>
  <c r="G388" i="12"/>
  <c r="H388" i="12" s="1"/>
  <c r="C388" i="12"/>
  <c r="L387" i="12"/>
  <c r="G387" i="12"/>
  <c r="C387" i="12"/>
  <c r="N386" i="12" s="1"/>
  <c r="J383" i="12"/>
  <c r="I383" i="12"/>
  <c r="G382" i="12"/>
  <c r="H382" i="12" s="1"/>
  <c r="C382" i="12"/>
  <c r="G381" i="12"/>
  <c r="H381" i="12" s="1"/>
  <c r="C381" i="12"/>
  <c r="G380" i="12"/>
  <c r="H380" i="12" s="1"/>
  <c r="C380" i="12"/>
  <c r="G379" i="12"/>
  <c r="H379" i="12" s="1"/>
  <c r="C379" i="12"/>
  <c r="G378" i="12"/>
  <c r="H378" i="12" s="1"/>
  <c r="C378" i="12"/>
  <c r="G377" i="12"/>
  <c r="H377" i="12" s="1"/>
  <c r="C377" i="12"/>
  <c r="L376" i="12"/>
  <c r="G376" i="12"/>
  <c r="C376" i="12"/>
  <c r="N375" i="12" s="1"/>
  <c r="J372" i="12"/>
  <c r="I372" i="12"/>
  <c r="G371" i="12"/>
  <c r="H371" i="12" s="1"/>
  <c r="C371" i="12"/>
  <c r="G370" i="12"/>
  <c r="H370" i="12" s="1"/>
  <c r="C370" i="12"/>
  <c r="G369" i="12"/>
  <c r="H369" i="12" s="1"/>
  <c r="C369" i="12"/>
  <c r="G368" i="12"/>
  <c r="H368" i="12" s="1"/>
  <c r="C368" i="12"/>
  <c r="G367" i="12"/>
  <c r="H367" i="12" s="1"/>
  <c r="C367" i="12"/>
  <c r="G366" i="12"/>
  <c r="H366" i="12" s="1"/>
  <c r="C366" i="12"/>
  <c r="L365" i="12"/>
  <c r="G365" i="12"/>
  <c r="C365" i="12"/>
  <c r="N364" i="12" s="1"/>
  <c r="J361" i="12"/>
  <c r="I361" i="12"/>
  <c r="G360" i="12"/>
  <c r="H360" i="12" s="1"/>
  <c r="C360" i="12"/>
  <c r="G359" i="12"/>
  <c r="H359" i="12" s="1"/>
  <c r="C359" i="12"/>
  <c r="G358" i="12"/>
  <c r="H358" i="12" s="1"/>
  <c r="C358" i="12"/>
  <c r="G357" i="12"/>
  <c r="H357" i="12" s="1"/>
  <c r="C357" i="12"/>
  <c r="G356" i="12"/>
  <c r="H356" i="12" s="1"/>
  <c r="C356" i="12"/>
  <c r="G355" i="12"/>
  <c r="H355" i="12" s="1"/>
  <c r="C355" i="12"/>
  <c r="L354" i="12"/>
  <c r="G354" i="12"/>
  <c r="C354" i="12"/>
  <c r="N353" i="12" s="1"/>
  <c r="J350" i="12"/>
  <c r="I350" i="12"/>
  <c r="G349" i="12"/>
  <c r="H349" i="12" s="1"/>
  <c r="C349" i="12"/>
  <c r="G348" i="12"/>
  <c r="H348" i="12" s="1"/>
  <c r="C348" i="12"/>
  <c r="G347" i="12"/>
  <c r="H347" i="12" s="1"/>
  <c r="C347" i="12"/>
  <c r="G346" i="12"/>
  <c r="H346" i="12" s="1"/>
  <c r="C346" i="12"/>
  <c r="G345" i="12"/>
  <c r="H345" i="12" s="1"/>
  <c r="C345" i="12"/>
  <c r="G344" i="12"/>
  <c r="H344" i="12" s="1"/>
  <c r="C344" i="12"/>
  <c r="L343" i="12"/>
  <c r="G343" i="12"/>
  <c r="C343" i="12"/>
  <c r="N342" i="12" s="1"/>
  <c r="J339" i="12"/>
  <c r="I339" i="12"/>
  <c r="G338" i="12"/>
  <c r="C338" i="12"/>
  <c r="G337" i="12"/>
  <c r="H337" i="12" s="1"/>
  <c r="C337" i="12"/>
  <c r="G336" i="12"/>
  <c r="H336" i="12" s="1"/>
  <c r="C336" i="12"/>
  <c r="G335" i="12"/>
  <c r="H335" i="12" s="1"/>
  <c r="C335" i="12"/>
  <c r="G334" i="12"/>
  <c r="C334" i="12"/>
  <c r="G333" i="12"/>
  <c r="H333" i="12" s="1"/>
  <c r="C333" i="12"/>
  <c r="L332" i="12"/>
  <c r="G332" i="12"/>
  <c r="C332" i="12"/>
  <c r="N331" i="12" s="1"/>
  <c r="J328" i="12"/>
  <c r="I328" i="12"/>
  <c r="G327" i="12"/>
  <c r="H327" i="12" s="1"/>
  <c r="C327" i="12"/>
  <c r="G326" i="12"/>
  <c r="H326" i="12" s="1"/>
  <c r="C326" i="12"/>
  <c r="H325" i="12"/>
  <c r="G325" i="12"/>
  <c r="C325" i="12"/>
  <c r="G324" i="12"/>
  <c r="H324" i="12" s="1"/>
  <c r="C324" i="12"/>
  <c r="G323" i="12"/>
  <c r="H323" i="12" s="1"/>
  <c r="C323" i="12"/>
  <c r="G322" i="12"/>
  <c r="H322" i="12" s="1"/>
  <c r="C322" i="12"/>
  <c r="L321" i="12"/>
  <c r="G321" i="12"/>
  <c r="H321" i="12" s="1"/>
  <c r="C321" i="12"/>
  <c r="N320" i="12"/>
  <c r="J317" i="12"/>
  <c r="I317" i="12"/>
  <c r="G316" i="12"/>
  <c r="H316" i="12" s="1"/>
  <c r="C316" i="12"/>
  <c r="G315" i="12"/>
  <c r="H315" i="12" s="1"/>
  <c r="C315" i="12"/>
  <c r="H314" i="12"/>
  <c r="G314" i="12"/>
  <c r="C314" i="12"/>
  <c r="G313" i="12"/>
  <c r="H313" i="12" s="1"/>
  <c r="C313" i="12"/>
  <c r="G312" i="12"/>
  <c r="H312" i="12" s="1"/>
  <c r="C312" i="12"/>
  <c r="G311" i="12"/>
  <c r="H311" i="12" s="1"/>
  <c r="C311" i="12"/>
  <c r="L310" i="12"/>
  <c r="G310" i="12"/>
  <c r="H310" i="12" s="1"/>
  <c r="C310" i="12"/>
  <c r="N309" i="12"/>
  <c r="J306" i="12"/>
  <c r="I306" i="12"/>
  <c r="G305" i="12"/>
  <c r="H305" i="12" s="1"/>
  <c r="C305" i="12"/>
  <c r="G304" i="12"/>
  <c r="H304" i="12" s="1"/>
  <c r="C304" i="12"/>
  <c r="H303" i="12"/>
  <c r="G303" i="12"/>
  <c r="C303" i="12"/>
  <c r="G302" i="12"/>
  <c r="H302" i="12" s="1"/>
  <c r="C302" i="12"/>
  <c r="G301" i="12"/>
  <c r="H301" i="12" s="1"/>
  <c r="C301" i="12"/>
  <c r="G300" i="12"/>
  <c r="H300" i="12" s="1"/>
  <c r="C300" i="12"/>
  <c r="L299" i="12"/>
  <c r="G299" i="12"/>
  <c r="H299" i="12" s="1"/>
  <c r="C299" i="12"/>
  <c r="N298" i="12"/>
  <c r="J295" i="12"/>
  <c r="I295" i="12"/>
  <c r="G294" i="12"/>
  <c r="H294" i="12" s="1"/>
  <c r="C294" i="12"/>
  <c r="G293" i="12"/>
  <c r="H293" i="12" s="1"/>
  <c r="C293" i="12"/>
  <c r="H292" i="12"/>
  <c r="G292" i="12"/>
  <c r="C292" i="12"/>
  <c r="G291" i="12"/>
  <c r="H291" i="12" s="1"/>
  <c r="C291" i="12"/>
  <c r="G290" i="12"/>
  <c r="H290" i="12" s="1"/>
  <c r="C290" i="12"/>
  <c r="G289" i="12"/>
  <c r="H289" i="12" s="1"/>
  <c r="C289" i="12"/>
  <c r="L288" i="12"/>
  <c r="G288" i="12"/>
  <c r="H288" i="12" s="1"/>
  <c r="C288" i="12"/>
  <c r="N287" i="12"/>
  <c r="J284" i="12"/>
  <c r="I284" i="12"/>
  <c r="G283" i="12"/>
  <c r="H283" i="12" s="1"/>
  <c r="C283" i="12"/>
  <c r="G282" i="12"/>
  <c r="H282" i="12" s="1"/>
  <c r="C282" i="12"/>
  <c r="H281" i="12"/>
  <c r="G281" i="12"/>
  <c r="C281" i="12"/>
  <c r="G280" i="12"/>
  <c r="H280" i="12" s="1"/>
  <c r="C280" i="12"/>
  <c r="G279" i="12"/>
  <c r="H279" i="12" s="1"/>
  <c r="C279" i="12"/>
  <c r="G278" i="12"/>
  <c r="H278" i="12" s="1"/>
  <c r="C278" i="12"/>
  <c r="L277" i="12"/>
  <c r="G277" i="12"/>
  <c r="H277" i="12" s="1"/>
  <c r="C277" i="12"/>
  <c r="N276" i="12"/>
  <c r="J273" i="12"/>
  <c r="I273" i="12"/>
  <c r="G272" i="12"/>
  <c r="H272" i="12" s="1"/>
  <c r="C272" i="12"/>
  <c r="G271" i="12"/>
  <c r="H271" i="12" s="1"/>
  <c r="C271" i="12"/>
  <c r="H270" i="12"/>
  <c r="G270" i="12"/>
  <c r="C270" i="12"/>
  <c r="G269" i="12"/>
  <c r="H269" i="12" s="1"/>
  <c r="C269" i="12"/>
  <c r="G268" i="12"/>
  <c r="H268" i="12" s="1"/>
  <c r="C268" i="12"/>
  <c r="G267" i="12"/>
  <c r="H267" i="12" s="1"/>
  <c r="C267" i="12"/>
  <c r="L266" i="12"/>
  <c r="G266" i="12"/>
  <c r="H266" i="12" s="1"/>
  <c r="C266" i="12"/>
  <c r="N265" i="12"/>
  <c r="J262" i="12"/>
  <c r="I262" i="12"/>
  <c r="G261" i="12"/>
  <c r="H261" i="12" s="1"/>
  <c r="C261" i="12"/>
  <c r="G260" i="12"/>
  <c r="H260" i="12" s="1"/>
  <c r="C260" i="12"/>
  <c r="H259" i="12"/>
  <c r="G259" i="12"/>
  <c r="C259" i="12"/>
  <c r="G258" i="12"/>
  <c r="H258" i="12" s="1"/>
  <c r="C258" i="12"/>
  <c r="G257" i="12"/>
  <c r="H257" i="12" s="1"/>
  <c r="C257" i="12"/>
  <c r="G256" i="12"/>
  <c r="H256" i="12" s="1"/>
  <c r="C256" i="12"/>
  <c r="L255" i="12"/>
  <c r="G255" i="12"/>
  <c r="H255" i="12" s="1"/>
  <c r="C255" i="12"/>
  <c r="N254" i="12"/>
  <c r="J251" i="12"/>
  <c r="I251" i="12"/>
  <c r="G250" i="12"/>
  <c r="H250" i="12" s="1"/>
  <c r="C250" i="12"/>
  <c r="G249" i="12"/>
  <c r="H249" i="12" s="1"/>
  <c r="C249" i="12"/>
  <c r="H248" i="12"/>
  <c r="G248" i="12"/>
  <c r="C248" i="12"/>
  <c r="G247" i="12"/>
  <c r="H247" i="12" s="1"/>
  <c r="C247" i="12"/>
  <c r="G246" i="12"/>
  <c r="H246" i="12" s="1"/>
  <c r="C246" i="12"/>
  <c r="G245" i="12"/>
  <c r="H245" i="12" s="1"/>
  <c r="C245" i="12"/>
  <c r="L244" i="12"/>
  <c r="G244" i="12"/>
  <c r="H244" i="12" s="1"/>
  <c r="C244" i="12"/>
  <c r="N243" i="12"/>
  <c r="J240" i="12"/>
  <c r="I240" i="12"/>
  <c r="G239" i="12"/>
  <c r="H239" i="12" s="1"/>
  <c r="C239" i="12"/>
  <c r="G238" i="12"/>
  <c r="H238" i="12" s="1"/>
  <c r="C238" i="12"/>
  <c r="H237" i="12"/>
  <c r="G237" i="12"/>
  <c r="C237" i="12"/>
  <c r="G236" i="12"/>
  <c r="H236" i="12" s="1"/>
  <c r="C236" i="12"/>
  <c r="G235" i="12"/>
  <c r="H235" i="12" s="1"/>
  <c r="C235" i="12"/>
  <c r="G234" i="12"/>
  <c r="H234" i="12" s="1"/>
  <c r="C234" i="12"/>
  <c r="L233" i="12"/>
  <c r="G233" i="12"/>
  <c r="H233" i="12" s="1"/>
  <c r="C233" i="12"/>
  <c r="N232" i="12"/>
  <c r="J229" i="12"/>
  <c r="I229" i="12"/>
  <c r="G228" i="12"/>
  <c r="H228" i="12" s="1"/>
  <c r="C228" i="12"/>
  <c r="G227" i="12"/>
  <c r="H227" i="12" s="1"/>
  <c r="C227" i="12"/>
  <c r="H226" i="12"/>
  <c r="G226" i="12"/>
  <c r="C226" i="12"/>
  <c r="G225" i="12"/>
  <c r="H225" i="12" s="1"/>
  <c r="C225" i="12"/>
  <c r="G224" i="12"/>
  <c r="H224" i="12" s="1"/>
  <c r="C224" i="12"/>
  <c r="G223" i="12"/>
  <c r="H223" i="12" s="1"/>
  <c r="C223" i="12"/>
  <c r="L222" i="12"/>
  <c r="G222" i="12"/>
  <c r="C222" i="12"/>
  <c r="N221" i="12"/>
  <c r="J218" i="12"/>
  <c r="I218" i="12"/>
  <c r="H217" i="12"/>
  <c r="G217" i="12"/>
  <c r="C217" i="12"/>
  <c r="G216" i="12"/>
  <c r="H216" i="12" s="1"/>
  <c r="C216" i="12"/>
  <c r="G215" i="12"/>
  <c r="H215" i="12" s="1"/>
  <c r="C215" i="12"/>
  <c r="H214" i="12"/>
  <c r="G214" i="12"/>
  <c r="C214" i="12"/>
  <c r="G213" i="12"/>
  <c r="H213" i="12" s="1"/>
  <c r="C213" i="12"/>
  <c r="G212" i="12"/>
  <c r="H212" i="12" s="1"/>
  <c r="C212" i="12"/>
  <c r="L211" i="12"/>
  <c r="G211" i="12"/>
  <c r="H211" i="12" s="1"/>
  <c r="C211" i="12"/>
  <c r="N210" i="12" s="1"/>
  <c r="J207" i="12"/>
  <c r="I207" i="12"/>
  <c r="H206" i="12"/>
  <c r="G206" i="12"/>
  <c r="C206" i="12"/>
  <c r="G205" i="12"/>
  <c r="H205" i="12" s="1"/>
  <c r="C205" i="12"/>
  <c r="G204" i="12"/>
  <c r="H204" i="12" s="1"/>
  <c r="C204" i="12"/>
  <c r="H203" i="12"/>
  <c r="G203" i="12"/>
  <c r="C203" i="12"/>
  <c r="G202" i="12"/>
  <c r="H202" i="12" s="1"/>
  <c r="C202" i="12"/>
  <c r="G201" i="12"/>
  <c r="H201" i="12" s="1"/>
  <c r="C201" i="12"/>
  <c r="L200" i="12"/>
  <c r="G200" i="12"/>
  <c r="H200" i="12" s="1"/>
  <c r="C200" i="12"/>
  <c r="N199" i="12"/>
  <c r="J196" i="12"/>
  <c r="I196" i="12"/>
  <c r="H195" i="12"/>
  <c r="G195" i="12"/>
  <c r="C195" i="12"/>
  <c r="G194" i="12"/>
  <c r="H194" i="12" s="1"/>
  <c r="C194" i="12"/>
  <c r="G193" i="12"/>
  <c r="H193" i="12" s="1"/>
  <c r="C193" i="12"/>
  <c r="G192" i="12"/>
  <c r="H192" i="12" s="1"/>
  <c r="C192" i="12"/>
  <c r="H191" i="12"/>
  <c r="G191" i="12"/>
  <c r="C191" i="12"/>
  <c r="H190" i="12"/>
  <c r="G190" i="12"/>
  <c r="C190" i="12"/>
  <c r="L189" i="12"/>
  <c r="G189" i="12"/>
  <c r="H189" i="12" s="1"/>
  <c r="C189" i="12"/>
  <c r="N188" i="12" s="1"/>
  <c r="J185" i="12"/>
  <c r="I185" i="12"/>
  <c r="H184" i="12"/>
  <c r="G184" i="12"/>
  <c r="C184" i="12"/>
  <c r="G183" i="12"/>
  <c r="H183" i="12" s="1"/>
  <c r="C183" i="12"/>
  <c r="G182" i="12"/>
  <c r="H182" i="12" s="1"/>
  <c r="C182" i="12"/>
  <c r="G181" i="12"/>
  <c r="H181" i="12" s="1"/>
  <c r="C181" i="12"/>
  <c r="H180" i="12"/>
  <c r="G180" i="12"/>
  <c r="C180" i="12"/>
  <c r="H179" i="12"/>
  <c r="G179" i="12"/>
  <c r="C179" i="12"/>
  <c r="L178" i="12"/>
  <c r="G178" i="12"/>
  <c r="H178" i="12" s="1"/>
  <c r="C178" i="12"/>
  <c r="N177" i="12" s="1"/>
  <c r="J174" i="12"/>
  <c r="I174" i="12"/>
  <c r="G173" i="12"/>
  <c r="H173" i="12" s="1"/>
  <c r="C173" i="12"/>
  <c r="H172" i="12"/>
  <c r="G172" i="12"/>
  <c r="C172" i="12"/>
  <c r="G171" i="12"/>
  <c r="G174" i="12" s="1"/>
  <c r="C171" i="12"/>
  <c r="G170" i="12"/>
  <c r="H170" i="12" s="1"/>
  <c r="C170" i="12"/>
  <c r="G169" i="12"/>
  <c r="H169" i="12" s="1"/>
  <c r="C169" i="12"/>
  <c r="H168" i="12"/>
  <c r="G168" i="12"/>
  <c r="C168" i="12"/>
  <c r="L167" i="12"/>
  <c r="G167" i="12"/>
  <c r="H167" i="12" s="1"/>
  <c r="C167" i="12"/>
  <c r="N166" i="12"/>
  <c r="J163" i="12"/>
  <c r="I163" i="12"/>
  <c r="G162" i="12"/>
  <c r="H162" i="12" s="1"/>
  <c r="C162" i="12"/>
  <c r="H161" i="12"/>
  <c r="G161" i="12"/>
  <c r="C161" i="12"/>
  <c r="H160" i="12"/>
  <c r="G160" i="12"/>
  <c r="C160" i="12"/>
  <c r="G159" i="12"/>
  <c r="H159" i="12" s="1"/>
  <c r="C159" i="12"/>
  <c r="G158" i="12"/>
  <c r="H158" i="12" s="1"/>
  <c r="C158" i="12"/>
  <c r="H157" i="12"/>
  <c r="G157" i="12"/>
  <c r="C157" i="12"/>
  <c r="L156" i="12"/>
  <c r="G156" i="12"/>
  <c r="H156" i="12" s="1"/>
  <c r="C156" i="12"/>
  <c r="N155" i="12"/>
  <c r="J152" i="12"/>
  <c r="I152" i="12"/>
  <c r="G151" i="12"/>
  <c r="H151" i="12" s="1"/>
  <c r="C151" i="12"/>
  <c r="G150" i="12"/>
  <c r="H150" i="12" s="1"/>
  <c r="C150" i="12"/>
  <c r="H149" i="12"/>
  <c r="G149" i="12"/>
  <c r="C149" i="12"/>
  <c r="G148" i="12"/>
  <c r="H148" i="12" s="1"/>
  <c r="C148" i="12"/>
  <c r="G147" i="12"/>
  <c r="H147" i="12" s="1"/>
  <c r="C147" i="12"/>
  <c r="G146" i="12"/>
  <c r="H146" i="12" s="1"/>
  <c r="C146" i="12"/>
  <c r="L145" i="12"/>
  <c r="G145" i="12"/>
  <c r="H145" i="12" s="1"/>
  <c r="C145" i="12"/>
  <c r="N144" i="12" s="1"/>
  <c r="J141" i="12"/>
  <c r="I141" i="12"/>
  <c r="H140" i="12"/>
  <c r="G140" i="12"/>
  <c r="C140" i="12"/>
  <c r="G139" i="12"/>
  <c r="H139" i="12" s="1"/>
  <c r="C139" i="12"/>
  <c r="G138" i="12"/>
  <c r="H138" i="12" s="1"/>
  <c r="C138" i="12"/>
  <c r="H137" i="12"/>
  <c r="G137" i="12"/>
  <c r="C137" i="12"/>
  <c r="G136" i="12"/>
  <c r="H136" i="12" s="1"/>
  <c r="C136" i="12"/>
  <c r="G135" i="12"/>
  <c r="H135" i="12" s="1"/>
  <c r="C135" i="12"/>
  <c r="L134" i="12"/>
  <c r="G134" i="12"/>
  <c r="H134" i="12" s="1"/>
  <c r="C134" i="12"/>
  <c r="N133" i="12" s="1"/>
  <c r="J130" i="12"/>
  <c r="I130" i="12"/>
  <c r="H129" i="12"/>
  <c r="G129" i="12"/>
  <c r="C129" i="12"/>
  <c r="H128" i="12"/>
  <c r="G128" i="12"/>
  <c r="C128" i="12"/>
  <c r="G127" i="12"/>
  <c r="H127" i="12" s="1"/>
  <c r="C127" i="12"/>
  <c r="G126" i="12"/>
  <c r="H126" i="12" s="1"/>
  <c r="C126" i="12"/>
  <c r="H125" i="12"/>
  <c r="G125" i="12"/>
  <c r="C125" i="12"/>
  <c r="G124" i="12"/>
  <c r="H124" i="12" s="1"/>
  <c r="C124" i="12"/>
  <c r="L123" i="12"/>
  <c r="G123" i="12"/>
  <c r="H123" i="12" s="1"/>
  <c r="C123" i="12"/>
  <c r="N122" i="12" s="1"/>
  <c r="J119" i="12"/>
  <c r="I119" i="12"/>
  <c r="H118" i="12"/>
  <c r="G118" i="12"/>
  <c r="C118" i="12"/>
  <c r="G117" i="12"/>
  <c r="H117" i="12" s="1"/>
  <c r="C117" i="12"/>
  <c r="G116" i="12"/>
  <c r="H116" i="12" s="1"/>
  <c r="C116" i="12"/>
  <c r="G115" i="12"/>
  <c r="H115" i="12" s="1"/>
  <c r="C115" i="12"/>
  <c r="H114" i="12"/>
  <c r="G114" i="12"/>
  <c r="C114" i="12"/>
  <c r="H113" i="12"/>
  <c r="G113" i="12"/>
  <c r="C113" i="12"/>
  <c r="L112" i="12"/>
  <c r="G112" i="12"/>
  <c r="H112" i="12" s="1"/>
  <c r="C112" i="12"/>
  <c r="N111" i="12" s="1"/>
  <c r="J108" i="12"/>
  <c r="I108" i="12"/>
  <c r="G108" i="12"/>
  <c r="G107" i="12"/>
  <c r="H107" i="12" s="1"/>
  <c r="C107" i="12"/>
  <c r="H106" i="12"/>
  <c r="G106" i="12"/>
  <c r="C106" i="12"/>
  <c r="G105" i="12"/>
  <c r="H105" i="12" s="1"/>
  <c r="C105" i="12"/>
  <c r="G104" i="12"/>
  <c r="H104" i="12" s="1"/>
  <c r="C104" i="12"/>
  <c r="G103" i="12"/>
  <c r="H103" i="12" s="1"/>
  <c r="C103" i="12"/>
  <c r="H102" i="12"/>
  <c r="G102" i="12"/>
  <c r="C102" i="12"/>
  <c r="L101" i="12"/>
  <c r="K101" i="12"/>
  <c r="G101" i="12"/>
  <c r="H101" i="12" s="1"/>
  <c r="C101" i="12"/>
  <c r="N100" i="12"/>
  <c r="J97" i="12"/>
  <c r="I97" i="12"/>
  <c r="G96" i="12"/>
  <c r="H96" i="12" s="1"/>
  <c r="C96" i="12"/>
  <c r="G95" i="12"/>
  <c r="H95" i="12" s="1"/>
  <c r="C95" i="12"/>
  <c r="H94" i="12"/>
  <c r="G94" i="12"/>
  <c r="C94" i="12"/>
  <c r="G93" i="12"/>
  <c r="H93" i="12" s="1"/>
  <c r="C93" i="12"/>
  <c r="G92" i="12"/>
  <c r="C92" i="12"/>
  <c r="G91" i="12"/>
  <c r="H91" i="12" s="1"/>
  <c r="C91" i="12"/>
  <c r="L90" i="12"/>
  <c r="G90" i="12"/>
  <c r="C90" i="12"/>
  <c r="N89" i="12" s="1"/>
  <c r="J86" i="12"/>
  <c r="I86" i="12"/>
  <c r="G85" i="12"/>
  <c r="H85" i="12" s="1"/>
  <c r="C85" i="12"/>
  <c r="G84" i="12"/>
  <c r="H84" i="12" s="1"/>
  <c r="C84" i="12"/>
  <c r="K83" i="12"/>
  <c r="G83" i="12"/>
  <c r="H83" i="12" s="1"/>
  <c r="C83" i="12"/>
  <c r="H82" i="12"/>
  <c r="G82" i="12"/>
  <c r="C82" i="12"/>
  <c r="G81" i="12"/>
  <c r="H81" i="12" s="1"/>
  <c r="C81" i="12"/>
  <c r="H80" i="12"/>
  <c r="G80" i="12"/>
  <c r="C80" i="12"/>
  <c r="L79" i="12"/>
  <c r="H79" i="12"/>
  <c r="G79" i="12"/>
  <c r="C79" i="12"/>
  <c r="N78" i="12"/>
  <c r="J75" i="12"/>
  <c r="I75" i="12"/>
  <c r="G74" i="12"/>
  <c r="H74" i="12" s="1"/>
  <c r="C74" i="12"/>
  <c r="G73" i="12"/>
  <c r="H73" i="12" s="1"/>
  <c r="C73" i="12"/>
  <c r="H72" i="12"/>
  <c r="G72" i="12"/>
  <c r="C72" i="12"/>
  <c r="G71" i="12"/>
  <c r="H71" i="12" s="1"/>
  <c r="C71" i="12"/>
  <c r="G70" i="12"/>
  <c r="H70" i="12" s="1"/>
  <c r="C70" i="12"/>
  <c r="G69" i="12"/>
  <c r="H69" i="12" s="1"/>
  <c r="C69" i="12"/>
  <c r="L68" i="12"/>
  <c r="G68" i="12"/>
  <c r="C68" i="12"/>
  <c r="N67" i="12" s="1"/>
  <c r="J64" i="12"/>
  <c r="I64" i="12"/>
  <c r="H63" i="12"/>
  <c r="G63" i="12"/>
  <c r="C63" i="12"/>
  <c r="K62" i="12"/>
  <c r="H62" i="12"/>
  <c r="G62" i="12"/>
  <c r="C62" i="12"/>
  <c r="G61" i="12"/>
  <c r="H61" i="12" s="1"/>
  <c r="C61" i="12"/>
  <c r="G60" i="12"/>
  <c r="C60" i="12"/>
  <c r="K59" i="12"/>
  <c r="G59" i="12"/>
  <c r="H59" i="12" s="1"/>
  <c r="C59" i="12"/>
  <c r="G58" i="12"/>
  <c r="H58" i="12" s="1"/>
  <c r="C58" i="12"/>
  <c r="L57" i="12"/>
  <c r="G57" i="12"/>
  <c r="C57" i="12"/>
  <c r="N56" i="12"/>
  <c r="J53" i="12"/>
  <c r="I53" i="12"/>
  <c r="G52" i="12"/>
  <c r="H52" i="12" s="1"/>
  <c r="C52" i="12"/>
  <c r="G51" i="12"/>
  <c r="H51" i="12" s="1"/>
  <c r="C51" i="12"/>
  <c r="H50" i="12"/>
  <c r="G50" i="12"/>
  <c r="K50" i="12" s="1"/>
  <c r="C50" i="12"/>
  <c r="G49" i="12"/>
  <c r="H49" i="12" s="1"/>
  <c r="C49" i="12"/>
  <c r="G48" i="12"/>
  <c r="K48" i="12" s="1"/>
  <c r="C48" i="12"/>
  <c r="G47" i="12"/>
  <c r="C47" i="12"/>
  <c r="L46" i="12"/>
  <c r="G46" i="12"/>
  <c r="C46" i="12"/>
  <c r="N45" i="12" s="1"/>
  <c r="J42" i="12"/>
  <c r="I42" i="12"/>
  <c r="G41" i="12"/>
  <c r="H41" i="12" s="1"/>
  <c r="C41" i="12"/>
  <c r="G40" i="12"/>
  <c r="H40" i="12" s="1"/>
  <c r="C40" i="12"/>
  <c r="H39" i="12"/>
  <c r="G39" i="12"/>
  <c r="C39" i="12"/>
  <c r="H38" i="12"/>
  <c r="G38" i="12"/>
  <c r="C38" i="12"/>
  <c r="G37" i="12"/>
  <c r="H37" i="12" s="1"/>
  <c r="C37" i="12"/>
  <c r="G36" i="12"/>
  <c r="C36" i="12"/>
  <c r="L35" i="12"/>
  <c r="H35" i="12"/>
  <c r="G35" i="12"/>
  <c r="C35" i="12"/>
  <c r="N34" i="12" s="1"/>
  <c r="J31" i="12"/>
  <c r="I31" i="12"/>
  <c r="G30" i="12"/>
  <c r="K30" i="12" s="1"/>
  <c r="C30" i="12"/>
  <c r="G29" i="12"/>
  <c r="H29" i="12" s="1"/>
  <c r="C29" i="12"/>
  <c r="G28" i="12"/>
  <c r="K28" i="12" s="1"/>
  <c r="C28" i="12"/>
  <c r="K27" i="12"/>
  <c r="G27" i="12"/>
  <c r="H27" i="12" s="1"/>
  <c r="C27" i="12"/>
  <c r="H26" i="12"/>
  <c r="G26" i="12"/>
  <c r="C26" i="12"/>
  <c r="G25" i="12"/>
  <c r="H25" i="12" s="1"/>
  <c r="C25" i="12"/>
  <c r="L24" i="12"/>
  <c r="G24" i="12"/>
  <c r="H24" i="12" s="1"/>
  <c r="C24" i="12"/>
  <c r="N23" i="12" s="1"/>
  <c r="J20" i="12"/>
  <c r="I20" i="12"/>
  <c r="H19" i="12"/>
  <c r="G19" i="12"/>
  <c r="C19" i="12"/>
  <c r="K18" i="12"/>
  <c r="H18" i="12"/>
  <c r="G18" i="12"/>
  <c r="C18" i="12"/>
  <c r="G17" i="12"/>
  <c r="H17" i="12" s="1"/>
  <c r="C17" i="12"/>
  <c r="G16" i="12"/>
  <c r="C16" i="12"/>
  <c r="G15" i="12"/>
  <c r="K15" i="12" s="1"/>
  <c r="C15" i="12"/>
  <c r="G14" i="12"/>
  <c r="H14" i="12" s="1"/>
  <c r="C14" i="12"/>
  <c r="L13" i="12"/>
  <c r="G13" i="12"/>
  <c r="C13" i="12"/>
  <c r="N12" i="12"/>
  <c r="J9" i="12"/>
  <c r="I9" i="12"/>
  <c r="G8" i="12"/>
  <c r="H8" i="12" s="1"/>
  <c r="C8" i="12"/>
  <c r="G7" i="12"/>
  <c r="K7" i="12" s="1"/>
  <c r="C7" i="12"/>
  <c r="G6" i="12"/>
  <c r="K6" i="12" s="1"/>
  <c r="C6" i="12"/>
  <c r="G5" i="12"/>
  <c r="H5" i="12" s="1"/>
  <c r="C5" i="12"/>
  <c r="AA4" i="12"/>
  <c r="AA5" i="12" s="1"/>
  <c r="AA6" i="12" s="1"/>
  <c r="AA7" i="12" s="1"/>
  <c r="AA8" i="12" s="1"/>
  <c r="AA9" i="12" s="1"/>
  <c r="AA10" i="12" s="1"/>
  <c r="AA11" i="12" s="1"/>
  <c r="AA12" i="12" s="1"/>
  <c r="AA13" i="12" s="1"/>
  <c r="AA14" i="12" s="1"/>
  <c r="AA15" i="12" s="1"/>
  <c r="AA16" i="12" s="1"/>
  <c r="AA17" i="12" s="1"/>
  <c r="AA18" i="12" s="1"/>
  <c r="AA19" i="12" s="1"/>
  <c r="AA20" i="12" s="1"/>
  <c r="AA21" i="12" s="1"/>
  <c r="AA22" i="12" s="1"/>
  <c r="AA23" i="12" s="1"/>
  <c r="AA24" i="12" s="1"/>
  <c r="AA25" i="12" s="1"/>
  <c r="AA26" i="12" s="1"/>
  <c r="AA27" i="12" s="1"/>
  <c r="AA28" i="12" s="1"/>
  <c r="AA29" i="12" s="1"/>
  <c r="AA30" i="12" s="1"/>
  <c r="AA31" i="12" s="1"/>
  <c r="AA32" i="12" s="1"/>
  <c r="AA33" i="12" s="1"/>
  <c r="AA34" i="12" s="1"/>
  <c r="AA35" i="12" s="1"/>
  <c r="AA36" i="12" s="1"/>
  <c r="AA37" i="12" s="1"/>
  <c r="AA38" i="12" s="1"/>
  <c r="AA39" i="12" s="1"/>
  <c r="AA40" i="12" s="1"/>
  <c r="AA41" i="12" s="1"/>
  <c r="AA42" i="12" s="1"/>
  <c r="AA43" i="12" s="1"/>
  <c r="AA44" i="12" s="1"/>
  <c r="AA45" i="12" s="1"/>
  <c r="AA46" i="12" s="1"/>
  <c r="AA47" i="12" s="1"/>
  <c r="AA48" i="12" s="1"/>
  <c r="AA49" i="12" s="1"/>
  <c r="AA50" i="12" s="1"/>
  <c r="AA51" i="12" s="1"/>
  <c r="AA52" i="12" s="1"/>
  <c r="AA53" i="12" s="1"/>
  <c r="AA54" i="12" s="1"/>
  <c r="AA55" i="12" s="1"/>
  <c r="AA56" i="12" s="1"/>
  <c r="AA57" i="12" s="1"/>
  <c r="AA58" i="12" s="1"/>
  <c r="AA59" i="12" s="1"/>
  <c r="AA60" i="12" s="1"/>
  <c r="AA61" i="12" s="1"/>
  <c r="AA62" i="12" s="1"/>
  <c r="AA63" i="12" s="1"/>
  <c r="AA64" i="12" s="1"/>
  <c r="AA65" i="12" s="1"/>
  <c r="AA66" i="12" s="1"/>
  <c r="AA67" i="12" s="1"/>
  <c r="AA68" i="12" s="1"/>
  <c r="AA69" i="12" s="1"/>
  <c r="AA70" i="12" s="1"/>
  <c r="AA71" i="12" s="1"/>
  <c r="AA72" i="12" s="1"/>
  <c r="AA73" i="12" s="1"/>
  <c r="AA74" i="12" s="1"/>
  <c r="AA75" i="12" s="1"/>
  <c r="AA76" i="12" s="1"/>
  <c r="AA77" i="12" s="1"/>
  <c r="AA78" i="12" s="1"/>
  <c r="AA79" i="12" s="1"/>
  <c r="AA80" i="12" s="1"/>
  <c r="AA81" i="12" s="1"/>
  <c r="AA82" i="12" s="1"/>
  <c r="AA83" i="12" s="1"/>
  <c r="AA84" i="12" s="1"/>
  <c r="AA85" i="12" s="1"/>
  <c r="AA86" i="12" s="1"/>
  <c r="AA87" i="12" s="1"/>
  <c r="AA88" i="12" s="1"/>
  <c r="AA89" i="12" s="1"/>
  <c r="AA90" i="12" s="1"/>
  <c r="AA91" i="12" s="1"/>
  <c r="AA92" i="12" s="1"/>
  <c r="AA93" i="12" s="1"/>
  <c r="AA94" i="12" s="1"/>
  <c r="AA95" i="12" s="1"/>
  <c r="AA96" i="12" s="1"/>
  <c r="AA97" i="12" s="1"/>
  <c r="G4" i="12"/>
  <c r="K4" i="12" s="1"/>
  <c r="C4" i="12"/>
  <c r="AA3" i="12"/>
  <c r="G3" i="12"/>
  <c r="H3" i="12" s="1"/>
  <c r="C3" i="12"/>
  <c r="L2" i="12"/>
  <c r="K574" i="12" s="1"/>
  <c r="K2" i="12"/>
  <c r="H2" i="12"/>
  <c r="G2" i="12"/>
  <c r="C2" i="12"/>
  <c r="N1" i="12"/>
  <c r="J636" i="11"/>
  <c r="I636" i="11"/>
  <c r="G635" i="11"/>
  <c r="C635" i="11"/>
  <c r="G634" i="11"/>
  <c r="H634" i="11" s="1"/>
  <c r="C634" i="11"/>
  <c r="G633" i="11"/>
  <c r="H633" i="11" s="1"/>
  <c r="C633" i="11"/>
  <c r="G632" i="11"/>
  <c r="H632" i="11" s="1"/>
  <c r="C632" i="11"/>
  <c r="G631" i="11"/>
  <c r="C631" i="11"/>
  <c r="G630" i="11"/>
  <c r="H630" i="11" s="1"/>
  <c r="C630" i="11"/>
  <c r="L629" i="11"/>
  <c r="G629" i="11"/>
  <c r="H629" i="11" s="1"/>
  <c r="C629" i="11"/>
  <c r="N628" i="11" s="1"/>
  <c r="J625" i="11"/>
  <c r="I625" i="11"/>
  <c r="G624" i="11"/>
  <c r="C624" i="11"/>
  <c r="G623" i="11"/>
  <c r="H623" i="11" s="1"/>
  <c r="C623" i="11"/>
  <c r="G622" i="11"/>
  <c r="H622" i="11" s="1"/>
  <c r="C622" i="11"/>
  <c r="G621" i="11"/>
  <c r="H621" i="11" s="1"/>
  <c r="C621" i="11"/>
  <c r="G620" i="11"/>
  <c r="C620" i="11"/>
  <c r="G619" i="11"/>
  <c r="H619" i="11" s="1"/>
  <c r="C619" i="11"/>
  <c r="L618" i="11"/>
  <c r="H618" i="11"/>
  <c r="G618" i="11"/>
  <c r="C618" i="11"/>
  <c r="N617" i="11" s="1"/>
  <c r="J614" i="11"/>
  <c r="I614" i="11"/>
  <c r="G613" i="11"/>
  <c r="C613" i="11"/>
  <c r="G612" i="11"/>
  <c r="H612" i="11" s="1"/>
  <c r="C612" i="11"/>
  <c r="G611" i="11"/>
  <c r="H611" i="11" s="1"/>
  <c r="C611" i="11"/>
  <c r="G610" i="11"/>
  <c r="H610" i="11" s="1"/>
  <c r="C610" i="11"/>
  <c r="G609" i="11"/>
  <c r="C609" i="11"/>
  <c r="G608" i="11"/>
  <c r="H608" i="11" s="1"/>
  <c r="C608" i="11"/>
  <c r="L607" i="11"/>
  <c r="G607" i="11"/>
  <c r="H607" i="11" s="1"/>
  <c r="C607" i="11"/>
  <c r="N606" i="11" s="1"/>
  <c r="J603" i="11"/>
  <c r="I603" i="11"/>
  <c r="G602" i="11"/>
  <c r="C602" i="11"/>
  <c r="G601" i="11"/>
  <c r="H601" i="11" s="1"/>
  <c r="C601" i="11"/>
  <c r="G600" i="11"/>
  <c r="H600" i="11" s="1"/>
  <c r="C600" i="11"/>
  <c r="G599" i="11"/>
  <c r="H599" i="11" s="1"/>
  <c r="C599" i="11"/>
  <c r="G598" i="11"/>
  <c r="C598" i="11"/>
  <c r="G597" i="11"/>
  <c r="H597" i="11" s="1"/>
  <c r="C597" i="11"/>
  <c r="L596" i="11"/>
  <c r="H596" i="11"/>
  <c r="G596" i="11"/>
  <c r="C596" i="11"/>
  <c r="N595" i="11" s="1"/>
  <c r="J592" i="11"/>
  <c r="I592" i="11"/>
  <c r="G591" i="11"/>
  <c r="C591" i="11"/>
  <c r="G590" i="11"/>
  <c r="H590" i="11" s="1"/>
  <c r="C590" i="11"/>
  <c r="G589" i="11"/>
  <c r="H589" i="11" s="1"/>
  <c r="C589" i="11"/>
  <c r="G588" i="11"/>
  <c r="H588" i="11" s="1"/>
  <c r="C588" i="11"/>
  <c r="G587" i="11"/>
  <c r="C587" i="11"/>
  <c r="G586" i="11"/>
  <c r="H586" i="11" s="1"/>
  <c r="C586" i="11"/>
  <c r="L585" i="11"/>
  <c r="G585" i="11"/>
  <c r="H585" i="11" s="1"/>
  <c r="C585" i="11"/>
  <c r="N584" i="11" s="1"/>
  <c r="J581" i="11"/>
  <c r="I581" i="11"/>
  <c r="G580" i="11"/>
  <c r="C580" i="11"/>
  <c r="G579" i="11"/>
  <c r="H579" i="11" s="1"/>
  <c r="C579" i="11"/>
  <c r="G578" i="11"/>
  <c r="H578" i="11" s="1"/>
  <c r="C578" i="11"/>
  <c r="G577" i="11"/>
  <c r="H577" i="11" s="1"/>
  <c r="C577" i="11"/>
  <c r="G576" i="11"/>
  <c r="C576" i="11"/>
  <c r="G575" i="11"/>
  <c r="H575" i="11" s="1"/>
  <c r="C575" i="11"/>
  <c r="L574" i="11"/>
  <c r="H574" i="11"/>
  <c r="G574" i="11"/>
  <c r="C574" i="11"/>
  <c r="N573" i="11" s="1"/>
  <c r="J570" i="11"/>
  <c r="I570" i="11"/>
  <c r="G569" i="11"/>
  <c r="C569" i="11"/>
  <c r="G568" i="11"/>
  <c r="H568" i="11" s="1"/>
  <c r="C568" i="11"/>
  <c r="G567" i="11"/>
  <c r="H567" i="11" s="1"/>
  <c r="C567" i="11"/>
  <c r="G566" i="11"/>
  <c r="H566" i="11" s="1"/>
  <c r="C566" i="11"/>
  <c r="G565" i="11"/>
  <c r="C565" i="11"/>
  <c r="G564" i="11"/>
  <c r="H564" i="11" s="1"/>
  <c r="C564" i="11"/>
  <c r="L563" i="11"/>
  <c r="G563" i="11"/>
  <c r="C563" i="11"/>
  <c r="N562" i="11" s="1"/>
  <c r="J559" i="11"/>
  <c r="I559" i="11"/>
  <c r="G558" i="11"/>
  <c r="C558" i="11"/>
  <c r="G557" i="11"/>
  <c r="H557" i="11" s="1"/>
  <c r="C557" i="11"/>
  <c r="G556" i="11"/>
  <c r="H556" i="11" s="1"/>
  <c r="C556" i="11"/>
  <c r="G555" i="11"/>
  <c r="H555" i="11" s="1"/>
  <c r="C555" i="11"/>
  <c r="G554" i="11"/>
  <c r="C554" i="11"/>
  <c r="G553" i="11"/>
  <c r="H553" i="11" s="1"/>
  <c r="C553" i="11"/>
  <c r="L552" i="11"/>
  <c r="G552" i="11"/>
  <c r="C552" i="11"/>
  <c r="N551" i="11" s="1"/>
  <c r="J548" i="11"/>
  <c r="I548" i="11"/>
  <c r="G547" i="11"/>
  <c r="C547" i="11"/>
  <c r="G546" i="11"/>
  <c r="H546" i="11" s="1"/>
  <c r="C546" i="11"/>
  <c r="G545" i="11"/>
  <c r="H545" i="11" s="1"/>
  <c r="C545" i="11"/>
  <c r="G544" i="11"/>
  <c r="H544" i="11" s="1"/>
  <c r="C544" i="11"/>
  <c r="G543" i="11"/>
  <c r="C543" i="11"/>
  <c r="G542" i="11"/>
  <c r="H542" i="11" s="1"/>
  <c r="C542" i="11"/>
  <c r="L541" i="11"/>
  <c r="G541" i="11"/>
  <c r="C541" i="11"/>
  <c r="N540" i="11" s="1"/>
  <c r="J537" i="11"/>
  <c r="I537" i="11"/>
  <c r="G536" i="11"/>
  <c r="C536" i="11"/>
  <c r="G535" i="11"/>
  <c r="H535" i="11" s="1"/>
  <c r="C535" i="11"/>
  <c r="G534" i="11"/>
  <c r="H534" i="11" s="1"/>
  <c r="C534" i="11"/>
  <c r="G533" i="11"/>
  <c r="H533" i="11" s="1"/>
  <c r="C533" i="11"/>
  <c r="G532" i="11"/>
  <c r="C532" i="11"/>
  <c r="G531" i="11"/>
  <c r="H531" i="11" s="1"/>
  <c r="C531" i="11"/>
  <c r="L530" i="11"/>
  <c r="G530" i="11"/>
  <c r="C530" i="11"/>
  <c r="N529" i="11" s="1"/>
  <c r="J526" i="11"/>
  <c r="I526" i="11"/>
  <c r="G525" i="11"/>
  <c r="C525" i="11"/>
  <c r="G524" i="11"/>
  <c r="H524" i="11" s="1"/>
  <c r="C524" i="11"/>
  <c r="G523" i="11"/>
  <c r="H523" i="11" s="1"/>
  <c r="C523" i="11"/>
  <c r="G522" i="11"/>
  <c r="H522" i="11" s="1"/>
  <c r="C522" i="11"/>
  <c r="G521" i="11"/>
  <c r="C521" i="11"/>
  <c r="G520" i="11"/>
  <c r="C520" i="11"/>
  <c r="L519" i="11"/>
  <c r="G519" i="11"/>
  <c r="C519" i="11"/>
  <c r="N518" i="11" s="1"/>
  <c r="J515" i="11"/>
  <c r="I515" i="11"/>
  <c r="G514" i="11"/>
  <c r="C514" i="11"/>
  <c r="G513" i="11"/>
  <c r="C513" i="11"/>
  <c r="G512" i="11"/>
  <c r="C512" i="11"/>
  <c r="G511" i="11"/>
  <c r="C511" i="11"/>
  <c r="G510" i="11"/>
  <c r="C510" i="11"/>
  <c r="G509" i="11"/>
  <c r="C509" i="11"/>
  <c r="L508" i="11"/>
  <c r="G508" i="11"/>
  <c r="C508" i="11"/>
  <c r="N507" i="11" s="1"/>
  <c r="J504" i="11"/>
  <c r="I504" i="11"/>
  <c r="G503" i="11"/>
  <c r="C503" i="11"/>
  <c r="G502" i="11"/>
  <c r="C502" i="11"/>
  <c r="G501" i="11"/>
  <c r="C501" i="11"/>
  <c r="G500" i="11"/>
  <c r="C500" i="11"/>
  <c r="G499" i="11"/>
  <c r="C499" i="11"/>
  <c r="G498" i="11"/>
  <c r="C498" i="11"/>
  <c r="L497" i="11"/>
  <c r="H497" i="11"/>
  <c r="G497" i="11"/>
  <c r="C497" i="11"/>
  <c r="N496" i="11" s="1"/>
  <c r="J493" i="11"/>
  <c r="I493" i="11"/>
  <c r="G492" i="11"/>
  <c r="C492" i="11"/>
  <c r="G491" i="11"/>
  <c r="C491" i="11"/>
  <c r="G490" i="11"/>
  <c r="C490" i="11"/>
  <c r="G489" i="11"/>
  <c r="H489" i="11" s="1"/>
  <c r="C489" i="11"/>
  <c r="G488" i="11"/>
  <c r="C488" i="11"/>
  <c r="G487" i="11"/>
  <c r="H487" i="11" s="1"/>
  <c r="C487" i="11"/>
  <c r="L486" i="11"/>
  <c r="G486" i="11"/>
  <c r="C486" i="11"/>
  <c r="N485" i="11" s="1"/>
  <c r="J482" i="11"/>
  <c r="I482" i="11"/>
  <c r="G481" i="11"/>
  <c r="C481" i="11"/>
  <c r="G480" i="11"/>
  <c r="H480" i="11" s="1"/>
  <c r="C480" i="11"/>
  <c r="G479" i="11"/>
  <c r="H479" i="11" s="1"/>
  <c r="C479" i="11"/>
  <c r="G478" i="11"/>
  <c r="H478" i="11" s="1"/>
  <c r="C478" i="11"/>
  <c r="G477" i="11"/>
  <c r="C477" i="11"/>
  <c r="G476" i="11"/>
  <c r="H476" i="11" s="1"/>
  <c r="C476" i="11"/>
  <c r="L475" i="11"/>
  <c r="G475" i="11"/>
  <c r="C475" i="11"/>
  <c r="N474" i="11" s="1"/>
  <c r="J471" i="11"/>
  <c r="I471" i="11"/>
  <c r="G470" i="11"/>
  <c r="C470" i="11"/>
  <c r="G469" i="11"/>
  <c r="H469" i="11" s="1"/>
  <c r="C469" i="11"/>
  <c r="G468" i="11"/>
  <c r="H468" i="11" s="1"/>
  <c r="C468" i="11"/>
  <c r="G467" i="11"/>
  <c r="H467" i="11" s="1"/>
  <c r="C467" i="11"/>
  <c r="G466" i="11"/>
  <c r="C466" i="11"/>
  <c r="G465" i="11"/>
  <c r="H465" i="11" s="1"/>
  <c r="C465" i="11"/>
  <c r="L464" i="11"/>
  <c r="G464" i="11"/>
  <c r="C464" i="11"/>
  <c r="N463" i="11" s="1"/>
  <c r="J460" i="11"/>
  <c r="I460" i="11"/>
  <c r="G459" i="11"/>
  <c r="C459" i="11"/>
  <c r="G458" i="11"/>
  <c r="H458" i="11" s="1"/>
  <c r="C458" i="11"/>
  <c r="G457" i="11"/>
  <c r="H457" i="11" s="1"/>
  <c r="C457" i="11"/>
  <c r="G456" i="11"/>
  <c r="H456" i="11" s="1"/>
  <c r="C456" i="11"/>
  <c r="G455" i="11"/>
  <c r="C455" i="11"/>
  <c r="G454" i="11"/>
  <c r="H454" i="11" s="1"/>
  <c r="C454" i="11"/>
  <c r="L453" i="11"/>
  <c r="G453" i="11"/>
  <c r="C453" i="11"/>
  <c r="N452" i="11" s="1"/>
  <c r="J449" i="11"/>
  <c r="I449" i="11"/>
  <c r="G448" i="11"/>
  <c r="C448" i="11"/>
  <c r="G447" i="11"/>
  <c r="H447" i="11" s="1"/>
  <c r="C447" i="11"/>
  <c r="G446" i="11"/>
  <c r="H446" i="11" s="1"/>
  <c r="C446" i="11"/>
  <c r="G445" i="11"/>
  <c r="H445" i="11" s="1"/>
  <c r="C445" i="11"/>
  <c r="G444" i="11"/>
  <c r="H444" i="11" s="1"/>
  <c r="C444" i="11"/>
  <c r="G443" i="11"/>
  <c r="H443" i="11" s="1"/>
  <c r="C443" i="11"/>
  <c r="L442" i="11"/>
  <c r="G442" i="11"/>
  <c r="C442" i="11"/>
  <c r="N441" i="11" s="1"/>
  <c r="J438" i="11"/>
  <c r="I438" i="11"/>
  <c r="G437" i="11"/>
  <c r="H437" i="11" s="1"/>
  <c r="C437" i="11"/>
  <c r="G436" i="11"/>
  <c r="H436" i="11" s="1"/>
  <c r="C436" i="11"/>
  <c r="G435" i="11"/>
  <c r="H435" i="11" s="1"/>
  <c r="C435" i="11"/>
  <c r="G434" i="11"/>
  <c r="H434" i="11" s="1"/>
  <c r="C434" i="11"/>
  <c r="G433" i="11"/>
  <c r="H433" i="11" s="1"/>
  <c r="C433" i="11"/>
  <c r="G432" i="11"/>
  <c r="H432" i="11" s="1"/>
  <c r="C432" i="11"/>
  <c r="L431" i="11"/>
  <c r="G431" i="11"/>
  <c r="C431" i="11"/>
  <c r="N430" i="11" s="1"/>
  <c r="J427" i="11"/>
  <c r="I427" i="11"/>
  <c r="G426" i="11"/>
  <c r="C426" i="11"/>
  <c r="G425" i="11"/>
  <c r="H425" i="11" s="1"/>
  <c r="C425" i="11"/>
  <c r="G424" i="11"/>
  <c r="H424" i="11" s="1"/>
  <c r="C424" i="11"/>
  <c r="G423" i="11"/>
  <c r="H423" i="11" s="1"/>
  <c r="C423" i="11"/>
  <c r="G422" i="11"/>
  <c r="C422" i="11"/>
  <c r="G421" i="11"/>
  <c r="H421" i="11" s="1"/>
  <c r="C421" i="11"/>
  <c r="L420" i="11"/>
  <c r="H420" i="11"/>
  <c r="G420" i="11"/>
  <c r="C420" i="11"/>
  <c r="N419" i="11" s="1"/>
  <c r="J416" i="11"/>
  <c r="I416" i="11"/>
  <c r="G415" i="11"/>
  <c r="C415" i="11"/>
  <c r="G414" i="11"/>
  <c r="H414" i="11" s="1"/>
  <c r="C414" i="11"/>
  <c r="G413" i="11"/>
  <c r="H413" i="11" s="1"/>
  <c r="C413" i="11"/>
  <c r="G412" i="11"/>
  <c r="H412" i="11" s="1"/>
  <c r="C412" i="11"/>
  <c r="G411" i="11"/>
  <c r="C411" i="11"/>
  <c r="G410" i="11"/>
  <c r="H410" i="11" s="1"/>
  <c r="C410" i="11"/>
  <c r="L409" i="11"/>
  <c r="G409" i="11"/>
  <c r="H409" i="11" s="1"/>
  <c r="C409" i="11"/>
  <c r="N408" i="11" s="1"/>
  <c r="J405" i="11"/>
  <c r="I405" i="11"/>
  <c r="G404" i="11"/>
  <c r="C404" i="11"/>
  <c r="G403" i="11"/>
  <c r="H403" i="11" s="1"/>
  <c r="C403" i="11"/>
  <c r="G402" i="11"/>
  <c r="H402" i="11" s="1"/>
  <c r="C402" i="11"/>
  <c r="G401" i="11"/>
  <c r="H401" i="11" s="1"/>
  <c r="C401" i="11"/>
  <c r="G400" i="11"/>
  <c r="C400" i="11"/>
  <c r="G399" i="11"/>
  <c r="H399" i="11" s="1"/>
  <c r="C399" i="11"/>
  <c r="L398" i="11"/>
  <c r="H398" i="11"/>
  <c r="G398" i="11"/>
  <c r="C398" i="11"/>
  <c r="N397" i="11" s="1"/>
  <c r="J394" i="11"/>
  <c r="I394" i="11"/>
  <c r="G393" i="11"/>
  <c r="C393" i="11"/>
  <c r="G392" i="11"/>
  <c r="H392" i="11" s="1"/>
  <c r="C392" i="11"/>
  <c r="G391" i="11"/>
  <c r="H391" i="11" s="1"/>
  <c r="C391" i="11"/>
  <c r="G390" i="11"/>
  <c r="H390" i="11" s="1"/>
  <c r="C390" i="11"/>
  <c r="G389" i="11"/>
  <c r="C389" i="11"/>
  <c r="G388" i="11"/>
  <c r="H388" i="11" s="1"/>
  <c r="C388" i="11"/>
  <c r="L387" i="11"/>
  <c r="G387" i="11"/>
  <c r="H387" i="11" s="1"/>
  <c r="C387" i="11"/>
  <c r="N386" i="11" s="1"/>
  <c r="J383" i="11"/>
  <c r="I383" i="11"/>
  <c r="G382" i="11"/>
  <c r="C382" i="11"/>
  <c r="G381" i="11"/>
  <c r="H381" i="11" s="1"/>
  <c r="C381" i="11"/>
  <c r="G380" i="11"/>
  <c r="H380" i="11" s="1"/>
  <c r="C380" i="11"/>
  <c r="G379" i="11"/>
  <c r="H379" i="11" s="1"/>
  <c r="C379" i="11"/>
  <c r="G378" i="11"/>
  <c r="C378" i="11"/>
  <c r="G377" i="11"/>
  <c r="H377" i="11" s="1"/>
  <c r="C377" i="11"/>
  <c r="L376" i="11"/>
  <c r="H376" i="11"/>
  <c r="G376" i="11"/>
  <c r="C376" i="11"/>
  <c r="N375" i="11" s="1"/>
  <c r="J372" i="11"/>
  <c r="I372" i="11"/>
  <c r="G371" i="11"/>
  <c r="H371" i="11" s="1"/>
  <c r="C371" i="11"/>
  <c r="H370" i="11"/>
  <c r="G370" i="11"/>
  <c r="C370" i="11"/>
  <c r="H369" i="11"/>
  <c r="G369" i="11"/>
  <c r="C369" i="11"/>
  <c r="G368" i="11"/>
  <c r="H368" i="11" s="1"/>
  <c r="C368" i="11"/>
  <c r="G367" i="11"/>
  <c r="H367" i="11" s="1"/>
  <c r="C367" i="11"/>
  <c r="H366" i="11"/>
  <c r="G366" i="11"/>
  <c r="C366" i="11"/>
  <c r="L365" i="11"/>
  <c r="G365" i="11"/>
  <c r="H365" i="11" s="1"/>
  <c r="C365" i="11"/>
  <c r="N364" i="11"/>
  <c r="J361" i="11"/>
  <c r="I361" i="11"/>
  <c r="G360" i="11"/>
  <c r="H360" i="11" s="1"/>
  <c r="C360" i="11"/>
  <c r="H359" i="11"/>
  <c r="G359" i="11"/>
  <c r="C359" i="11"/>
  <c r="H358" i="11"/>
  <c r="G358" i="11"/>
  <c r="C358" i="11"/>
  <c r="G357" i="11"/>
  <c r="H357" i="11" s="1"/>
  <c r="C357" i="11"/>
  <c r="G356" i="11"/>
  <c r="H356" i="11" s="1"/>
  <c r="C356" i="11"/>
  <c r="H355" i="11"/>
  <c r="G355" i="11"/>
  <c r="C355" i="11"/>
  <c r="L354" i="11"/>
  <c r="G354" i="11"/>
  <c r="H354" i="11" s="1"/>
  <c r="C354" i="11"/>
  <c r="N353" i="11"/>
  <c r="J350" i="11"/>
  <c r="I350" i="11"/>
  <c r="G349" i="11"/>
  <c r="H349" i="11" s="1"/>
  <c r="C349" i="11"/>
  <c r="H348" i="11"/>
  <c r="G348" i="11"/>
  <c r="C348" i="11"/>
  <c r="H347" i="11"/>
  <c r="G347" i="11"/>
  <c r="C347" i="11"/>
  <c r="G346" i="11"/>
  <c r="H346" i="11" s="1"/>
  <c r="C346" i="11"/>
  <c r="G345" i="11"/>
  <c r="H345" i="11" s="1"/>
  <c r="C345" i="11"/>
  <c r="H344" i="11"/>
  <c r="G344" i="11"/>
  <c r="C344" i="11"/>
  <c r="L343" i="11"/>
  <c r="G343" i="11"/>
  <c r="H343" i="11" s="1"/>
  <c r="C343" i="11"/>
  <c r="N342" i="11"/>
  <c r="J339" i="11"/>
  <c r="I339" i="11"/>
  <c r="G338" i="11"/>
  <c r="H338" i="11" s="1"/>
  <c r="C338" i="11"/>
  <c r="H337" i="11"/>
  <c r="G337" i="11"/>
  <c r="C337" i="11"/>
  <c r="H336" i="11"/>
  <c r="G336" i="11"/>
  <c r="C336" i="11"/>
  <c r="G335" i="11"/>
  <c r="H335" i="11" s="1"/>
  <c r="C335" i="11"/>
  <c r="G334" i="11"/>
  <c r="H334" i="11" s="1"/>
  <c r="C334" i="11"/>
  <c r="H333" i="11"/>
  <c r="G333" i="11"/>
  <c r="C333" i="11"/>
  <c r="L332" i="11"/>
  <c r="G332" i="11"/>
  <c r="C332" i="11"/>
  <c r="N331" i="11"/>
  <c r="J328" i="11"/>
  <c r="I328" i="11"/>
  <c r="G327" i="11"/>
  <c r="H327" i="11" s="1"/>
  <c r="C327" i="11"/>
  <c r="H326" i="11"/>
  <c r="G326" i="11"/>
  <c r="C326" i="11"/>
  <c r="H325" i="11"/>
  <c r="G325" i="11"/>
  <c r="C325" i="11"/>
  <c r="G324" i="11"/>
  <c r="H324" i="11" s="1"/>
  <c r="C324" i="11"/>
  <c r="G323" i="11"/>
  <c r="H323" i="11" s="1"/>
  <c r="C323" i="11"/>
  <c r="H322" i="11"/>
  <c r="G322" i="11"/>
  <c r="C322" i="11"/>
  <c r="L321" i="11"/>
  <c r="G321" i="11"/>
  <c r="H321" i="11" s="1"/>
  <c r="C321" i="11"/>
  <c r="N320" i="11"/>
  <c r="J317" i="11"/>
  <c r="I317" i="11"/>
  <c r="G316" i="11"/>
  <c r="H316" i="11" s="1"/>
  <c r="C316" i="11"/>
  <c r="H315" i="11"/>
  <c r="G315" i="11"/>
  <c r="C315" i="11"/>
  <c r="H314" i="11"/>
  <c r="G314" i="11"/>
  <c r="C314" i="11"/>
  <c r="G313" i="11"/>
  <c r="H313" i="11" s="1"/>
  <c r="C313" i="11"/>
  <c r="G312" i="11"/>
  <c r="H312" i="11" s="1"/>
  <c r="C312" i="11"/>
  <c r="H311" i="11"/>
  <c r="G311" i="11"/>
  <c r="C311" i="11"/>
  <c r="L310" i="11"/>
  <c r="G310" i="11"/>
  <c r="H310" i="11" s="1"/>
  <c r="C310" i="11"/>
  <c r="N309" i="11"/>
  <c r="J306" i="11"/>
  <c r="I306" i="11"/>
  <c r="G305" i="11"/>
  <c r="H305" i="11" s="1"/>
  <c r="C305" i="11"/>
  <c r="H304" i="11"/>
  <c r="G304" i="11"/>
  <c r="C304" i="11"/>
  <c r="H303" i="11"/>
  <c r="G303" i="11"/>
  <c r="C303" i="11"/>
  <c r="G302" i="11"/>
  <c r="H302" i="11" s="1"/>
  <c r="C302" i="11"/>
  <c r="G301" i="11"/>
  <c r="H301" i="11" s="1"/>
  <c r="C301" i="11"/>
  <c r="H300" i="11"/>
  <c r="G300" i="11"/>
  <c r="C300" i="11"/>
  <c r="L299" i="11"/>
  <c r="G299" i="11"/>
  <c r="H299" i="11" s="1"/>
  <c r="C299" i="11"/>
  <c r="N298" i="11"/>
  <c r="J295" i="11"/>
  <c r="I295" i="11"/>
  <c r="G294" i="11"/>
  <c r="H294" i="11" s="1"/>
  <c r="C294" i="11"/>
  <c r="H293" i="11"/>
  <c r="G293" i="11"/>
  <c r="C293" i="11"/>
  <c r="H292" i="11"/>
  <c r="G292" i="11"/>
  <c r="C292" i="11"/>
  <c r="G291" i="11"/>
  <c r="H291" i="11" s="1"/>
  <c r="C291" i="11"/>
  <c r="G290" i="11"/>
  <c r="H290" i="11" s="1"/>
  <c r="C290" i="11"/>
  <c r="H289" i="11"/>
  <c r="G289" i="11"/>
  <c r="C289" i="11"/>
  <c r="L288" i="11"/>
  <c r="G288" i="11"/>
  <c r="H288" i="11" s="1"/>
  <c r="C288" i="11"/>
  <c r="N287" i="11"/>
  <c r="J284" i="11"/>
  <c r="I284" i="11"/>
  <c r="G283" i="11"/>
  <c r="H283" i="11" s="1"/>
  <c r="C283" i="11"/>
  <c r="H282" i="11"/>
  <c r="G282" i="11"/>
  <c r="C282" i="11"/>
  <c r="H281" i="11"/>
  <c r="G281" i="11"/>
  <c r="C281" i="11"/>
  <c r="G280" i="11"/>
  <c r="H280" i="11" s="1"/>
  <c r="C280" i="11"/>
  <c r="G279" i="11"/>
  <c r="H279" i="11" s="1"/>
  <c r="C279" i="11"/>
  <c r="H278" i="11"/>
  <c r="G278" i="11"/>
  <c r="C278" i="11"/>
  <c r="L277" i="11"/>
  <c r="G277" i="11"/>
  <c r="H277" i="11" s="1"/>
  <c r="C277" i="11"/>
  <c r="N276" i="11"/>
  <c r="J273" i="11"/>
  <c r="I273" i="11"/>
  <c r="G272" i="11"/>
  <c r="H272" i="11" s="1"/>
  <c r="C272" i="11"/>
  <c r="H271" i="11"/>
  <c r="G271" i="11"/>
  <c r="C271" i="11"/>
  <c r="H270" i="11"/>
  <c r="G270" i="11"/>
  <c r="C270" i="11"/>
  <c r="G269" i="11"/>
  <c r="H269" i="11" s="1"/>
  <c r="C269" i="11"/>
  <c r="G268" i="11"/>
  <c r="H268" i="11" s="1"/>
  <c r="C268" i="11"/>
  <c r="H267" i="11"/>
  <c r="G267" i="11"/>
  <c r="C267" i="11"/>
  <c r="L266" i="11"/>
  <c r="G266" i="11"/>
  <c r="H266" i="11" s="1"/>
  <c r="C266" i="11"/>
  <c r="N265" i="11"/>
  <c r="J262" i="11"/>
  <c r="I262" i="11"/>
  <c r="G261" i="11"/>
  <c r="H261" i="11" s="1"/>
  <c r="C261" i="11"/>
  <c r="H260" i="11"/>
  <c r="G260" i="11"/>
  <c r="C260" i="11"/>
  <c r="H259" i="11"/>
  <c r="G259" i="11"/>
  <c r="C259" i="11"/>
  <c r="G258" i="11"/>
  <c r="H258" i="11" s="1"/>
  <c r="C258" i="11"/>
  <c r="G257" i="11"/>
  <c r="H257" i="11" s="1"/>
  <c r="C257" i="11"/>
  <c r="H256" i="11"/>
  <c r="G256" i="11"/>
  <c r="C256" i="11"/>
  <c r="L255" i="11"/>
  <c r="G255" i="11"/>
  <c r="H255" i="11" s="1"/>
  <c r="C255" i="11"/>
  <c r="N254" i="11"/>
  <c r="J251" i="11"/>
  <c r="I251" i="11"/>
  <c r="G250" i="11"/>
  <c r="H250" i="11" s="1"/>
  <c r="C250" i="11"/>
  <c r="H249" i="11"/>
  <c r="G249" i="11"/>
  <c r="C249" i="11"/>
  <c r="H248" i="11"/>
  <c r="G248" i="11"/>
  <c r="C248" i="11"/>
  <c r="G247" i="11"/>
  <c r="H247" i="11" s="1"/>
  <c r="C247" i="11"/>
  <c r="G246" i="11"/>
  <c r="H246" i="11" s="1"/>
  <c r="C246" i="11"/>
  <c r="H245" i="11"/>
  <c r="G245" i="11"/>
  <c r="C245" i="11"/>
  <c r="L244" i="11"/>
  <c r="G244" i="11"/>
  <c r="H244" i="11" s="1"/>
  <c r="C244" i="11"/>
  <c r="N243" i="11"/>
  <c r="J240" i="11"/>
  <c r="I240" i="11"/>
  <c r="G239" i="11"/>
  <c r="H239" i="11" s="1"/>
  <c r="C239" i="11"/>
  <c r="H238" i="11"/>
  <c r="G238" i="11"/>
  <c r="C238" i="11"/>
  <c r="H237" i="11"/>
  <c r="G237" i="11"/>
  <c r="C237" i="11"/>
  <c r="G236" i="11"/>
  <c r="H236" i="11" s="1"/>
  <c r="C236" i="11"/>
  <c r="G235" i="11"/>
  <c r="H235" i="11" s="1"/>
  <c r="C235" i="11"/>
  <c r="H234" i="11"/>
  <c r="G234" i="11"/>
  <c r="C234" i="11"/>
  <c r="L233" i="11"/>
  <c r="G233" i="11"/>
  <c r="H233" i="11" s="1"/>
  <c r="C233" i="11"/>
  <c r="N232" i="11"/>
  <c r="J229" i="11"/>
  <c r="I229" i="11"/>
  <c r="G228" i="11"/>
  <c r="H228" i="11" s="1"/>
  <c r="C228" i="11"/>
  <c r="H227" i="11"/>
  <c r="G227" i="11"/>
  <c r="C227" i="11"/>
  <c r="H226" i="11"/>
  <c r="G226" i="11"/>
  <c r="C226" i="11"/>
  <c r="G225" i="11"/>
  <c r="H225" i="11" s="1"/>
  <c r="C225" i="11"/>
  <c r="G224" i="11"/>
  <c r="H224" i="11" s="1"/>
  <c r="C224" i="11"/>
  <c r="H223" i="11"/>
  <c r="G223" i="11"/>
  <c r="C223" i="11"/>
  <c r="L222" i="11"/>
  <c r="G222" i="11"/>
  <c r="H222" i="11" s="1"/>
  <c r="C222" i="11"/>
  <c r="N221" i="11"/>
  <c r="J218" i="11"/>
  <c r="I218" i="11"/>
  <c r="G217" i="11"/>
  <c r="H217" i="11" s="1"/>
  <c r="C217" i="11"/>
  <c r="H216" i="11"/>
  <c r="G216" i="11"/>
  <c r="C216" i="11"/>
  <c r="H215" i="11"/>
  <c r="G215" i="11"/>
  <c r="C215" i="11"/>
  <c r="G214" i="11"/>
  <c r="H214" i="11" s="1"/>
  <c r="C214" i="11"/>
  <c r="G213" i="11"/>
  <c r="H213" i="11" s="1"/>
  <c r="C213" i="11"/>
  <c r="H212" i="11"/>
  <c r="G212" i="11"/>
  <c r="C212" i="11"/>
  <c r="L211" i="11"/>
  <c r="G211" i="11"/>
  <c r="H211" i="11" s="1"/>
  <c r="C211" i="11"/>
  <c r="N210" i="11"/>
  <c r="J207" i="11"/>
  <c r="I207" i="11"/>
  <c r="G206" i="11"/>
  <c r="H206" i="11" s="1"/>
  <c r="C206" i="11"/>
  <c r="H205" i="11"/>
  <c r="G205" i="11"/>
  <c r="C205" i="11"/>
  <c r="H204" i="11"/>
  <c r="G204" i="11"/>
  <c r="C204" i="11"/>
  <c r="G203" i="11"/>
  <c r="H203" i="11" s="1"/>
  <c r="C203" i="11"/>
  <c r="G202" i="11"/>
  <c r="H202" i="11" s="1"/>
  <c r="C202" i="11"/>
  <c r="H201" i="11"/>
  <c r="G201" i="11"/>
  <c r="C201" i="11"/>
  <c r="L200" i="11"/>
  <c r="G200" i="11"/>
  <c r="H200" i="11" s="1"/>
  <c r="C200" i="11"/>
  <c r="N199" i="11"/>
  <c r="J196" i="11"/>
  <c r="I196" i="11"/>
  <c r="G195" i="11"/>
  <c r="H195" i="11" s="1"/>
  <c r="C195" i="11"/>
  <c r="H194" i="11"/>
  <c r="G194" i="11"/>
  <c r="C194" i="11"/>
  <c r="H193" i="11"/>
  <c r="G193" i="11"/>
  <c r="C193" i="11"/>
  <c r="G192" i="11"/>
  <c r="H192" i="11" s="1"/>
  <c r="C192" i="11"/>
  <c r="G191" i="11"/>
  <c r="H191" i="11" s="1"/>
  <c r="C191" i="11"/>
  <c r="H190" i="11"/>
  <c r="G190" i="11"/>
  <c r="C190" i="11"/>
  <c r="L189" i="11"/>
  <c r="G189" i="11"/>
  <c r="H189" i="11" s="1"/>
  <c r="C189" i="11"/>
  <c r="N188" i="11"/>
  <c r="J185" i="11"/>
  <c r="I185" i="11"/>
  <c r="G184" i="11"/>
  <c r="H184" i="11" s="1"/>
  <c r="C184" i="11"/>
  <c r="H183" i="11"/>
  <c r="G183" i="11"/>
  <c r="C183" i="11"/>
  <c r="H182" i="11"/>
  <c r="G182" i="11"/>
  <c r="C182" i="11"/>
  <c r="G181" i="11"/>
  <c r="H181" i="11" s="1"/>
  <c r="C181" i="11"/>
  <c r="G180" i="11"/>
  <c r="H180" i="11" s="1"/>
  <c r="C180" i="11"/>
  <c r="H179" i="11"/>
  <c r="G179" i="11"/>
  <c r="C179" i="11"/>
  <c r="L178" i="11"/>
  <c r="G178" i="11"/>
  <c r="H178" i="11" s="1"/>
  <c r="C178" i="11"/>
  <c r="N177" i="11" s="1"/>
  <c r="J174" i="11"/>
  <c r="I174" i="11"/>
  <c r="H173" i="11"/>
  <c r="G173" i="11"/>
  <c r="C173" i="11"/>
  <c r="H172" i="11"/>
  <c r="G172" i="11"/>
  <c r="C172" i="11"/>
  <c r="G171" i="11"/>
  <c r="H171" i="11" s="1"/>
  <c r="C171" i="11"/>
  <c r="G170" i="11"/>
  <c r="H170" i="11" s="1"/>
  <c r="C170" i="11"/>
  <c r="H169" i="11"/>
  <c r="G169" i="11"/>
  <c r="C169" i="11"/>
  <c r="H168" i="11"/>
  <c r="G168" i="11"/>
  <c r="C168" i="11"/>
  <c r="L167" i="11"/>
  <c r="G167" i="11"/>
  <c r="H167" i="11" s="1"/>
  <c r="C167" i="11"/>
  <c r="N166" i="11" s="1"/>
  <c r="J163" i="11"/>
  <c r="I163" i="11"/>
  <c r="H162" i="11"/>
  <c r="G162" i="11"/>
  <c r="C162" i="11"/>
  <c r="G161" i="11"/>
  <c r="H161" i="11" s="1"/>
  <c r="C161" i="11"/>
  <c r="G160" i="11"/>
  <c r="H160" i="11" s="1"/>
  <c r="C160" i="11"/>
  <c r="H159" i="11"/>
  <c r="G159" i="11"/>
  <c r="C159" i="11"/>
  <c r="H158" i="11"/>
  <c r="G158" i="11"/>
  <c r="C158" i="11"/>
  <c r="G157" i="11"/>
  <c r="H157" i="11" s="1"/>
  <c r="C157" i="11"/>
  <c r="L156" i="11"/>
  <c r="G156" i="11"/>
  <c r="H156" i="11" s="1"/>
  <c r="C156" i="11"/>
  <c r="N155" i="11" s="1"/>
  <c r="J152" i="11"/>
  <c r="I152" i="11"/>
  <c r="G151" i="11"/>
  <c r="H151" i="11" s="1"/>
  <c r="C151" i="11"/>
  <c r="G150" i="11"/>
  <c r="H150" i="11" s="1"/>
  <c r="C150" i="11"/>
  <c r="H149" i="11"/>
  <c r="G149" i="11"/>
  <c r="C149" i="11"/>
  <c r="H148" i="11"/>
  <c r="G148" i="11"/>
  <c r="C148" i="11"/>
  <c r="G147" i="11"/>
  <c r="H147" i="11" s="1"/>
  <c r="C147" i="11"/>
  <c r="G146" i="11"/>
  <c r="H146" i="11" s="1"/>
  <c r="C146" i="11"/>
  <c r="L145" i="11"/>
  <c r="G145" i="11"/>
  <c r="H145" i="11" s="1"/>
  <c r="C145" i="11"/>
  <c r="N144" i="11" s="1"/>
  <c r="J141" i="11"/>
  <c r="I141" i="11"/>
  <c r="G140" i="11"/>
  <c r="C140" i="11"/>
  <c r="G139" i="11"/>
  <c r="K139" i="11" s="1"/>
  <c r="C139" i="11"/>
  <c r="G138" i="11"/>
  <c r="C138" i="11"/>
  <c r="G137" i="11"/>
  <c r="K137" i="11" s="1"/>
  <c r="C137" i="11"/>
  <c r="G136" i="11"/>
  <c r="C136" i="11"/>
  <c r="G135" i="11"/>
  <c r="K135" i="11" s="1"/>
  <c r="C135" i="11"/>
  <c r="L134" i="11"/>
  <c r="G134" i="11"/>
  <c r="H134" i="11" s="1"/>
  <c r="C134" i="11"/>
  <c r="N133" i="11" s="1"/>
  <c r="J130" i="11"/>
  <c r="I130" i="11"/>
  <c r="G129" i="11"/>
  <c r="C129" i="11"/>
  <c r="G128" i="11"/>
  <c r="C128" i="11"/>
  <c r="G127" i="11"/>
  <c r="C127" i="11"/>
  <c r="G126" i="11"/>
  <c r="C126" i="11"/>
  <c r="G125" i="11"/>
  <c r="C125" i="11"/>
  <c r="G124" i="11"/>
  <c r="C124" i="11"/>
  <c r="L123" i="11"/>
  <c r="G123" i="11"/>
  <c r="H123" i="11" s="1"/>
  <c r="C123" i="11"/>
  <c r="N122" i="11" s="1"/>
  <c r="J119" i="11"/>
  <c r="I119" i="11"/>
  <c r="G118" i="11"/>
  <c r="H118" i="11" s="1"/>
  <c r="C118" i="11"/>
  <c r="G117" i="11"/>
  <c r="H117" i="11" s="1"/>
  <c r="C117" i="11"/>
  <c r="G116" i="11"/>
  <c r="H116" i="11" s="1"/>
  <c r="C116" i="11"/>
  <c r="G115" i="11"/>
  <c r="H115" i="11" s="1"/>
  <c r="C115" i="11"/>
  <c r="G114" i="11"/>
  <c r="H114" i="11" s="1"/>
  <c r="C114" i="11"/>
  <c r="G113" i="11"/>
  <c r="H113" i="11" s="1"/>
  <c r="C113" i="11"/>
  <c r="L112" i="11"/>
  <c r="G112" i="11"/>
  <c r="H112" i="11" s="1"/>
  <c r="C112" i="11"/>
  <c r="N111" i="11" s="1"/>
  <c r="J108" i="11"/>
  <c r="I108" i="11"/>
  <c r="G107" i="11"/>
  <c r="H107" i="11" s="1"/>
  <c r="C107" i="11"/>
  <c r="G106" i="11"/>
  <c r="H106" i="11" s="1"/>
  <c r="C106" i="11"/>
  <c r="G105" i="11"/>
  <c r="H105" i="11" s="1"/>
  <c r="C105" i="11"/>
  <c r="G104" i="11"/>
  <c r="H104" i="11" s="1"/>
  <c r="C104" i="11"/>
  <c r="G103" i="11"/>
  <c r="H103" i="11" s="1"/>
  <c r="C103" i="11"/>
  <c r="G102" i="11"/>
  <c r="H102" i="11" s="1"/>
  <c r="C102" i="11"/>
  <c r="L101" i="11"/>
  <c r="G101" i="11"/>
  <c r="H101" i="11" s="1"/>
  <c r="C101" i="11"/>
  <c r="N100" i="11" s="1"/>
  <c r="J97" i="11"/>
  <c r="I97" i="11"/>
  <c r="G96" i="11"/>
  <c r="C96" i="11"/>
  <c r="H95" i="11"/>
  <c r="G95" i="11"/>
  <c r="C95" i="11"/>
  <c r="G94" i="11"/>
  <c r="H94" i="11" s="1"/>
  <c r="C94" i="11"/>
  <c r="G93" i="11"/>
  <c r="H93" i="11" s="1"/>
  <c r="C93" i="11"/>
  <c r="H92" i="11"/>
  <c r="G92" i="11"/>
  <c r="C92" i="11"/>
  <c r="G91" i="11"/>
  <c r="H91" i="11" s="1"/>
  <c r="C91" i="11"/>
  <c r="L90" i="11"/>
  <c r="G90" i="11"/>
  <c r="H90" i="11" s="1"/>
  <c r="C90" i="11"/>
  <c r="N89" i="11" s="1"/>
  <c r="J86" i="11"/>
  <c r="I86" i="11"/>
  <c r="G85" i="11"/>
  <c r="H85" i="11" s="1"/>
  <c r="C85" i="11"/>
  <c r="H84" i="11"/>
  <c r="G84" i="11"/>
  <c r="C84" i="11"/>
  <c r="H83" i="11"/>
  <c r="G83" i="11"/>
  <c r="C83" i="11"/>
  <c r="G82" i="11"/>
  <c r="H82" i="11" s="1"/>
  <c r="C82" i="11"/>
  <c r="G81" i="11"/>
  <c r="H81" i="11" s="1"/>
  <c r="C81" i="11"/>
  <c r="G80" i="11"/>
  <c r="K80" i="11" s="1"/>
  <c r="C80" i="11"/>
  <c r="L79" i="11"/>
  <c r="G79" i="11"/>
  <c r="H79" i="11" s="1"/>
  <c r="C79" i="11"/>
  <c r="N78" i="11" s="1"/>
  <c r="J75" i="11"/>
  <c r="I75" i="11"/>
  <c r="G74" i="11"/>
  <c r="H74" i="11" s="1"/>
  <c r="C74" i="11"/>
  <c r="G73" i="11"/>
  <c r="H73" i="11" s="1"/>
  <c r="C73" i="11"/>
  <c r="G72" i="11"/>
  <c r="K72" i="11" s="1"/>
  <c r="C72" i="11"/>
  <c r="G71" i="11"/>
  <c r="H71" i="11" s="1"/>
  <c r="C71" i="11"/>
  <c r="G70" i="11"/>
  <c r="H70" i="11" s="1"/>
  <c r="C70" i="11"/>
  <c r="G69" i="11"/>
  <c r="H69" i="11" s="1"/>
  <c r="C69" i="11"/>
  <c r="L68" i="11"/>
  <c r="G68" i="11"/>
  <c r="C68" i="11"/>
  <c r="N67" i="11" s="1"/>
  <c r="J64" i="11"/>
  <c r="I64" i="11"/>
  <c r="H63" i="11"/>
  <c r="G63" i="11"/>
  <c r="C63" i="11"/>
  <c r="G62" i="11"/>
  <c r="H62" i="11" s="1"/>
  <c r="C62" i="11"/>
  <c r="G61" i="11"/>
  <c r="H61" i="11" s="1"/>
  <c r="C61" i="11"/>
  <c r="G60" i="11"/>
  <c r="K60" i="11" s="1"/>
  <c r="C60" i="11"/>
  <c r="G59" i="11"/>
  <c r="H59" i="11" s="1"/>
  <c r="C59" i="11"/>
  <c r="G58" i="11"/>
  <c r="H58" i="11" s="1"/>
  <c r="C58" i="11"/>
  <c r="L57" i="11"/>
  <c r="H57" i="11"/>
  <c r="G57" i="11"/>
  <c r="K57" i="11" s="1"/>
  <c r="C57" i="11"/>
  <c r="N56" i="11"/>
  <c r="J53" i="11"/>
  <c r="I53" i="11"/>
  <c r="G52" i="11"/>
  <c r="C52" i="11"/>
  <c r="H51" i="11"/>
  <c r="G51" i="11"/>
  <c r="C51" i="11"/>
  <c r="G50" i="11"/>
  <c r="H50" i="11" s="1"/>
  <c r="C50" i="11"/>
  <c r="G49" i="11"/>
  <c r="H49" i="11" s="1"/>
  <c r="C49" i="11"/>
  <c r="H48" i="11"/>
  <c r="G48" i="11"/>
  <c r="K48" i="11" s="1"/>
  <c r="C48" i="11"/>
  <c r="G47" i="11"/>
  <c r="H47" i="11" s="1"/>
  <c r="C47" i="11"/>
  <c r="L46" i="11"/>
  <c r="G46" i="11"/>
  <c r="H46" i="11" s="1"/>
  <c r="C46" i="11"/>
  <c r="N45" i="11" s="1"/>
  <c r="J42" i="11"/>
  <c r="I42" i="11"/>
  <c r="G41" i="11"/>
  <c r="H41" i="11" s="1"/>
  <c r="C41" i="11"/>
  <c r="H40" i="11"/>
  <c r="G40" i="11"/>
  <c r="C40" i="11"/>
  <c r="H39" i="11"/>
  <c r="G39" i="11"/>
  <c r="C39" i="11"/>
  <c r="G38" i="11"/>
  <c r="H38" i="11" s="1"/>
  <c r="C38" i="11"/>
  <c r="G37" i="11"/>
  <c r="H37" i="11" s="1"/>
  <c r="C37" i="11"/>
  <c r="G36" i="11"/>
  <c r="K36" i="11" s="1"/>
  <c r="C36" i="11"/>
  <c r="L35" i="11"/>
  <c r="G35" i="11"/>
  <c r="H35" i="11" s="1"/>
  <c r="C35" i="11"/>
  <c r="N34" i="11" s="1"/>
  <c r="J31" i="11"/>
  <c r="I31" i="11"/>
  <c r="G30" i="11"/>
  <c r="H30" i="11" s="1"/>
  <c r="C30" i="11"/>
  <c r="G29" i="11"/>
  <c r="H29" i="11" s="1"/>
  <c r="C29" i="11"/>
  <c r="G28" i="11"/>
  <c r="K28" i="11" s="1"/>
  <c r="C28" i="11"/>
  <c r="G27" i="11"/>
  <c r="H27" i="11" s="1"/>
  <c r="C27" i="11"/>
  <c r="G26" i="11"/>
  <c r="H26" i="11" s="1"/>
  <c r="C26" i="11"/>
  <c r="G25" i="11"/>
  <c r="H25" i="11" s="1"/>
  <c r="C25" i="11"/>
  <c r="L24" i="11"/>
  <c r="G24" i="11"/>
  <c r="C24" i="11"/>
  <c r="N23" i="11" s="1"/>
  <c r="J20" i="11"/>
  <c r="I20" i="11"/>
  <c r="H19" i="11"/>
  <c r="G19" i="11"/>
  <c r="C19" i="11"/>
  <c r="G18" i="11"/>
  <c r="H18" i="11" s="1"/>
  <c r="C18" i="11"/>
  <c r="G17" i="11"/>
  <c r="H17" i="11" s="1"/>
  <c r="C17" i="11"/>
  <c r="G16" i="11"/>
  <c r="K16" i="11" s="1"/>
  <c r="C16" i="11"/>
  <c r="G15" i="11"/>
  <c r="H15" i="11" s="1"/>
  <c r="C15" i="11"/>
  <c r="G14" i="11"/>
  <c r="H14" i="11" s="1"/>
  <c r="C14" i="11"/>
  <c r="L13" i="11"/>
  <c r="H13" i="11"/>
  <c r="G13" i="11"/>
  <c r="K13" i="11" s="1"/>
  <c r="C13" i="11"/>
  <c r="N12" i="11"/>
  <c r="J9" i="11"/>
  <c r="I9" i="11"/>
  <c r="G8" i="11"/>
  <c r="C8" i="11"/>
  <c r="H7" i="11"/>
  <c r="G7" i="11"/>
  <c r="C7" i="11"/>
  <c r="G6" i="11"/>
  <c r="H6" i="11" s="1"/>
  <c r="C6" i="11"/>
  <c r="G5" i="11"/>
  <c r="H5" i="11" s="1"/>
  <c r="C5" i="11"/>
  <c r="H4" i="11"/>
  <c r="G4" i="11"/>
  <c r="K4" i="11" s="1"/>
  <c r="C4" i="11"/>
  <c r="AA3" i="11"/>
  <c r="AA4" i="11" s="1"/>
  <c r="AA5" i="11" s="1"/>
  <c r="AA6" i="11" s="1"/>
  <c r="AA7" i="11" s="1"/>
  <c r="AA8" i="11" s="1"/>
  <c r="AA9" i="11" s="1"/>
  <c r="AA10" i="11" s="1"/>
  <c r="AA11" i="11" s="1"/>
  <c r="AA12" i="11" s="1"/>
  <c r="AA13" i="11" s="1"/>
  <c r="AA14" i="11" s="1"/>
  <c r="AA15" i="11" s="1"/>
  <c r="AA16" i="11" s="1"/>
  <c r="AA17" i="11" s="1"/>
  <c r="AA18" i="11" s="1"/>
  <c r="AA19" i="11" s="1"/>
  <c r="AA20" i="11" s="1"/>
  <c r="AA21" i="11" s="1"/>
  <c r="AA22" i="11" s="1"/>
  <c r="AA23" i="11" s="1"/>
  <c r="AA24" i="11" s="1"/>
  <c r="AA25" i="11" s="1"/>
  <c r="AA26" i="11" s="1"/>
  <c r="AA27" i="11" s="1"/>
  <c r="AA28" i="11" s="1"/>
  <c r="AA29" i="11" s="1"/>
  <c r="AA30" i="11" s="1"/>
  <c r="AA31" i="11" s="1"/>
  <c r="AA32" i="11" s="1"/>
  <c r="AA33" i="11" s="1"/>
  <c r="AA34" i="11" s="1"/>
  <c r="AA35" i="11" s="1"/>
  <c r="AA36" i="11" s="1"/>
  <c r="AA37" i="11" s="1"/>
  <c r="AA38" i="11" s="1"/>
  <c r="AA39" i="11" s="1"/>
  <c r="AA40" i="11" s="1"/>
  <c r="AA41" i="11" s="1"/>
  <c r="AA42" i="11" s="1"/>
  <c r="AA43" i="11" s="1"/>
  <c r="AA44" i="11" s="1"/>
  <c r="AA45" i="11" s="1"/>
  <c r="AA46" i="11" s="1"/>
  <c r="AA47" i="11" s="1"/>
  <c r="AA48" i="11" s="1"/>
  <c r="AA49" i="11" s="1"/>
  <c r="AA50" i="11" s="1"/>
  <c r="AA51" i="11" s="1"/>
  <c r="AA52" i="11" s="1"/>
  <c r="AA53" i="11" s="1"/>
  <c r="AA54" i="11" s="1"/>
  <c r="AA55" i="11" s="1"/>
  <c r="AA56" i="11" s="1"/>
  <c r="AA57" i="11" s="1"/>
  <c r="AA58" i="11" s="1"/>
  <c r="AA59" i="11" s="1"/>
  <c r="AA60" i="11" s="1"/>
  <c r="AA61" i="11" s="1"/>
  <c r="AA62" i="11" s="1"/>
  <c r="AA63" i="11" s="1"/>
  <c r="AA64" i="11" s="1"/>
  <c r="AA65" i="11" s="1"/>
  <c r="AA66" i="11" s="1"/>
  <c r="AA67" i="11" s="1"/>
  <c r="AA68" i="11" s="1"/>
  <c r="AA69" i="11" s="1"/>
  <c r="AA70" i="11" s="1"/>
  <c r="AA71" i="11" s="1"/>
  <c r="AA72" i="11" s="1"/>
  <c r="AA73" i="11" s="1"/>
  <c r="AA74" i="11" s="1"/>
  <c r="AA75" i="11" s="1"/>
  <c r="AA76" i="11" s="1"/>
  <c r="AA77" i="11" s="1"/>
  <c r="AA78" i="11" s="1"/>
  <c r="AA79" i="11" s="1"/>
  <c r="AA80" i="11" s="1"/>
  <c r="AA81" i="11" s="1"/>
  <c r="AA82" i="11" s="1"/>
  <c r="AA83" i="11" s="1"/>
  <c r="AA84" i="11" s="1"/>
  <c r="AA85" i="11" s="1"/>
  <c r="AA86" i="11" s="1"/>
  <c r="AA87" i="11" s="1"/>
  <c r="AA88" i="11" s="1"/>
  <c r="AA89" i="11" s="1"/>
  <c r="AA90" i="11" s="1"/>
  <c r="AA91" i="11" s="1"/>
  <c r="AA92" i="11" s="1"/>
  <c r="AA93" i="11" s="1"/>
  <c r="AA94" i="11" s="1"/>
  <c r="AA95" i="11" s="1"/>
  <c r="AA96" i="11" s="1"/>
  <c r="AA97" i="11" s="1"/>
  <c r="H3" i="11"/>
  <c r="G3" i="11"/>
  <c r="C3" i="11"/>
  <c r="L2" i="11"/>
  <c r="K433" i="11" s="1"/>
  <c r="G2" i="11"/>
  <c r="H2" i="11" s="1"/>
  <c r="C2" i="11"/>
  <c r="N1" i="11" s="1"/>
  <c r="N1" i="1"/>
  <c r="K25" i="12" l="1"/>
  <c r="H6" i="12"/>
  <c r="H7" i="12"/>
  <c r="K13" i="12"/>
  <c r="K16" i="12"/>
  <c r="K19" i="12"/>
  <c r="H30" i="12"/>
  <c r="K38" i="12"/>
  <c r="K41" i="12"/>
  <c r="H46" i="12"/>
  <c r="K46" i="12"/>
  <c r="G196" i="12"/>
  <c r="H537" i="12"/>
  <c r="H47" i="12"/>
  <c r="K47" i="12"/>
  <c r="H171" i="12"/>
  <c r="H174" i="12" s="1"/>
  <c r="H545" i="12"/>
  <c r="G130" i="12"/>
  <c r="H185" i="12"/>
  <c r="K57" i="12"/>
  <c r="K92" i="12"/>
  <c r="H141" i="12"/>
  <c r="G218" i="12"/>
  <c r="H460" i="12"/>
  <c r="G460" i="12"/>
  <c r="G493" i="12"/>
  <c r="G592" i="12"/>
  <c r="K36" i="12"/>
  <c r="K39" i="12"/>
  <c r="K60" i="12"/>
  <c r="K73" i="12"/>
  <c r="K80" i="12"/>
  <c r="H92" i="12"/>
  <c r="K95" i="12"/>
  <c r="K145" i="12"/>
  <c r="G152" i="12"/>
  <c r="H273" i="12"/>
  <c r="H317" i="12"/>
  <c r="G504" i="12"/>
  <c r="H625" i="12"/>
  <c r="K8" i="11"/>
  <c r="H28" i="11"/>
  <c r="H60" i="11"/>
  <c r="K96" i="11"/>
  <c r="K125" i="11"/>
  <c r="K127" i="11"/>
  <c r="K129" i="11"/>
  <c r="H16" i="11"/>
  <c r="G31" i="11"/>
  <c r="H36" i="11"/>
  <c r="K52" i="11"/>
  <c r="G75" i="11"/>
  <c r="H72" i="11"/>
  <c r="H80" i="11"/>
  <c r="H8" i="11"/>
  <c r="H24" i="11"/>
  <c r="K40" i="11"/>
  <c r="H52" i="11"/>
  <c r="H68" i="11"/>
  <c r="K84" i="11"/>
  <c r="H96" i="11"/>
  <c r="K136" i="11"/>
  <c r="K138" i="11"/>
  <c r="K140" i="11"/>
  <c r="H9" i="11"/>
  <c r="H64" i="11"/>
  <c r="K92" i="11"/>
  <c r="K124" i="11"/>
  <c r="K126" i="11"/>
  <c r="K128" i="11"/>
  <c r="H229" i="11"/>
  <c r="H273" i="11"/>
  <c r="H317" i="11"/>
  <c r="H361" i="11"/>
  <c r="H20" i="11"/>
  <c r="H174" i="11"/>
  <c r="G42" i="12"/>
  <c r="G86" i="12"/>
  <c r="K189" i="12"/>
  <c r="H222" i="12"/>
  <c r="H229" i="12" s="1"/>
  <c r="G229" i="12"/>
  <c r="K255" i="12"/>
  <c r="K299" i="12"/>
  <c r="K370" i="12"/>
  <c r="K421" i="12"/>
  <c r="K422" i="12"/>
  <c r="K423" i="12"/>
  <c r="K424" i="12"/>
  <c r="K425" i="12"/>
  <c r="K426" i="12"/>
  <c r="K631" i="12"/>
  <c r="K635" i="12"/>
  <c r="G75" i="12"/>
  <c r="H68" i="12"/>
  <c r="H75" i="12" s="1"/>
  <c r="H90" i="12"/>
  <c r="H97" i="12" s="1"/>
  <c r="G97" i="12"/>
  <c r="K624" i="12"/>
  <c r="K623" i="12"/>
  <c r="K622" i="12"/>
  <c r="K621" i="12"/>
  <c r="K620" i="12"/>
  <c r="K619" i="12"/>
  <c r="K613" i="12"/>
  <c r="K612" i="12"/>
  <c r="K611" i="12"/>
  <c r="K610" i="12"/>
  <c r="K609" i="12"/>
  <c r="K608" i="12"/>
  <c r="K602" i="12"/>
  <c r="K601" i="12"/>
  <c r="K600" i="12"/>
  <c r="K599" i="12"/>
  <c r="K598" i="12"/>
  <c r="K597" i="12"/>
  <c r="K591" i="12"/>
  <c r="K590" i="12"/>
  <c r="K589" i="12"/>
  <c r="K588" i="12"/>
  <c r="K587" i="12"/>
  <c r="K586" i="12"/>
  <c r="K580" i="12"/>
  <c r="K579" i="12"/>
  <c r="K578" i="12"/>
  <c r="K577" i="12"/>
  <c r="K576" i="12"/>
  <c r="K575" i="12"/>
  <c r="K569" i="12"/>
  <c r="K568" i="12"/>
  <c r="K567" i="12"/>
  <c r="K566" i="12"/>
  <c r="K565" i="12"/>
  <c r="K564" i="12"/>
  <c r="K558" i="12"/>
  <c r="K557" i="12"/>
  <c r="K556" i="12"/>
  <c r="K555" i="12"/>
  <c r="K554" i="12"/>
  <c r="K553" i="12"/>
  <c r="K547" i="12"/>
  <c r="K546" i="12"/>
  <c r="K545" i="12"/>
  <c r="K544" i="12"/>
  <c r="K543" i="12"/>
  <c r="K542" i="12"/>
  <c r="K536" i="12"/>
  <c r="K535" i="12"/>
  <c r="K534" i="12"/>
  <c r="K533" i="12"/>
  <c r="K532" i="12"/>
  <c r="K531" i="12"/>
  <c r="K525" i="12"/>
  <c r="K524" i="12"/>
  <c r="K523" i="12"/>
  <c r="K522" i="12"/>
  <c r="K521" i="12"/>
  <c r="K520" i="12"/>
  <c r="K514" i="12"/>
  <c r="K513" i="12"/>
  <c r="K512" i="12"/>
  <c r="K511" i="12"/>
  <c r="K510" i="12"/>
  <c r="K509" i="12"/>
  <c r="K503" i="12"/>
  <c r="K502" i="12"/>
  <c r="K501" i="12"/>
  <c r="K500" i="12"/>
  <c r="K499" i="12"/>
  <c r="K498" i="12"/>
  <c r="K492" i="12"/>
  <c r="K491" i="12"/>
  <c r="K490" i="12"/>
  <c r="K489" i="12"/>
  <c r="K488" i="12"/>
  <c r="K487" i="12"/>
  <c r="K481" i="12"/>
  <c r="K596" i="12"/>
  <c r="K552" i="12"/>
  <c r="K508" i="12"/>
  <c r="K448" i="12"/>
  <c r="K447" i="12"/>
  <c r="K446" i="12"/>
  <c r="K445" i="12"/>
  <c r="K444" i="12"/>
  <c r="K443" i="12"/>
  <c r="K629" i="12"/>
  <c r="K480" i="12"/>
  <c r="K479" i="12"/>
  <c r="K478" i="12"/>
  <c r="K477" i="12"/>
  <c r="K476" i="12"/>
  <c r="K437" i="12"/>
  <c r="K436" i="12"/>
  <c r="K435" i="12"/>
  <c r="K434" i="12"/>
  <c r="K433" i="12"/>
  <c r="K432" i="12"/>
  <c r="K585" i="12"/>
  <c r="K497" i="12"/>
  <c r="K464" i="12"/>
  <c r="K459" i="12"/>
  <c r="K458" i="12"/>
  <c r="K457" i="12"/>
  <c r="K456" i="12"/>
  <c r="K455" i="12"/>
  <c r="K454" i="12"/>
  <c r="K420" i="12"/>
  <c r="K415" i="12"/>
  <c r="K414" i="12"/>
  <c r="K413" i="12"/>
  <c r="K412" i="12"/>
  <c r="K411" i="12"/>
  <c r="K403" i="12"/>
  <c r="K399" i="12"/>
  <c r="K391" i="12"/>
  <c r="K379" i="12"/>
  <c r="K371" i="12"/>
  <c r="K367" i="12"/>
  <c r="K359" i="12"/>
  <c r="K355" i="12"/>
  <c r="K347" i="12"/>
  <c r="K336" i="12"/>
  <c r="K618" i="12"/>
  <c r="K404" i="12"/>
  <c r="K400" i="12"/>
  <c r="K392" i="12"/>
  <c r="K388" i="12"/>
  <c r="K380" i="12"/>
  <c r="K368" i="12"/>
  <c r="K360" i="12"/>
  <c r="K356" i="12"/>
  <c r="K348" i="12"/>
  <c r="K344" i="12"/>
  <c r="K607" i="12"/>
  <c r="K541" i="12"/>
  <c r="K401" i="12"/>
  <c r="K393" i="12"/>
  <c r="K389" i="12"/>
  <c r="K381" i="12"/>
  <c r="K377" i="12"/>
  <c r="K369" i="12"/>
  <c r="K357" i="12"/>
  <c r="K349" i="12"/>
  <c r="K345" i="12"/>
  <c r="K327" i="12"/>
  <c r="K326" i="12"/>
  <c r="K325" i="12"/>
  <c r="K324" i="12"/>
  <c r="K323" i="12"/>
  <c r="K322" i="12"/>
  <c r="K316" i="12"/>
  <c r="K315" i="12"/>
  <c r="K314" i="12"/>
  <c r="K313" i="12"/>
  <c r="K312" i="12"/>
  <c r="K311" i="12"/>
  <c r="K305" i="12"/>
  <c r="K304" i="12"/>
  <c r="K303" i="12"/>
  <c r="K302" i="12"/>
  <c r="K301" i="12"/>
  <c r="K300" i="12"/>
  <c r="K294" i="12"/>
  <c r="K293" i="12"/>
  <c r="K292" i="12"/>
  <c r="K291" i="12"/>
  <c r="K290" i="12"/>
  <c r="K289" i="12"/>
  <c r="K283" i="12"/>
  <c r="K282" i="12"/>
  <c r="K281" i="12"/>
  <c r="K280" i="12"/>
  <c r="K279" i="12"/>
  <c r="K278" i="12"/>
  <c r="K272" i="12"/>
  <c r="K271" i="12"/>
  <c r="K270" i="12"/>
  <c r="K269" i="12"/>
  <c r="K268" i="12"/>
  <c r="K267" i="12"/>
  <c r="K261" i="12"/>
  <c r="K260" i="12"/>
  <c r="K259" i="12"/>
  <c r="K258" i="12"/>
  <c r="K257" i="12"/>
  <c r="K256" i="12"/>
  <c r="K250" i="12"/>
  <c r="K249" i="12"/>
  <c r="K248" i="12"/>
  <c r="K247" i="12"/>
  <c r="K246" i="12"/>
  <c r="K245" i="12"/>
  <c r="K239" i="12"/>
  <c r="K238" i="12"/>
  <c r="K237" i="12"/>
  <c r="K236" i="12"/>
  <c r="K235" i="12"/>
  <c r="K234" i="12"/>
  <c r="K228" i="12"/>
  <c r="K227" i="12"/>
  <c r="K226" i="12"/>
  <c r="K225" i="12"/>
  <c r="K224" i="12"/>
  <c r="K223" i="12"/>
  <c r="K217" i="12"/>
  <c r="K216" i="12"/>
  <c r="K215" i="12"/>
  <c r="K214" i="12"/>
  <c r="K213" i="12"/>
  <c r="K212" i="12"/>
  <c r="K206" i="12"/>
  <c r="K205" i="12"/>
  <c r="K204" i="12"/>
  <c r="K203" i="12"/>
  <c r="K202" i="12"/>
  <c r="K201" i="12"/>
  <c r="K195" i="12"/>
  <c r="K194" i="12"/>
  <c r="K193" i="12"/>
  <c r="K192" i="12"/>
  <c r="K191" i="12"/>
  <c r="K190" i="12"/>
  <c r="K184" i="12"/>
  <c r="K183" i="12"/>
  <c r="K182" i="12"/>
  <c r="K181" i="12"/>
  <c r="K180" i="12"/>
  <c r="K179" i="12"/>
  <c r="K173" i="12"/>
  <c r="K172" i="12"/>
  <c r="K171" i="12"/>
  <c r="K170" i="12"/>
  <c r="K169" i="12"/>
  <c r="K168" i="12"/>
  <c r="K162" i="12"/>
  <c r="K161" i="12"/>
  <c r="K160" i="12"/>
  <c r="K159" i="12"/>
  <c r="K158" i="12"/>
  <c r="K157" i="12"/>
  <c r="K151" i="12"/>
  <c r="K150" i="12"/>
  <c r="K149" i="12"/>
  <c r="K148" i="12"/>
  <c r="K147" i="12"/>
  <c r="K146" i="12"/>
  <c r="K140" i="12"/>
  <c r="K139" i="12"/>
  <c r="K138" i="12"/>
  <c r="K137" i="12"/>
  <c r="K136" i="12"/>
  <c r="K135" i="12"/>
  <c r="K129" i="12"/>
  <c r="K128" i="12"/>
  <c r="K127" i="12"/>
  <c r="K126" i="12"/>
  <c r="K125" i="12"/>
  <c r="K124" i="12"/>
  <c r="K118" i="12"/>
  <c r="K117" i="12"/>
  <c r="K116" i="12"/>
  <c r="K115" i="12"/>
  <c r="K114" i="12"/>
  <c r="K113" i="12"/>
  <c r="K107" i="12"/>
  <c r="K106" i="12"/>
  <c r="K105" i="12"/>
  <c r="K104" i="12"/>
  <c r="K103" i="12"/>
  <c r="K102" i="12"/>
  <c r="K94" i="12"/>
  <c r="K82" i="12"/>
  <c r="K79" i="12"/>
  <c r="K74" i="12"/>
  <c r="K70" i="12"/>
  <c r="K3" i="12"/>
  <c r="H4" i="12"/>
  <c r="H9" i="12" s="1"/>
  <c r="K5" i="12"/>
  <c r="K8" i="12"/>
  <c r="K14" i="12"/>
  <c r="H15" i="12"/>
  <c r="H16" i="12"/>
  <c r="K17" i="12"/>
  <c r="K24" i="12"/>
  <c r="K35" i="12"/>
  <c r="H36" i="12"/>
  <c r="H42" i="12" s="1"/>
  <c r="K37" i="12"/>
  <c r="K40" i="12"/>
  <c r="K51" i="12"/>
  <c r="H57" i="12"/>
  <c r="K63" i="12"/>
  <c r="K68" i="12"/>
  <c r="K71" i="12"/>
  <c r="H86" i="12"/>
  <c r="K81" i="12"/>
  <c r="K90" i="12"/>
  <c r="K93" i="12"/>
  <c r="H130" i="12"/>
  <c r="K134" i="12"/>
  <c r="G141" i="12"/>
  <c r="K178" i="12"/>
  <c r="G185" i="12"/>
  <c r="H218" i="12"/>
  <c r="K222" i="12"/>
  <c r="H240" i="12"/>
  <c r="K266" i="12"/>
  <c r="H284" i="12"/>
  <c r="K310" i="12"/>
  <c r="H328" i="12"/>
  <c r="K335" i="12"/>
  <c r="K378" i="12"/>
  <c r="K465" i="12"/>
  <c r="K466" i="12"/>
  <c r="K467" i="12"/>
  <c r="K468" i="12"/>
  <c r="K469" i="12"/>
  <c r="K470" i="12"/>
  <c r="H519" i="12"/>
  <c r="H526" i="12" s="1"/>
  <c r="G526" i="12"/>
  <c r="K519" i="12"/>
  <c r="G9" i="12"/>
  <c r="G20" i="12"/>
  <c r="G53" i="12"/>
  <c r="G64" i="12"/>
  <c r="K69" i="12"/>
  <c r="K84" i="12"/>
  <c r="K91" i="12"/>
  <c r="K96" i="12"/>
  <c r="H119" i="12"/>
  <c r="K123" i="12"/>
  <c r="H163" i="12"/>
  <c r="K167" i="12"/>
  <c r="H207" i="12"/>
  <c r="K211" i="12"/>
  <c r="K233" i="12"/>
  <c r="H251" i="12"/>
  <c r="K277" i="12"/>
  <c r="H295" i="12"/>
  <c r="K321" i="12"/>
  <c r="H334" i="12"/>
  <c r="K334" i="12"/>
  <c r="K382" i="12"/>
  <c r="H13" i="12"/>
  <c r="H20" i="12" s="1"/>
  <c r="G31" i="12"/>
  <c r="K26" i="12"/>
  <c r="H28" i="12"/>
  <c r="H31" i="12" s="1"/>
  <c r="K29" i="12"/>
  <c r="H48" i="12"/>
  <c r="H53" i="12" s="1"/>
  <c r="K49" i="12"/>
  <c r="K52" i="12"/>
  <c r="K58" i="12"/>
  <c r="H60" i="12"/>
  <c r="K61" i="12"/>
  <c r="K72" i="12"/>
  <c r="K85" i="12"/>
  <c r="H108" i="12"/>
  <c r="K112" i="12"/>
  <c r="G119" i="12"/>
  <c r="H152" i="12"/>
  <c r="K156" i="12"/>
  <c r="G163" i="12"/>
  <c r="H196" i="12"/>
  <c r="K200" i="12"/>
  <c r="G207" i="12"/>
  <c r="K244" i="12"/>
  <c r="H262" i="12"/>
  <c r="K288" i="12"/>
  <c r="H306" i="12"/>
  <c r="H338" i="12"/>
  <c r="K338" i="12"/>
  <c r="K346" i="12"/>
  <c r="K358" i="12"/>
  <c r="K365" i="12"/>
  <c r="H365" i="12"/>
  <c r="H372" i="12" s="1"/>
  <c r="K366" i="12"/>
  <c r="G372" i="12"/>
  <c r="K390" i="12"/>
  <c r="K402" i="12"/>
  <c r="K409" i="12"/>
  <c r="H409" i="12"/>
  <c r="H416" i="12" s="1"/>
  <c r="K410" i="12"/>
  <c r="K486" i="12"/>
  <c r="K493" i="12" s="1"/>
  <c r="K494" i="12" s="1"/>
  <c r="K332" i="12"/>
  <c r="K343" i="12"/>
  <c r="K376" i="12"/>
  <c r="H376" i="12"/>
  <c r="H383" i="12" s="1"/>
  <c r="G383" i="12"/>
  <c r="H431" i="12"/>
  <c r="H438" i="12" s="1"/>
  <c r="G438" i="12"/>
  <c r="H442" i="12"/>
  <c r="H449" i="12" s="1"/>
  <c r="K442" i="12"/>
  <c r="G449" i="12"/>
  <c r="H475" i="12"/>
  <c r="H482" i="12" s="1"/>
  <c r="G482" i="12"/>
  <c r="K630" i="12"/>
  <c r="K634" i="12"/>
  <c r="G240" i="12"/>
  <c r="G251" i="12"/>
  <c r="G262" i="12"/>
  <c r="G273" i="12"/>
  <c r="G284" i="12"/>
  <c r="G295" i="12"/>
  <c r="G306" i="12"/>
  <c r="G317" i="12"/>
  <c r="G328" i="12"/>
  <c r="H332" i="12"/>
  <c r="K333" i="12"/>
  <c r="K337" i="12"/>
  <c r="G339" i="12"/>
  <c r="H343" i="12"/>
  <c r="H350" i="12" s="1"/>
  <c r="G350" i="12"/>
  <c r="K387" i="12"/>
  <c r="H387" i="12"/>
  <c r="H394" i="12" s="1"/>
  <c r="G394" i="12"/>
  <c r="K431" i="12"/>
  <c r="K475" i="12"/>
  <c r="K530" i="12"/>
  <c r="G537" i="12"/>
  <c r="H563" i="12"/>
  <c r="H570" i="12" s="1"/>
  <c r="G570" i="12"/>
  <c r="K563" i="12"/>
  <c r="H636" i="12"/>
  <c r="K354" i="12"/>
  <c r="H354" i="12"/>
  <c r="H361" i="12" s="1"/>
  <c r="G361" i="12"/>
  <c r="K398" i="12"/>
  <c r="K405" i="12" s="1"/>
  <c r="K406" i="12" s="1"/>
  <c r="H398" i="12"/>
  <c r="H405" i="12" s="1"/>
  <c r="G405" i="12"/>
  <c r="H493" i="12"/>
  <c r="H581" i="12"/>
  <c r="G427" i="12"/>
  <c r="G471" i="12"/>
  <c r="H515" i="12"/>
  <c r="H559" i="12"/>
  <c r="H596" i="12"/>
  <c r="H603" i="12" s="1"/>
  <c r="G603" i="12"/>
  <c r="K633" i="12"/>
  <c r="H427" i="12"/>
  <c r="K453" i="12"/>
  <c r="H471" i="12"/>
  <c r="H504" i="12"/>
  <c r="G515" i="12"/>
  <c r="H548" i="12"/>
  <c r="G559" i="12"/>
  <c r="H592" i="12"/>
  <c r="H614" i="12"/>
  <c r="K632" i="12"/>
  <c r="G614" i="12"/>
  <c r="G625" i="12"/>
  <c r="G636" i="12"/>
  <c r="H42" i="11"/>
  <c r="H53" i="11"/>
  <c r="H86" i="11"/>
  <c r="H97" i="11"/>
  <c r="H31" i="11"/>
  <c r="H75" i="11"/>
  <c r="H108" i="11"/>
  <c r="H119" i="11"/>
  <c r="K15" i="11"/>
  <c r="K24" i="11"/>
  <c r="K59" i="11"/>
  <c r="K63" i="11"/>
  <c r="K5" i="11"/>
  <c r="K17" i="11"/>
  <c r="G20" i="11"/>
  <c r="K25" i="11"/>
  <c r="K29" i="11"/>
  <c r="K37" i="11"/>
  <c r="K41" i="11"/>
  <c r="K46" i="11"/>
  <c r="K49" i="11"/>
  <c r="K61" i="11"/>
  <c r="G64" i="11"/>
  <c r="K69" i="11"/>
  <c r="K73" i="11"/>
  <c r="K81" i="11"/>
  <c r="K85" i="11"/>
  <c r="K90" i="11"/>
  <c r="K93" i="11"/>
  <c r="K101" i="11"/>
  <c r="K112" i="11"/>
  <c r="K123" i="11"/>
  <c r="K130" i="11" s="1"/>
  <c r="K131" i="11" s="1"/>
  <c r="H124" i="11"/>
  <c r="H125" i="11"/>
  <c r="H126" i="11"/>
  <c r="H127" i="11"/>
  <c r="H128" i="11"/>
  <c r="H129" i="11"/>
  <c r="K134" i="11"/>
  <c r="K141" i="11" s="1"/>
  <c r="K142" i="11" s="1"/>
  <c r="H135" i="11"/>
  <c r="H136" i="11"/>
  <c r="H137" i="11"/>
  <c r="H138" i="11"/>
  <c r="H139" i="11"/>
  <c r="H140" i="11"/>
  <c r="K146" i="11"/>
  <c r="K147" i="11"/>
  <c r="K148" i="11"/>
  <c r="K149" i="11"/>
  <c r="K150" i="11"/>
  <c r="K151" i="11"/>
  <c r="K156" i="11"/>
  <c r="G185" i="11"/>
  <c r="H218" i="11"/>
  <c r="K222" i="11"/>
  <c r="G229" i="11"/>
  <c r="H262" i="11"/>
  <c r="K266" i="11"/>
  <c r="G273" i="11"/>
  <c r="H306" i="11"/>
  <c r="K310" i="11"/>
  <c r="K314" i="11"/>
  <c r="G317" i="11"/>
  <c r="K324" i="11"/>
  <c r="K334" i="11"/>
  <c r="K338" i="11"/>
  <c r="K346" i="11"/>
  <c r="K354" i="11"/>
  <c r="K358" i="11"/>
  <c r="H372" i="11"/>
  <c r="K366" i="11"/>
  <c r="K370" i="11"/>
  <c r="K390" i="11"/>
  <c r="H400" i="11"/>
  <c r="G405" i="11"/>
  <c r="K400" i="11"/>
  <c r="H415" i="11"/>
  <c r="K415" i="11"/>
  <c r="K19" i="11"/>
  <c r="K39" i="11"/>
  <c r="G42" i="11"/>
  <c r="K2" i="11"/>
  <c r="K6" i="11"/>
  <c r="G9" i="11"/>
  <c r="K14" i="11"/>
  <c r="K20" i="11" s="1"/>
  <c r="K21" i="11" s="1"/>
  <c r="K18" i="11"/>
  <c r="K26" i="11"/>
  <c r="K30" i="11"/>
  <c r="K35" i="11"/>
  <c r="K38" i="11"/>
  <c r="K50" i="11"/>
  <c r="G53" i="11"/>
  <c r="K58" i="11"/>
  <c r="K62" i="11"/>
  <c r="K70" i="11"/>
  <c r="K74" i="11"/>
  <c r="K79" i="11"/>
  <c r="K82" i="11"/>
  <c r="K94" i="11"/>
  <c r="G97" i="11"/>
  <c r="K102" i="11"/>
  <c r="K103" i="11"/>
  <c r="K104" i="11"/>
  <c r="K105" i="11"/>
  <c r="K106" i="11"/>
  <c r="K107" i="11"/>
  <c r="K113" i="11"/>
  <c r="K114" i="11"/>
  <c r="K115" i="11"/>
  <c r="K116" i="11"/>
  <c r="K117" i="11"/>
  <c r="K118" i="11"/>
  <c r="G152" i="11"/>
  <c r="K157" i="11"/>
  <c r="K158" i="11"/>
  <c r="K159" i="11"/>
  <c r="K160" i="11"/>
  <c r="K161" i="11"/>
  <c r="K162" i="11"/>
  <c r="K167" i="11"/>
  <c r="H185" i="11"/>
  <c r="H207" i="11"/>
  <c r="K211" i="11"/>
  <c r="G218" i="11"/>
  <c r="H251" i="11"/>
  <c r="K255" i="11"/>
  <c r="G262" i="11"/>
  <c r="H295" i="11"/>
  <c r="K299" i="11"/>
  <c r="G306" i="11"/>
  <c r="K313" i="11"/>
  <c r="K323" i="11"/>
  <c r="K327" i="11"/>
  <c r="H332" i="11"/>
  <c r="H339" i="11" s="1"/>
  <c r="G339" i="11"/>
  <c r="K333" i="11"/>
  <c r="K337" i="11"/>
  <c r="K345" i="11"/>
  <c r="K349" i="11"/>
  <c r="K357" i="11"/>
  <c r="K365" i="11"/>
  <c r="K369" i="11"/>
  <c r="K379" i="11"/>
  <c r="H389" i="11"/>
  <c r="G394" i="11"/>
  <c r="K389" i="11"/>
  <c r="H404" i="11"/>
  <c r="K404" i="11"/>
  <c r="K423" i="11"/>
  <c r="K633" i="11"/>
  <c r="K622" i="11"/>
  <c r="K611" i="11"/>
  <c r="K600" i="11"/>
  <c r="K589" i="11"/>
  <c r="K578" i="11"/>
  <c r="K567" i="11"/>
  <c r="K556" i="11"/>
  <c r="K545" i="11"/>
  <c r="K534" i="11"/>
  <c r="K634" i="11"/>
  <c r="K630" i="11"/>
  <c r="K623" i="11"/>
  <c r="K619" i="11"/>
  <c r="K612" i="11"/>
  <c r="K608" i="11"/>
  <c r="K601" i="11"/>
  <c r="K597" i="11"/>
  <c r="K590" i="11"/>
  <c r="K586" i="11"/>
  <c r="K579" i="11"/>
  <c r="K575" i="11"/>
  <c r="K568" i="11"/>
  <c r="K564" i="11"/>
  <c r="K632" i="11"/>
  <c r="K588" i="11"/>
  <c r="K555" i="11"/>
  <c r="K533" i="11"/>
  <c r="K479" i="11"/>
  <c r="K468" i="11"/>
  <c r="K457" i="11"/>
  <c r="K599" i="11"/>
  <c r="K523" i="11"/>
  <c r="K610" i="11"/>
  <c r="K566" i="11"/>
  <c r="K544" i="11"/>
  <c r="K478" i="11"/>
  <c r="K456" i="11"/>
  <c r="K446" i="11"/>
  <c r="K434" i="11"/>
  <c r="K402" i="11"/>
  <c r="K391" i="11"/>
  <c r="K380" i="11"/>
  <c r="K443" i="11"/>
  <c r="K435" i="11"/>
  <c r="K425" i="11"/>
  <c r="K421" i="11"/>
  <c r="K414" i="11"/>
  <c r="K410" i="11"/>
  <c r="K403" i="11"/>
  <c r="K399" i="11"/>
  <c r="K392" i="11"/>
  <c r="K388" i="11"/>
  <c r="K381" i="11"/>
  <c r="K377" i="11"/>
  <c r="K621" i="11"/>
  <c r="K489" i="11"/>
  <c r="K467" i="11"/>
  <c r="K444" i="11"/>
  <c r="K436" i="11"/>
  <c r="K432" i="11"/>
  <c r="K305" i="11"/>
  <c r="K304" i="11"/>
  <c r="K303" i="11"/>
  <c r="K302" i="11"/>
  <c r="K301" i="11"/>
  <c r="K300" i="11"/>
  <c r="K294" i="11"/>
  <c r="K293" i="11"/>
  <c r="K292" i="11"/>
  <c r="K291" i="11"/>
  <c r="K290" i="11"/>
  <c r="K289" i="11"/>
  <c r="K283" i="11"/>
  <c r="K282" i="11"/>
  <c r="K281" i="11"/>
  <c r="K280" i="11"/>
  <c r="K279" i="11"/>
  <c r="K278" i="11"/>
  <c r="K272" i="11"/>
  <c r="K271" i="11"/>
  <c r="K270" i="11"/>
  <c r="K269" i="11"/>
  <c r="K268" i="11"/>
  <c r="K267" i="11"/>
  <c r="K261" i="11"/>
  <c r="K260" i="11"/>
  <c r="K259" i="11"/>
  <c r="K258" i="11"/>
  <c r="K257" i="11"/>
  <c r="K256" i="11"/>
  <c r="K250" i="11"/>
  <c r="K249" i="11"/>
  <c r="K248" i="11"/>
  <c r="K247" i="11"/>
  <c r="K246" i="11"/>
  <c r="K245" i="11"/>
  <c r="K239" i="11"/>
  <c r="K238" i="11"/>
  <c r="K237" i="11"/>
  <c r="K236" i="11"/>
  <c r="K235" i="11"/>
  <c r="K234" i="11"/>
  <c r="K228" i="11"/>
  <c r="K227" i="11"/>
  <c r="K226" i="11"/>
  <c r="K225" i="11"/>
  <c r="K224" i="11"/>
  <c r="K223" i="11"/>
  <c r="K217" i="11"/>
  <c r="K216" i="11"/>
  <c r="K215" i="11"/>
  <c r="K214" i="11"/>
  <c r="K213" i="11"/>
  <c r="K212" i="11"/>
  <c r="K206" i="11"/>
  <c r="K205" i="11"/>
  <c r="K204" i="11"/>
  <c r="K203" i="11"/>
  <c r="K202" i="11"/>
  <c r="K201" i="11"/>
  <c r="K195" i="11"/>
  <c r="K194" i="11"/>
  <c r="K193" i="11"/>
  <c r="K192" i="11"/>
  <c r="K191" i="11"/>
  <c r="K190" i="11"/>
  <c r="K577" i="11"/>
  <c r="K3" i="11"/>
  <c r="K7" i="11"/>
  <c r="K27" i="11"/>
  <c r="K47" i="11"/>
  <c r="K68" i="11"/>
  <c r="K83" i="11"/>
  <c r="G86" i="11"/>
  <c r="K91" i="11"/>
  <c r="K95" i="11"/>
  <c r="G108" i="11"/>
  <c r="G119" i="11"/>
  <c r="G130" i="11"/>
  <c r="G141" i="11"/>
  <c r="H152" i="11"/>
  <c r="G163" i="11"/>
  <c r="K168" i="11"/>
  <c r="K169" i="11"/>
  <c r="K170" i="11"/>
  <c r="K171" i="11"/>
  <c r="K172" i="11"/>
  <c r="K173" i="11"/>
  <c r="K178" i="11"/>
  <c r="H196" i="11"/>
  <c r="K200" i="11"/>
  <c r="K207" i="11" s="1"/>
  <c r="K208" i="11" s="1"/>
  <c r="G207" i="11"/>
  <c r="H240" i="11"/>
  <c r="K244" i="11"/>
  <c r="G251" i="11"/>
  <c r="H284" i="11"/>
  <c r="K288" i="11"/>
  <c r="K295" i="11" s="1"/>
  <c r="K296" i="11" s="1"/>
  <c r="G295" i="11"/>
  <c r="K312" i="11"/>
  <c r="K316" i="11"/>
  <c r="H328" i="11"/>
  <c r="K322" i="11"/>
  <c r="K326" i="11"/>
  <c r="K332" i="11"/>
  <c r="K336" i="11"/>
  <c r="H350" i="11"/>
  <c r="K344" i="11"/>
  <c r="K348" i="11"/>
  <c r="K356" i="11"/>
  <c r="K360" i="11"/>
  <c r="K368" i="11"/>
  <c r="H378" i="11"/>
  <c r="H383" i="11" s="1"/>
  <c r="G383" i="11"/>
  <c r="K378" i="11"/>
  <c r="H393" i="11"/>
  <c r="K393" i="11"/>
  <c r="K412" i="11"/>
  <c r="H422" i="11"/>
  <c r="H427" i="11" s="1"/>
  <c r="G427" i="11"/>
  <c r="K422" i="11"/>
  <c r="K437" i="11"/>
  <c r="H455" i="11"/>
  <c r="K455" i="11"/>
  <c r="K51" i="11"/>
  <c r="K71" i="11"/>
  <c r="K145" i="11"/>
  <c r="K152" i="11" s="1"/>
  <c r="K153" i="11" s="1"/>
  <c r="H163" i="11"/>
  <c r="G174" i="11"/>
  <c r="K179" i="11"/>
  <c r="K180" i="11"/>
  <c r="K181" i="11"/>
  <c r="K182" i="11"/>
  <c r="K183" i="11"/>
  <c r="K184" i="11"/>
  <c r="K189" i="11"/>
  <c r="K196" i="11" s="1"/>
  <c r="K197" i="11" s="1"/>
  <c r="G196" i="11"/>
  <c r="K233" i="11"/>
  <c r="K240" i="11" s="1"/>
  <c r="K241" i="11" s="1"/>
  <c r="G240" i="11"/>
  <c r="K277" i="11"/>
  <c r="K284" i="11" s="1"/>
  <c r="K285" i="11" s="1"/>
  <c r="G284" i="11"/>
  <c r="K311" i="11"/>
  <c r="K315" i="11"/>
  <c r="K321" i="11"/>
  <c r="K328" i="11" s="1"/>
  <c r="K329" i="11" s="1"/>
  <c r="K325" i="11"/>
  <c r="G328" i="11"/>
  <c r="K335" i="11"/>
  <c r="K343" i="11"/>
  <c r="K350" i="11" s="1"/>
  <c r="K351" i="11" s="1"/>
  <c r="K347" i="11"/>
  <c r="K355" i="11"/>
  <c r="K359" i="11"/>
  <c r="K367" i="11"/>
  <c r="K371" i="11"/>
  <c r="H382" i="11"/>
  <c r="K382" i="11"/>
  <c r="H405" i="11"/>
  <c r="K401" i="11"/>
  <c r="H411" i="11"/>
  <c r="H416" i="11" s="1"/>
  <c r="G416" i="11"/>
  <c r="K411" i="11"/>
  <c r="H426" i="11"/>
  <c r="K426" i="11"/>
  <c r="K445" i="11"/>
  <c r="H477" i="11"/>
  <c r="K477" i="11"/>
  <c r="H532" i="11"/>
  <c r="K532" i="11"/>
  <c r="H587" i="11"/>
  <c r="K587" i="11"/>
  <c r="K376" i="11"/>
  <c r="K387" i="11"/>
  <c r="K398" i="11"/>
  <c r="K405" i="11" s="1"/>
  <c r="K406" i="11" s="1"/>
  <c r="K409" i="11"/>
  <c r="K420" i="11"/>
  <c r="K431" i="11"/>
  <c r="K438" i="11" s="1"/>
  <c r="K439" i="11" s="1"/>
  <c r="H431" i="11"/>
  <c r="H438" i="11" s="1"/>
  <c r="G438" i="11"/>
  <c r="H459" i="11"/>
  <c r="K459" i="11"/>
  <c r="H481" i="11"/>
  <c r="K481" i="11"/>
  <c r="K491" i="11"/>
  <c r="H491" i="11"/>
  <c r="G504" i="11"/>
  <c r="H631" i="11"/>
  <c r="K631" i="11"/>
  <c r="G350" i="11"/>
  <c r="G361" i="11"/>
  <c r="G372" i="11"/>
  <c r="G449" i="11"/>
  <c r="K442" i="11"/>
  <c r="H442" i="11"/>
  <c r="H466" i="11"/>
  <c r="K466" i="11"/>
  <c r="H488" i="11"/>
  <c r="K488" i="11"/>
  <c r="K509" i="11"/>
  <c r="H509" i="11"/>
  <c r="K511" i="11"/>
  <c r="H511" i="11"/>
  <c r="K513" i="11"/>
  <c r="H513" i="11"/>
  <c r="H554" i="11"/>
  <c r="K554" i="11"/>
  <c r="H602" i="11"/>
  <c r="K602" i="11"/>
  <c r="K413" i="11"/>
  <c r="K424" i="11"/>
  <c r="H448" i="11"/>
  <c r="K448" i="11"/>
  <c r="H470" i="11"/>
  <c r="K470" i="11"/>
  <c r="K499" i="11"/>
  <c r="H499" i="11"/>
  <c r="K501" i="11"/>
  <c r="H501" i="11"/>
  <c r="K503" i="11"/>
  <c r="H503" i="11"/>
  <c r="K508" i="11"/>
  <c r="G515" i="11"/>
  <c r="H508" i="11"/>
  <c r="H521" i="11"/>
  <c r="K521" i="11"/>
  <c r="K453" i="11"/>
  <c r="K464" i="11"/>
  <c r="K475" i="11"/>
  <c r="K486" i="11"/>
  <c r="H536" i="11"/>
  <c r="K536" i="11"/>
  <c r="H558" i="11"/>
  <c r="K558" i="11"/>
  <c r="H576" i="11"/>
  <c r="K576" i="11"/>
  <c r="H591" i="11"/>
  <c r="K591" i="11"/>
  <c r="H620" i="11"/>
  <c r="H625" i="11" s="1"/>
  <c r="K620" i="11"/>
  <c r="H635" i="11"/>
  <c r="K635" i="11"/>
  <c r="K447" i="11"/>
  <c r="H453" i="11"/>
  <c r="H460" i="11" s="1"/>
  <c r="K454" i="11"/>
  <c r="K458" i="11"/>
  <c r="G460" i="11"/>
  <c r="H464" i="11"/>
  <c r="K465" i="11"/>
  <c r="K469" i="11"/>
  <c r="G471" i="11"/>
  <c r="H475" i="11"/>
  <c r="K476" i="11"/>
  <c r="K480" i="11"/>
  <c r="G482" i="11"/>
  <c r="H486" i="11"/>
  <c r="K487" i="11"/>
  <c r="K490" i="11"/>
  <c r="H490" i="11"/>
  <c r="K492" i="11"/>
  <c r="H492" i="11"/>
  <c r="K497" i="11"/>
  <c r="K498" i="11"/>
  <c r="H498" i="11"/>
  <c r="K500" i="11"/>
  <c r="H500" i="11"/>
  <c r="K502" i="11"/>
  <c r="H502" i="11"/>
  <c r="K510" i="11"/>
  <c r="H510" i="11"/>
  <c r="K512" i="11"/>
  <c r="H512" i="11"/>
  <c r="K514" i="11"/>
  <c r="H514" i="11"/>
  <c r="G526" i="11"/>
  <c r="K519" i="11"/>
  <c r="K520" i="11"/>
  <c r="H520" i="11"/>
  <c r="H525" i="11"/>
  <c r="K525" i="11"/>
  <c r="H543" i="11"/>
  <c r="K543" i="11"/>
  <c r="H565" i="11"/>
  <c r="K565" i="11"/>
  <c r="H580" i="11"/>
  <c r="K580" i="11"/>
  <c r="H609" i="11"/>
  <c r="H614" i="11" s="1"/>
  <c r="K609" i="11"/>
  <c r="H624" i="11"/>
  <c r="K624" i="11"/>
  <c r="G493" i="11"/>
  <c r="H519" i="11"/>
  <c r="K522" i="11"/>
  <c r="H547" i="11"/>
  <c r="K547" i="11"/>
  <c r="H569" i="11"/>
  <c r="K569" i="11"/>
  <c r="H598" i="11"/>
  <c r="H603" i="11" s="1"/>
  <c r="K598" i="11"/>
  <c r="H613" i="11"/>
  <c r="K613" i="11"/>
  <c r="H636" i="11"/>
  <c r="K530" i="11"/>
  <c r="K541" i="11"/>
  <c r="K552" i="11"/>
  <c r="K563" i="11"/>
  <c r="K574" i="11"/>
  <c r="K581" i="11" s="1"/>
  <c r="K582" i="11" s="1"/>
  <c r="K585" i="11"/>
  <c r="K592" i="11" s="1"/>
  <c r="K593" i="11" s="1"/>
  <c r="K596" i="11"/>
  <c r="K607" i="11"/>
  <c r="K614" i="11" s="1"/>
  <c r="K615" i="11" s="1"/>
  <c r="K618" i="11"/>
  <c r="K625" i="11" s="1"/>
  <c r="K626" i="11" s="1"/>
  <c r="K629" i="11"/>
  <c r="K636" i="11" s="1"/>
  <c r="K637" i="11" s="1"/>
  <c r="K524" i="11"/>
  <c r="H530" i="11"/>
  <c r="H537" i="11" s="1"/>
  <c r="K531" i="11"/>
  <c r="K535" i="11"/>
  <c r="G537" i="11"/>
  <c r="H541" i="11"/>
  <c r="H548" i="11" s="1"/>
  <c r="K542" i="11"/>
  <c r="K546" i="11"/>
  <c r="G548" i="11"/>
  <c r="H552" i="11"/>
  <c r="K553" i="11"/>
  <c r="K557" i="11"/>
  <c r="G559" i="11"/>
  <c r="H563" i="11"/>
  <c r="H570" i="11" s="1"/>
  <c r="G570" i="11"/>
  <c r="G581" i="11"/>
  <c r="G592" i="11"/>
  <c r="G603" i="11"/>
  <c r="G614" i="11"/>
  <c r="G625" i="11"/>
  <c r="G636" i="11"/>
  <c r="H635" i="1"/>
  <c r="H634" i="1"/>
  <c r="H633" i="1"/>
  <c r="H632" i="1"/>
  <c r="H631" i="1"/>
  <c r="H630" i="1"/>
  <c r="H629" i="1"/>
  <c r="H624" i="1"/>
  <c r="H623" i="1"/>
  <c r="H622" i="1"/>
  <c r="H621" i="1"/>
  <c r="H620" i="1"/>
  <c r="H619" i="1"/>
  <c r="H625" i="1" s="1"/>
  <c r="H618" i="1"/>
  <c r="H613" i="1"/>
  <c r="H612" i="1"/>
  <c r="H611" i="1"/>
  <c r="H610" i="1"/>
  <c r="H609" i="1"/>
  <c r="H608" i="1"/>
  <c r="H614" i="1" s="1"/>
  <c r="H607" i="1"/>
  <c r="H602" i="1"/>
  <c r="H601" i="1"/>
  <c r="H600" i="1"/>
  <c r="H599" i="1"/>
  <c r="H598" i="1"/>
  <c r="H597" i="1"/>
  <c r="H603" i="1" s="1"/>
  <c r="H596" i="1"/>
  <c r="H591" i="1"/>
  <c r="H590" i="1"/>
  <c r="H589" i="1"/>
  <c r="H588" i="1"/>
  <c r="H587" i="1"/>
  <c r="H586" i="1"/>
  <c r="H585" i="1"/>
  <c r="H580" i="1"/>
  <c r="H579" i="1"/>
  <c r="H578" i="1"/>
  <c r="H577" i="1"/>
  <c r="H576" i="1"/>
  <c r="H575" i="1"/>
  <c r="H581" i="1" s="1"/>
  <c r="H574" i="1"/>
  <c r="H569" i="1"/>
  <c r="H568" i="1"/>
  <c r="H567" i="1"/>
  <c r="H566" i="1"/>
  <c r="H565" i="1"/>
  <c r="H564" i="1"/>
  <c r="H570" i="1" s="1"/>
  <c r="H563" i="1"/>
  <c r="H558" i="1"/>
  <c r="H557" i="1"/>
  <c r="H556" i="1"/>
  <c r="H555" i="1"/>
  <c r="H554" i="1"/>
  <c r="H553" i="1"/>
  <c r="H559" i="1" s="1"/>
  <c r="H552" i="1"/>
  <c r="H547" i="1"/>
  <c r="H546" i="1"/>
  <c r="H545" i="1"/>
  <c r="H544" i="1"/>
  <c r="H543" i="1"/>
  <c r="H542" i="1"/>
  <c r="H541" i="1"/>
  <c r="H536" i="1"/>
  <c r="H535" i="1"/>
  <c r="H534" i="1"/>
  <c r="H533" i="1"/>
  <c r="H532" i="1"/>
  <c r="H531" i="1"/>
  <c r="H537" i="1" s="1"/>
  <c r="H530" i="1"/>
  <c r="H525" i="1"/>
  <c r="H524" i="1"/>
  <c r="H523" i="1"/>
  <c r="H522" i="1"/>
  <c r="H521" i="1"/>
  <c r="H520" i="1"/>
  <c r="H526" i="1" s="1"/>
  <c r="H519" i="1"/>
  <c r="H514" i="1"/>
  <c r="H513" i="1"/>
  <c r="H512" i="1"/>
  <c r="H511" i="1"/>
  <c r="H510" i="1"/>
  <c r="H509" i="1"/>
  <c r="H515" i="1" s="1"/>
  <c r="H508" i="1"/>
  <c r="H503" i="1"/>
  <c r="H502" i="1"/>
  <c r="H501" i="1"/>
  <c r="H500" i="1"/>
  <c r="H499" i="1"/>
  <c r="H498" i="1"/>
  <c r="H497" i="1"/>
  <c r="H492" i="1"/>
  <c r="H491" i="1"/>
  <c r="H490" i="1"/>
  <c r="H489" i="1"/>
  <c r="H488" i="1"/>
  <c r="H487" i="1"/>
  <c r="H493" i="1" s="1"/>
  <c r="H486" i="1"/>
  <c r="H481" i="1"/>
  <c r="H480" i="1"/>
  <c r="H479" i="1"/>
  <c r="H478" i="1"/>
  <c r="H477" i="1"/>
  <c r="H476" i="1"/>
  <c r="H482" i="1" s="1"/>
  <c r="H475" i="1"/>
  <c r="H470" i="1"/>
  <c r="H469" i="1"/>
  <c r="H468" i="1"/>
  <c r="H467" i="1"/>
  <c r="H466" i="1"/>
  <c r="H465" i="1"/>
  <c r="H471" i="1" s="1"/>
  <c r="H464" i="1"/>
  <c r="H459" i="1"/>
  <c r="H458" i="1"/>
  <c r="H457" i="1"/>
  <c r="H456" i="1"/>
  <c r="H455" i="1"/>
  <c r="H454" i="1"/>
  <c r="H453" i="1"/>
  <c r="H448" i="1"/>
  <c r="H447" i="1"/>
  <c r="H446" i="1"/>
  <c r="H445" i="1"/>
  <c r="H444" i="1"/>
  <c r="H443" i="1"/>
  <c r="H449" i="1" s="1"/>
  <c r="H442" i="1"/>
  <c r="H437" i="1"/>
  <c r="H436" i="1"/>
  <c r="H435" i="1"/>
  <c r="H434" i="1"/>
  <c r="H433" i="1"/>
  <c r="H432" i="1"/>
  <c r="H438" i="1" s="1"/>
  <c r="H431" i="1"/>
  <c r="H426" i="1"/>
  <c r="H425" i="1"/>
  <c r="H424" i="1"/>
  <c r="H423" i="1"/>
  <c r="H422" i="1"/>
  <c r="H421" i="1"/>
  <c r="H427" i="1" s="1"/>
  <c r="H420" i="1"/>
  <c r="H415" i="1"/>
  <c r="H414" i="1"/>
  <c r="H413" i="1"/>
  <c r="H412" i="1"/>
  <c r="H411" i="1"/>
  <c r="H410" i="1"/>
  <c r="H409" i="1"/>
  <c r="H404" i="1"/>
  <c r="H403" i="1"/>
  <c r="H402" i="1"/>
  <c r="H401" i="1"/>
  <c r="H400" i="1"/>
  <c r="H399" i="1"/>
  <c r="H405" i="1" s="1"/>
  <c r="H398" i="1"/>
  <c r="H393" i="1"/>
  <c r="H392" i="1"/>
  <c r="H391" i="1"/>
  <c r="H390" i="1"/>
  <c r="H389" i="1"/>
  <c r="H388" i="1"/>
  <c r="H394" i="1" s="1"/>
  <c r="H387" i="1"/>
  <c r="H382" i="1"/>
  <c r="H381" i="1"/>
  <c r="H380" i="1"/>
  <c r="H379" i="1"/>
  <c r="H378" i="1"/>
  <c r="H377" i="1"/>
  <c r="H383" i="1" s="1"/>
  <c r="H376" i="1"/>
  <c r="H371" i="1"/>
  <c r="H370" i="1"/>
  <c r="H369" i="1"/>
  <c r="H368" i="1"/>
  <c r="H367" i="1"/>
  <c r="H366" i="1"/>
  <c r="H365" i="1"/>
  <c r="H360" i="1"/>
  <c r="H359" i="1"/>
  <c r="H358" i="1"/>
  <c r="H357" i="1"/>
  <c r="H356" i="1"/>
  <c r="H355" i="1"/>
  <c r="H361" i="1" s="1"/>
  <c r="H354" i="1"/>
  <c r="H349" i="1"/>
  <c r="H348" i="1"/>
  <c r="H347" i="1"/>
  <c r="H346" i="1"/>
  <c r="H345" i="1"/>
  <c r="H344" i="1"/>
  <c r="H350" i="1" s="1"/>
  <c r="H343" i="1"/>
  <c r="H338" i="1"/>
  <c r="H337" i="1"/>
  <c r="H336" i="1"/>
  <c r="H335" i="1"/>
  <c r="H334" i="1"/>
  <c r="H333" i="1"/>
  <c r="H339" i="1" s="1"/>
  <c r="H332" i="1"/>
  <c r="H327" i="1"/>
  <c r="H326" i="1"/>
  <c r="H325" i="1"/>
  <c r="H324" i="1"/>
  <c r="H323" i="1"/>
  <c r="H322" i="1"/>
  <c r="H321" i="1"/>
  <c r="H316" i="1"/>
  <c r="H315" i="1"/>
  <c r="H314" i="1"/>
  <c r="H313" i="1"/>
  <c r="H312" i="1"/>
  <c r="H311" i="1"/>
  <c r="H317" i="1" s="1"/>
  <c r="H310" i="1"/>
  <c r="H305" i="1"/>
  <c r="H304" i="1"/>
  <c r="H303" i="1"/>
  <c r="H302" i="1"/>
  <c r="H301" i="1"/>
  <c r="H300" i="1"/>
  <c r="H306" i="1" s="1"/>
  <c r="H299" i="1"/>
  <c r="H294" i="1"/>
  <c r="H293" i="1"/>
  <c r="H292" i="1"/>
  <c r="H291" i="1"/>
  <c r="H290" i="1"/>
  <c r="H289" i="1"/>
  <c r="H295" i="1" s="1"/>
  <c r="H288" i="1"/>
  <c r="H283" i="1"/>
  <c r="H282" i="1"/>
  <c r="H281" i="1"/>
  <c r="H280" i="1"/>
  <c r="H279" i="1"/>
  <c r="H278" i="1"/>
  <c r="H272" i="1"/>
  <c r="H271" i="1"/>
  <c r="H270" i="1"/>
  <c r="H269" i="1"/>
  <c r="H268" i="1"/>
  <c r="H267" i="1"/>
  <c r="H273" i="1" s="1"/>
  <c r="H266" i="1"/>
  <c r="H261" i="1"/>
  <c r="H260" i="1"/>
  <c r="H259" i="1"/>
  <c r="H258" i="1"/>
  <c r="H262" i="1" s="1"/>
  <c r="H257" i="1"/>
  <c r="H256" i="1"/>
  <c r="H255" i="1"/>
  <c r="H250" i="1"/>
  <c r="H249" i="1"/>
  <c r="H248" i="1"/>
  <c r="H247" i="1"/>
  <c r="H251" i="1" s="1"/>
  <c r="H246" i="1"/>
  <c r="H245" i="1"/>
  <c r="H244" i="1"/>
  <c r="H239" i="1"/>
  <c r="H238" i="1"/>
  <c r="H237" i="1"/>
  <c r="H236" i="1"/>
  <c r="H240" i="1" s="1"/>
  <c r="H235" i="1"/>
  <c r="H234" i="1"/>
  <c r="H233" i="1"/>
  <c r="H228" i="1"/>
  <c r="H227" i="1"/>
  <c r="H226" i="1"/>
  <c r="H225" i="1"/>
  <c r="H224" i="1"/>
  <c r="H223" i="1"/>
  <c r="H229" i="1" s="1"/>
  <c r="H222" i="1"/>
  <c r="H217" i="1"/>
  <c r="H216" i="1"/>
  <c r="H215" i="1"/>
  <c r="H214" i="1"/>
  <c r="H213" i="1"/>
  <c r="H212" i="1"/>
  <c r="H211" i="1"/>
  <c r="H206" i="1"/>
  <c r="H205" i="1"/>
  <c r="H204" i="1"/>
  <c r="H203" i="1"/>
  <c r="H202" i="1"/>
  <c r="H201" i="1"/>
  <c r="H207" i="1" s="1"/>
  <c r="H200" i="1"/>
  <c r="H195" i="1"/>
  <c r="H194" i="1"/>
  <c r="H193" i="1"/>
  <c r="H192" i="1"/>
  <c r="H191" i="1"/>
  <c r="H190" i="1"/>
  <c r="H196" i="1" s="1"/>
  <c r="H189" i="1"/>
  <c r="H184" i="1"/>
  <c r="H183" i="1"/>
  <c r="H182" i="1"/>
  <c r="H181" i="1"/>
  <c r="H180" i="1"/>
  <c r="H179" i="1"/>
  <c r="H185" i="1" s="1"/>
  <c r="H178" i="1"/>
  <c r="H173" i="1"/>
  <c r="H172" i="1"/>
  <c r="H171" i="1"/>
  <c r="H170" i="1"/>
  <c r="H169" i="1"/>
  <c r="H168" i="1"/>
  <c r="H174" i="1" s="1"/>
  <c r="H167" i="1"/>
  <c r="H162" i="1"/>
  <c r="H161" i="1"/>
  <c r="H160" i="1"/>
  <c r="H159" i="1"/>
  <c r="H158" i="1"/>
  <c r="H157" i="1"/>
  <c r="H156" i="1"/>
  <c r="H151" i="1"/>
  <c r="H150" i="1"/>
  <c r="H149" i="1"/>
  <c r="H148" i="1"/>
  <c r="H147" i="1"/>
  <c r="H146" i="1"/>
  <c r="H152" i="1" s="1"/>
  <c r="H145" i="1"/>
  <c r="H140" i="1"/>
  <c r="H139" i="1"/>
  <c r="H138" i="1"/>
  <c r="H137" i="1"/>
  <c r="H136" i="1"/>
  <c r="H135" i="1"/>
  <c r="H141" i="1" s="1"/>
  <c r="H134" i="1"/>
  <c r="H129" i="1"/>
  <c r="H128" i="1"/>
  <c r="H127" i="1"/>
  <c r="H126" i="1"/>
  <c r="H125" i="1"/>
  <c r="H124" i="1"/>
  <c r="H130" i="1" s="1"/>
  <c r="K123" i="1"/>
  <c r="H123" i="1"/>
  <c r="H118" i="1"/>
  <c r="K117" i="1"/>
  <c r="H117" i="1"/>
  <c r="H116" i="1"/>
  <c r="H115" i="1"/>
  <c r="H114" i="1"/>
  <c r="H113" i="1"/>
  <c r="H112" i="1"/>
  <c r="K107" i="1"/>
  <c r="H107" i="1"/>
  <c r="H106" i="1"/>
  <c r="K105" i="1"/>
  <c r="H105" i="1"/>
  <c r="H104" i="1"/>
  <c r="H108" i="1" s="1"/>
  <c r="H103" i="1"/>
  <c r="H102" i="1"/>
  <c r="H101" i="1"/>
  <c r="H96" i="1"/>
  <c r="K95" i="1"/>
  <c r="H95" i="1"/>
  <c r="H94" i="1"/>
  <c r="K93" i="1"/>
  <c r="H93" i="1"/>
  <c r="H92" i="1"/>
  <c r="H91" i="1"/>
  <c r="H97" i="1" s="1"/>
  <c r="H90" i="1"/>
  <c r="H85" i="1"/>
  <c r="H84" i="1"/>
  <c r="K83" i="1"/>
  <c r="H83" i="1"/>
  <c r="H82" i="1"/>
  <c r="K81" i="1"/>
  <c r="H81" i="1"/>
  <c r="H80" i="1"/>
  <c r="H79" i="1"/>
  <c r="H74" i="1"/>
  <c r="H73" i="1"/>
  <c r="H72" i="1"/>
  <c r="K71" i="1"/>
  <c r="H71" i="1"/>
  <c r="H70" i="1"/>
  <c r="K69" i="1"/>
  <c r="H69" i="1"/>
  <c r="H68" i="1"/>
  <c r="H63" i="1"/>
  <c r="H62" i="1"/>
  <c r="H61" i="1"/>
  <c r="H60" i="1"/>
  <c r="K59" i="1"/>
  <c r="H59" i="1"/>
  <c r="H58" i="1"/>
  <c r="H64" i="1" s="1"/>
  <c r="K57" i="1"/>
  <c r="H57" i="1"/>
  <c r="H52" i="1"/>
  <c r="H51" i="1"/>
  <c r="H50" i="1"/>
  <c r="H49" i="1"/>
  <c r="H48" i="1"/>
  <c r="K47" i="1"/>
  <c r="H47" i="1"/>
  <c r="H46" i="1"/>
  <c r="K41" i="1"/>
  <c r="H41" i="1"/>
  <c r="H40" i="1"/>
  <c r="H39" i="1"/>
  <c r="H38" i="1"/>
  <c r="H37" i="1"/>
  <c r="H36" i="1"/>
  <c r="H42" i="1" s="1"/>
  <c r="K35" i="1"/>
  <c r="H35" i="1"/>
  <c r="H30" i="1"/>
  <c r="K29" i="1"/>
  <c r="H29" i="1"/>
  <c r="H28" i="1"/>
  <c r="H27" i="1"/>
  <c r="H26" i="1"/>
  <c r="H25" i="1"/>
  <c r="H31" i="1" s="1"/>
  <c r="H24" i="1"/>
  <c r="K19" i="1"/>
  <c r="H19" i="1"/>
  <c r="H18" i="1"/>
  <c r="K17" i="1"/>
  <c r="H17" i="1"/>
  <c r="H16" i="1"/>
  <c r="H15" i="1"/>
  <c r="H14" i="1"/>
  <c r="H13" i="1"/>
  <c r="H218" i="1"/>
  <c r="H163" i="1"/>
  <c r="H119" i="1"/>
  <c r="H86" i="1"/>
  <c r="H75" i="1"/>
  <c r="H53" i="1"/>
  <c r="H20" i="1"/>
  <c r="H3" i="1"/>
  <c r="H4" i="1"/>
  <c r="H5" i="1"/>
  <c r="H6" i="1"/>
  <c r="H7" i="1"/>
  <c r="H8" i="1"/>
  <c r="G2" i="1"/>
  <c r="H2" i="1" s="1"/>
  <c r="L629" i="1"/>
  <c r="L618" i="1"/>
  <c r="L607" i="1"/>
  <c r="L596" i="1"/>
  <c r="L585" i="1"/>
  <c r="L574" i="1"/>
  <c r="L563" i="1"/>
  <c r="L552" i="1"/>
  <c r="L541" i="1"/>
  <c r="L530" i="1"/>
  <c r="L519" i="1"/>
  <c r="L508" i="1"/>
  <c r="L497" i="1"/>
  <c r="L486" i="1"/>
  <c r="L475" i="1"/>
  <c r="L464" i="1"/>
  <c r="L453" i="1"/>
  <c r="L442" i="1"/>
  <c r="L431" i="1"/>
  <c r="L420" i="1"/>
  <c r="L409" i="1"/>
  <c r="L398" i="1"/>
  <c r="L387" i="1"/>
  <c r="L376" i="1"/>
  <c r="L365" i="1"/>
  <c r="L354" i="1"/>
  <c r="L343" i="1"/>
  <c r="L332" i="1"/>
  <c r="L321" i="1"/>
  <c r="L310" i="1"/>
  <c r="L299" i="1"/>
  <c r="L288" i="1"/>
  <c r="L277" i="1"/>
  <c r="L266" i="1"/>
  <c r="L255" i="1"/>
  <c r="L244" i="1"/>
  <c r="L233" i="1"/>
  <c r="L222" i="1"/>
  <c r="L211" i="1"/>
  <c r="L200" i="1"/>
  <c r="L189" i="1"/>
  <c r="L178" i="1"/>
  <c r="L167" i="1"/>
  <c r="L156" i="1"/>
  <c r="L145" i="1"/>
  <c r="L134" i="1"/>
  <c r="L123" i="1"/>
  <c r="L112" i="1"/>
  <c r="L101" i="1"/>
  <c r="L90" i="1"/>
  <c r="L79" i="1"/>
  <c r="L68" i="1"/>
  <c r="L57" i="1"/>
  <c r="L46" i="1"/>
  <c r="L35" i="1"/>
  <c r="L24" i="1"/>
  <c r="L13" i="1"/>
  <c r="L2" i="1"/>
  <c r="K257" i="1" s="1"/>
  <c r="J636" i="1"/>
  <c r="I636" i="1"/>
  <c r="H636" i="1"/>
  <c r="G635" i="1"/>
  <c r="C635" i="1"/>
  <c r="G634" i="1"/>
  <c r="C634" i="1"/>
  <c r="G633" i="1"/>
  <c r="C633" i="1"/>
  <c r="G632" i="1"/>
  <c r="C632" i="1"/>
  <c r="G631" i="1"/>
  <c r="C631" i="1"/>
  <c r="G630" i="1"/>
  <c r="C630" i="1"/>
  <c r="G629" i="1"/>
  <c r="C629" i="1"/>
  <c r="N628" i="1" s="1"/>
  <c r="J625" i="1"/>
  <c r="I625" i="1"/>
  <c r="G624" i="1"/>
  <c r="C624" i="1"/>
  <c r="G623" i="1"/>
  <c r="C623" i="1"/>
  <c r="G622" i="1"/>
  <c r="C622" i="1"/>
  <c r="G621" i="1"/>
  <c r="C621" i="1"/>
  <c r="G620" i="1"/>
  <c r="C620" i="1"/>
  <c r="G619" i="1"/>
  <c r="C619" i="1"/>
  <c r="G618" i="1"/>
  <c r="C618" i="1"/>
  <c r="N617" i="1" s="1"/>
  <c r="J614" i="1"/>
  <c r="I614" i="1"/>
  <c r="G613" i="1"/>
  <c r="C613" i="1"/>
  <c r="G612" i="1"/>
  <c r="C612" i="1"/>
  <c r="G611" i="1"/>
  <c r="C611" i="1"/>
  <c r="G610" i="1"/>
  <c r="C610" i="1"/>
  <c r="G609" i="1"/>
  <c r="C609" i="1"/>
  <c r="G608" i="1"/>
  <c r="C608" i="1"/>
  <c r="G607" i="1"/>
  <c r="C607" i="1"/>
  <c r="N606" i="1" s="1"/>
  <c r="J603" i="1"/>
  <c r="I603" i="1"/>
  <c r="G602" i="1"/>
  <c r="C602" i="1"/>
  <c r="G601" i="1"/>
  <c r="C601" i="1"/>
  <c r="G600" i="1"/>
  <c r="C600" i="1"/>
  <c r="G599" i="1"/>
  <c r="C599" i="1"/>
  <c r="G598" i="1"/>
  <c r="C598" i="1"/>
  <c r="G597" i="1"/>
  <c r="C597" i="1"/>
  <c r="G596" i="1"/>
  <c r="C596" i="1"/>
  <c r="N595" i="1" s="1"/>
  <c r="J592" i="1"/>
  <c r="I592" i="1"/>
  <c r="H592" i="1"/>
  <c r="G591" i="1"/>
  <c r="C591" i="1"/>
  <c r="G590" i="1"/>
  <c r="C590" i="1"/>
  <c r="G589" i="1"/>
  <c r="C589" i="1"/>
  <c r="G588" i="1"/>
  <c r="C588" i="1"/>
  <c r="G587" i="1"/>
  <c r="C587" i="1"/>
  <c r="G586" i="1"/>
  <c r="C586" i="1"/>
  <c r="G585" i="1"/>
  <c r="C585" i="1"/>
  <c r="N584" i="1" s="1"/>
  <c r="J581" i="1"/>
  <c r="I581" i="1"/>
  <c r="G580" i="1"/>
  <c r="C580" i="1"/>
  <c r="G579" i="1"/>
  <c r="C579" i="1"/>
  <c r="G578" i="1"/>
  <c r="C578" i="1"/>
  <c r="G577" i="1"/>
  <c r="C577" i="1"/>
  <c r="G576" i="1"/>
  <c r="C576" i="1"/>
  <c r="G575" i="1"/>
  <c r="C575" i="1"/>
  <c r="G574" i="1"/>
  <c r="C574" i="1"/>
  <c r="N573" i="1" s="1"/>
  <c r="J570" i="1"/>
  <c r="I570" i="1"/>
  <c r="G569" i="1"/>
  <c r="C569" i="1"/>
  <c r="G568" i="1"/>
  <c r="C568" i="1"/>
  <c r="G567" i="1"/>
  <c r="C567" i="1"/>
  <c r="G566" i="1"/>
  <c r="C566" i="1"/>
  <c r="G565" i="1"/>
  <c r="C565" i="1"/>
  <c r="G564" i="1"/>
  <c r="C564" i="1"/>
  <c r="G563" i="1"/>
  <c r="C563" i="1"/>
  <c r="N562" i="1" s="1"/>
  <c r="J559" i="1"/>
  <c r="I559" i="1"/>
  <c r="G558" i="1"/>
  <c r="C558" i="1"/>
  <c r="G557" i="1"/>
  <c r="C557" i="1"/>
  <c r="G556" i="1"/>
  <c r="C556" i="1"/>
  <c r="G555" i="1"/>
  <c r="C555" i="1"/>
  <c r="G554" i="1"/>
  <c r="C554" i="1"/>
  <c r="G553" i="1"/>
  <c r="C553" i="1"/>
  <c r="G552" i="1"/>
  <c r="C552" i="1"/>
  <c r="N551" i="1" s="1"/>
  <c r="J548" i="1"/>
  <c r="I548" i="1"/>
  <c r="H548" i="1"/>
  <c r="G547" i="1"/>
  <c r="C547" i="1"/>
  <c r="G546" i="1"/>
  <c r="C546" i="1"/>
  <c r="G545" i="1"/>
  <c r="C545" i="1"/>
  <c r="G544" i="1"/>
  <c r="C544" i="1"/>
  <c r="G543" i="1"/>
  <c r="C543" i="1"/>
  <c r="G542" i="1"/>
  <c r="C542" i="1"/>
  <c r="G541" i="1"/>
  <c r="C541" i="1"/>
  <c r="N540" i="1" s="1"/>
  <c r="J537" i="1"/>
  <c r="I537" i="1"/>
  <c r="G536" i="1"/>
  <c r="C536" i="1"/>
  <c r="G535" i="1"/>
  <c r="C535" i="1"/>
  <c r="G534" i="1"/>
  <c r="C534" i="1"/>
  <c r="G533" i="1"/>
  <c r="C533" i="1"/>
  <c r="G532" i="1"/>
  <c r="C532" i="1"/>
  <c r="G531" i="1"/>
  <c r="C531" i="1"/>
  <c r="G530" i="1"/>
  <c r="C530" i="1"/>
  <c r="N529" i="1" s="1"/>
  <c r="J526" i="1"/>
  <c r="I526" i="1"/>
  <c r="G525" i="1"/>
  <c r="C525" i="1"/>
  <c r="G524" i="1"/>
  <c r="C524" i="1"/>
  <c r="G523" i="1"/>
  <c r="C523" i="1"/>
  <c r="G522" i="1"/>
  <c r="C522" i="1"/>
  <c r="G521" i="1"/>
  <c r="C521" i="1"/>
  <c r="G520" i="1"/>
  <c r="C520" i="1"/>
  <c r="G519" i="1"/>
  <c r="C519" i="1"/>
  <c r="N518" i="1" s="1"/>
  <c r="J515" i="1"/>
  <c r="I515" i="1"/>
  <c r="G514" i="1"/>
  <c r="C514" i="1"/>
  <c r="G513" i="1"/>
  <c r="C513" i="1"/>
  <c r="G512" i="1"/>
  <c r="C512" i="1"/>
  <c r="G511" i="1"/>
  <c r="C511" i="1"/>
  <c r="G510" i="1"/>
  <c r="C510" i="1"/>
  <c r="G509" i="1"/>
  <c r="C509" i="1"/>
  <c r="G508" i="1"/>
  <c r="C508" i="1"/>
  <c r="N507" i="1" s="1"/>
  <c r="J504" i="1"/>
  <c r="I504" i="1"/>
  <c r="H504" i="1"/>
  <c r="G503" i="1"/>
  <c r="C503" i="1"/>
  <c r="G502" i="1"/>
  <c r="C502" i="1"/>
  <c r="G501" i="1"/>
  <c r="C501" i="1"/>
  <c r="G500" i="1"/>
  <c r="C500" i="1"/>
  <c r="G499" i="1"/>
  <c r="C499" i="1"/>
  <c r="G498" i="1"/>
  <c r="C498" i="1"/>
  <c r="G497" i="1"/>
  <c r="C497" i="1"/>
  <c r="N496" i="1" s="1"/>
  <c r="J493" i="1"/>
  <c r="I493" i="1"/>
  <c r="G492" i="1"/>
  <c r="C492" i="1"/>
  <c r="G491" i="1"/>
  <c r="C491" i="1"/>
  <c r="G490" i="1"/>
  <c r="C490" i="1"/>
  <c r="G489" i="1"/>
  <c r="C489" i="1"/>
  <c r="G488" i="1"/>
  <c r="C488" i="1"/>
  <c r="G487" i="1"/>
  <c r="C487" i="1"/>
  <c r="G486" i="1"/>
  <c r="C486" i="1"/>
  <c r="N485" i="1" s="1"/>
  <c r="J482" i="1"/>
  <c r="I482" i="1"/>
  <c r="G481" i="1"/>
  <c r="C481" i="1"/>
  <c r="G480" i="1"/>
  <c r="C480" i="1"/>
  <c r="G479" i="1"/>
  <c r="C479" i="1"/>
  <c r="G478" i="1"/>
  <c r="C478" i="1"/>
  <c r="G477" i="1"/>
  <c r="C477" i="1"/>
  <c r="G476" i="1"/>
  <c r="C476" i="1"/>
  <c r="G475" i="1"/>
  <c r="C475" i="1"/>
  <c r="N474" i="1" s="1"/>
  <c r="J471" i="1"/>
  <c r="I471" i="1"/>
  <c r="G470" i="1"/>
  <c r="C470" i="1"/>
  <c r="G469" i="1"/>
  <c r="C469" i="1"/>
  <c r="G468" i="1"/>
  <c r="C468" i="1"/>
  <c r="G467" i="1"/>
  <c r="C467" i="1"/>
  <c r="G466" i="1"/>
  <c r="C466" i="1"/>
  <c r="G465" i="1"/>
  <c r="C465" i="1"/>
  <c r="G464" i="1"/>
  <c r="C464" i="1"/>
  <c r="N463" i="1" s="1"/>
  <c r="J460" i="1"/>
  <c r="I460" i="1"/>
  <c r="H460" i="1"/>
  <c r="G459" i="1"/>
  <c r="C459" i="1"/>
  <c r="G458" i="1"/>
  <c r="C458" i="1"/>
  <c r="G457" i="1"/>
  <c r="C457" i="1"/>
  <c r="G456" i="1"/>
  <c r="C456" i="1"/>
  <c r="G455" i="1"/>
  <c r="C455" i="1"/>
  <c r="G454" i="1"/>
  <c r="C454" i="1"/>
  <c r="G453" i="1"/>
  <c r="C453" i="1"/>
  <c r="N452" i="1" s="1"/>
  <c r="J449" i="1"/>
  <c r="I449" i="1"/>
  <c r="G448" i="1"/>
  <c r="C448" i="1"/>
  <c r="G447" i="1"/>
  <c r="C447" i="1"/>
  <c r="G446" i="1"/>
  <c r="C446" i="1"/>
  <c r="G445" i="1"/>
  <c r="C445" i="1"/>
  <c r="G444" i="1"/>
  <c r="C444" i="1"/>
  <c r="G443" i="1"/>
  <c r="C443" i="1"/>
  <c r="G442" i="1"/>
  <c r="C442" i="1"/>
  <c r="N441" i="1" s="1"/>
  <c r="J438" i="1"/>
  <c r="I438" i="1"/>
  <c r="G437" i="1"/>
  <c r="C437" i="1"/>
  <c r="G436" i="1"/>
  <c r="C436" i="1"/>
  <c r="G435" i="1"/>
  <c r="C435" i="1"/>
  <c r="G434" i="1"/>
  <c r="C434" i="1"/>
  <c r="G433" i="1"/>
  <c r="C433" i="1"/>
  <c r="G432" i="1"/>
  <c r="C432" i="1"/>
  <c r="G431" i="1"/>
  <c r="C431" i="1"/>
  <c r="N430" i="1" s="1"/>
  <c r="J427" i="1"/>
  <c r="I427" i="1"/>
  <c r="G426" i="1"/>
  <c r="C426" i="1"/>
  <c r="G425" i="1"/>
  <c r="C425" i="1"/>
  <c r="G424" i="1"/>
  <c r="C424" i="1"/>
  <c r="G423" i="1"/>
  <c r="C423" i="1"/>
  <c r="G422" i="1"/>
  <c r="C422" i="1"/>
  <c r="G421" i="1"/>
  <c r="C421" i="1"/>
  <c r="G420" i="1"/>
  <c r="C420" i="1"/>
  <c r="N419" i="1" s="1"/>
  <c r="J416" i="1"/>
  <c r="I416" i="1"/>
  <c r="H416" i="1"/>
  <c r="G415" i="1"/>
  <c r="C415" i="1"/>
  <c r="G414" i="1"/>
  <c r="C414" i="1"/>
  <c r="G413" i="1"/>
  <c r="C413" i="1"/>
  <c r="G412" i="1"/>
  <c r="C412" i="1"/>
  <c r="G411" i="1"/>
  <c r="C411" i="1"/>
  <c r="G410" i="1"/>
  <c r="C410" i="1"/>
  <c r="G409" i="1"/>
  <c r="C409" i="1"/>
  <c r="N408" i="1" s="1"/>
  <c r="J405" i="1"/>
  <c r="I405" i="1"/>
  <c r="G404" i="1"/>
  <c r="C404" i="1"/>
  <c r="G403" i="1"/>
  <c r="C403" i="1"/>
  <c r="G402" i="1"/>
  <c r="C402" i="1"/>
  <c r="G401" i="1"/>
  <c r="C401" i="1"/>
  <c r="G400" i="1"/>
  <c r="C400" i="1"/>
  <c r="G399" i="1"/>
  <c r="C399" i="1"/>
  <c r="G398" i="1"/>
  <c r="C398" i="1"/>
  <c r="N397" i="1" s="1"/>
  <c r="J394" i="1"/>
  <c r="I394" i="1"/>
  <c r="G393" i="1"/>
  <c r="C393" i="1"/>
  <c r="G392" i="1"/>
  <c r="C392" i="1"/>
  <c r="G391" i="1"/>
  <c r="C391" i="1"/>
  <c r="G390" i="1"/>
  <c r="C390" i="1"/>
  <c r="G389" i="1"/>
  <c r="C389" i="1"/>
  <c r="G388" i="1"/>
  <c r="C388" i="1"/>
  <c r="G387" i="1"/>
  <c r="C387" i="1"/>
  <c r="N386" i="1" s="1"/>
  <c r="J383" i="1"/>
  <c r="I383" i="1"/>
  <c r="G382" i="1"/>
  <c r="C382" i="1"/>
  <c r="G381" i="1"/>
  <c r="C381" i="1"/>
  <c r="G380" i="1"/>
  <c r="C380" i="1"/>
  <c r="G379" i="1"/>
  <c r="C379" i="1"/>
  <c r="G378" i="1"/>
  <c r="C378" i="1"/>
  <c r="G377" i="1"/>
  <c r="C377" i="1"/>
  <c r="G376" i="1"/>
  <c r="C376" i="1"/>
  <c r="N375" i="1" s="1"/>
  <c r="J372" i="1"/>
  <c r="I372" i="1"/>
  <c r="H372" i="1"/>
  <c r="G371" i="1"/>
  <c r="C371" i="1"/>
  <c r="G370" i="1"/>
  <c r="C370" i="1"/>
  <c r="G369" i="1"/>
  <c r="C369" i="1"/>
  <c r="G368" i="1"/>
  <c r="C368" i="1"/>
  <c r="G367" i="1"/>
  <c r="C367" i="1"/>
  <c r="G366" i="1"/>
  <c r="C366" i="1"/>
  <c r="G365" i="1"/>
  <c r="C365" i="1"/>
  <c r="N364" i="1" s="1"/>
  <c r="J361" i="1"/>
  <c r="I361" i="1"/>
  <c r="G360" i="1"/>
  <c r="C360" i="1"/>
  <c r="G359" i="1"/>
  <c r="C359" i="1"/>
  <c r="G358" i="1"/>
  <c r="C358" i="1"/>
  <c r="G357" i="1"/>
  <c r="C357" i="1"/>
  <c r="G356" i="1"/>
  <c r="C356" i="1"/>
  <c r="G355" i="1"/>
  <c r="C355" i="1"/>
  <c r="G354" i="1"/>
  <c r="C354" i="1"/>
  <c r="N353" i="1" s="1"/>
  <c r="J350" i="1"/>
  <c r="I350" i="1"/>
  <c r="G349" i="1"/>
  <c r="C349" i="1"/>
  <c r="G348" i="1"/>
  <c r="C348" i="1"/>
  <c r="G347" i="1"/>
  <c r="C347" i="1"/>
  <c r="G346" i="1"/>
  <c r="C346" i="1"/>
  <c r="G345" i="1"/>
  <c r="C345" i="1"/>
  <c r="G344" i="1"/>
  <c r="C344" i="1"/>
  <c r="G343" i="1"/>
  <c r="C343" i="1"/>
  <c r="N342" i="1" s="1"/>
  <c r="J339" i="1"/>
  <c r="I339" i="1"/>
  <c r="G338" i="1"/>
  <c r="C338" i="1"/>
  <c r="G337" i="1"/>
  <c r="C337" i="1"/>
  <c r="G336" i="1"/>
  <c r="C336" i="1"/>
  <c r="G335" i="1"/>
  <c r="C335" i="1"/>
  <c r="G334" i="1"/>
  <c r="C334" i="1"/>
  <c r="G333" i="1"/>
  <c r="C333" i="1"/>
  <c r="G332" i="1"/>
  <c r="C332" i="1"/>
  <c r="N331" i="1" s="1"/>
  <c r="J328" i="1"/>
  <c r="I328" i="1"/>
  <c r="H328" i="1"/>
  <c r="G327" i="1"/>
  <c r="C327" i="1"/>
  <c r="G326" i="1"/>
  <c r="C326" i="1"/>
  <c r="G325" i="1"/>
  <c r="C325" i="1"/>
  <c r="G324" i="1"/>
  <c r="C324" i="1"/>
  <c r="G323" i="1"/>
  <c r="C323" i="1"/>
  <c r="G322" i="1"/>
  <c r="C322" i="1"/>
  <c r="G321" i="1"/>
  <c r="C321" i="1"/>
  <c r="N320" i="1" s="1"/>
  <c r="J317" i="1"/>
  <c r="I317" i="1"/>
  <c r="G316" i="1"/>
  <c r="C316" i="1"/>
  <c r="G315" i="1"/>
  <c r="C315" i="1"/>
  <c r="G314" i="1"/>
  <c r="C314" i="1"/>
  <c r="G313" i="1"/>
  <c r="C313" i="1"/>
  <c r="G312" i="1"/>
  <c r="C312" i="1"/>
  <c r="G311" i="1"/>
  <c r="C311" i="1"/>
  <c r="G310" i="1"/>
  <c r="C310" i="1"/>
  <c r="N309" i="1" s="1"/>
  <c r="J306" i="1"/>
  <c r="I306" i="1"/>
  <c r="G305" i="1"/>
  <c r="C305" i="1"/>
  <c r="G304" i="1"/>
  <c r="C304" i="1"/>
  <c r="G303" i="1"/>
  <c r="C303" i="1"/>
  <c r="G302" i="1"/>
  <c r="C302" i="1"/>
  <c r="G301" i="1"/>
  <c r="C301" i="1"/>
  <c r="G300" i="1"/>
  <c r="C300" i="1"/>
  <c r="G299" i="1"/>
  <c r="C299" i="1"/>
  <c r="N298" i="1" s="1"/>
  <c r="J295" i="1"/>
  <c r="I295" i="1"/>
  <c r="G294" i="1"/>
  <c r="C294" i="1"/>
  <c r="G293" i="1"/>
  <c r="C293" i="1"/>
  <c r="G292" i="1"/>
  <c r="C292" i="1"/>
  <c r="G291" i="1"/>
  <c r="C291" i="1"/>
  <c r="G290" i="1"/>
  <c r="C290" i="1"/>
  <c r="G289" i="1"/>
  <c r="C289" i="1"/>
  <c r="G288" i="1"/>
  <c r="C288" i="1"/>
  <c r="N287" i="1" s="1"/>
  <c r="J284" i="1"/>
  <c r="I284" i="1"/>
  <c r="G283" i="1"/>
  <c r="C283" i="1"/>
  <c r="G282" i="1"/>
  <c r="C282" i="1"/>
  <c r="G281" i="1"/>
  <c r="C281" i="1"/>
  <c r="G280" i="1"/>
  <c r="C280" i="1"/>
  <c r="G279" i="1"/>
  <c r="C279" i="1"/>
  <c r="G278" i="1"/>
  <c r="C278" i="1"/>
  <c r="G277" i="1"/>
  <c r="C277" i="1"/>
  <c r="N276" i="1" s="1"/>
  <c r="J273" i="1"/>
  <c r="I273" i="1"/>
  <c r="G272" i="1"/>
  <c r="C272" i="1"/>
  <c r="G271" i="1"/>
  <c r="C271" i="1"/>
  <c r="G270" i="1"/>
  <c r="C270" i="1"/>
  <c r="G269" i="1"/>
  <c r="C269" i="1"/>
  <c r="G268" i="1"/>
  <c r="C268" i="1"/>
  <c r="G267" i="1"/>
  <c r="C267" i="1"/>
  <c r="G266" i="1"/>
  <c r="C266" i="1"/>
  <c r="N265" i="1" s="1"/>
  <c r="J262" i="1"/>
  <c r="I262" i="1"/>
  <c r="G261" i="1"/>
  <c r="C261" i="1"/>
  <c r="G260" i="1"/>
  <c r="C260" i="1"/>
  <c r="G259" i="1"/>
  <c r="C259" i="1"/>
  <c r="G258" i="1"/>
  <c r="C258" i="1"/>
  <c r="G257" i="1"/>
  <c r="C257" i="1"/>
  <c r="G256" i="1"/>
  <c r="C256" i="1"/>
  <c r="G255" i="1"/>
  <c r="C255" i="1"/>
  <c r="N254" i="1" s="1"/>
  <c r="J251" i="1"/>
  <c r="I251" i="1"/>
  <c r="G250" i="1"/>
  <c r="C250" i="1"/>
  <c r="G249" i="1"/>
  <c r="C249" i="1"/>
  <c r="G248" i="1"/>
  <c r="C248" i="1"/>
  <c r="G247" i="1"/>
  <c r="C247" i="1"/>
  <c r="G246" i="1"/>
  <c r="C246" i="1"/>
  <c r="G245" i="1"/>
  <c r="C245" i="1"/>
  <c r="G244" i="1"/>
  <c r="C244" i="1"/>
  <c r="N243" i="1" s="1"/>
  <c r="J240" i="1"/>
  <c r="I240" i="1"/>
  <c r="G239" i="1"/>
  <c r="C239" i="1"/>
  <c r="G238" i="1"/>
  <c r="C238" i="1"/>
  <c r="G237" i="1"/>
  <c r="C237" i="1"/>
  <c r="G236" i="1"/>
  <c r="C236" i="1"/>
  <c r="G235" i="1"/>
  <c r="C235" i="1"/>
  <c r="G234" i="1"/>
  <c r="C234" i="1"/>
  <c r="G233" i="1"/>
  <c r="C233" i="1"/>
  <c r="N232" i="1" s="1"/>
  <c r="J229" i="1"/>
  <c r="I229" i="1"/>
  <c r="G228" i="1"/>
  <c r="C228" i="1"/>
  <c r="G227" i="1"/>
  <c r="C227" i="1"/>
  <c r="G226" i="1"/>
  <c r="C226" i="1"/>
  <c r="G225" i="1"/>
  <c r="C225" i="1"/>
  <c r="G224" i="1"/>
  <c r="C224" i="1"/>
  <c r="G223" i="1"/>
  <c r="C223" i="1"/>
  <c r="G222" i="1"/>
  <c r="C222" i="1"/>
  <c r="N221" i="1" s="1"/>
  <c r="J218" i="1"/>
  <c r="I218" i="1"/>
  <c r="G217" i="1"/>
  <c r="C217" i="1"/>
  <c r="G216" i="1"/>
  <c r="C216" i="1"/>
  <c r="G215" i="1"/>
  <c r="C215" i="1"/>
  <c r="G214" i="1"/>
  <c r="C214" i="1"/>
  <c r="G213" i="1"/>
  <c r="C213" i="1"/>
  <c r="G212" i="1"/>
  <c r="C212" i="1"/>
  <c r="G211" i="1"/>
  <c r="C211" i="1"/>
  <c r="N210" i="1" s="1"/>
  <c r="J207" i="1"/>
  <c r="I207" i="1"/>
  <c r="G206" i="1"/>
  <c r="C206" i="1"/>
  <c r="G205" i="1"/>
  <c r="C205" i="1"/>
  <c r="G204" i="1"/>
  <c r="C204" i="1"/>
  <c r="G203" i="1"/>
  <c r="C203" i="1"/>
  <c r="G202" i="1"/>
  <c r="C202" i="1"/>
  <c r="G201" i="1"/>
  <c r="C201" i="1"/>
  <c r="G200" i="1"/>
  <c r="C200" i="1"/>
  <c r="N199" i="1" s="1"/>
  <c r="J196" i="1"/>
  <c r="I196" i="1"/>
  <c r="G195" i="1"/>
  <c r="C195" i="1"/>
  <c r="G194" i="1"/>
  <c r="C194" i="1"/>
  <c r="G193" i="1"/>
  <c r="C193" i="1"/>
  <c r="G192" i="1"/>
  <c r="C192" i="1"/>
  <c r="G191" i="1"/>
  <c r="C191" i="1"/>
  <c r="G190" i="1"/>
  <c r="C190" i="1"/>
  <c r="G189" i="1"/>
  <c r="C189" i="1"/>
  <c r="N188" i="1" s="1"/>
  <c r="J185" i="1"/>
  <c r="I185" i="1"/>
  <c r="G184" i="1"/>
  <c r="C184" i="1"/>
  <c r="G183" i="1"/>
  <c r="C183" i="1"/>
  <c r="G182" i="1"/>
  <c r="C182" i="1"/>
  <c r="G181" i="1"/>
  <c r="C181" i="1"/>
  <c r="G180" i="1"/>
  <c r="C180" i="1"/>
  <c r="G179" i="1"/>
  <c r="C179" i="1"/>
  <c r="G178" i="1"/>
  <c r="C178" i="1"/>
  <c r="N177" i="1" s="1"/>
  <c r="J174" i="1"/>
  <c r="I174" i="1"/>
  <c r="G173" i="1"/>
  <c r="C173" i="1"/>
  <c r="G172" i="1"/>
  <c r="C172" i="1"/>
  <c r="G171" i="1"/>
  <c r="C171" i="1"/>
  <c r="G170" i="1"/>
  <c r="C170" i="1"/>
  <c r="G169" i="1"/>
  <c r="C169" i="1"/>
  <c r="G168" i="1"/>
  <c r="C168" i="1"/>
  <c r="G167" i="1"/>
  <c r="C167" i="1"/>
  <c r="N166" i="1" s="1"/>
  <c r="J163" i="1"/>
  <c r="I163" i="1"/>
  <c r="G162" i="1"/>
  <c r="C162" i="1"/>
  <c r="G161" i="1"/>
  <c r="C161" i="1"/>
  <c r="G160" i="1"/>
  <c r="C160" i="1"/>
  <c r="G159" i="1"/>
  <c r="C159" i="1"/>
  <c r="G158" i="1"/>
  <c r="C158" i="1"/>
  <c r="G157" i="1"/>
  <c r="C157" i="1"/>
  <c r="G156" i="1"/>
  <c r="C156" i="1"/>
  <c r="N155" i="1" s="1"/>
  <c r="J152" i="1"/>
  <c r="I152" i="1"/>
  <c r="G151" i="1"/>
  <c r="C151" i="1"/>
  <c r="G150" i="1"/>
  <c r="C150" i="1"/>
  <c r="G149" i="1"/>
  <c r="C149" i="1"/>
  <c r="G148" i="1"/>
  <c r="C148" i="1"/>
  <c r="G147" i="1"/>
  <c r="C147" i="1"/>
  <c r="G146" i="1"/>
  <c r="C146" i="1"/>
  <c r="G145" i="1"/>
  <c r="C145" i="1"/>
  <c r="N144" i="1" s="1"/>
  <c r="J141" i="1"/>
  <c r="I141" i="1"/>
  <c r="G140" i="1"/>
  <c r="C140" i="1"/>
  <c r="G139" i="1"/>
  <c r="C139" i="1"/>
  <c r="G138" i="1"/>
  <c r="C138" i="1"/>
  <c r="G137" i="1"/>
  <c r="C137" i="1"/>
  <c r="G136" i="1"/>
  <c r="C136" i="1"/>
  <c r="G135" i="1"/>
  <c r="C135" i="1"/>
  <c r="G134" i="1"/>
  <c r="C134" i="1"/>
  <c r="N133" i="1" s="1"/>
  <c r="J130" i="1"/>
  <c r="I130" i="1"/>
  <c r="G129" i="1"/>
  <c r="C129" i="1"/>
  <c r="G128" i="1"/>
  <c r="C128" i="1"/>
  <c r="G127" i="1"/>
  <c r="C127" i="1"/>
  <c r="G126" i="1"/>
  <c r="C126" i="1"/>
  <c r="G125" i="1"/>
  <c r="C125" i="1"/>
  <c r="G124" i="1"/>
  <c r="C124" i="1"/>
  <c r="G123" i="1"/>
  <c r="C123" i="1"/>
  <c r="N122" i="1" s="1"/>
  <c r="J119" i="1"/>
  <c r="I119" i="1"/>
  <c r="G118" i="1"/>
  <c r="C118" i="1"/>
  <c r="G117" i="1"/>
  <c r="C117" i="1"/>
  <c r="G116" i="1"/>
  <c r="C116" i="1"/>
  <c r="G115" i="1"/>
  <c r="C115" i="1"/>
  <c r="G114" i="1"/>
  <c r="C114" i="1"/>
  <c r="G113" i="1"/>
  <c r="C113" i="1"/>
  <c r="G112" i="1"/>
  <c r="C112" i="1"/>
  <c r="N111" i="1" s="1"/>
  <c r="J108" i="1"/>
  <c r="I108" i="1"/>
  <c r="G107" i="1"/>
  <c r="C107" i="1"/>
  <c r="G106" i="1"/>
  <c r="C106" i="1"/>
  <c r="G105" i="1"/>
  <c r="C105" i="1"/>
  <c r="G104" i="1"/>
  <c r="C104" i="1"/>
  <c r="G103" i="1"/>
  <c r="C103" i="1"/>
  <c r="G102" i="1"/>
  <c r="C102" i="1"/>
  <c r="G101" i="1"/>
  <c r="C101" i="1"/>
  <c r="N100" i="1" s="1"/>
  <c r="J97" i="1"/>
  <c r="I97" i="1"/>
  <c r="G96" i="1"/>
  <c r="C96" i="1"/>
  <c r="G95" i="1"/>
  <c r="C95" i="1"/>
  <c r="G94" i="1"/>
  <c r="C94" i="1"/>
  <c r="G93" i="1"/>
  <c r="C93" i="1"/>
  <c r="G92" i="1"/>
  <c r="C92" i="1"/>
  <c r="G91" i="1"/>
  <c r="C91" i="1"/>
  <c r="G90" i="1"/>
  <c r="C90" i="1"/>
  <c r="N89" i="1" s="1"/>
  <c r="J86" i="1"/>
  <c r="I86" i="1"/>
  <c r="G85" i="1"/>
  <c r="C85" i="1"/>
  <c r="G84" i="1"/>
  <c r="C84" i="1"/>
  <c r="G83" i="1"/>
  <c r="C83" i="1"/>
  <c r="G82" i="1"/>
  <c r="C82" i="1"/>
  <c r="G81" i="1"/>
  <c r="C81" i="1"/>
  <c r="G80" i="1"/>
  <c r="C80" i="1"/>
  <c r="G79" i="1"/>
  <c r="C79" i="1"/>
  <c r="N78" i="1" s="1"/>
  <c r="J75" i="1"/>
  <c r="I75" i="1"/>
  <c r="G74" i="1"/>
  <c r="C74" i="1"/>
  <c r="G73" i="1"/>
  <c r="C73" i="1"/>
  <c r="G72" i="1"/>
  <c r="C72" i="1"/>
  <c r="G71" i="1"/>
  <c r="C71" i="1"/>
  <c r="G70" i="1"/>
  <c r="C70" i="1"/>
  <c r="G69" i="1"/>
  <c r="C69" i="1"/>
  <c r="G68" i="1"/>
  <c r="C68" i="1"/>
  <c r="N67" i="1" s="1"/>
  <c r="C58" i="1"/>
  <c r="C59" i="1"/>
  <c r="C60" i="1"/>
  <c r="C61" i="1"/>
  <c r="C62" i="1"/>
  <c r="C63" i="1"/>
  <c r="C57" i="1"/>
  <c r="N56" i="1" s="1"/>
  <c r="C47" i="1"/>
  <c r="C48" i="1"/>
  <c r="C49" i="1"/>
  <c r="C50" i="1"/>
  <c r="C51" i="1"/>
  <c r="C52" i="1"/>
  <c r="C46" i="1"/>
  <c r="N45" i="1" s="1"/>
  <c r="C25" i="1"/>
  <c r="C26" i="1"/>
  <c r="C27" i="1"/>
  <c r="C28" i="1"/>
  <c r="C29" i="1"/>
  <c r="C30" i="1"/>
  <c r="C24" i="1"/>
  <c r="N23" i="1" s="1"/>
  <c r="C14" i="1"/>
  <c r="C15" i="1"/>
  <c r="C16" i="1"/>
  <c r="C17" i="1"/>
  <c r="C18" i="1"/>
  <c r="C19" i="1"/>
  <c r="C13" i="1"/>
  <c r="N12" i="1" s="1"/>
  <c r="C36" i="1"/>
  <c r="C37" i="1"/>
  <c r="C38" i="1"/>
  <c r="C39" i="1"/>
  <c r="C40" i="1"/>
  <c r="C41" i="1"/>
  <c r="C35" i="1"/>
  <c r="N34" i="1" s="1"/>
  <c r="C3" i="1"/>
  <c r="C4" i="1"/>
  <c r="C5" i="1"/>
  <c r="C6" i="1"/>
  <c r="C7" i="1"/>
  <c r="C8" i="1"/>
  <c r="C2" i="1"/>
  <c r="J64" i="1"/>
  <c r="I64" i="1"/>
  <c r="G63" i="1"/>
  <c r="G62" i="1"/>
  <c r="G61" i="1"/>
  <c r="G60" i="1"/>
  <c r="G59" i="1"/>
  <c r="G58" i="1"/>
  <c r="G57" i="1"/>
  <c r="J53" i="1"/>
  <c r="I53" i="1"/>
  <c r="G52" i="1"/>
  <c r="G51" i="1"/>
  <c r="G50" i="1"/>
  <c r="G49" i="1"/>
  <c r="G48" i="1"/>
  <c r="G47" i="1"/>
  <c r="G46" i="1"/>
  <c r="J42" i="1"/>
  <c r="I42" i="1"/>
  <c r="G41" i="1"/>
  <c r="G40" i="1"/>
  <c r="G39" i="1"/>
  <c r="G38" i="1"/>
  <c r="G37" i="1"/>
  <c r="G36" i="1"/>
  <c r="G35" i="1"/>
  <c r="AB3" i="1"/>
  <c r="AB4" i="1" s="1"/>
  <c r="AB5" i="1" s="1"/>
  <c r="AB6" i="1" s="1"/>
  <c r="AB7" i="1" s="1"/>
  <c r="AB8" i="1" s="1"/>
  <c r="AB9" i="1" s="1"/>
  <c r="AB10" i="1" s="1"/>
  <c r="J31" i="1"/>
  <c r="I31" i="1"/>
  <c r="G30" i="1"/>
  <c r="G29" i="1"/>
  <c r="G28" i="1"/>
  <c r="G27" i="1"/>
  <c r="G26" i="1"/>
  <c r="G25" i="1"/>
  <c r="G24" i="1"/>
  <c r="J20" i="1"/>
  <c r="I20" i="1"/>
  <c r="G19" i="1"/>
  <c r="G18" i="1"/>
  <c r="G17" i="1"/>
  <c r="G16" i="1"/>
  <c r="G15" i="1"/>
  <c r="G14" i="1"/>
  <c r="G13" i="1"/>
  <c r="I9" i="1"/>
  <c r="J9" i="1"/>
  <c r="K570" i="12" l="1"/>
  <c r="K571" i="12" s="1"/>
  <c r="K537" i="12"/>
  <c r="K538" i="12" s="1"/>
  <c r="K251" i="12"/>
  <c r="K252" i="12" s="1"/>
  <c r="K53" i="12"/>
  <c r="K54" i="12" s="1"/>
  <c r="K108" i="12"/>
  <c r="K109" i="12" s="1"/>
  <c r="K152" i="12"/>
  <c r="K153" i="12" s="1"/>
  <c r="K482" i="12"/>
  <c r="K483" i="12" s="1"/>
  <c r="K394" i="12"/>
  <c r="K395" i="12" s="1"/>
  <c r="K350" i="12"/>
  <c r="K351" i="12" s="1"/>
  <c r="K163" i="12"/>
  <c r="K164" i="12" s="1"/>
  <c r="K174" i="12"/>
  <c r="K175" i="12" s="1"/>
  <c r="K526" i="12"/>
  <c r="K527" i="12" s="1"/>
  <c r="K317" i="12"/>
  <c r="K318" i="12" s="1"/>
  <c r="K229" i="12"/>
  <c r="K230" i="12" s="1"/>
  <c r="K42" i="12"/>
  <c r="K43" i="12" s="1"/>
  <c r="K603" i="12"/>
  <c r="K604" i="12" s="1"/>
  <c r="K581" i="12"/>
  <c r="K582" i="12" s="1"/>
  <c r="K460" i="12"/>
  <c r="K461" i="12" s="1"/>
  <c r="K361" i="12"/>
  <c r="K362" i="12" s="1"/>
  <c r="K438" i="12"/>
  <c r="K439" i="12" s="1"/>
  <c r="K449" i="12"/>
  <c r="K450" i="12" s="1"/>
  <c r="K416" i="12"/>
  <c r="K417" i="12" s="1"/>
  <c r="K295" i="12"/>
  <c r="K296" i="12" s="1"/>
  <c r="K207" i="12"/>
  <c r="K208" i="12" s="1"/>
  <c r="K64" i="12"/>
  <c r="K65" i="12" s="1"/>
  <c r="K328" i="12"/>
  <c r="K329" i="12" s="1"/>
  <c r="K240" i="12"/>
  <c r="K241" i="12" s="1"/>
  <c r="K20" i="12"/>
  <c r="K21" i="12" s="1"/>
  <c r="K9" i="12"/>
  <c r="K10" i="12" s="1"/>
  <c r="K482" i="11"/>
  <c r="K483" i="11" s="1"/>
  <c r="H394" i="11"/>
  <c r="H141" i="11"/>
  <c r="H504" i="11"/>
  <c r="H493" i="11"/>
  <c r="H482" i="11"/>
  <c r="H471" i="11"/>
  <c r="K64" i="11"/>
  <c r="K65" i="11" s="1"/>
  <c r="K339" i="11"/>
  <c r="K340" i="11" s="1"/>
  <c r="H130" i="11"/>
  <c r="H339" i="12"/>
  <c r="K218" i="12"/>
  <c r="K219" i="12" s="1"/>
  <c r="K130" i="12"/>
  <c r="K131" i="12" s="1"/>
  <c r="K273" i="12"/>
  <c r="K274" i="12" s="1"/>
  <c r="K141" i="12"/>
  <c r="K142" i="12" s="1"/>
  <c r="K548" i="12"/>
  <c r="K549" i="12" s="1"/>
  <c r="K625" i="12"/>
  <c r="K626" i="12" s="1"/>
  <c r="K427" i="12"/>
  <c r="K428" i="12" s="1"/>
  <c r="K504" i="12"/>
  <c r="K505" i="12" s="1"/>
  <c r="K515" i="12"/>
  <c r="K516" i="12" s="1"/>
  <c r="K306" i="12"/>
  <c r="K307" i="12" s="1"/>
  <c r="K196" i="12"/>
  <c r="K197" i="12" s="1"/>
  <c r="K383" i="12"/>
  <c r="K384" i="12" s="1"/>
  <c r="K372" i="12"/>
  <c r="K373" i="12" s="1"/>
  <c r="K119" i="12"/>
  <c r="K120" i="12" s="1"/>
  <c r="K284" i="12"/>
  <c r="K285" i="12" s="1"/>
  <c r="K185" i="12"/>
  <c r="K186" i="12" s="1"/>
  <c r="H64" i="12"/>
  <c r="K614" i="12"/>
  <c r="K615" i="12" s="1"/>
  <c r="K592" i="12"/>
  <c r="K593" i="12" s="1"/>
  <c r="K636" i="12"/>
  <c r="K637" i="12" s="1"/>
  <c r="K559" i="12"/>
  <c r="K560" i="12" s="1"/>
  <c r="K262" i="12"/>
  <c r="K263" i="12" s="1"/>
  <c r="K86" i="12"/>
  <c r="K87" i="12" s="1"/>
  <c r="K339" i="12"/>
  <c r="K340" i="12" s="1"/>
  <c r="K97" i="12"/>
  <c r="K98" i="12" s="1"/>
  <c r="K75" i="12"/>
  <c r="K76" i="12" s="1"/>
  <c r="K31" i="12"/>
  <c r="K32" i="12" s="1"/>
  <c r="K471" i="12"/>
  <c r="K472" i="12" s="1"/>
  <c r="K75" i="11"/>
  <c r="K76" i="11" s="1"/>
  <c r="K218" i="11"/>
  <c r="K219" i="11" s="1"/>
  <c r="K361" i="11"/>
  <c r="K362" i="11" s="1"/>
  <c r="K163" i="11"/>
  <c r="K164" i="11" s="1"/>
  <c r="K97" i="11"/>
  <c r="K98" i="11" s="1"/>
  <c r="K53" i="11"/>
  <c r="K54" i="11" s="1"/>
  <c r="K526" i="11"/>
  <c r="K527" i="11" s="1"/>
  <c r="H559" i="11"/>
  <c r="K570" i="11"/>
  <c r="K571" i="11" s="1"/>
  <c r="K471" i="11"/>
  <c r="K472" i="11" s="1"/>
  <c r="H515" i="11"/>
  <c r="K394" i="11"/>
  <c r="K395" i="11" s="1"/>
  <c r="K262" i="11"/>
  <c r="K263" i="11" s="1"/>
  <c r="K9" i="11"/>
  <c r="K10" i="11" s="1"/>
  <c r="K229" i="11"/>
  <c r="K230" i="11" s="1"/>
  <c r="K119" i="11"/>
  <c r="K120" i="11" s="1"/>
  <c r="K603" i="11"/>
  <c r="K604" i="11" s="1"/>
  <c r="K559" i="11"/>
  <c r="K560" i="11" s="1"/>
  <c r="K504" i="11"/>
  <c r="K505" i="11" s="1"/>
  <c r="H581" i="11"/>
  <c r="K460" i="11"/>
  <c r="K461" i="11" s="1"/>
  <c r="K427" i="11"/>
  <c r="K428" i="11" s="1"/>
  <c r="K383" i="11"/>
  <c r="K384" i="11" s="1"/>
  <c r="K251" i="11"/>
  <c r="K252" i="11" s="1"/>
  <c r="K372" i="11"/>
  <c r="K373" i="11" s="1"/>
  <c r="K306" i="11"/>
  <c r="K307" i="11" s="1"/>
  <c r="K86" i="11"/>
  <c r="K87" i="11" s="1"/>
  <c r="K42" i="11"/>
  <c r="K43" i="11" s="1"/>
  <c r="K273" i="11"/>
  <c r="K274" i="11" s="1"/>
  <c r="K108" i="11"/>
  <c r="K109" i="11" s="1"/>
  <c r="K31" i="11"/>
  <c r="K32" i="11" s="1"/>
  <c r="K537" i="11"/>
  <c r="K538" i="11" s="1"/>
  <c r="K449" i="11"/>
  <c r="K450" i="11" s="1"/>
  <c r="H592" i="11"/>
  <c r="K548" i="11"/>
  <c r="K549" i="11" s="1"/>
  <c r="H526" i="11"/>
  <c r="K493" i="11"/>
  <c r="K494" i="11" s="1"/>
  <c r="K515" i="11"/>
  <c r="K516" i="11" s="1"/>
  <c r="H449" i="11"/>
  <c r="K416" i="11"/>
  <c r="K417" i="11" s="1"/>
  <c r="K185" i="11"/>
  <c r="K186" i="11" s="1"/>
  <c r="K174" i="11"/>
  <c r="K175" i="11" s="1"/>
  <c r="K317" i="11"/>
  <c r="K318" i="11" s="1"/>
  <c r="K15" i="1"/>
  <c r="K27" i="1"/>
  <c r="K39" i="1"/>
  <c r="K51" i="1"/>
  <c r="K63" i="1"/>
  <c r="K79" i="1"/>
  <c r="K91" i="1"/>
  <c r="K103" i="1"/>
  <c r="K115" i="1"/>
  <c r="K13" i="1"/>
  <c r="K25" i="1"/>
  <c r="K37" i="1"/>
  <c r="K42" i="1" s="1"/>
  <c r="K43" i="1" s="1"/>
  <c r="K49" i="1"/>
  <c r="K61" i="1"/>
  <c r="K73" i="1"/>
  <c r="K85" i="1"/>
  <c r="K101" i="1"/>
  <c r="K113" i="1"/>
  <c r="K3" i="1"/>
  <c r="K14" i="1"/>
  <c r="K16" i="1"/>
  <c r="K18" i="1"/>
  <c r="K24" i="1"/>
  <c r="K26" i="1"/>
  <c r="K28" i="1"/>
  <c r="K30" i="1"/>
  <c r="K36" i="1"/>
  <c r="K38" i="1"/>
  <c r="K40" i="1"/>
  <c r="K46" i="1"/>
  <c r="K48" i="1"/>
  <c r="K50" i="1"/>
  <c r="K52" i="1"/>
  <c r="K58" i="1"/>
  <c r="K60" i="1"/>
  <c r="K62" i="1"/>
  <c r="K64" i="1" s="1"/>
  <c r="K65" i="1" s="1"/>
  <c r="K68" i="1"/>
  <c r="K70" i="1"/>
  <c r="K72" i="1"/>
  <c r="K74" i="1"/>
  <c r="K80" i="1"/>
  <c r="K82" i="1"/>
  <c r="K84" i="1"/>
  <c r="K90" i="1"/>
  <c r="K92" i="1"/>
  <c r="K94" i="1"/>
  <c r="K96" i="1"/>
  <c r="K102" i="1"/>
  <c r="K104" i="1"/>
  <c r="K106" i="1"/>
  <c r="K112" i="1"/>
  <c r="K114" i="1"/>
  <c r="K116" i="1"/>
  <c r="K118" i="1"/>
  <c r="K124" i="1"/>
  <c r="K126" i="1"/>
  <c r="K128" i="1"/>
  <c r="K134" i="1"/>
  <c r="K136" i="1"/>
  <c r="K138" i="1"/>
  <c r="K140" i="1"/>
  <c r="K146" i="1"/>
  <c r="K148" i="1"/>
  <c r="K150" i="1"/>
  <c r="K156" i="1"/>
  <c r="K158" i="1"/>
  <c r="K160" i="1"/>
  <c r="K162" i="1"/>
  <c r="K168" i="1"/>
  <c r="K170" i="1"/>
  <c r="K172" i="1"/>
  <c r="K178" i="1"/>
  <c r="K180" i="1"/>
  <c r="K182" i="1"/>
  <c r="K184" i="1"/>
  <c r="K190" i="1"/>
  <c r="K192" i="1"/>
  <c r="K194" i="1"/>
  <c r="K200" i="1"/>
  <c r="K202" i="1"/>
  <c r="K204" i="1"/>
  <c r="K206" i="1"/>
  <c r="K212" i="1"/>
  <c r="K214" i="1"/>
  <c r="K216" i="1"/>
  <c r="K222" i="1"/>
  <c r="K224" i="1"/>
  <c r="K226" i="1"/>
  <c r="K228" i="1"/>
  <c r="K234" i="1"/>
  <c r="K236" i="1"/>
  <c r="K238" i="1"/>
  <c r="K244" i="1"/>
  <c r="K246" i="1"/>
  <c r="K248" i="1"/>
  <c r="K250" i="1"/>
  <c r="K256" i="1"/>
  <c r="K125" i="1"/>
  <c r="K127" i="1"/>
  <c r="K129" i="1"/>
  <c r="K135" i="1"/>
  <c r="K137" i="1"/>
  <c r="K139" i="1"/>
  <c r="K145" i="1"/>
  <c r="K152" i="1" s="1"/>
  <c r="K153" i="1" s="1"/>
  <c r="K147" i="1"/>
  <c r="K149" i="1"/>
  <c r="K151" i="1"/>
  <c r="K157" i="1"/>
  <c r="K159" i="1"/>
  <c r="K161" i="1"/>
  <c r="K167" i="1"/>
  <c r="K169" i="1"/>
  <c r="K171" i="1"/>
  <c r="K173" i="1"/>
  <c r="K179" i="1"/>
  <c r="K181" i="1"/>
  <c r="K183" i="1"/>
  <c r="K189" i="1"/>
  <c r="K191" i="1"/>
  <c r="K193" i="1"/>
  <c r="K195" i="1"/>
  <c r="K201" i="1"/>
  <c r="K203" i="1"/>
  <c r="K205" i="1"/>
  <c r="K211" i="1"/>
  <c r="K213" i="1"/>
  <c r="K215" i="1"/>
  <c r="K217" i="1"/>
  <c r="K223" i="1"/>
  <c r="K225" i="1"/>
  <c r="K227" i="1"/>
  <c r="K233" i="1"/>
  <c r="K235" i="1"/>
  <c r="K237" i="1"/>
  <c r="K239" i="1"/>
  <c r="K245" i="1"/>
  <c r="K247" i="1"/>
  <c r="K249" i="1"/>
  <c r="K255" i="1"/>
  <c r="K635" i="1"/>
  <c r="K523" i="1"/>
  <c r="K521" i="1"/>
  <c r="K519" i="1"/>
  <c r="K513" i="1"/>
  <c r="K511" i="1"/>
  <c r="K509" i="1"/>
  <c r="K503" i="1"/>
  <c r="K501" i="1"/>
  <c r="K499" i="1"/>
  <c r="K497" i="1"/>
  <c r="K491" i="1"/>
  <c r="K489" i="1"/>
  <c r="K487" i="1"/>
  <c r="K481" i="1"/>
  <c r="K479" i="1"/>
  <c r="K477" i="1"/>
  <c r="K475" i="1"/>
  <c r="K469" i="1"/>
  <c r="K467" i="1"/>
  <c r="K465" i="1"/>
  <c r="K459" i="1"/>
  <c r="K457" i="1"/>
  <c r="K455" i="1"/>
  <c r="K453" i="1"/>
  <c r="K447" i="1"/>
  <c r="K445" i="1"/>
  <c r="K443" i="1"/>
  <c r="K437" i="1"/>
  <c r="K435" i="1"/>
  <c r="K433" i="1"/>
  <c r="K431" i="1"/>
  <c r="K425" i="1"/>
  <c r="K423" i="1"/>
  <c r="K421" i="1"/>
  <c r="K415" i="1"/>
  <c r="K413" i="1"/>
  <c r="K411" i="1"/>
  <c r="K409" i="1"/>
  <c r="K403" i="1"/>
  <c r="K401" i="1"/>
  <c r="K399" i="1"/>
  <c r="K393" i="1"/>
  <c r="K391" i="1"/>
  <c r="K389" i="1"/>
  <c r="K387" i="1"/>
  <c r="K394" i="1" s="1"/>
  <c r="K395" i="1" s="1"/>
  <c r="K381" i="1"/>
  <c r="K379" i="1"/>
  <c r="K377" i="1"/>
  <c r="K371" i="1"/>
  <c r="K369" i="1"/>
  <c r="K367" i="1"/>
  <c r="K365" i="1"/>
  <c r="K359" i="1"/>
  <c r="K357" i="1"/>
  <c r="K355" i="1"/>
  <c r="K349" i="1"/>
  <c r="K347" i="1"/>
  <c r="K345" i="1"/>
  <c r="K343" i="1"/>
  <c r="K337" i="1"/>
  <c r="K335" i="1"/>
  <c r="K333" i="1"/>
  <c r="K327" i="1"/>
  <c r="K325" i="1"/>
  <c r="K323" i="1"/>
  <c r="K321" i="1"/>
  <c r="K315" i="1"/>
  <c r="K313" i="1"/>
  <c r="K311" i="1"/>
  <c r="K317" i="1" s="1"/>
  <c r="K318" i="1" s="1"/>
  <c r="K305" i="1"/>
  <c r="K303" i="1"/>
  <c r="K301" i="1"/>
  <c r="K299" i="1"/>
  <c r="K293" i="1"/>
  <c r="K291" i="1"/>
  <c r="K289" i="1"/>
  <c r="K283" i="1"/>
  <c r="K281" i="1"/>
  <c r="K279" i="1"/>
  <c r="K272" i="1"/>
  <c r="K270" i="1"/>
  <c r="K268" i="1"/>
  <c r="K266" i="1"/>
  <c r="K260" i="1"/>
  <c r="K258" i="1"/>
  <c r="K5" i="1"/>
  <c r="K524" i="1"/>
  <c r="K522" i="1"/>
  <c r="K520" i="1"/>
  <c r="K514" i="1"/>
  <c r="K512" i="1"/>
  <c r="K510" i="1"/>
  <c r="K508" i="1"/>
  <c r="K502" i="1"/>
  <c r="K500" i="1"/>
  <c r="K498" i="1"/>
  <c r="K492" i="1"/>
  <c r="K490" i="1"/>
  <c r="K488" i="1"/>
  <c r="K486" i="1"/>
  <c r="K480" i="1"/>
  <c r="K478" i="1"/>
  <c r="K476" i="1"/>
  <c r="K470" i="1"/>
  <c r="K468" i="1"/>
  <c r="K466" i="1"/>
  <c r="K464" i="1"/>
  <c r="K458" i="1"/>
  <c r="K456" i="1"/>
  <c r="K454" i="1"/>
  <c r="K448" i="1"/>
  <c r="K446" i="1"/>
  <c r="K444" i="1"/>
  <c r="K442" i="1"/>
  <c r="K436" i="1"/>
  <c r="K434" i="1"/>
  <c r="K432" i="1"/>
  <c r="K438" i="1" s="1"/>
  <c r="K439" i="1" s="1"/>
  <c r="K426" i="1"/>
  <c r="K424" i="1"/>
  <c r="K422" i="1"/>
  <c r="K420" i="1"/>
  <c r="K414" i="1"/>
  <c r="K412" i="1"/>
  <c r="K410" i="1"/>
  <c r="K404" i="1"/>
  <c r="K402" i="1"/>
  <c r="K400" i="1"/>
  <c r="K398" i="1"/>
  <c r="K392" i="1"/>
  <c r="K390" i="1"/>
  <c r="K388" i="1"/>
  <c r="K382" i="1"/>
  <c r="K380" i="1"/>
  <c r="K378" i="1"/>
  <c r="K376" i="1"/>
  <c r="K370" i="1"/>
  <c r="K368" i="1"/>
  <c r="K366" i="1"/>
  <c r="K360" i="1"/>
  <c r="K358" i="1"/>
  <c r="K356" i="1"/>
  <c r="K354" i="1"/>
  <c r="K348" i="1"/>
  <c r="K346" i="1"/>
  <c r="K344" i="1"/>
  <c r="K338" i="1"/>
  <c r="K336" i="1"/>
  <c r="K334" i="1"/>
  <c r="K332" i="1"/>
  <c r="K326" i="1"/>
  <c r="K324" i="1"/>
  <c r="K322" i="1"/>
  <c r="K316" i="1"/>
  <c r="K314" i="1"/>
  <c r="K312" i="1"/>
  <c r="K310" i="1"/>
  <c r="K304" i="1"/>
  <c r="K302" i="1"/>
  <c r="K300" i="1"/>
  <c r="K294" i="1"/>
  <c r="K292" i="1"/>
  <c r="K290" i="1"/>
  <c r="K288" i="1"/>
  <c r="K282" i="1"/>
  <c r="K280" i="1"/>
  <c r="K278" i="1"/>
  <c r="K271" i="1"/>
  <c r="K269" i="1"/>
  <c r="K267" i="1"/>
  <c r="K273" i="1" s="1"/>
  <c r="K274" i="1" s="1"/>
  <c r="K261" i="1"/>
  <c r="K259" i="1"/>
  <c r="K7" i="1"/>
  <c r="K277" i="1"/>
  <c r="K6" i="1"/>
  <c r="K530" i="1"/>
  <c r="K532" i="1"/>
  <c r="K534" i="1"/>
  <c r="K536" i="1"/>
  <c r="K542" i="1"/>
  <c r="K544" i="1"/>
  <c r="K546" i="1"/>
  <c r="K552" i="1"/>
  <c r="K554" i="1"/>
  <c r="K556" i="1"/>
  <c r="K558" i="1"/>
  <c r="K564" i="1"/>
  <c r="K566" i="1"/>
  <c r="K568" i="1"/>
  <c r="K574" i="1"/>
  <c r="K576" i="1"/>
  <c r="K578" i="1"/>
  <c r="K580" i="1"/>
  <c r="K586" i="1"/>
  <c r="K588" i="1"/>
  <c r="K590" i="1"/>
  <c r="K596" i="1"/>
  <c r="K598" i="1"/>
  <c r="K600" i="1"/>
  <c r="K602" i="1"/>
  <c r="K608" i="1"/>
  <c r="K610" i="1"/>
  <c r="K612" i="1"/>
  <c r="K618" i="1"/>
  <c r="K620" i="1"/>
  <c r="K622" i="1"/>
  <c r="K624" i="1"/>
  <c r="K630" i="1"/>
  <c r="K632" i="1"/>
  <c r="K634" i="1"/>
  <c r="K8" i="1"/>
  <c r="K4" i="1"/>
  <c r="K525" i="1"/>
  <c r="K531" i="1"/>
  <c r="K533" i="1"/>
  <c r="K535" i="1"/>
  <c r="K541" i="1"/>
  <c r="K543" i="1"/>
  <c r="K545" i="1"/>
  <c r="K547" i="1"/>
  <c r="K553" i="1"/>
  <c r="K555" i="1"/>
  <c r="K559" i="1" s="1"/>
  <c r="K560" i="1" s="1"/>
  <c r="K557" i="1"/>
  <c r="K563" i="1"/>
  <c r="K565" i="1"/>
  <c r="K567" i="1"/>
  <c r="K569" i="1"/>
  <c r="K575" i="1"/>
  <c r="K577" i="1"/>
  <c r="K579" i="1"/>
  <c r="K585" i="1"/>
  <c r="K587" i="1"/>
  <c r="K589" i="1"/>
  <c r="K591" i="1"/>
  <c r="K597" i="1"/>
  <c r="K599" i="1"/>
  <c r="K601" i="1"/>
  <c r="K607" i="1"/>
  <c r="K609" i="1"/>
  <c r="K611" i="1"/>
  <c r="K613" i="1"/>
  <c r="K619" i="1"/>
  <c r="K621" i="1"/>
  <c r="K623" i="1"/>
  <c r="K629" i="1"/>
  <c r="K631" i="1"/>
  <c r="K633" i="1"/>
  <c r="H277" i="1"/>
  <c r="H284" i="1" s="1"/>
  <c r="K2" i="1"/>
  <c r="H9" i="1"/>
  <c r="G548" i="1"/>
  <c r="G284" i="1"/>
  <c r="G295" i="1"/>
  <c r="G152" i="1"/>
  <c r="G240" i="1"/>
  <c r="G427" i="1"/>
  <c r="G537" i="1"/>
  <c r="G174" i="1"/>
  <c r="G273" i="1"/>
  <c r="G526" i="1"/>
  <c r="G614" i="1"/>
  <c r="G86" i="1"/>
  <c r="G108" i="1"/>
  <c r="G130" i="1"/>
  <c r="G119" i="1"/>
  <c r="G141" i="1"/>
  <c r="G163" i="1"/>
  <c r="G306" i="1"/>
  <c r="G185" i="1"/>
  <c r="G196" i="1"/>
  <c r="G207" i="1"/>
  <c r="G218" i="1"/>
  <c r="G317" i="1"/>
  <c r="G372" i="1"/>
  <c r="G383" i="1"/>
  <c r="G394" i="1"/>
  <c r="K427" i="1"/>
  <c r="K428" i="1" s="1"/>
  <c r="G438" i="1"/>
  <c r="G449" i="1"/>
  <c r="G460" i="1"/>
  <c r="K526" i="1"/>
  <c r="K527" i="1" s="1"/>
  <c r="G625" i="1"/>
  <c r="G636" i="1"/>
  <c r="G75" i="1"/>
  <c r="K207" i="1"/>
  <c r="K208" i="1" s="1"/>
  <c r="G405" i="1"/>
  <c r="G471" i="1"/>
  <c r="G482" i="1"/>
  <c r="G493" i="1"/>
  <c r="G504" i="1"/>
  <c r="G515" i="1"/>
  <c r="G559" i="1"/>
  <c r="G592" i="1"/>
  <c r="G328" i="1"/>
  <c r="G361" i="1"/>
  <c r="G603" i="1"/>
  <c r="K581" i="1"/>
  <c r="K582" i="1" s="1"/>
  <c r="G581" i="1"/>
  <c r="G570" i="1"/>
  <c r="K482" i="1"/>
  <c r="K483" i="1" s="1"/>
  <c r="G416" i="1"/>
  <c r="K350" i="1"/>
  <c r="K351" i="1" s="1"/>
  <c r="G350" i="1"/>
  <c r="G339" i="1"/>
  <c r="G262" i="1"/>
  <c r="G251" i="1"/>
  <c r="G229" i="1"/>
  <c r="K108" i="1"/>
  <c r="K109" i="1" s="1"/>
  <c r="G97" i="1"/>
  <c r="G53" i="1"/>
  <c r="G64" i="1"/>
  <c r="G42" i="1"/>
  <c r="G20" i="1"/>
  <c r="K31" i="1"/>
  <c r="K32" i="1" s="1"/>
  <c r="G31" i="1"/>
  <c r="K603" i="1" l="1"/>
  <c r="K604" i="1" s="1"/>
  <c r="K592" i="1"/>
  <c r="K593" i="1" s="1"/>
  <c r="K548" i="1"/>
  <c r="K549" i="1" s="1"/>
  <c r="K537" i="1"/>
  <c r="K538" i="1" s="1"/>
  <c r="K570" i="1"/>
  <c r="K571" i="1" s="1"/>
  <c r="K262" i="1"/>
  <c r="K263" i="1" s="1"/>
  <c r="K284" i="1"/>
  <c r="K285" i="1" s="1"/>
  <c r="K295" i="1"/>
  <c r="K296" i="1" s="1"/>
  <c r="K306" i="1"/>
  <c r="K307" i="1" s="1"/>
  <c r="K361" i="1"/>
  <c r="K362" i="1" s="1"/>
  <c r="K372" i="1"/>
  <c r="K373" i="1" s="1"/>
  <c r="K383" i="1"/>
  <c r="K384" i="1" s="1"/>
  <c r="K405" i="1"/>
  <c r="K406" i="1" s="1"/>
  <c r="K449" i="1"/>
  <c r="K450" i="1" s="1"/>
  <c r="K460" i="1"/>
  <c r="K461" i="1" s="1"/>
  <c r="K471" i="1"/>
  <c r="K472" i="1" s="1"/>
  <c r="K493" i="1"/>
  <c r="K494" i="1" s="1"/>
  <c r="K328" i="1"/>
  <c r="K329" i="1" s="1"/>
  <c r="K339" i="1"/>
  <c r="K340" i="1" s="1"/>
  <c r="K416" i="1"/>
  <c r="K417" i="1" s="1"/>
  <c r="K504" i="1"/>
  <c r="K505" i="1" s="1"/>
  <c r="K515" i="1"/>
  <c r="K516" i="1" s="1"/>
  <c r="K218" i="1"/>
  <c r="K219" i="1" s="1"/>
  <c r="K196" i="1"/>
  <c r="K197" i="1" s="1"/>
  <c r="K130" i="1"/>
  <c r="K131" i="1" s="1"/>
  <c r="K251" i="1"/>
  <c r="K252" i="1" s="1"/>
  <c r="K240" i="1"/>
  <c r="K241" i="1" s="1"/>
  <c r="K229" i="1"/>
  <c r="K230" i="1" s="1"/>
  <c r="K185" i="1"/>
  <c r="K186" i="1" s="1"/>
  <c r="K174" i="1"/>
  <c r="K175" i="1" s="1"/>
  <c r="K163" i="1"/>
  <c r="K164" i="1" s="1"/>
  <c r="K141" i="1"/>
  <c r="K142" i="1" s="1"/>
  <c r="K119" i="1"/>
  <c r="K120" i="1" s="1"/>
  <c r="K97" i="1"/>
  <c r="K98" i="1" s="1"/>
  <c r="K86" i="1"/>
  <c r="K87" i="1" s="1"/>
  <c r="K75" i="1"/>
  <c r="K76" i="1" s="1"/>
  <c r="K53" i="1"/>
  <c r="K54" i="1" s="1"/>
  <c r="K20" i="1"/>
  <c r="K21" i="1" s="1"/>
  <c r="K9" i="1"/>
  <c r="K10" i="1" s="1"/>
  <c r="K636" i="1"/>
  <c r="K637" i="1" s="1"/>
  <c r="K614" i="1"/>
  <c r="K615" i="1" s="1"/>
  <c r="K625" i="1"/>
  <c r="K626" i="1" s="1"/>
  <c r="G7" i="1"/>
  <c r="G8" i="1"/>
  <c r="AB11" i="1"/>
  <c r="AB12" i="1" s="1"/>
  <c r="AB13" i="1" s="1"/>
  <c r="AB14" i="1" s="1"/>
  <c r="AB15" i="1" s="1"/>
  <c r="AB16" i="1" s="1"/>
  <c r="AB17" i="1" s="1"/>
  <c r="AB18" i="1" s="1"/>
  <c r="AB19" i="1" s="1"/>
  <c r="AB20" i="1" s="1"/>
  <c r="AB21" i="1" s="1"/>
  <c r="AB22" i="1" s="1"/>
  <c r="AB23" i="1" s="1"/>
  <c r="AB24" i="1" s="1"/>
  <c r="AB25" i="1" s="1"/>
  <c r="AB26" i="1" s="1"/>
  <c r="AB27" i="1" s="1"/>
  <c r="AB28" i="1" s="1"/>
  <c r="AB29" i="1" s="1"/>
  <c r="AB30" i="1" s="1"/>
  <c r="AB31" i="1" s="1"/>
  <c r="AB32" i="1" s="1"/>
  <c r="AB33" i="1" s="1"/>
  <c r="AB34" i="1" s="1"/>
  <c r="AB35" i="1" s="1"/>
  <c r="AB36" i="1" s="1"/>
  <c r="AB37" i="1" s="1"/>
  <c r="AB38" i="1" s="1"/>
  <c r="AB39" i="1" s="1"/>
  <c r="AB40" i="1" s="1"/>
  <c r="AB41" i="1" s="1"/>
  <c r="AB42" i="1" s="1"/>
  <c r="AB43" i="1" s="1"/>
  <c r="AB44" i="1" s="1"/>
  <c r="AB45" i="1" s="1"/>
  <c r="AB46" i="1" s="1"/>
  <c r="AB47" i="1" s="1"/>
  <c r="AB48" i="1" s="1"/>
  <c r="AB49" i="1" s="1"/>
  <c r="AB50" i="1" s="1"/>
  <c r="AB51" i="1" s="1"/>
  <c r="AB52" i="1" s="1"/>
  <c r="AB53" i="1" s="1"/>
  <c r="AB54" i="1" s="1"/>
  <c r="AB55" i="1" s="1"/>
  <c r="AB56" i="1" s="1"/>
  <c r="AB57" i="1" s="1"/>
  <c r="AB58" i="1" s="1"/>
  <c r="AB59" i="1" s="1"/>
  <c r="AB60" i="1" s="1"/>
  <c r="AB61" i="1" s="1"/>
  <c r="AB62" i="1" s="1"/>
  <c r="AB63" i="1" s="1"/>
  <c r="AB64" i="1" s="1"/>
  <c r="AB65" i="1" s="1"/>
  <c r="AB66" i="1" s="1"/>
  <c r="AB67" i="1" s="1"/>
  <c r="AB68" i="1" s="1"/>
  <c r="AB69" i="1" s="1"/>
  <c r="AB70" i="1" s="1"/>
  <c r="AB71" i="1" s="1"/>
  <c r="AB72" i="1" s="1"/>
  <c r="AB73" i="1" s="1"/>
  <c r="AB74" i="1" s="1"/>
  <c r="AB75" i="1" s="1"/>
  <c r="AB76" i="1" s="1"/>
  <c r="AB77" i="1" s="1"/>
  <c r="AB78" i="1" s="1"/>
  <c r="AB79" i="1" s="1"/>
  <c r="AB80" i="1" s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B92" i="1" s="1"/>
  <c r="AB93" i="1" s="1"/>
  <c r="AB94" i="1" s="1"/>
  <c r="AB95" i="1" s="1"/>
  <c r="AB96" i="1" s="1"/>
  <c r="AB97" i="1" s="1"/>
  <c r="G3" i="1"/>
  <c r="G4" i="1"/>
  <c r="G5" i="1"/>
  <c r="G6" i="1"/>
  <c r="G9" i="1" l="1"/>
</calcChain>
</file>

<file path=xl/sharedStrings.xml><?xml version="1.0" encoding="utf-8"?>
<sst xmlns="http://schemas.openxmlformats.org/spreadsheetml/2006/main" count="3777" uniqueCount="77">
  <si>
    <t>Lundi</t>
  </si>
  <si>
    <t>Mardi</t>
  </si>
  <si>
    <t>Mercedi</t>
  </si>
  <si>
    <t>Jeudi</t>
  </si>
  <si>
    <t>Vendredi</t>
  </si>
  <si>
    <t>Samedi</t>
  </si>
  <si>
    <t>Dimanche</t>
  </si>
  <si>
    <t>Date</t>
  </si>
  <si>
    <t>Log in</t>
  </si>
  <si>
    <t>Log out</t>
  </si>
  <si>
    <t>Total pay</t>
  </si>
  <si>
    <t>Possible hours</t>
  </si>
  <si>
    <t>€/h bruto</t>
  </si>
  <si>
    <t>Week</t>
  </si>
  <si>
    <t>Day</t>
  </si>
  <si>
    <t>Lunch</t>
  </si>
  <si>
    <t>Regular hours</t>
  </si>
  <si>
    <t>Sick hours</t>
  </si>
  <si>
    <t>Vacation Hours</t>
  </si>
  <si>
    <t>Overtime hours</t>
  </si>
  <si>
    <t>Total hours + € bruto</t>
  </si>
  <si>
    <t>Total € net (estimation)</t>
  </si>
  <si>
    <t>QUICK ACCESS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</si>
  <si>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</si>
  <si>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</si>
  <si>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</si>
  <si>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</si>
  <si>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</si>
  <si>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</si>
  <si>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</si>
  <si>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</si>
  <si>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</si>
  <si>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</si>
  <si>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</si>
  <si>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</si>
  <si>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</si>
  <si>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</si>
  <si>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</si>
  <si>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</si>
  <si>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</si>
  <si>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</si>
  <si>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</si>
  <si>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</si>
  <si>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</si>
  <si>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</si>
  <si>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</si>
  <si>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</si>
  <si>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</si>
  <si>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</si>
  <si>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</si>
  <si>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</si>
  <si>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</si>
  <si>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</si>
  <si>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</si>
  <si>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</si>
  <si>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</si>
  <si>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</si>
  <si>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</si>
  <si>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</si>
  <si>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</si>
  <si>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</si>
  <si>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</si>
  <si>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</si>
  <si>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</si>
  <si>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</si>
  <si>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</si>
  <si>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</si>
  <si>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</si>
  <si>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</si>
  <si>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</si>
  <si>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</si>
  <si>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</si>
  <si>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</si>
  <si>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</si>
  <si>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</si>
  <si>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Home</t>
  </si>
  <si>
    <t>Inserer ici le salaire mensuel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</si>
</sst>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#,##0.00\ [$€-1]_);[Red]\(#,##0.00\ [$€-1]\)"/>
    <numFmt numFmtId="166" formatCode="#,##0.00\ [$€-1];[Red]#,##0.00\ [$€-1]"/>
    <numFmt numFmtId="167" formatCode="d/mm/yyyy;@"/>
  </numFmts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9"/>
      <color rgb="FFFFFF00"/>
      <name val="Arial"/>
      <family val="2"/>
    </font>
    <font>
      <b/>
      <sz val="9"/>
      <color rgb="FFFFFF00"/>
      <name val="Arial"/>
      <family val="2"/>
    </font>
    <font>
      <b/>
      <sz val="11"/>
      <color rgb="FFFFFF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theme="0"/>
      </bottom>
      <diagonal/>
    </border>
    <border>
      <left/>
      <right style="thin">
        <color indexed="64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13">
    <xf numFmtId="0" fontId="0" fillId="0" borderId="0" xfId="0"/>
    <xf numFmtId="0" fontId="4" fillId="0" borderId="1" xfId="0" applyFont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0" borderId="0" xfId="0" applyProtection="1"/>
    <xf numFmtId="164" fontId="0" fillId="0" borderId="0" xfId="0" applyNumberFormat="1" applyProtection="1"/>
    <xf numFmtId="0" fontId="4" fillId="2" borderId="1" xfId="0" applyFont="1" applyFill="1" applyBorder="1" applyAlignment="1" applyProtection="1">
      <alignment horizontal="center"/>
    </xf>
    <xf numFmtId="2" fontId="5" fillId="0" borderId="1" xfId="0" applyNumberFormat="1" applyFont="1" applyBorder="1" applyProtection="1"/>
    <xf numFmtId="2" fontId="5" fillId="3" borderId="1" xfId="0" applyNumberFormat="1" applyFont="1" applyFill="1" applyBorder="1" applyProtection="1"/>
    <xf numFmtId="166" fontId="2" fillId="0" borderId="1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0" fontId="4" fillId="2" borderId="6" xfId="0" applyFont="1" applyFill="1" applyBorder="1" applyAlignment="1" applyProtection="1">
      <alignment horizontal="center"/>
    </xf>
    <xf numFmtId="0" fontId="4" fillId="2" borderId="7" xfId="0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/>
    </xf>
    <xf numFmtId="0" fontId="4" fillId="2" borderId="9" xfId="0" applyFont="1" applyFill="1" applyBorder="1" applyAlignment="1" applyProtection="1">
      <alignment horizontal="center"/>
    </xf>
    <xf numFmtId="0" fontId="0" fillId="5" borderId="0" xfId="0" applyFill="1" applyBorder="1" applyProtection="1"/>
    <xf numFmtId="1" fontId="0" fillId="5" borderId="0" xfId="0" applyNumberFormat="1" applyFill="1" applyBorder="1" applyProtection="1"/>
    <xf numFmtId="20" fontId="0" fillId="5" borderId="0" xfId="0" applyNumberFormat="1" applyFill="1" applyBorder="1" applyProtection="1">
      <protection locked="0"/>
    </xf>
    <xf numFmtId="0" fontId="3" fillId="5" borderId="0" xfId="0" applyFont="1" applyFill="1" applyBorder="1" applyProtection="1"/>
    <xf numFmtId="1" fontId="3" fillId="5" borderId="0" xfId="0" applyNumberFormat="1" applyFont="1" applyFill="1" applyBorder="1" applyProtection="1"/>
    <xf numFmtId="0" fontId="0" fillId="5" borderId="0" xfId="0" applyFill="1" applyProtection="1"/>
    <xf numFmtId="0" fontId="3" fillId="5" borderId="0" xfId="0" applyFont="1" applyFill="1" applyProtection="1"/>
    <xf numFmtId="0" fontId="2" fillId="5" borderId="0" xfId="0" applyFont="1" applyFill="1" applyAlignment="1" applyProtection="1">
      <alignment horizontal="center"/>
    </xf>
    <xf numFmtId="2" fontId="6" fillId="0" borderId="1" xfId="0" applyNumberFormat="1" applyFont="1" applyBorder="1" applyAlignment="1" applyProtection="1">
      <alignment horizontal="center" vertical="center"/>
    </xf>
    <xf numFmtId="165" fontId="6" fillId="0" borderId="1" xfId="0" applyNumberFormat="1" applyFont="1" applyBorder="1" applyAlignment="1" applyProtection="1">
      <alignment horizontal="center" vertical="center"/>
    </xf>
    <xf numFmtId="2" fontId="6" fillId="4" borderId="1" xfId="0" applyNumberFormat="1" applyFont="1" applyFill="1" applyBorder="1" applyAlignment="1" applyProtection="1">
      <alignment horizontal="center" vertical="center"/>
    </xf>
    <xf numFmtId="165" fontId="6" fillId="4" borderId="1" xfId="0" applyNumberFormat="1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/>
    </xf>
    <xf numFmtId="166" fontId="5" fillId="0" borderId="1" xfId="0" applyNumberFormat="1" applyFont="1" applyBorder="1" applyAlignment="1" applyProtection="1">
      <alignment horizontal="center" vertical="center"/>
    </xf>
    <xf numFmtId="165" fontId="6" fillId="3" borderId="1" xfId="0" applyNumberFormat="1" applyFont="1" applyFill="1" applyBorder="1" applyAlignment="1" applyProtection="1">
      <alignment horizontal="center" vertical="center"/>
    </xf>
    <xf numFmtId="2" fontId="5" fillId="0" borderId="1" xfId="0" applyNumberFormat="1" applyFont="1" applyBorder="1" applyAlignment="1" applyProtection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/>
    </xf>
    <xf numFmtId="2" fontId="5" fillId="4" borderId="1" xfId="0" applyNumberFormat="1" applyFont="1" applyFill="1" applyBorder="1" applyAlignment="1" applyProtection="1">
      <alignment horizontal="center" vertical="center"/>
    </xf>
    <xf numFmtId="2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right" vertical="center"/>
    </xf>
    <xf numFmtId="167" fontId="0" fillId="0" borderId="1" xfId="0" applyNumberFormat="1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20" fontId="0" fillId="0" borderId="10" xfId="0" applyNumberFormat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right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right" vertical="center"/>
    </xf>
    <xf numFmtId="0" fontId="7" fillId="0" borderId="1" xfId="0" applyFont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0" fontId="4" fillId="2" borderId="8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20" fontId="3" fillId="3" borderId="1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166" fontId="5" fillId="3" borderId="1" xfId="0" applyNumberFormat="1" applyFont="1" applyFill="1" applyBorder="1" applyAlignment="1">
      <alignment horizontal="center" vertical="center"/>
    </xf>
    <xf numFmtId="20" fontId="3" fillId="4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/>
    <xf numFmtId="166" fontId="5" fillId="4" borderId="1" xfId="0" applyNumberFormat="1" applyFont="1" applyFill="1" applyBorder="1" applyAlignment="1">
      <alignment horizontal="center" vertical="center"/>
    </xf>
    <xf numFmtId="20" fontId="3" fillId="3" borderId="10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20" fontId="3" fillId="5" borderId="0" xfId="0" applyNumberFormat="1" applyFont="1" applyFill="1" applyBorder="1"/>
    <xf numFmtId="2" fontId="6" fillId="4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 applyProtection="1">
      <alignment horizontal="center"/>
    </xf>
    <xf numFmtId="1" fontId="9" fillId="0" borderId="0" xfId="1" applyNumberFormat="1" applyFont="1" applyAlignment="1" applyProtection="1">
      <alignment horizontal="center"/>
    </xf>
    <xf numFmtId="166" fontId="0" fillId="5" borderId="0" xfId="0" applyNumberFormat="1" applyFill="1" applyProtection="1"/>
    <xf numFmtId="20" fontId="0" fillId="0" borderId="1" xfId="0" applyNumberFormat="1" applyBorder="1" applyAlignment="1" applyProtection="1">
      <alignment horizontal="center" vertical="center"/>
    </xf>
    <xf numFmtId="20" fontId="7" fillId="0" borderId="1" xfId="0" applyNumberFormat="1" applyFont="1" applyBorder="1" applyAlignment="1" applyProtection="1">
      <alignment horizontal="center" vertical="center"/>
    </xf>
    <xf numFmtId="20" fontId="3" fillId="3" borderId="1" xfId="0" applyNumberFormat="1" applyFont="1" applyFill="1" applyBorder="1" applyAlignment="1" applyProtection="1">
      <alignment horizontal="center" vertical="center"/>
    </xf>
    <xf numFmtId="20" fontId="3" fillId="4" borderId="1" xfId="0" applyNumberFormat="1" applyFont="1" applyFill="1" applyBorder="1" applyAlignment="1" applyProtection="1">
      <alignment horizontal="center" vertical="center"/>
    </xf>
    <xf numFmtId="20" fontId="7" fillId="3" borderId="1" xfId="0" applyNumberFormat="1" applyFont="1" applyFill="1" applyBorder="1" applyAlignment="1" applyProtection="1">
      <alignment horizontal="center" vertical="center"/>
    </xf>
    <xf numFmtId="0" fontId="8" fillId="0" borderId="0" xfId="1" applyFill="1" applyProtection="1"/>
    <xf numFmtId="0" fontId="4" fillId="0" borderId="11" xfId="0" applyFont="1" applyBorder="1" applyAlignment="1" applyProtection="1">
      <alignment horizontal="center"/>
      <protection locked="0"/>
    </xf>
    <xf numFmtId="2" fontId="5" fillId="0" borderId="1" xfId="0" applyNumberFormat="1" applyFont="1" applyBorder="1" applyProtection="1">
      <protection locked="0"/>
    </xf>
    <xf numFmtId="2" fontId="6" fillId="0" borderId="1" xfId="0" applyNumberFormat="1" applyFont="1" applyBorder="1" applyAlignment="1" applyProtection="1">
      <alignment horizontal="center" vertical="center"/>
      <protection locked="0"/>
    </xf>
    <xf numFmtId="0" fontId="0" fillId="5" borderId="0" xfId="0" applyFill="1" applyProtection="1">
      <protection locked="0"/>
    </xf>
    <xf numFmtId="0" fontId="0" fillId="0" borderId="0" xfId="0" applyProtection="1"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2" fontId="5" fillId="3" borderId="1" xfId="0" applyNumberFormat="1" applyFont="1" applyFill="1" applyBorder="1" applyProtection="1">
      <protection locked="0"/>
    </xf>
    <xf numFmtId="2" fontId="5" fillId="4" borderId="1" xfId="0" applyNumberFormat="1" applyFont="1" applyFill="1" applyBorder="1" applyProtection="1">
      <protection locked="0"/>
    </xf>
    <xf numFmtId="2" fontId="6" fillId="4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1" applyProtection="1">
      <protection locked="0"/>
    </xf>
    <xf numFmtId="0" fontId="8" fillId="7" borderId="13" xfId="1" applyFill="1" applyBorder="1" applyProtection="1">
      <protection locked="0"/>
    </xf>
    <xf numFmtId="0" fontId="8" fillId="7" borderId="14" xfId="1" applyFill="1" applyBorder="1" applyProtection="1">
      <protection locked="0"/>
    </xf>
    <xf numFmtId="0" fontId="8" fillId="7" borderId="15" xfId="1" applyFill="1" applyBorder="1" applyProtection="1">
      <protection locked="0"/>
    </xf>
    <xf numFmtId="0" fontId="8" fillId="7" borderId="16" xfId="1" applyFill="1" applyBorder="1" applyProtection="1">
      <protection locked="0"/>
    </xf>
    <xf numFmtId="0" fontId="8" fillId="7" borderId="17" xfId="1" applyFill="1" applyBorder="1" applyProtection="1">
      <protection locked="0"/>
    </xf>
    <xf numFmtId="0" fontId="8" fillId="7" borderId="20" xfId="1" applyFill="1" applyBorder="1" applyProtection="1">
      <protection locked="0"/>
    </xf>
    <xf numFmtId="0" fontId="8" fillId="7" borderId="0" xfId="1" applyFill="1" applyBorder="1"/>
    <xf numFmtId="0" fontId="8" fillId="7" borderId="17" xfId="1" applyFill="1" applyBorder="1"/>
    <xf numFmtId="0" fontId="8" fillId="7" borderId="16" xfId="1" applyFill="1" applyBorder="1"/>
    <xf numFmtId="0" fontId="8" fillId="7" borderId="18" xfId="1" applyFill="1" applyBorder="1"/>
    <xf numFmtId="0" fontId="8" fillId="7" borderId="19" xfId="1" applyFill="1" applyBorder="1"/>
    <xf numFmtId="0" fontId="8" fillId="8" borderId="16" xfId="1" applyFill="1" applyBorder="1" applyProtection="1">
      <protection locked="0"/>
    </xf>
    <xf numFmtId="0" fontId="8" fillId="8" borderId="0" xfId="1" applyFill="1" applyBorder="1"/>
    <xf numFmtId="0" fontId="8" fillId="8" borderId="17" xfId="1" applyFill="1" applyBorder="1"/>
    <xf numFmtId="0" fontId="8" fillId="8" borderId="16" xfId="1" applyFill="1" applyBorder="1"/>
    <xf numFmtId="0" fontId="8" fillId="5" borderId="13" xfId="1" applyFill="1" applyBorder="1" applyProtection="1">
      <protection locked="0"/>
    </xf>
    <xf numFmtId="0" fontId="8" fillId="5" borderId="14" xfId="1" applyFill="1" applyBorder="1" applyProtection="1">
      <protection locked="0"/>
    </xf>
    <xf numFmtId="0" fontId="8" fillId="5" borderId="15" xfId="1" applyFill="1" applyBorder="1" applyProtection="1">
      <protection locked="0"/>
    </xf>
    <xf numFmtId="0" fontId="8" fillId="5" borderId="16" xfId="1" applyFill="1" applyBorder="1" applyProtection="1">
      <protection locked="0"/>
    </xf>
    <xf numFmtId="0" fontId="8" fillId="5" borderId="0" xfId="1" applyFill="1" applyBorder="1"/>
    <xf numFmtId="0" fontId="8" fillId="5" borderId="17" xfId="1" applyFill="1" applyBorder="1"/>
    <xf numFmtId="0" fontId="8" fillId="5" borderId="16" xfId="1" applyFill="1" applyBorder="1"/>
    <xf numFmtId="0" fontId="8" fillId="5" borderId="17" xfId="1" applyFill="1" applyBorder="1" applyProtection="1">
      <protection locked="0"/>
    </xf>
    <xf numFmtId="0" fontId="8" fillId="5" borderId="18" xfId="1" applyFill="1" applyBorder="1"/>
    <xf numFmtId="0" fontId="8" fillId="5" borderId="19" xfId="1" applyFill="1" applyBorder="1"/>
    <xf numFmtId="0" fontId="8" fillId="5" borderId="20" xfId="1" applyFill="1" applyBorder="1" applyProtection="1">
      <protection locked="0"/>
    </xf>
    <xf numFmtId="0" fontId="2" fillId="6" borderId="21" xfId="0" applyFont="1" applyFill="1" applyBorder="1" applyAlignment="1" applyProtection="1">
      <alignment horizontal="center" vertical="center"/>
    </xf>
    <xf numFmtId="0" fontId="2" fillId="6" borderId="22" xfId="0" applyFont="1" applyFill="1" applyBorder="1" applyAlignment="1" applyProtection="1">
      <alignment horizontal="center" vertical="center"/>
    </xf>
    <xf numFmtId="0" fontId="2" fillId="6" borderId="23" xfId="0" applyFont="1" applyFill="1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2" fillId="5" borderId="21" xfId="0" applyFont="1" applyFill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23" xfId="0" applyFont="1" applyFill="1" applyBorder="1" applyAlignment="1" applyProtection="1">
      <alignment horizontal="center" vertical="center"/>
    </xf>
  </cellXfs>
  <cellStyles count="2">
    <cellStyle name="Hyperlink" xfId="1" builtinId="8"/>
    <cellStyle name="Normal" xfId="0" builtinId="0"/>
  </cellStyles>
  <dxfs count="117"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  <dxf>
      <numFmt numFmtId="166" formatCode="#,##0.00\ [$€-1];[Red]#,##0.00\ [$€-1]"/>
      <border>
        <left style="thin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165" formatCode="#,##0.00\ [$€-1]_);[Red]\(#,##0.00\ [$€-1]\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FFFF00"/>
        <name val="Arial"/>
        <family val="2"/>
        <scheme val="none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25" formatCode="h:mm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numFmt numFmtId="1" formatCode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8" name="Table8" displayName="Table8" ref="A1:L10" totalsRowShown="0" headerRowDxfId="116">
  <tableColumns count="12">
    <tableColumn id="1" name="Day" dataDxfId="115"/>
    <tableColumn id="8" name="Date" dataDxfId="114"/>
    <tableColumn id="7" name="Week" dataDxfId="113">
      <calculatedColumnFormula>WEEKNUM(B2,2)</calculatedColumnFormula>
    </tableColumn>
    <tableColumn id="2" name="Log in" dataDxfId="112"/>
    <tableColumn id="3" name="Log out" dataDxfId="111"/>
    <tableColumn id="14" name="Lunch" dataDxfId="110"/>
    <tableColumn id="4" name="Regular hours" dataDxfId="109"/>
    <tableColumn id="17" name="Overtime hours" dataDxfId="108"/>
    <tableColumn id="15" name="Sick hours" dataDxfId="107"/>
    <tableColumn id="16" name="Vacation Hours" dataDxfId="106"/>
    <tableColumn id="5" name="Total pay" dataDxfId="105"/>
    <tableColumn id="6" name="€/h bruto" dataDxfId="104">
      <calculatedColumnFormula>Q3/20/8</calculatedColumnFormula>
    </tableColumn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id="16" name="Table817" displayName="Table817" ref="A12:L21" totalsRowShown="0" headerRowDxfId="103">
  <tableColumns count="12">
    <tableColumn id="1" name="Day" dataDxfId="102"/>
    <tableColumn id="8" name="Date" dataDxfId="101"/>
    <tableColumn id="7" name="Week" dataDxfId="100">
      <calculatedColumnFormula>WEEKNUM(B13,2)</calculatedColumnFormula>
    </tableColumn>
    <tableColumn id="2" name="Log in" dataDxfId="99"/>
    <tableColumn id="3" name="Log out" dataDxfId="98"/>
    <tableColumn id="14" name="Lunch" dataDxfId="97"/>
    <tableColumn id="4" name="Regular hours" dataDxfId="96"/>
    <tableColumn id="17" name="Overtime hours" dataDxfId="95"/>
    <tableColumn id="15" name="Sick hours" dataDxfId="94"/>
    <tableColumn id="16" name="Vacation Hours" dataDxfId="93"/>
    <tableColumn id="5" name="Total pay" dataDxfId="92"/>
    <tableColumn id="6" name="€/h bruto" dataDxfId="91">
      <calculatedColumnFormula>Q3/20/8</calculatedColumnFormula>
    </tableColumn>
  </tableColumns>
  <tableStyleInfo name="TableStyleDark3" showFirstColumn="0" showLastColumn="0" showRowStripes="1" showColumnStripes="0"/>
</table>
</file>

<file path=xl/tables/table3.xml><?xml version="1.0" encoding="utf-8"?>
<table xmlns="http://schemas.openxmlformats.org/spreadsheetml/2006/main" id="17" name="Table818" displayName="Table818" ref="A23:L32" totalsRowShown="0" headerRowDxfId="90">
  <tableColumns count="12">
    <tableColumn id="1" name="Day" dataDxfId="89"/>
    <tableColumn id="8" name="Date" dataDxfId="88"/>
    <tableColumn id="7" name="Week" dataDxfId="87">
      <calculatedColumnFormula>WEEKNUM(B24,2)</calculatedColumnFormula>
    </tableColumn>
    <tableColumn id="2" name="Log in" dataDxfId="86"/>
    <tableColumn id="3" name="Log out" dataDxfId="85"/>
    <tableColumn id="14" name="Lunch" dataDxfId="84"/>
    <tableColumn id="4" name="Regular hours" dataDxfId="83"/>
    <tableColumn id="17" name="Overtime hours" dataDxfId="82"/>
    <tableColumn id="15" name="Sick hours" dataDxfId="81"/>
    <tableColumn id="16" name="Vacation Hours" dataDxfId="80"/>
    <tableColumn id="5" name="Total pay" dataDxfId="79"/>
    <tableColumn id="6" name="€/h bruto" dataDxfId="78">
      <calculatedColumnFormula>Q3/20/8</calculatedColumnFormula>
    </tableColumn>
  </tableColumns>
  <tableStyleInfo name="TableStyleDark3" showFirstColumn="0" showLastColumn="0" showRowStripes="1" showColumnStripes="0"/>
</table>
</file>

<file path=xl/tables/table4.xml><?xml version="1.0" encoding="utf-8"?>
<table xmlns="http://schemas.openxmlformats.org/spreadsheetml/2006/main" id="1" name="Table82" displayName="Table82" ref="A1:L10" totalsRowShown="0" headerRowDxfId="77">
  <tableColumns count="12">
    <tableColumn id="1" name="Day" dataDxfId="76"/>
    <tableColumn id="8" name="Date" dataDxfId="75"/>
    <tableColumn id="7" name="Week" dataDxfId="74">
      <calculatedColumnFormula>WEEKNUM(B2,2)</calculatedColumnFormula>
    </tableColumn>
    <tableColumn id="2" name="Log in" dataDxfId="73"/>
    <tableColumn id="3" name="Log out" dataDxfId="72"/>
    <tableColumn id="14" name="Lunch" dataDxfId="71"/>
    <tableColumn id="4" name="Regular hours" dataDxfId="70"/>
    <tableColumn id="17" name="Overtime hours" dataDxfId="69"/>
    <tableColumn id="15" name="Sick hours" dataDxfId="68"/>
    <tableColumn id="16" name="Vacation Hours" dataDxfId="67"/>
    <tableColumn id="5" name="Total pay" dataDxfId="66"/>
    <tableColumn id="6" name="€/h bruto" dataDxfId="65">
      <calculatedColumnFormula>P3/20/8</calculatedColumnFormula>
    </tableColumn>
  </tableColumns>
  <tableStyleInfo name="TableStyleDark3" showFirstColumn="0" showLastColumn="0" showRowStripes="1" showColumnStripes="0"/>
</table>
</file>

<file path=xl/tables/table5.xml><?xml version="1.0" encoding="utf-8"?>
<table xmlns="http://schemas.openxmlformats.org/spreadsheetml/2006/main" id="2" name="Table8173" displayName="Table8173" ref="A12:L21" totalsRowShown="0" headerRowDxfId="64">
  <tableColumns count="12">
    <tableColumn id="1" name="Day" dataDxfId="63"/>
    <tableColumn id="8" name="Date" dataDxfId="62"/>
    <tableColumn id="7" name="Week" dataDxfId="61">
      <calculatedColumnFormula>WEEKNUM(B13,2)</calculatedColumnFormula>
    </tableColumn>
    <tableColumn id="2" name="Log in" dataDxfId="60"/>
    <tableColumn id="3" name="Log out" dataDxfId="59"/>
    <tableColumn id="14" name="Lunch" dataDxfId="58"/>
    <tableColumn id="4" name="Regular hours" dataDxfId="57"/>
    <tableColumn id="17" name="Overtime hours" dataDxfId="56"/>
    <tableColumn id="15" name="Sick hours" dataDxfId="55"/>
    <tableColumn id="16" name="Vacation Hours" dataDxfId="54"/>
    <tableColumn id="5" name="Total pay" dataDxfId="53"/>
    <tableColumn id="6" name="€/h bruto" dataDxfId="52">
      <calculatedColumnFormula>P3/20/8</calculatedColumnFormula>
    </tableColumn>
  </tableColumns>
  <tableStyleInfo name="TableStyleDark3" showFirstColumn="0" showLastColumn="0" showRowStripes="1" showColumnStripes="0"/>
</table>
</file>

<file path=xl/tables/table6.xml><?xml version="1.0" encoding="utf-8"?>
<table xmlns="http://schemas.openxmlformats.org/spreadsheetml/2006/main" id="3" name="Table8184" displayName="Table8184" ref="A23:L32" totalsRowShown="0" headerRowDxfId="51">
  <tableColumns count="12">
    <tableColumn id="1" name="Day" dataDxfId="50"/>
    <tableColumn id="8" name="Date" dataDxfId="49"/>
    <tableColumn id="7" name="Week" dataDxfId="48">
      <calculatedColumnFormula>WEEKNUM(B24,2)</calculatedColumnFormula>
    </tableColumn>
    <tableColumn id="2" name="Log in" dataDxfId="47"/>
    <tableColumn id="3" name="Log out" dataDxfId="46"/>
    <tableColumn id="14" name="Lunch" dataDxfId="45"/>
    <tableColumn id="4" name="Regular hours" dataDxfId="44"/>
    <tableColumn id="17" name="Overtime hours" dataDxfId="43"/>
    <tableColumn id="15" name="Sick hours" dataDxfId="42"/>
    <tableColumn id="16" name="Vacation Hours" dataDxfId="41"/>
    <tableColumn id="5" name="Total pay" dataDxfId="40"/>
    <tableColumn id="6" name="€/h bruto" dataDxfId="39">
      <calculatedColumnFormula>P3/20/8</calculatedColumnFormula>
    </tableColumn>
  </tableColumns>
  <tableStyleInfo name="TableStyleDark3" showFirstColumn="0" showLastColumn="0" showRowStripes="1" showColumnStripes="0"/>
</table>
</file>

<file path=xl/tables/table7.xml><?xml version="1.0" encoding="utf-8"?>
<table xmlns="http://schemas.openxmlformats.org/spreadsheetml/2006/main" id="4" name="Table825" displayName="Table825" ref="A1:L10" totalsRowShown="0" headerRowDxfId="38">
  <tableColumns count="12">
    <tableColumn id="1" name="Day" dataDxfId="37"/>
    <tableColumn id="8" name="Date" dataDxfId="36"/>
    <tableColumn id="7" name="Week" dataDxfId="35">
      <calculatedColumnFormula>WEEKNUM(B2,2)</calculatedColumnFormula>
    </tableColumn>
    <tableColumn id="2" name="Log in" dataDxfId="34"/>
    <tableColumn id="3" name="Log out" dataDxfId="33"/>
    <tableColumn id="14" name="Lunch" dataDxfId="32"/>
    <tableColumn id="4" name="Regular hours" dataDxfId="31"/>
    <tableColumn id="17" name="Overtime hours" dataDxfId="30"/>
    <tableColumn id="15" name="Sick hours" dataDxfId="29"/>
    <tableColumn id="16" name="Vacation Hours" dataDxfId="28"/>
    <tableColumn id="5" name="Total pay" dataDxfId="27"/>
    <tableColumn id="6" name="€/h bruto" dataDxfId="26">
      <calculatedColumnFormula>P3/20/8</calculatedColumnFormula>
    </tableColumn>
  </tableColumns>
  <tableStyleInfo name="TableStyleDark3" showFirstColumn="0" showLastColumn="0" showRowStripes="1" showColumnStripes="0"/>
</table>
</file>

<file path=xl/tables/table8.xml><?xml version="1.0" encoding="utf-8"?>
<table xmlns="http://schemas.openxmlformats.org/spreadsheetml/2006/main" id="5" name="Table81736" displayName="Table81736" ref="A12:L21" totalsRowShown="0" headerRowDxfId="25">
  <tableColumns count="12">
    <tableColumn id="1" name="Day" dataDxfId="24"/>
    <tableColumn id="8" name="Date" dataDxfId="23"/>
    <tableColumn id="7" name="Week" dataDxfId="22">
      <calculatedColumnFormula>WEEKNUM(B13,2)</calculatedColumnFormula>
    </tableColumn>
    <tableColumn id="2" name="Log in" dataDxfId="21"/>
    <tableColumn id="3" name="Log out" dataDxfId="20"/>
    <tableColumn id="14" name="Lunch" dataDxfId="19"/>
    <tableColumn id="4" name="Regular hours" dataDxfId="18"/>
    <tableColumn id="17" name="Overtime hours" dataDxfId="17"/>
    <tableColumn id="15" name="Sick hours" dataDxfId="16"/>
    <tableColumn id="16" name="Vacation Hours" dataDxfId="15"/>
    <tableColumn id="5" name="Total pay" dataDxfId="14"/>
    <tableColumn id="6" name="€/h bruto" dataDxfId="13">
      <calculatedColumnFormula>P3/20/8</calculatedColumnFormula>
    </tableColumn>
  </tableColumns>
  <tableStyleInfo name="TableStyleDark3" showFirstColumn="0" showLastColumn="0" showRowStripes="1" showColumnStripes="0"/>
</table>
</file>

<file path=xl/tables/table9.xml><?xml version="1.0" encoding="utf-8"?>
<table xmlns="http://schemas.openxmlformats.org/spreadsheetml/2006/main" id="6" name="Table81847" displayName="Table81847" ref="A23:L32" totalsRowShown="0" headerRowDxfId="12">
  <tableColumns count="12">
    <tableColumn id="1" name="Day" dataDxfId="11"/>
    <tableColumn id="8" name="Date" dataDxfId="10"/>
    <tableColumn id="7" name="Week" dataDxfId="9">
      <calculatedColumnFormula>WEEKNUM(B24,2)</calculatedColumnFormula>
    </tableColumn>
    <tableColumn id="2" name="Log in" dataDxfId="8"/>
    <tableColumn id="3" name="Log out" dataDxfId="7"/>
    <tableColumn id="14" name="Lunch" dataDxfId="6"/>
    <tableColumn id="4" name="Regular hours" dataDxfId="5"/>
    <tableColumn id="17" name="Overtime hours" dataDxfId="4"/>
    <tableColumn id="15" name="Sick hours" dataDxfId="3"/>
    <tableColumn id="16" name="Vacation Hours" dataDxfId="2"/>
    <tableColumn id="5" name="Total pay" dataDxfId="1"/>
    <tableColumn id="6" name="€/h bruto" dataDxfId="0">
      <calculatedColumnFormula>P3/20/8</calculatedColumnFormula>
    </tableColumn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7"/>
  <sheetViews>
    <sheetView tabSelected="1" workbookViewId="0">
      <selection activeCell="E3" sqref="E3"/>
    </sheetView>
  </sheetViews>
  <sheetFormatPr defaultRowHeight="15" x14ac:dyDescent="0.25"/>
  <cols>
    <col min="1" max="1" width="9.85546875" style="3" bestFit="1" customWidth="1"/>
    <col min="2" max="2" width="10.42578125" style="3" bestFit="1" customWidth="1"/>
    <col min="3" max="3" width="6.28515625" style="3" bestFit="1" customWidth="1"/>
    <col min="4" max="4" width="6.140625" style="3" bestFit="1" customWidth="1"/>
    <col min="5" max="5" width="7.42578125" style="3" bestFit="1" customWidth="1"/>
    <col min="6" max="6" width="22.140625" style="3" bestFit="1" customWidth="1"/>
    <col min="7" max="7" width="13.28515625" style="3" bestFit="1" customWidth="1"/>
    <col min="8" max="8" width="15" style="3" bestFit="1" customWidth="1"/>
    <col min="9" max="9" width="9.85546875" style="72" bestFit="1" customWidth="1"/>
    <col min="10" max="10" width="14.42578125" style="72" bestFit="1" customWidth="1"/>
    <col min="11" max="11" width="9" style="3" bestFit="1" customWidth="1"/>
    <col min="12" max="12" width="9.28515625" style="3" bestFit="1" customWidth="1"/>
    <col min="13" max="13" width="1.42578125" style="3" customWidth="1"/>
    <col min="14" max="14" width="9.85546875" style="3" bestFit="1" customWidth="1"/>
    <col min="15" max="15" width="13.7109375" style="72" customWidth="1"/>
    <col min="16" max="18" width="13.7109375" style="3" customWidth="1"/>
    <col min="19" max="26" width="9" style="3" customWidth="1"/>
    <col min="27" max="27" width="9.140625" style="3"/>
    <col min="28" max="28" width="6.5703125" style="3" hidden="1" customWidth="1"/>
    <col min="29" max="16384" width="9.140625" style="3"/>
  </cols>
  <sheetData>
    <row r="1" spans="1:28" s="2" customFormat="1" ht="18" customHeight="1" thickBot="1" x14ac:dyDescent="0.3">
      <c r="A1" s="10" t="s">
        <v>14</v>
      </c>
      <c r="B1" s="11" t="s">
        <v>7</v>
      </c>
      <c r="C1" s="11" t="s">
        <v>13</v>
      </c>
      <c r="D1" s="12" t="s">
        <v>8</v>
      </c>
      <c r="E1" s="12" t="s">
        <v>9</v>
      </c>
      <c r="F1" s="12" t="s">
        <v>15</v>
      </c>
      <c r="G1" s="12" t="s">
        <v>16</v>
      </c>
      <c r="H1" s="30" t="s">
        <v>19</v>
      </c>
      <c r="I1" s="68" t="s">
        <v>17</v>
      </c>
      <c r="J1" s="68" t="s">
        <v>18</v>
      </c>
      <c r="K1" s="13" t="s">
        <v>10</v>
      </c>
      <c r="L1" s="1" t="s">
        <v>12</v>
      </c>
      <c r="M1" s="25"/>
      <c r="N1" s="60">
        <f>C2</f>
        <v>47</v>
      </c>
      <c r="O1" s="77" t="s">
        <v>75</v>
      </c>
      <c r="AB1" s="2" t="s">
        <v>11</v>
      </c>
    </row>
    <row r="2" spans="1:28" ht="18" customHeight="1" thickBot="1" x14ac:dyDescent="0.3">
      <c r="A2" s="37" t="s">
        <v>0</v>
      </c>
      <c r="B2" s="38">
        <v>42695</v>
      </c>
      <c r="C2" s="39">
        <f>INT((B2-DATE(YEAR(B2-WEEKDAY(B2-1)+4),1,3)+WEEKDAY(DATE(YEAR(B2-WEEKDAY(B2-1)+4),1,3))+5)/7)</f>
        <v>47</v>
      </c>
      <c r="D2" s="36">
        <v>0.37500000000000022</v>
      </c>
      <c r="E2" s="36">
        <v>0.70833333333333304</v>
      </c>
      <c r="F2" s="62">
        <v>2.0833333333333332E-2</v>
      </c>
      <c r="G2" s="33">
        <f t="shared" ref="G2:G8" si="0">SUM(E2-D2)*24</f>
        <v>7.9999999999999876</v>
      </c>
      <c r="H2" s="6" t="str">
        <f>IF(G2&gt;8,G2-8,"")</f>
        <v/>
      </c>
      <c r="I2" s="69"/>
      <c r="J2" s="69"/>
      <c r="K2" s="31">
        <f>SUM((G2)*$L$2)</f>
        <v>89.999999999999858</v>
      </c>
      <c r="L2" s="8">
        <f t="shared" ref="L2" si="1">Q3/20/8</f>
        <v>11.25</v>
      </c>
      <c r="M2" s="23"/>
      <c r="Q2" s="104" t="s">
        <v>76</v>
      </c>
      <c r="R2" s="105"/>
      <c r="S2" s="105"/>
      <c r="T2" s="106"/>
      <c r="AB2" s="4">
        <v>0.25</v>
      </c>
    </row>
    <row r="3" spans="1:28" ht="18" customHeight="1" thickBot="1" x14ac:dyDescent="0.3">
      <c r="A3" s="37" t="s">
        <v>1</v>
      </c>
      <c r="B3" s="38">
        <v>42696</v>
      </c>
      <c r="C3" s="39">
        <f t="shared" ref="C3:C8" si="2">INT((B3-DATE(YEAR(B3-WEEKDAY(B3-1)+4),1,3)+WEEKDAY(DATE(YEAR(B3-WEEKDAY(B3-1)+4),1,3))+5)/7)</f>
        <v>47</v>
      </c>
      <c r="D3" s="36">
        <v>0.37500000000000022</v>
      </c>
      <c r="E3" s="36">
        <v>0.70833333333333304</v>
      </c>
      <c r="F3" s="62">
        <v>2.0833333333333332E-2</v>
      </c>
      <c r="G3" s="33">
        <f t="shared" si="0"/>
        <v>7.9999999999999876</v>
      </c>
      <c r="H3" s="6" t="str">
        <f t="shared" ref="H3:H8" si="3">IF(G3&gt;8,G3-8,"")</f>
        <v/>
      </c>
      <c r="I3" s="69"/>
      <c r="J3" s="69"/>
      <c r="K3" s="31">
        <f t="shared" ref="K3:K8" si="4">SUM((G3)*$L$2)</f>
        <v>89.999999999999858</v>
      </c>
      <c r="L3" s="61"/>
      <c r="M3" s="23"/>
      <c r="Q3" s="107">
        <v>1800</v>
      </c>
      <c r="R3" s="108"/>
      <c r="S3" s="108"/>
      <c r="T3" s="109"/>
      <c r="AB3" s="4">
        <f>AB2+TIME(0,15,0)</f>
        <v>0.26041666666666669</v>
      </c>
    </row>
    <row r="4" spans="1:28" ht="18" customHeight="1" x14ac:dyDescent="0.25">
      <c r="A4" s="37" t="s">
        <v>2</v>
      </c>
      <c r="B4" s="38">
        <v>42697</v>
      </c>
      <c r="C4" s="39">
        <f t="shared" si="2"/>
        <v>47</v>
      </c>
      <c r="D4" s="36">
        <v>0.37500000000000022</v>
      </c>
      <c r="E4" s="36">
        <v>0.70833333333333304</v>
      </c>
      <c r="F4" s="62">
        <v>2.0833333333333332E-2</v>
      </c>
      <c r="G4" s="33">
        <f t="shared" si="0"/>
        <v>7.9999999999999876</v>
      </c>
      <c r="H4" s="6" t="str">
        <f t="shared" si="3"/>
        <v/>
      </c>
      <c r="I4" s="69"/>
      <c r="J4" s="69"/>
      <c r="K4" s="31">
        <f t="shared" si="4"/>
        <v>89.999999999999858</v>
      </c>
      <c r="L4" s="61"/>
      <c r="M4" s="23"/>
      <c r="AB4" s="4">
        <f>AB3+TIME(0,15,0)</f>
        <v>0.27083333333333337</v>
      </c>
    </row>
    <row r="5" spans="1:28" ht="18" customHeight="1" thickBot="1" x14ac:dyDescent="0.3">
      <c r="A5" s="37" t="s">
        <v>3</v>
      </c>
      <c r="B5" s="38">
        <v>42698</v>
      </c>
      <c r="C5" s="39">
        <f t="shared" si="2"/>
        <v>47</v>
      </c>
      <c r="D5" s="36">
        <v>0.37500000000000022</v>
      </c>
      <c r="E5" s="36">
        <v>0.70833333333333304</v>
      </c>
      <c r="F5" s="62">
        <v>2.0833333333333332E-2</v>
      </c>
      <c r="G5" s="33">
        <f t="shared" si="0"/>
        <v>7.9999999999999876</v>
      </c>
      <c r="H5" s="6" t="str">
        <f t="shared" si="3"/>
        <v/>
      </c>
      <c r="I5" s="69"/>
      <c r="J5" s="69"/>
      <c r="K5" s="31">
        <f t="shared" si="4"/>
        <v>89.999999999999858</v>
      </c>
      <c r="L5" s="61"/>
      <c r="M5" s="23"/>
      <c r="AB5" s="4">
        <f t="shared" ref="AB5:AB68" si="5">AB4+TIME(0,15,0)</f>
        <v>0.28125000000000006</v>
      </c>
    </row>
    <row r="6" spans="1:28" ht="18" customHeight="1" thickBot="1" x14ac:dyDescent="0.3">
      <c r="A6" s="37" t="s">
        <v>4</v>
      </c>
      <c r="B6" s="38">
        <v>42699</v>
      </c>
      <c r="C6" s="39">
        <f t="shared" si="2"/>
        <v>47</v>
      </c>
      <c r="D6" s="36">
        <v>0.37500000000000022</v>
      </c>
      <c r="E6" s="36">
        <v>0.70833333333333304</v>
      </c>
      <c r="F6" s="62">
        <v>2.0833333333333332E-2</v>
      </c>
      <c r="G6" s="33">
        <f t="shared" si="0"/>
        <v>7.9999999999999876</v>
      </c>
      <c r="H6" s="6" t="str">
        <f t="shared" si="3"/>
        <v/>
      </c>
      <c r="I6" s="69"/>
      <c r="J6" s="69"/>
      <c r="K6" s="31">
        <f t="shared" si="4"/>
        <v>89.999999999999858</v>
      </c>
      <c r="L6" s="61"/>
      <c r="M6" s="23"/>
      <c r="Q6" s="104" t="s">
        <v>22</v>
      </c>
      <c r="R6" s="105"/>
      <c r="S6" s="105"/>
      <c r="T6" s="106"/>
      <c r="AB6" s="4">
        <f>AB5+TIME(0,15,0)</f>
        <v>0.29166666666666674</v>
      </c>
    </row>
    <row r="7" spans="1:28" ht="18" customHeight="1" x14ac:dyDescent="0.25">
      <c r="A7" s="37" t="s">
        <v>5</v>
      </c>
      <c r="B7" s="38">
        <v>42700</v>
      </c>
      <c r="C7" s="39">
        <f t="shared" si="2"/>
        <v>47</v>
      </c>
      <c r="D7" s="36">
        <v>0.99999999999999867</v>
      </c>
      <c r="E7" s="36">
        <v>0.99999999999999867</v>
      </c>
      <c r="F7" s="62">
        <v>2.0833333333333332E-2</v>
      </c>
      <c r="G7" s="33">
        <f t="shared" si="0"/>
        <v>0</v>
      </c>
      <c r="H7" s="6" t="str">
        <f t="shared" si="3"/>
        <v/>
      </c>
      <c r="I7" s="69"/>
      <c r="J7" s="69"/>
      <c r="K7" s="31">
        <f t="shared" si="4"/>
        <v>0</v>
      </c>
      <c r="L7" s="61"/>
      <c r="M7" s="23"/>
      <c r="Q7" s="78" t="s">
        <v>69</v>
      </c>
      <c r="R7" s="79" t="s">
        <v>32</v>
      </c>
      <c r="S7" s="79" t="s">
        <v>47</v>
      </c>
      <c r="T7" s="80" t="s">
        <v>62</v>
      </c>
      <c r="AB7" s="4">
        <f t="shared" si="5"/>
        <v>0.30208333333333343</v>
      </c>
    </row>
    <row r="8" spans="1:28" ht="18" customHeight="1" x14ac:dyDescent="0.25">
      <c r="A8" s="37" t="s">
        <v>6</v>
      </c>
      <c r="B8" s="38">
        <v>42701</v>
      </c>
      <c r="C8" s="39">
        <f t="shared" si="2"/>
        <v>47</v>
      </c>
      <c r="D8" s="40">
        <v>0.99999999999999867</v>
      </c>
      <c r="E8" s="36">
        <v>0.99999999999999867</v>
      </c>
      <c r="F8" s="62">
        <v>2.0833333333333332E-2</v>
      </c>
      <c r="G8" s="33">
        <f t="shared" si="0"/>
        <v>0</v>
      </c>
      <c r="H8" s="6" t="str">
        <f t="shared" si="3"/>
        <v/>
      </c>
      <c r="I8" s="69"/>
      <c r="J8" s="69"/>
      <c r="K8" s="31">
        <f t="shared" si="4"/>
        <v>0</v>
      </c>
      <c r="L8" s="61"/>
      <c r="M8" s="23"/>
      <c r="Q8" s="89" t="s">
        <v>70</v>
      </c>
      <c r="R8" s="90" t="s">
        <v>33</v>
      </c>
      <c r="S8" s="90" t="s">
        <v>48</v>
      </c>
      <c r="T8" s="91" t="s">
        <v>63</v>
      </c>
      <c r="AB8" s="4">
        <f t="shared" si="5"/>
        <v>0.31250000000000011</v>
      </c>
    </row>
    <row r="9" spans="1:28" ht="18" customHeight="1" x14ac:dyDescent="0.25">
      <c r="A9" s="18"/>
      <c r="B9" s="18"/>
      <c r="C9" s="19"/>
      <c r="D9" s="18"/>
      <c r="E9" s="20"/>
      <c r="F9" s="45" t="s">
        <v>20</v>
      </c>
      <c r="G9" s="26">
        <f>SUM(G2:G8)</f>
        <v>39.999999999999936</v>
      </c>
      <c r="H9" s="26">
        <f>SUM(H2:H8)</f>
        <v>0</v>
      </c>
      <c r="I9" s="70">
        <f t="shared" ref="I9:J9" si="6">SUM(I2:I8)</f>
        <v>0</v>
      </c>
      <c r="J9" s="70">
        <f t="shared" si="6"/>
        <v>0</v>
      </c>
      <c r="K9" s="27">
        <f>SUM(K2:K8)</f>
        <v>449.99999999999932</v>
      </c>
      <c r="L9" s="61"/>
      <c r="M9" s="23"/>
      <c r="Q9" s="81" t="s">
        <v>71</v>
      </c>
      <c r="R9" s="84" t="s">
        <v>34</v>
      </c>
      <c r="S9" s="84" t="s">
        <v>49</v>
      </c>
      <c r="T9" s="85" t="s">
        <v>64</v>
      </c>
      <c r="AB9" s="4">
        <f t="shared" si="5"/>
        <v>0.3229166666666668</v>
      </c>
    </row>
    <row r="10" spans="1:28" ht="18" customHeight="1" x14ac:dyDescent="0.25">
      <c r="A10" s="18"/>
      <c r="B10" s="18"/>
      <c r="C10" s="19"/>
      <c r="D10" s="20"/>
      <c r="E10" s="20"/>
      <c r="F10" s="63" t="s">
        <v>21</v>
      </c>
      <c r="G10" s="6"/>
      <c r="H10" s="6"/>
      <c r="I10" s="69"/>
      <c r="J10" s="69"/>
      <c r="K10" s="27">
        <f>K9/1.33</f>
        <v>338.34586466165359</v>
      </c>
      <c r="L10" s="61"/>
      <c r="M10" s="23"/>
      <c r="Q10" s="92" t="s">
        <v>72</v>
      </c>
      <c r="R10" s="90" t="s">
        <v>35</v>
      </c>
      <c r="S10" s="90" t="s">
        <v>50</v>
      </c>
      <c r="T10" s="91" t="s">
        <v>65</v>
      </c>
      <c r="AB10" s="4">
        <f t="shared" si="5"/>
        <v>0.33333333333333348</v>
      </c>
    </row>
    <row r="11" spans="1:28" ht="18" customHeight="1" thickBot="1" x14ac:dyDescent="0.3">
      <c r="A11" s="23"/>
      <c r="B11" s="23"/>
      <c r="C11" s="23"/>
      <c r="D11" s="23"/>
      <c r="E11" s="23"/>
      <c r="F11" s="23"/>
      <c r="G11" s="23"/>
      <c r="H11" s="23"/>
      <c r="I11" s="71"/>
      <c r="J11" s="71"/>
      <c r="K11" s="23"/>
      <c r="L11" s="23"/>
      <c r="M11" s="23"/>
      <c r="Q11" s="86" t="s">
        <v>73</v>
      </c>
      <c r="R11" s="84" t="s">
        <v>36</v>
      </c>
      <c r="S11" s="84" t="s">
        <v>51</v>
      </c>
      <c r="T11" s="85" t="s">
        <v>66</v>
      </c>
      <c r="AB11" s="4">
        <f>AB10+TIME(0,15,0)</f>
        <v>0.34375000000000017</v>
      </c>
    </row>
    <row r="12" spans="1:28" ht="18" customHeight="1" x14ac:dyDescent="0.25">
      <c r="A12" s="10" t="s">
        <v>14</v>
      </c>
      <c r="B12" s="11" t="s">
        <v>7</v>
      </c>
      <c r="C12" s="11" t="s">
        <v>13</v>
      </c>
      <c r="D12" s="12" t="s">
        <v>8</v>
      </c>
      <c r="E12" s="12" t="s">
        <v>9</v>
      </c>
      <c r="F12" s="12" t="s">
        <v>15</v>
      </c>
      <c r="G12" s="12" t="s">
        <v>16</v>
      </c>
      <c r="H12" s="30" t="s">
        <v>19</v>
      </c>
      <c r="I12" s="68" t="s">
        <v>17</v>
      </c>
      <c r="J12" s="68" t="s">
        <v>18</v>
      </c>
      <c r="K12" s="13" t="s">
        <v>10</v>
      </c>
      <c r="L12" s="1" t="s">
        <v>12</v>
      </c>
      <c r="M12" s="23"/>
      <c r="N12" s="59">
        <f>C13</f>
        <v>48</v>
      </c>
      <c r="O12" s="77" t="s">
        <v>75</v>
      </c>
      <c r="Q12" s="92" t="s">
        <v>74</v>
      </c>
      <c r="R12" s="90" t="s">
        <v>37</v>
      </c>
      <c r="S12" s="90" t="s">
        <v>52</v>
      </c>
      <c r="T12" s="91" t="s">
        <v>67</v>
      </c>
      <c r="AB12" s="4">
        <f>AB11+TIME(0,15,0)</f>
        <v>0.35416666666666685</v>
      </c>
    </row>
    <row r="13" spans="1:28" ht="18" customHeight="1" x14ac:dyDescent="0.25">
      <c r="A13" s="37" t="s">
        <v>0</v>
      </c>
      <c r="B13" s="38">
        <v>42702</v>
      </c>
      <c r="C13" s="39">
        <f>INT((B13-DATE(YEAR(B13-WEEKDAY(B13-1)+4),1,3)+WEEKDAY(DATE(YEAR(B13-WEEKDAY(B13-1)+4),1,3))+5)/7)</f>
        <v>48</v>
      </c>
      <c r="D13" s="36">
        <v>0.37500000000000022</v>
      </c>
      <c r="E13" s="36">
        <v>0.70833333333333304</v>
      </c>
      <c r="F13" s="62">
        <v>2.0833333333333332E-2</v>
      </c>
      <c r="G13" s="33">
        <f t="shared" ref="G13:G19" si="7">SUM(E13-D13)*24</f>
        <v>7.9999999999999876</v>
      </c>
      <c r="H13" s="6" t="str">
        <f>IF(G13&gt;8,G13-8,"")</f>
        <v/>
      </c>
      <c r="I13" s="69"/>
      <c r="J13" s="69"/>
      <c r="K13" s="31">
        <f>SUM((G13)*$L$2)</f>
        <v>89.999999999999858</v>
      </c>
      <c r="L13" s="8">
        <f t="shared" ref="L13" si="8">Q3/20/8</f>
        <v>11.25</v>
      </c>
      <c r="M13" s="23"/>
      <c r="Q13" s="86" t="s">
        <v>23</v>
      </c>
      <c r="R13" s="84" t="s">
        <v>38</v>
      </c>
      <c r="S13" s="84" t="s">
        <v>53</v>
      </c>
      <c r="T13" s="85" t="s">
        <v>68</v>
      </c>
      <c r="V13" s="23"/>
      <c r="AB13" s="4">
        <f t="shared" si="5"/>
        <v>0.36458333333333354</v>
      </c>
    </row>
    <row r="14" spans="1:28" ht="18" customHeight="1" x14ac:dyDescent="0.25">
      <c r="A14" s="37" t="s">
        <v>1</v>
      </c>
      <c r="B14" s="38">
        <v>42703</v>
      </c>
      <c r="C14" s="39">
        <f t="shared" ref="C14:C19" si="9">INT((B14-DATE(YEAR(B14-WEEKDAY(B14-1)+4),1,3)+WEEKDAY(DATE(YEAR(B14-WEEKDAY(B14-1)+4),1,3))+5)/7)</f>
        <v>48</v>
      </c>
      <c r="D14" s="36">
        <v>0.37500000000000022</v>
      </c>
      <c r="E14" s="36">
        <v>0.70833333333333304</v>
      </c>
      <c r="F14" s="62">
        <v>2.0833333333333332E-2</v>
      </c>
      <c r="G14" s="33">
        <f t="shared" si="7"/>
        <v>7.9999999999999876</v>
      </c>
      <c r="H14" s="6" t="str">
        <f t="shared" ref="H14:H19" si="10">IF(G14&gt;8,G14-8,"")</f>
        <v/>
      </c>
      <c r="I14" s="69"/>
      <c r="J14" s="69"/>
      <c r="K14" s="31">
        <f t="shared" ref="K14:K19" si="11">SUM((G14)*$L$2)</f>
        <v>89.999999999999858</v>
      </c>
      <c r="L14" s="61"/>
      <c r="M14" s="23"/>
      <c r="Q14" s="92" t="s">
        <v>24</v>
      </c>
      <c r="R14" s="90" t="s">
        <v>39</v>
      </c>
      <c r="S14" s="90" t="s">
        <v>54</v>
      </c>
      <c r="T14" s="91" t="s">
        <v>69</v>
      </c>
      <c r="AB14" s="4">
        <f t="shared" si="5"/>
        <v>0.37500000000000022</v>
      </c>
    </row>
    <row r="15" spans="1:28" ht="18" customHeight="1" x14ac:dyDescent="0.25">
      <c r="A15" s="37" t="s">
        <v>2</v>
      </c>
      <c r="B15" s="38">
        <v>42704</v>
      </c>
      <c r="C15" s="39">
        <f t="shared" si="9"/>
        <v>48</v>
      </c>
      <c r="D15" s="36">
        <v>0.37500000000000022</v>
      </c>
      <c r="E15" s="36">
        <v>0.70833333333333304</v>
      </c>
      <c r="F15" s="62">
        <v>2.0833333333333332E-2</v>
      </c>
      <c r="G15" s="33">
        <f t="shared" si="7"/>
        <v>7.9999999999999876</v>
      </c>
      <c r="H15" s="6" t="str">
        <f t="shared" si="10"/>
        <v/>
      </c>
      <c r="I15" s="69"/>
      <c r="J15" s="69"/>
      <c r="K15" s="31">
        <f t="shared" si="11"/>
        <v>89.999999999999858</v>
      </c>
      <c r="L15" s="61"/>
      <c r="M15" s="23"/>
      <c r="Q15" s="86" t="s">
        <v>25</v>
      </c>
      <c r="R15" s="84" t="s">
        <v>40</v>
      </c>
      <c r="S15" s="84" t="s">
        <v>55</v>
      </c>
      <c r="T15" s="85" t="s">
        <v>70</v>
      </c>
      <c r="AB15" s="4">
        <f t="shared" si="5"/>
        <v>0.38541666666666691</v>
      </c>
    </row>
    <row r="16" spans="1:28" ht="18" customHeight="1" x14ac:dyDescent="0.25">
      <c r="A16" s="37" t="s">
        <v>3</v>
      </c>
      <c r="B16" s="38">
        <v>42705</v>
      </c>
      <c r="C16" s="39">
        <f t="shared" si="9"/>
        <v>48</v>
      </c>
      <c r="D16" s="36">
        <v>0.37500000000000022</v>
      </c>
      <c r="E16" s="36">
        <v>0.70833333333333304</v>
      </c>
      <c r="F16" s="62">
        <v>2.0833333333333332E-2</v>
      </c>
      <c r="G16" s="33">
        <f t="shared" si="7"/>
        <v>7.9999999999999876</v>
      </c>
      <c r="H16" s="6" t="str">
        <f t="shared" si="10"/>
        <v/>
      </c>
      <c r="I16" s="69"/>
      <c r="J16" s="69"/>
      <c r="K16" s="31">
        <f t="shared" si="11"/>
        <v>89.999999999999858</v>
      </c>
      <c r="L16" s="61"/>
      <c r="M16" s="23"/>
      <c r="Q16" s="92" t="s">
        <v>26</v>
      </c>
      <c r="R16" s="90" t="s">
        <v>41</v>
      </c>
      <c r="S16" s="90" t="s">
        <v>56</v>
      </c>
      <c r="T16" s="91" t="s">
        <v>71</v>
      </c>
      <c r="AB16" s="4">
        <f t="shared" si="5"/>
        <v>0.39583333333333359</v>
      </c>
    </row>
    <row r="17" spans="1:28" ht="18" customHeight="1" x14ac:dyDescent="0.25">
      <c r="A17" s="37" t="s">
        <v>4</v>
      </c>
      <c r="B17" s="38">
        <v>42706</v>
      </c>
      <c r="C17" s="39">
        <f t="shared" si="9"/>
        <v>48</v>
      </c>
      <c r="D17" s="36">
        <v>0.37500000000000022</v>
      </c>
      <c r="E17" s="36">
        <v>0.70833333333333304</v>
      </c>
      <c r="F17" s="62">
        <v>2.0833333333333332E-2</v>
      </c>
      <c r="G17" s="33">
        <f t="shared" si="7"/>
        <v>7.9999999999999876</v>
      </c>
      <c r="H17" s="6" t="str">
        <f t="shared" si="10"/>
        <v/>
      </c>
      <c r="I17" s="69"/>
      <c r="J17" s="69"/>
      <c r="K17" s="31">
        <f t="shared" si="11"/>
        <v>89.999999999999858</v>
      </c>
      <c r="L17" s="61"/>
      <c r="M17" s="23"/>
      <c r="Q17" s="86" t="s">
        <v>27</v>
      </c>
      <c r="R17" s="84" t="s">
        <v>42</v>
      </c>
      <c r="S17" s="84" t="s">
        <v>57</v>
      </c>
      <c r="T17" s="85" t="s">
        <v>72</v>
      </c>
      <c r="AB17" s="4">
        <f t="shared" si="5"/>
        <v>0.40625000000000028</v>
      </c>
    </row>
    <row r="18" spans="1:28" ht="18" customHeight="1" x14ac:dyDescent="0.25">
      <c r="A18" s="37" t="s">
        <v>5</v>
      </c>
      <c r="B18" s="38">
        <v>42707</v>
      </c>
      <c r="C18" s="39">
        <f t="shared" si="9"/>
        <v>48</v>
      </c>
      <c r="D18" s="36">
        <v>0.99999999999999867</v>
      </c>
      <c r="E18" s="36">
        <v>0.99999999999999867</v>
      </c>
      <c r="F18" s="62">
        <v>2.0833333333333332E-2</v>
      </c>
      <c r="G18" s="33">
        <f t="shared" si="7"/>
        <v>0</v>
      </c>
      <c r="H18" s="6" t="str">
        <f t="shared" si="10"/>
        <v/>
      </c>
      <c r="I18" s="69"/>
      <c r="J18" s="69"/>
      <c r="K18" s="31">
        <f t="shared" si="11"/>
        <v>0</v>
      </c>
      <c r="L18" s="61"/>
      <c r="M18" s="23"/>
      <c r="Q18" s="92" t="s">
        <v>28</v>
      </c>
      <c r="R18" s="90" t="s">
        <v>43</v>
      </c>
      <c r="S18" s="90" t="s">
        <v>58</v>
      </c>
      <c r="T18" s="91" t="s">
        <v>73</v>
      </c>
      <c r="AB18" s="4">
        <f t="shared" si="5"/>
        <v>0.41666666666666696</v>
      </c>
    </row>
    <row r="19" spans="1:28" ht="18" customHeight="1" x14ac:dyDescent="0.25">
      <c r="A19" s="37" t="s">
        <v>6</v>
      </c>
      <c r="B19" s="38">
        <v>42708</v>
      </c>
      <c r="C19" s="39">
        <f t="shared" si="9"/>
        <v>48</v>
      </c>
      <c r="D19" s="40">
        <v>0.99999999999999867</v>
      </c>
      <c r="E19" s="36">
        <v>0.99999999999999867</v>
      </c>
      <c r="F19" s="62">
        <v>2.0833333333333332E-2</v>
      </c>
      <c r="G19" s="33">
        <f t="shared" si="7"/>
        <v>0</v>
      </c>
      <c r="H19" s="6" t="str">
        <f t="shared" si="10"/>
        <v/>
      </c>
      <c r="I19" s="69"/>
      <c r="J19" s="69"/>
      <c r="K19" s="31">
        <f t="shared" si="11"/>
        <v>0</v>
      </c>
      <c r="L19" s="61"/>
      <c r="M19" s="23"/>
      <c r="Q19" s="86" t="s">
        <v>29</v>
      </c>
      <c r="R19" s="84" t="s">
        <v>44</v>
      </c>
      <c r="S19" s="84" t="s">
        <v>59</v>
      </c>
      <c r="T19" s="85" t="s">
        <v>74</v>
      </c>
      <c r="AB19" s="4">
        <f t="shared" si="5"/>
        <v>0.42708333333333365</v>
      </c>
    </row>
    <row r="20" spans="1:28" ht="18" customHeight="1" x14ac:dyDescent="0.25">
      <c r="A20" s="18"/>
      <c r="B20" s="18"/>
      <c r="C20" s="19"/>
      <c r="D20" s="18"/>
      <c r="E20" s="20"/>
      <c r="F20" s="45" t="s">
        <v>20</v>
      </c>
      <c r="G20" s="26">
        <f>SUM(G13:G19)</f>
        <v>39.999999999999936</v>
      </c>
      <c r="H20" s="26">
        <f>SUM(H13:H19)</f>
        <v>0</v>
      </c>
      <c r="I20" s="70">
        <f t="shared" ref="I20" si="12">SUM(I13:I19)</f>
        <v>0</v>
      </c>
      <c r="J20" s="70">
        <f t="shared" ref="J20" si="13">SUM(J13:J19)</f>
        <v>0</v>
      </c>
      <c r="K20" s="27">
        <f>SUM(K13:K19)</f>
        <v>449.99999999999932</v>
      </c>
      <c r="L20" s="61"/>
      <c r="M20" s="23"/>
      <c r="Q20" s="92" t="s">
        <v>30</v>
      </c>
      <c r="R20" s="90" t="s">
        <v>45</v>
      </c>
      <c r="S20" s="90" t="s">
        <v>60</v>
      </c>
      <c r="T20" s="82"/>
      <c r="AB20" s="4">
        <f t="shared" si="5"/>
        <v>0.43750000000000033</v>
      </c>
    </row>
    <row r="21" spans="1:28" ht="18" customHeight="1" thickBot="1" x14ac:dyDescent="0.3">
      <c r="A21" s="18"/>
      <c r="B21" s="18"/>
      <c r="C21" s="19"/>
      <c r="D21" s="20"/>
      <c r="E21" s="20"/>
      <c r="F21" s="63" t="s">
        <v>21</v>
      </c>
      <c r="G21" s="6"/>
      <c r="H21" s="6"/>
      <c r="I21" s="69"/>
      <c r="J21" s="69"/>
      <c r="K21" s="27">
        <f>K20/1.33</f>
        <v>338.34586466165359</v>
      </c>
      <c r="L21" s="61"/>
      <c r="M21" s="23"/>
      <c r="Q21" s="87" t="s">
        <v>31</v>
      </c>
      <c r="R21" s="88" t="s">
        <v>46</v>
      </c>
      <c r="S21" s="88" t="s">
        <v>61</v>
      </c>
      <c r="T21" s="83"/>
      <c r="AB21" s="4">
        <f t="shared" si="5"/>
        <v>0.44791666666666702</v>
      </c>
    </row>
    <row r="22" spans="1:28" ht="18" customHeight="1" thickBot="1" x14ac:dyDescent="0.3">
      <c r="A22" s="23"/>
      <c r="B22" s="23"/>
      <c r="C22" s="23"/>
      <c r="D22" s="23"/>
      <c r="E22" s="23"/>
      <c r="F22" s="23"/>
      <c r="G22" s="23"/>
      <c r="H22" s="23"/>
      <c r="I22" s="71"/>
      <c r="J22" s="71"/>
      <c r="K22" s="23"/>
      <c r="L22" s="23"/>
      <c r="M22" s="23"/>
      <c r="AB22" s="4">
        <f>AB21+TIME(0,15,0)</f>
        <v>0.4583333333333337</v>
      </c>
    </row>
    <row r="23" spans="1:28" ht="18" customHeight="1" x14ac:dyDescent="0.25">
      <c r="A23" s="10" t="s">
        <v>14</v>
      </c>
      <c r="B23" s="11" t="s">
        <v>7</v>
      </c>
      <c r="C23" s="11" t="s">
        <v>13</v>
      </c>
      <c r="D23" s="12" t="s">
        <v>8</v>
      </c>
      <c r="E23" s="12" t="s">
        <v>9</v>
      </c>
      <c r="F23" s="12" t="s">
        <v>15</v>
      </c>
      <c r="G23" s="12" t="s">
        <v>16</v>
      </c>
      <c r="H23" s="30" t="s">
        <v>19</v>
      </c>
      <c r="I23" s="68" t="s">
        <v>17</v>
      </c>
      <c r="J23" s="68" t="s">
        <v>18</v>
      </c>
      <c r="K23" s="13" t="s">
        <v>10</v>
      </c>
      <c r="L23" s="1" t="s">
        <v>12</v>
      </c>
      <c r="M23" s="23"/>
      <c r="N23" s="59">
        <f>C24</f>
        <v>49</v>
      </c>
      <c r="O23" s="77" t="s">
        <v>75</v>
      </c>
      <c r="AB23" s="4">
        <f>AB22+TIME(0,15,0)</f>
        <v>0.46875000000000039</v>
      </c>
    </row>
    <row r="24" spans="1:28" ht="18" customHeight="1" x14ac:dyDescent="0.25">
      <c r="A24" s="37" t="s">
        <v>0</v>
      </c>
      <c r="B24" s="38">
        <v>42709</v>
      </c>
      <c r="C24" s="39">
        <f>INT((B24-DATE(YEAR(B24-WEEKDAY(B24-1)+4),1,3)+WEEKDAY(DATE(YEAR(B24-WEEKDAY(B24-1)+4),1,3))+5)/7)</f>
        <v>49</v>
      </c>
      <c r="D24" s="36">
        <v>0.37500000000000022</v>
      </c>
      <c r="E24" s="36">
        <v>0.70833333333333304</v>
      </c>
      <c r="F24" s="62">
        <v>2.0833333333333332E-2</v>
      </c>
      <c r="G24" s="33">
        <f t="shared" ref="G24:G30" si="14">SUM(E24-D24)*24</f>
        <v>7.9999999999999876</v>
      </c>
      <c r="H24" s="6" t="str">
        <f>IF(G24&gt;8,G24-8,"")</f>
        <v/>
      </c>
      <c r="I24" s="69"/>
      <c r="J24" s="69"/>
      <c r="K24" s="31">
        <f>SUM((G24)*$L$2)</f>
        <v>89.999999999999858</v>
      </c>
      <c r="L24" s="8">
        <f t="shared" ref="L24" si="15">Q3/20/8</f>
        <v>11.25</v>
      </c>
      <c r="M24" s="23"/>
      <c r="AB24" s="4">
        <f t="shared" si="5"/>
        <v>0.47916666666666707</v>
      </c>
    </row>
    <row r="25" spans="1:28" ht="18" customHeight="1" x14ac:dyDescent="0.25">
      <c r="A25" s="37" t="s">
        <v>1</v>
      </c>
      <c r="B25" s="38">
        <v>42710</v>
      </c>
      <c r="C25" s="39">
        <f t="shared" ref="C25:C30" si="16">INT((B25-DATE(YEAR(B25-WEEKDAY(B25-1)+4),1,3)+WEEKDAY(DATE(YEAR(B25-WEEKDAY(B25-1)+4),1,3))+5)/7)</f>
        <v>49</v>
      </c>
      <c r="D25" s="36">
        <v>0.37500000000000022</v>
      </c>
      <c r="E25" s="36">
        <v>0.70833333333333304</v>
      </c>
      <c r="F25" s="62">
        <v>2.0833333333333332E-2</v>
      </c>
      <c r="G25" s="33">
        <f t="shared" si="14"/>
        <v>7.9999999999999876</v>
      </c>
      <c r="H25" s="6" t="str">
        <f t="shared" ref="H25:H30" si="17">IF(G25&gt;8,G25-8,"")</f>
        <v/>
      </c>
      <c r="I25" s="69"/>
      <c r="J25" s="69"/>
      <c r="K25" s="31">
        <f t="shared" ref="K25:K30" si="18">SUM((G25)*$L$2)</f>
        <v>89.999999999999858</v>
      </c>
      <c r="L25" s="61"/>
      <c r="M25" s="23"/>
      <c r="AB25" s="4">
        <f t="shared" si="5"/>
        <v>0.48958333333333376</v>
      </c>
    </row>
    <row r="26" spans="1:28" ht="18" customHeight="1" x14ac:dyDescent="0.25">
      <c r="A26" s="37" t="s">
        <v>2</v>
      </c>
      <c r="B26" s="38">
        <v>42711</v>
      </c>
      <c r="C26" s="39">
        <f t="shared" si="16"/>
        <v>49</v>
      </c>
      <c r="D26" s="36">
        <v>0.37500000000000022</v>
      </c>
      <c r="E26" s="36">
        <v>0.70833333333333304</v>
      </c>
      <c r="F26" s="62">
        <v>2.0833333333333332E-2</v>
      </c>
      <c r="G26" s="33">
        <f t="shared" si="14"/>
        <v>7.9999999999999876</v>
      </c>
      <c r="H26" s="6" t="str">
        <f t="shared" si="17"/>
        <v/>
      </c>
      <c r="I26" s="69"/>
      <c r="J26" s="69"/>
      <c r="K26" s="31">
        <f t="shared" si="18"/>
        <v>89.999999999999858</v>
      </c>
      <c r="L26" s="61"/>
      <c r="M26" s="23"/>
      <c r="AB26" s="4">
        <f t="shared" si="5"/>
        <v>0.50000000000000044</v>
      </c>
    </row>
    <row r="27" spans="1:28" ht="18" customHeight="1" x14ac:dyDescent="0.25">
      <c r="A27" s="37" t="s">
        <v>3</v>
      </c>
      <c r="B27" s="38">
        <v>42712</v>
      </c>
      <c r="C27" s="39">
        <f t="shared" si="16"/>
        <v>49</v>
      </c>
      <c r="D27" s="36">
        <v>0.37500000000000022</v>
      </c>
      <c r="E27" s="36">
        <v>0.70833333333333304</v>
      </c>
      <c r="F27" s="62">
        <v>2.0833333333333332E-2</v>
      </c>
      <c r="G27" s="33">
        <f t="shared" si="14"/>
        <v>7.9999999999999876</v>
      </c>
      <c r="H27" s="6" t="str">
        <f t="shared" si="17"/>
        <v/>
      </c>
      <c r="I27" s="69"/>
      <c r="J27" s="69"/>
      <c r="K27" s="31">
        <f t="shared" si="18"/>
        <v>89.999999999999858</v>
      </c>
      <c r="L27" s="61"/>
      <c r="M27" s="23"/>
      <c r="AB27" s="4">
        <f t="shared" si="5"/>
        <v>0.51041666666666707</v>
      </c>
    </row>
    <row r="28" spans="1:28" ht="18" customHeight="1" x14ac:dyDescent="0.25">
      <c r="A28" s="37" t="s">
        <v>4</v>
      </c>
      <c r="B28" s="38">
        <v>42713</v>
      </c>
      <c r="C28" s="39">
        <f t="shared" si="16"/>
        <v>49</v>
      </c>
      <c r="D28" s="36">
        <v>0.37500000000000022</v>
      </c>
      <c r="E28" s="36">
        <v>0.70833333333333304</v>
      </c>
      <c r="F28" s="62">
        <v>2.0833333333333332E-2</v>
      </c>
      <c r="G28" s="33">
        <f t="shared" si="14"/>
        <v>7.9999999999999876</v>
      </c>
      <c r="H28" s="6" t="str">
        <f t="shared" si="17"/>
        <v/>
      </c>
      <c r="I28" s="69"/>
      <c r="J28" s="69"/>
      <c r="K28" s="31">
        <f t="shared" si="18"/>
        <v>89.999999999999858</v>
      </c>
      <c r="L28" s="61"/>
      <c r="M28" s="23"/>
      <c r="AB28" s="4">
        <f t="shared" si="5"/>
        <v>0.5208333333333337</v>
      </c>
    </row>
    <row r="29" spans="1:28" ht="18" customHeight="1" x14ac:dyDescent="0.25">
      <c r="A29" s="37" t="s">
        <v>5</v>
      </c>
      <c r="B29" s="38">
        <v>42714</v>
      </c>
      <c r="C29" s="39">
        <f t="shared" si="16"/>
        <v>49</v>
      </c>
      <c r="D29" s="36">
        <v>0.99999999999999867</v>
      </c>
      <c r="E29" s="36">
        <v>0.99999999999999867</v>
      </c>
      <c r="F29" s="62">
        <v>2.0833333333333332E-2</v>
      </c>
      <c r="G29" s="33">
        <f t="shared" si="14"/>
        <v>0</v>
      </c>
      <c r="H29" s="6" t="str">
        <f t="shared" si="17"/>
        <v/>
      </c>
      <c r="I29" s="69"/>
      <c r="J29" s="69"/>
      <c r="K29" s="31">
        <f t="shared" si="18"/>
        <v>0</v>
      </c>
      <c r="L29" s="61"/>
      <c r="M29" s="23"/>
      <c r="AB29" s="4">
        <f t="shared" si="5"/>
        <v>0.53125000000000033</v>
      </c>
    </row>
    <row r="30" spans="1:28" ht="18" customHeight="1" x14ac:dyDescent="0.25">
      <c r="A30" s="37" t="s">
        <v>6</v>
      </c>
      <c r="B30" s="38">
        <v>42715</v>
      </c>
      <c r="C30" s="39">
        <f t="shared" si="16"/>
        <v>49</v>
      </c>
      <c r="D30" s="40">
        <v>0.99999999999999867</v>
      </c>
      <c r="E30" s="36">
        <v>0.99999999999999867</v>
      </c>
      <c r="F30" s="62">
        <v>2.0833333333333332E-2</v>
      </c>
      <c r="G30" s="33">
        <f t="shared" si="14"/>
        <v>0</v>
      </c>
      <c r="H30" s="6" t="str">
        <f t="shared" si="17"/>
        <v/>
      </c>
      <c r="I30" s="69"/>
      <c r="J30" s="69"/>
      <c r="K30" s="31">
        <f t="shared" si="18"/>
        <v>0</v>
      </c>
      <c r="L30" s="61"/>
      <c r="M30" s="23"/>
      <c r="AB30" s="4">
        <f t="shared" si="5"/>
        <v>0.54166666666666696</v>
      </c>
    </row>
    <row r="31" spans="1:28" ht="18" customHeight="1" x14ac:dyDescent="0.25">
      <c r="A31" s="18"/>
      <c r="B31" s="18"/>
      <c r="C31" s="19"/>
      <c r="D31" s="18"/>
      <c r="E31" s="20"/>
      <c r="F31" s="45" t="s">
        <v>20</v>
      </c>
      <c r="G31" s="26">
        <f>SUM(G24:G30)</f>
        <v>39.999999999999936</v>
      </c>
      <c r="H31" s="26">
        <f>SUM(H24:H30)</f>
        <v>0</v>
      </c>
      <c r="I31" s="70">
        <f t="shared" ref="I31" si="19">SUM(I24:I30)</f>
        <v>0</v>
      </c>
      <c r="J31" s="70">
        <f t="shared" ref="J31" si="20">SUM(J24:J30)</f>
        <v>0</v>
      </c>
      <c r="K31" s="27">
        <f>SUM(K24:K30)</f>
        <v>449.99999999999932</v>
      </c>
      <c r="L31" s="61"/>
      <c r="M31" s="23"/>
      <c r="AB31" s="4">
        <f t="shared" si="5"/>
        <v>0.55208333333333359</v>
      </c>
    </row>
    <row r="32" spans="1:28" ht="18" customHeight="1" x14ac:dyDescent="0.25">
      <c r="A32" s="18"/>
      <c r="B32" s="18"/>
      <c r="C32" s="19"/>
      <c r="D32" s="20"/>
      <c r="E32" s="20"/>
      <c r="F32" s="63" t="s">
        <v>21</v>
      </c>
      <c r="G32" s="6"/>
      <c r="H32" s="6"/>
      <c r="I32" s="69"/>
      <c r="J32" s="69"/>
      <c r="K32" s="27">
        <f>K31/1.33</f>
        <v>338.34586466165359</v>
      </c>
      <c r="L32" s="61"/>
      <c r="AB32" s="4">
        <f t="shared" si="5"/>
        <v>0.56250000000000022</v>
      </c>
    </row>
    <row r="33" spans="1:28" ht="15.75" thickBot="1" x14ac:dyDescent="0.3">
      <c r="AB33" s="4">
        <f>AB32+TIME(0,15,0)</f>
        <v>0.57291666666666685</v>
      </c>
    </row>
    <row r="34" spans="1:28" ht="15.75" thickBot="1" x14ac:dyDescent="0.3">
      <c r="A34" s="14" t="s">
        <v>14</v>
      </c>
      <c r="B34" s="15" t="s">
        <v>7</v>
      </c>
      <c r="C34" s="15" t="s">
        <v>13</v>
      </c>
      <c r="D34" s="47" t="s">
        <v>8</v>
      </c>
      <c r="E34" s="47" t="s">
        <v>9</v>
      </c>
      <c r="F34" s="16" t="s">
        <v>15</v>
      </c>
      <c r="G34" s="16" t="s">
        <v>16</v>
      </c>
      <c r="H34" s="48" t="s">
        <v>19</v>
      </c>
      <c r="I34" s="73" t="s">
        <v>17</v>
      </c>
      <c r="J34" s="73" t="s">
        <v>18</v>
      </c>
      <c r="K34" s="17" t="s">
        <v>10</v>
      </c>
      <c r="L34" s="5" t="s">
        <v>12</v>
      </c>
      <c r="N34" s="59">
        <f>C35</f>
        <v>50</v>
      </c>
      <c r="O34" s="77" t="s">
        <v>75</v>
      </c>
      <c r="AB34" s="4">
        <f t="shared" si="5"/>
        <v>0.58333333333333348</v>
      </c>
    </row>
    <row r="35" spans="1:28" x14ac:dyDescent="0.25">
      <c r="A35" s="41" t="s">
        <v>0</v>
      </c>
      <c r="B35" s="42">
        <v>42716</v>
      </c>
      <c r="C35" s="43">
        <f>INT((B35-DATE(YEAR(B35-WEEKDAY(B35-1)+4),1,3)+WEEKDAY(DATE(YEAR(B35-WEEKDAY(B35-1)+4),1,3))+5)/7)</f>
        <v>50</v>
      </c>
      <c r="D35" s="49">
        <v>0.37500000000000022</v>
      </c>
      <c r="E35" s="49">
        <v>0.70833333333333304</v>
      </c>
      <c r="F35" s="64">
        <v>2.0833333333333332E-2</v>
      </c>
      <c r="G35" s="34">
        <f t="shared" ref="G35:G41" si="21">SUM(E35-D35)*24</f>
        <v>7.9999999999999876</v>
      </c>
      <c r="H35" s="50" t="str">
        <f>IF(G35&gt;8,G35-8,"")</f>
        <v/>
      </c>
      <c r="I35" s="74"/>
      <c r="J35" s="74"/>
      <c r="K35" s="51">
        <f>SUM((G35)*$L$2)</f>
        <v>89.999999999999858</v>
      </c>
      <c r="L35" s="9">
        <f>Q3/20/8</f>
        <v>11.25</v>
      </c>
      <c r="AB35" s="4">
        <f t="shared" si="5"/>
        <v>0.59375000000000011</v>
      </c>
    </row>
    <row r="36" spans="1:28" x14ac:dyDescent="0.25">
      <c r="A36" s="44" t="s">
        <v>1</v>
      </c>
      <c r="B36" s="42">
        <v>42717</v>
      </c>
      <c r="C36" s="43">
        <f t="shared" ref="C36:C41" si="22">INT((B36-DATE(YEAR(B36-WEEKDAY(B36-1)+4),1,3)+WEEKDAY(DATE(YEAR(B36-WEEKDAY(B36-1)+4),1,3))+5)/7)</f>
        <v>50</v>
      </c>
      <c r="D36" s="52">
        <v>0.37500000000000022</v>
      </c>
      <c r="E36" s="52">
        <v>0.70833333333333304</v>
      </c>
      <c r="F36" s="65">
        <v>2.0833333333333332E-2</v>
      </c>
      <c r="G36" s="35">
        <f t="shared" si="21"/>
        <v>7.9999999999999876</v>
      </c>
      <c r="H36" s="53" t="str">
        <f t="shared" ref="H36:H41" si="23">IF(G36&gt;8,G36-8,"")</f>
        <v/>
      </c>
      <c r="I36" s="75"/>
      <c r="J36" s="75"/>
      <c r="K36" s="54">
        <f t="shared" ref="K36:K41" si="24">SUM((G36)*$L$2)</f>
        <v>89.999999999999858</v>
      </c>
      <c r="L36" s="24"/>
      <c r="AB36" s="4">
        <f t="shared" si="5"/>
        <v>0.60416666666666674</v>
      </c>
    </row>
    <row r="37" spans="1:28" x14ac:dyDescent="0.25">
      <c r="A37" s="41" t="s">
        <v>2</v>
      </c>
      <c r="B37" s="42">
        <v>42718</v>
      </c>
      <c r="C37" s="43">
        <f t="shared" si="22"/>
        <v>50</v>
      </c>
      <c r="D37" s="49">
        <v>0.37500000000000022</v>
      </c>
      <c r="E37" s="49">
        <v>0.70833333333333304</v>
      </c>
      <c r="F37" s="64">
        <v>2.0833333333333332E-2</v>
      </c>
      <c r="G37" s="34">
        <f t="shared" si="21"/>
        <v>7.9999999999999876</v>
      </c>
      <c r="H37" s="50" t="str">
        <f t="shared" si="23"/>
        <v/>
      </c>
      <c r="I37" s="74"/>
      <c r="J37" s="74"/>
      <c r="K37" s="51">
        <f t="shared" si="24"/>
        <v>89.999999999999858</v>
      </c>
      <c r="L37" s="24"/>
      <c r="AB37" s="4">
        <f t="shared" si="5"/>
        <v>0.61458333333333337</v>
      </c>
    </row>
    <row r="38" spans="1:28" x14ac:dyDescent="0.25">
      <c r="A38" s="44" t="s">
        <v>3</v>
      </c>
      <c r="B38" s="42">
        <v>42719</v>
      </c>
      <c r="C38" s="43">
        <f t="shared" si="22"/>
        <v>50</v>
      </c>
      <c r="D38" s="52">
        <v>0.37500000000000022</v>
      </c>
      <c r="E38" s="52">
        <v>0.70833333333333304</v>
      </c>
      <c r="F38" s="65">
        <v>2.0833333333333332E-2</v>
      </c>
      <c r="G38" s="35">
        <f t="shared" si="21"/>
        <v>7.9999999999999876</v>
      </c>
      <c r="H38" s="53" t="str">
        <f t="shared" si="23"/>
        <v/>
      </c>
      <c r="I38" s="75"/>
      <c r="J38" s="75"/>
      <c r="K38" s="54">
        <f t="shared" si="24"/>
        <v>89.999999999999858</v>
      </c>
      <c r="L38" s="24"/>
      <c r="AB38" s="4">
        <f t="shared" si="5"/>
        <v>0.625</v>
      </c>
    </row>
    <row r="39" spans="1:28" x14ac:dyDescent="0.25">
      <c r="A39" s="41" t="s">
        <v>4</v>
      </c>
      <c r="B39" s="42">
        <v>42720</v>
      </c>
      <c r="C39" s="43">
        <f t="shared" si="22"/>
        <v>50</v>
      </c>
      <c r="D39" s="49">
        <v>0.37500000000000022</v>
      </c>
      <c r="E39" s="49">
        <v>0.70833333333333304</v>
      </c>
      <c r="F39" s="64">
        <v>2.0833333333333332E-2</v>
      </c>
      <c r="G39" s="34">
        <f t="shared" si="21"/>
        <v>7.9999999999999876</v>
      </c>
      <c r="H39" s="50" t="str">
        <f t="shared" si="23"/>
        <v/>
      </c>
      <c r="I39" s="74"/>
      <c r="J39" s="74"/>
      <c r="K39" s="51">
        <f t="shared" si="24"/>
        <v>89.999999999999858</v>
      </c>
      <c r="L39" s="24"/>
      <c r="AB39" s="4">
        <f t="shared" si="5"/>
        <v>0.63541666666666663</v>
      </c>
    </row>
    <row r="40" spans="1:28" x14ac:dyDescent="0.25">
      <c r="A40" s="44" t="s">
        <v>5</v>
      </c>
      <c r="B40" s="42">
        <v>42721</v>
      </c>
      <c r="C40" s="43">
        <f t="shared" si="22"/>
        <v>50</v>
      </c>
      <c r="D40" s="52">
        <v>0.99999999999999867</v>
      </c>
      <c r="E40" s="52">
        <v>0.99999999999999867</v>
      </c>
      <c r="F40" s="65">
        <v>2.0833333333333332E-2</v>
      </c>
      <c r="G40" s="35">
        <f t="shared" si="21"/>
        <v>0</v>
      </c>
      <c r="H40" s="53" t="str">
        <f t="shared" si="23"/>
        <v/>
      </c>
      <c r="I40" s="75"/>
      <c r="J40" s="75"/>
      <c r="K40" s="54">
        <f t="shared" si="24"/>
        <v>0</v>
      </c>
      <c r="L40" s="24"/>
      <c r="AB40" s="4">
        <f t="shared" si="5"/>
        <v>0.64583333333333326</v>
      </c>
    </row>
    <row r="41" spans="1:28" x14ac:dyDescent="0.25">
      <c r="A41" s="41" t="s">
        <v>6</v>
      </c>
      <c r="B41" s="42">
        <v>42722</v>
      </c>
      <c r="C41" s="43">
        <f t="shared" si="22"/>
        <v>50</v>
      </c>
      <c r="D41" s="55">
        <v>0.99999999999999867</v>
      </c>
      <c r="E41" s="49">
        <v>0.99999999999999867</v>
      </c>
      <c r="F41" s="64">
        <v>2.0833333333333332E-2</v>
      </c>
      <c r="G41" s="34">
        <f t="shared" si="21"/>
        <v>0</v>
      </c>
      <c r="H41" s="50" t="str">
        <f t="shared" si="23"/>
        <v/>
      </c>
      <c r="I41" s="74"/>
      <c r="J41" s="74"/>
      <c r="K41" s="51">
        <f t="shared" si="24"/>
        <v>0</v>
      </c>
      <c r="L41" s="24"/>
      <c r="AB41" s="4">
        <f t="shared" si="5"/>
        <v>0.65624999999999989</v>
      </c>
    </row>
    <row r="42" spans="1:28" x14ac:dyDescent="0.25">
      <c r="A42" s="23"/>
      <c r="B42" s="21"/>
      <c r="C42" s="22"/>
      <c r="D42" s="56"/>
      <c r="E42" s="57"/>
      <c r="F42" s="46" t="s">
        <v>20</v>
      </c>
      <c r="G42" s="28">
        <f>SUM(G35:G41)</f>
        <v>39.999999999999936</v>
      </c>
      <c r="H42" s="58">
        <f>SUM(H35:H41)</f>
        <v>0</v>
      </c>
      <c r="I42" s="76">
        <f t="shared" ref="I42" si="25">SUM(I35:I41)</f>
        <v>0</v>
      </c>
      <c r="J42" s="76">
        <f t="shared" ref="J42" si="26">SUM(J35:J41)</f>
        <v>0</v>
      </c>
      <c r="K42" s="29">
        <f>SUM(K35:K41)</f>
        <v>449.99999999999932</v>
      </c>
      <c r="L42" s="24"/>
      <c r="AB42" s="4">
        <f t="shared" si="5"/>
        <v>0.66666666666666652</v>
      </c>
    </row>
    <row r="43" spans="1:28" x14ac:dyDescent="0.25">
      <c r="A43" s="23"/>
      <c r="B43" s="21"/>
      <c r="C43" s="22"/>
      <c r="D43" s="57"/>
      <c r="E43" s="57"/>
      <c r="F43" s="66" t="s">
        <v>21</v>
      </c>
      <c r="G43" s="7"/>
      <c r="H43" s="50"/>
      <c r="I43" s="74"/>
      <c r="J43" s="74"/>
      <c r="K43" s="32">
        <f>K42/1.33</f>
        <v>338.34586466165359</v>
      </c>
      <c r="L43" s="24"/>
      <c r="AB43" s="4">
        <f t="shared" si="5"/>
        <v>0.67708333333333315</v>
      </c>
    </row>
    <row r="44" spans="1:28" ht="15.75" thickBot="1" x14ac:dyDescent="0.3">
      <c r="A44" s="23"/>
      <c r="AB44" s="4">
        <f t="shared" si="5"/>
        <v>0.68749999999999978</v>
      </c>
    </row>
    <row r="45" spans="1:28" ht="15.75" thickBot="1" x14ac:dyDescent="0.3">
      <c r="A45" s="14" t="s">
        <v>14</v>
      </c>
      <c r="B45" s="15" t="s">
        <v>7</v>
      </c>
      <c r="C45" s="15" t="s">
        <v>13</v>
      </c>
      <c r="D45" s="47" t="s">
        <v>8</v>
      </c>
      <c r="E45" s="47" t="s">
        <v>9</v>
      </c>
      <c r="F45" s="16" t="s">
        <v>15</v>
      </c>
      <c r="G45" s="16" t="s">
        <v>16</v>
      </c>
      <c r="H45" s="48" t="s">
        <v>19</v>
      </c>
      <c r="I45" s="73" t="s">
        <v>17</v>
      </c>
      <c r="J45" s="73" t="s">
        <v>18</v>
      </c>
      <c r="K45" s="17" t="s">
        <v>10</v>
      </c>
      <c r="L45" s="5" t="s">
        <v>12</v>
      </c>
      <c r="N45" s="59">
        <f>C46</f>
        <v>51</v>
      </c>
      <c r="O45" s="77" t="s">
        <v>75</v>
      </c>
      <c r="AB45" s="4">
        <f t="shared" si="5"/>
        <v>0.69791666666666641</v>
      </c>
    </row>
    <row r="46" spans="1:28" x14ac:dyDescent="0.25">
      <c r="A46" s="41" t="s">
        <v>0</v>
      </c>
      <c r="B46" s="42">
        <v>42723</v>
      </c>
      <c r="C46" s="43">
        <f>INT((B46-DATE(YEAR(B46-WEEKDAY(B46-1)+4),1,3)+WEEKDAY(DATE(YEAR(B46-WEEKDAY(B46-1)+4),1,3))+5)/7)</f>
        <v>51</v>
      </c>
      <c r="D46" s="49">
        <v>0.37500000000000022</v>
      </c>
      <c r="E46" s="49">
        <v>0.70833333333333304</v>
      </c>
      <c r="F46" s="64">
        <v>2.0833333333333332E-2</v>
      </c>
      <c r="G46" s="34">
        <f t="shared" ref="G46:G52" si="27">SUM(E46-D46)*24</f>
        <v>7.9999999999999876</v>
      </c>
      <c r="H46" s="50" t="str">
        <f>IF(G46&gt;8,G46-8,"")</f>
        <v/>
      </c>
      <c r="I46" s="74"/>
      <c r="J46" s="74"/>
      <c r="K46" s="51">
        <f>SUM((G46)*$L$2)</f>
        <v>89.999999999999858</v>
      </c>
      <c r="L46" s="9">
        <f>Q3/20/8</f>
        <v>11.25</v>
      </c>
      <c r="AB46" s="4">
        <f t="shared" si="5"/>
        <v>0.70833333333333304</v>
      </c>
    </row>
    <row r="47" spans="1:28" x14ac:dyDescent="0.25">
      <c r="A47" s="44" t="s">
        <v>1</v>
      </c>
      <c r="B47" s="42">
        <v>42724</v>
      </c>
      <c r="C47" s="43">
        <f t="shared" ref="C47:C52" si="28">INT((B47-DATE(YEAR(B47-WEEKDAY(B47-1)+4),1,3)+WEEKDAY(DATE(YEAR(B47-WEEKDAY(B47-1)+4),1,3))+5)/7)</f>
        <v>51</v>
      </c>
      <c r="D47" s="52">
        <v>0.37500000000000022</v>
      </c>
      <c r="E47" s="52">
        <v>0.70833333333333304</v>
      </c>
      <c r="F47" s="65">
        <v>2.0833333333333332E-2</v>
      </c>
      <c r="G47" s="35">
        <f t="shared" si="27"/>
        <v>7.9999999999999876</v>
      </c>
      <c r="H47" s="53" t="str">
        <f t="shared" ref="H47:H52" si="29">IF(G47&gt;8,G47-8,"")</f>
        <v/>
      </c>
      <c r="I47" s="75"/>
      <c r="J47" s="75"/>
      <c r="K47" s="54">
        <f t="shared" ref="K47:K52" si="30">SUM((G47)*$L$2)</f>
        <v>89.999999999999858</v>
      </c>
      <c r="L47" s="24"/>
      <c r="AB47" s="4">
        <f t="shared" si="5"/>
        <v>0.71874999999999967</v>
      </c>
    </row>
    <row r="48" spans="1:28" x14ac:dyDescent="0.25">
      <c r="A48" s="41" t="s">
        <v>2</v>
      </c>
      <c r="B48" s="42">
        <v>42725</v>
      </c>
      <c r="C48" s="43">
        <f t="shared" si="28"/>
        <v>51</v>
      </c>
      <c r="D48" s="49">
        <v>0.37500000000000022</v>
      </c>
      <c r="E48" s="49">
        <v>0.70833333333333304</v>
      </c>
      <c r="F48" s="64">
        <v>2.0833333333333332E-2</v>
      </c>
      <c r="G48" s="34">
        <f t="shared" si="27"/>
        <v>7.9999999999999876</v>
      </c>
      <c r="H48" s="50" t="str">
        <f t="shared" si="29"/>
        <v/>
      </c>
      <c r="I48" s="74"/>
      <c r="J48" s="74"/>
      <c r="K48" s="51">
        <f t="shared" si="30"/>
        <v>89.999999999999858</v>
      </c>
      <c r="L48" s="24"/>
      <c r="AB48" s="4">
        <f t="shared" si="5"/>
        <v>0.7291666666666663</v>
      </c>
    </row>
    <row r="49" spans="1:28" x14ac:dyDescent="0.25">
      <c r="A49" s="44" t="s">
        <v>3</v>
      </c>
      <c r="B49" s="42">
        <v>42726</v>
      </c>
      <c r="C49" s="43">
        <f t="shared" si="28"/>
        <v>51</v>
      </c>
      <c r="D49" s="52">
        <v>0.37500000000000022</v>
      </c>
      <c r="E49" s="52">
        <v>0.70833333333333304</v>
      </c>
      <c r="F49" s="65">
        <v>2.0833333333333332E-2</v>
      </c>
      <c r="G49" s="35">
        <f t="shared" si="27"/>
        <v>7.9999999999999876</v>
      </c>
      <c r="H49" s="53" t="str">
        <f t="shared" si="29"/>
        <v/>
      </c>
      <c r="I49" s="75"/>
      <c r="J49" s="75"/>
      <c r="K49" s="54">
        <f t="shared" si="30"/>
        <v>89.999999999999858</v>
      </c>
      <c r="L49" s="24"/>
      <c r="AB49" s="4">
        <f t="shared" si="5"/>
        <v>0.73958333333333293</v>
      </c>
    </row>
    <row r="50" spans="1:28" x14ac:dyDescent="0.25">
      <c r="A50" s="41" t="s">
        <v>4</v>
      </c>
      <c r="B50" s="42">
        <v>42727</v>
      </c>
      <c r="C50" s="43">
        <f t="shared" si="28"/>
        <v>51</v>
      </c>
      <c r="D50" s="49">
        <v>0.37500000000000022</v>
      </c>
      <c r="E50" s="49">
        <v>0.70833333333333304</v>
      </c>
      <c r="F50" s="64">
        <v>2.0833333333333332E-2</v>
      </c>
      <c r="G50" s="34">
        <f t="shared" si="27"/>
        <v>7.9999999999999876</v>
      </c>
      <c r="H50" s="50" t="str">
        <f t="shared" si="29"/>
        <v/>
      </c>
      <c r="I50" s="74"/>
      <c r="J50" s="74"/>
      <c r="K50" s="51">
        <f t="shared" si="30"/>
        <v>89.999999999999858</v>
      </c>
      <c r="L50" s="24"/>
      <c r="AB50" s="4">
        <f t="shared" si="5"/>
        <v>0.74999999999999956</v>
      </c>
    </row>
    <row r="51" spans="1:28" x14ac:dyDescent="0.25">
      <c r="A51" s="44" t="s">
        <v>5</v>
      </c>
      <c r="B51" s="42">
        <v>42728</v>
      </c>
      <c r="C51" s="43">
        <f t="shared" si="28"/>
        <v>51</v>
      </c>
      <c r="D51" s="52">
        <v>0.99999999999999867</v>
      </c>
      <c r="E51" s="52">
        <v>0.99999999999999867</v>
      </c>
      <c r="F51" s="65">
        <v>2.0833333333333332E-2</v>
      </c>
      <c r="G51" s="35">
        <f t="shared" si="27"/>
        <v>0</v>
      </c>
      <c r="H51" s="53" t="str">
        <f t="shared" si="29"/>
        <v/>
      </c>
      <c r="I51" s="75"/>
      <c r="J51" s="75"/>
      <c r="K51" s="54">
        <f t="shared" si="30"/>
        <v>0</v>
      </c>
      <c r="L51" s="24"/>
      <c r="AB51" s="4">
        <f t="shared" si="5"/>
        <v>0.76041666666666619</v>
      </c>
    </row>
    <row r="52" spans="1:28" x14ac:dyDescent="0.25">
      <c r="A52" s="41" t="s">
        <v>6</v>
      </c>
      <c r="B52" s="42">
        <v>42729</v>
      </c>
      <c r="C52" s="43">
        <f t="shared" si="28"/>
        <v>51</v>
      </c>
      <c r="D52" s="55">
        <v>0.99999999999999867</v>
      </c>
      <c r="E52" s="49">
        <v>0.99999999999999867</v>
      </c>
      <c r="F52" s="64">
        <v>2.0833333333333332E-2</v>
      </c>
      <c r="G52" s="34">
        <f t="shared" si="27"/>
        <v>0</v>
      </c>
      <c r="H52" s="50" t="str">
        <f t="shared" si="29"/>
        <v/>
      </c>
      <c r="I52" s="74"/>
      <c r="J52" s="74"/>
      <c r="K52" s="51">
        <f t="shared" si="30"/>
        <v>0</v>
      </c>
      <c r="L52" s="24"/>
      <c r="AB52" s="4">
        <f t="shared" si="5"/>
        <v>0.77083333333333282</v>
      </c>
    </row>
    <row r="53" spans="1:28" x14ac:dyDescent="0.25">
      <c r="A53" s="23"/>
      <c r="B53" s="21"/>
      <c r="C53" s="22"/>
      <c r="D53" s="56"/>
      <c r="E53" s="57"/>
      <c r="F53" s="46" t="s">
        <v>20</v>
      </c>
      <c r="G53" s="28">
        <f>SUM(G46:G52)</f>
        <v>39.999999999999936</v>
      </c>
      <c r="H53" s="58">
        <f>SUM(H46:H52)</f>
        <v>0</v>
      </c>
      <c r="I53" s="76">
        <f t="shared" ref="I53" si="31">SUM(I46:I52)</f>
        <v>0</v>
      </c>
      <c r="J53" s="76">
        <f t="shared" ref="J53" si="32">SUM(J46:J52)</f>
        <v>0</v>
      </c>
      <c r="K53" s="29">
        <f>SUM(K46:K52)</f>
        <v>449.99999999999932</v>
      </c>
      <c r="L53" s="24"/>
      <c r="AB53" s="4">
        <f t="shared" si="5"/>
        <v>0.78124999999999944</v>
      </c>
    </row>
    <row r="54" spans="1:28" x14ac:dyDescent="0.25">
      <c r="A54" s="23"/>
      <c r="B54" s="21"/>
      <c r="C54" s="22"/>
      <c r="D54" s="57"/>
      <c r="E54" s="57"/>
      <c r="F54" s="66" t="s">
        <v>21</v>
      </c>
      <c r="G54" s="7"/>
      <c r="H54" s="50"/>
      <c r="I54" s="74"/>
      <c r="J54" s="74"/>
      <c r="K54" s="32">
        <f>K53/1.33</f>
        <v>338.34586466165359</v>
      </c>
      <c r="L54" s="24"/>
      <c r="AB54" s="4">
        <f t="shared" si="5"/>
        <v>0.79166666666666607</v>
      </c>
    </row>
    <row r="55" spans="1:28" ht="15.75" thickBot="1" x14ac:dyDescent="0.3">
      <c r="A55" s="23"/>
      <c r="P55" s="67"/>
      <c r="AB55" s="4">
        <f t="shared" si="5"/>
        <v>0.8020833333333327</v>
      </c>
    </row>
    <row r="56" spans="1:28" ht="15.75" thickBot="1" x14ac:dyDescent="0.3">
      <c r="A56" s="14" t="s">
        <v>14</v>
      </c>
      <c r="B56" s="15" t="s">
        <v>7</v>
      </c>
      <c r="C56" s="15" t="s">
        <v>13</v>
      </c>
      <c r="D56" s="47" t="s">
        <v>8</v>
      </c>
      <c r="E56" s="47" t="s">
        <v>9</v>
      </c>
      <c r="F56" s="16" t="s">
        <v>15</v>
      </c>
      <c r="G56" s="16" t="s">
        <v>16</v>
      </c>
      <c r="H56" s="48" t="s">
        <v>19</v>
      </c>
      <c r="I56" s="73" t="s">
        <v>17</v>
      </c>
      <c r="J56" s="73" t="s">
        <v>18</v>
      </c>
      <c r="K56" s="17" t="s">
        <v>10</v>
      </c>
      <c r="L56" s="5" t="s">
        <v>12</v>
      </c>
      <c r="N56" s="59">
        <f>C57</f>
        <v>52</v>
      </c>
      <c r="O56" s="77" t="s">
        <v>75</v>
      </c>
      <c r="P56" s="67"/>
      <c r="AB56" s="4">
        <f t="shared" si="5"/>
        <v>0.81249999999999933</v>
      </c>
    </row>
    <row r="57" spans="1:28" x14ac:dyDescent="0.25">
      <c r="A57" s="41" t="s">
        <v>0</v>
      </c>
      <c r="B57" s="42">
        <v>42730</v>
      </c>
      <c r="C57" s="43">
        <f>INT((B57-DATE(YEAR(B57-WEEKDAY(B57-1)+4),1,3)+WEEKDAY(DATE(YEAR(B57-WEEKDAY(B57-1)+4),1,3))+5)/7)</f>
        <v>52</v>
      </c>
      <c r="D57" s="49">
        <v>0.37500000000000022</v>
      </c>
      <c r="E57" s="49">
        <v>0.70833333333333304</v>
      </c>
      <c r="F57" s="64">
        <v>2.0833333333333332E-2</v>
      </c>
      <c r="G57" s="34">
        <f t="shared" ref="G57:G63" si="33">SUM(E57-D57)*24</f>
        <v>7.9999999999999876</v>
      </c>
      <c r="H57" s="50" t="str">
        <f>IF(G57&gt;8,G57-8,"")</f>
        <v/>
      </c>
      <c r="I57" s="74"/>
      <c r="J57" s="74"/>
      <c r="K57" s="51">
        <f>SUM((G57)*$L$2)</f>
        <v>89.999999999999858</v>
      </c>
      <c r="L57" s="9">
        <f>Q3/20/8</f>
        <v>11.25</v>
      </c>
      <c r="P57" s="67"/>
      <c r="AB57" s="4">
        <f t="shared" si="5"/>
        <v>0.82291666666666596</v>
      </c>
    </row>
    <row r="58" spans="1:28" x14ac:dyDescent="0.25">
      <c r="A58" s="44" t="s">
        <v>1</v>
      </c>
      <c r="B58" s="42">
        <v>42731</v>
      </c>
      <c r="C58" s="43">
        <f t="shared" ref="C58:C63" si="34">INT((B58-DATE(YEAR(B58-WEEKDAY(B58-1)+4),1,3)+WEEKDAY(DATE(YEAR(B58-WEEKDAY(B58-1)+4),1,3))+5)/7)</f>
        <v>52</v>
      </c>
      <c r="D58" s="52">
        <v>0.37500000000000022</v>
      </c>
      <c r="E58" s="52">
        <v>0.70833333333333304</v>
      </c>
      <c r="F58" s="65">
        <v>2.0833333333333332E-2</v>
      </c>
      <c r="G58" s="35">
        <f t="shared" si="33"/>
        <v>7.9999999999999876</v>
      </c>
      <c r="H58" s="53" t="str">
        <f t="shared" ref="H58:H63" si="35">IF(G58&gt;8,G58-8,"")</f>
        <v/>
      </c>
      <c r="I58" s="75"/>
      <c r="J58" s="75"/>
      <c r="K58" s="54">
        <f t="shared" ref="K58:K63" si="36">SUM((G58)*$L$2)</f>
        <v>89.999999999999858</v>
      </c>
      <c r="L58" s="24"/>
      <c r="P58" s="67"/>
      <c r="AB58" s="4">
        <f t="shared" si="5"/>
        <v>0.83333333333333259</v>
      </c>
    </row>
    <row r="59" spans="1:28" x14ac:dyDescent="0.25">
      <c r="A59" s="41" t="s">
        <v>2</v>
      </c>
      <c r="B59" s="42">
        <v>42732</v>
      </c>
      <c r="C59" s="43">
        <f t="shared" si="34"/>
        <v>52</v>
      </c>
      <c r="D59" s="49">
        <v>0.37500000000000022</v>
      </c>
      <c r="E59" s="49">
        <v>0.70833333333333304</v>
      </c>
      <c r="F59" s="64">
        <v>2.0833333333333332E-2</v>
      </c>
      <c r="G59" s="34">
        <f t="shared" si="33"/>
        <v>7.9999999999999876</v>
      </c>
      <c r="H59" s="50" t="str">
        <f t="shared" si="35"/>
        <v/>
      </c>
      <c r="I59" s="74"/>
      <c r="J59" s="74"/>
      <c r="K59" s="51">
        <f t="shared" si="36"/>
        <v>89.999999999999858</v>
      </c>
      <c r="L59" s="24"/>
      <c r="P59" s="67"/>
      <c r="AB59" s="4">
        <f t="shared" si="5"/>
        <v>0.84374999999999922</v>
      </c>
    </row>
    <row r="60" spans="1:28" x14ac:dyDescent="0.25">
      <c r="A60" s="44" t="s">
        <v>3</v>
      </c>
      <c r="B60" s="42">
        <v>42733</v>
      </c>
      <c r="C60" s="43">
        <f t="shared" si="34"/>
        <v>52</v>
      </c>
      <c r="D60" s="52">
        <v>0.37500000000000022</v>
      </c>
      <c r="E60" s="52">
        <v>0.70833333333333304</v>
      </c>
      <c r="F60" s="65">
        <v>2.0833333333333332E-2</v>
      </c>
      <c r="G60" s="35">
        <f t="shared" si="33"/>
        <v>7.9999999999999876</v>
      </c>
      <c r="H60" s="53" t="str">
        <f t="shared" si="35"/>
        <v/>
      </c>
      <c r="I60" s="75"/>
      <c r="J60" s="75"/>
      <c r="K60" s="54">
        <f t="shared" si="36"/>
        <v>89.999999999999858</v>
      </c>
      <c r="L60" s="24"/>
      <c r="AB60" s="4">
        <f t="shared" si="5"/>
        <v>0.85416666666666585</v>
      </c>
    </row>
    <row r="61" spans="1:28" x14ac:dyDescent="0.25">
      <c r="A61" s="41" t="s">
        <v>4</v>
      </c>
      <c r="B61" s="42">
        <v>42734</v>
      </c>
      <c r="C61" s="43">
        <f t="shared" si="34"/>
        <v>52</v>
      </c>
      <c r="D61" s="49">
        <v>0.37500000000000022</v>
      </c>
      <c r="E61" s="49">
        <v>0.70833333333333304</v>
      </c>
      <c r="F61" s="64">
        <v>2.0833333333333332E-2</v>
      </c>
      <c r="G61" s="34">
        <f t="shared" si="33"/>
        <v>7.9999999999999876</v>
      </c>
      <c r="H61" s="50" t="str">
        <f t="shared" si="35"/>
        <v/>
      </c>
      <c r="I61" s="74"/>
      <c r="J61" s="74"/>
      <c r="K61" s="51">
        <f t="shared" si="36"/>
        <v>89.999999999999858</v>
      </c>
      <c r="L61" s="24"/>
      <c r="AB61" s="4">
        <f t="shared" si="5"/>
        <v>0.86458333333333248</v>
      </c>
    </row>
    <row r="62" spans="1:28" x14ac:dyDescent="0.25">
      <c r="A62" s="44" t="s">
        <v>5</v>
      </c>
      <c r="B62" s="42">
        <v>42735</v>
      </c>
      <c r="C62" s="43">
        <f t="shared" si="34"/>
        <v>52</v>
      </c>
      <c r="D62" s="52">
        <v>0.99999999999999867</v>
      </c>
      <c r="E62" s="52">
        <v>0.99999999999999867</v>
      </c>
      <c r="F62" s="65">
        <v>2.0833333333333332E-2</v>
      </c>
      <c r="G62" s="35">
        <f t="shared" si="33"/>
        <v>0</v>
      </c>
      <c r="H62" s="53" t="str">
        <f t="shared" si="35"/>
        <v/>
      </c>
      <c r="I62" s="75"/>
      <c r="J62" s="75"/>
      <c r="K62" s="54">
        <f t="shared" si="36"/>
        <v>0</v>
      </c>
      <c r="L62" s="24"/>
      <c r="AB62" s="4">
        <f t="shared" si="5"/>
        <v>0.87499999999999911</v>
      </c>
    </row>
    <row r="63" spans="1:28" x14ac:dyDescent="0.25">
      <c r="A63" s="41" t="s">
        <v>6</v>
      </c>
      <c r="B63" s="42">
        <v>42736</v>
      </c>
      <c r="C63" s="43">
        <f t="shared" si="34"/>
        <v>52</v>
      </c>
      <c r="D63" s="55">
        <v>0.99999999999999867</v>
      </c>
      <c r="E63" s="49">
        <v>0.99999999999999867</v>
      </c>
      <c r="F63" s="64">
        <v>2.0833333333333332E-2</v>
      </c>
      <c r="G63" s="34">
        <f t="shared" si="33"/>
        <v>0</v>
      </c>
      <c r="H63" s="50" t="str">
        <f t="shared" si="35"/>
        <v/>
      </c>
      <c r="I63" s="74"/>
      <c r="J63" s="74"/>
      <c r="K63" s="51">
        <f t="shared" si="36"/>
        <v>0</v>
      </c>
      <c r="L63" s="24"/>
      <c r="AB63" s="4">
        <f t="shared" si="5"/>
        <v>0.88541666666666574</v>
      </c>
    </row>
    <row r="64" spans="1:28" x14ac:dyDescent="0.25">
      <c r="A64" s="23"/>
      <c r="B64" s="21"/>
      <c r="C64" s="22"/>
      <c r="D64" s="56"/>
      <c r="E64" s="57"/>
      <c r="F64" s="46" t="s">
        <v>20</v>
      </c>
      <c r="G64" s="28">
        <f>SUM(G57:G63)</f>
        <v>39.999999999999936</v>
      </c>
      <c r="H64" s="58">
        <f>SUM(H57:H63)</f>
        <v>0</v>
      </c>
      <c r="I64" s="76">
        <f t="shared" ref="I64" si="37">SUM(I57:I63)</f>
        <v>0</v>
      </c>
      <c r="J64" s="76">
        <f t="shared" ref="J64" si="38">SUM(J57:J63)</f>
        <v>0</v>
      </c>
      <c r="K64" s="29">
        <f>SUM(K57:K63)</f>
        <v>449.99999999999932</v>
      </c>
      <c r="L64" s="24"/>
      <c r="AB64" s="4">
        <f t="shared" si="5"/>
        <v>0.89583333333333237</v>
      </c>
    </row>
    <row r="65" spans="1:28" x14ac:dyDescent="0.25">
      <c r="B65" s="21"/>
      <c r="C65" s="22"/>
      <c r="D65" s="57"/>
      <c r="E65" s="57"/>
      <c r="F65" s="66" t="s">
        <v>21</v>
      </c>
      <c r="G65" s="7"/>
      <c r="H65" s="50"/>
      <c r="I65" s="74"/>
      <c r="J65" s="74"/>
      <c r="K65" s="32">
        <f>K64/1.33</f>
        <v>338.34586466165359</v>
      </c>
      <c r="L65" s="24"/>
      <c r="AB65" s="4">
        <f t="shared" si="5"/>
        <v>0.906249999999999</v>
      </c>
    </row>
    <row r="66" spans="1:28" ht="15.75" thickBot="1" x14ac:dyDescent="0.3">
      <c r="AB66" s="4">
        <f t="shared" si="5"/>
        <v>0.91666666666666563</v>
      </c>
    </row>
    <row r="67" spans="1:28" ht="15.75" thickBot="1" x14ac:dyDescent="0.3">
      <c r="A67" s="14" t="s">
        <v>14</v>
      </c>
      <c r="B67" s="15" t="s">
        <v>7</v>
      </c>
      <c r="C67" s="15" t="s">
        <v>13</v>
      </c>
      <c r="D67" s="47" t="s">
        <v>8</v>
      </c>
      <c r="E67" s="47" t="s">
        <v>9</v>
      </c>
      <c r="F67" s="16" t="s">
        <v>15</v>
      </c>
      <c r="G67" s="16" t="s">
        <v>16</v>
      </c>
      <c r="H67" s="48" t="s">
        <v>19</v>
      </c>
      <c r="I67" s="73" t="s">
        <v>17</v>
      </c>
      <c r="J67" s="73" t="s">
        <v>18</v>
      </c>
      <c r="K67" s="17" t="s">
        <v>10</v>
      </c>
      <c r="L67" s="5" t="s">
        <v>12</v>
      </c>
      <c r="N67" s="59">
        <f>C68</f>
        <v>1</v>
      </c>
      <c r="O67" s="77" t="s">
        <v>75</v>
      </c>
      <c r="AB67" s="4">
        <f t="shared" si="5"/>
        <v>0.92708333333333226</v>
      </c>
    </row>
    <row r="68" spans="1:28" x14ac:dyDescent="0.25">
      <c r="A68" s="41" t="s">
        <v>0</v>
      </c>
      <c r="B68" s="42">
        <v>42737</v>
      </c>
      <c r="C68" s="43">
        <f>INT((B68-DATE(YEAR(B68-WEEKDAY(B68-1)+4),1,3)+WEEKDAY(DATE(YEAR(B68-WEEKDAY(B68-1)+4),1,3))+5)/7)</f>
        <v>1</v>
      </c>
      <c r="D68" s="49">
        <v>0.37500000000000022</v>
      </c>
      <c r="E68" s="49">
        <v>0.70833333333333304</v>
      </c>
      <c r="F68" s="64">
        <v>2.0833333333333332E-2</v>
      </c>
      <c r="G68" s="34">
        <f t="shared" ref="G68:G74" si="39">SUM(E68-D68)*24</f>
        <v>7.9999999999999876</v>
      </c>
      <c r="H68" s="50" t="str">
        <f>IF(G68&gt;8,G68-8,"")</f>
        <v/>
      </c>
      <c r="I68" s="74"/>
      <c r="J68" s="74"/>
      <c r="K68" s="51">
        <f>SUM((G68)*$L$2)</f>
        <v>89.999999999999858</v>
      </c>
      <c r="L68" s="9">
        <f>Q3/20/8</f>
        <v>11.25</v>
      </c>
      <c r="AB68" s="4">
        <f t="shared" si="5"/>
        <v>0.93749999999999889</v>
      </c>
    </row>
    <row r="69" spans="1:28" x14ac:dyDescent="0.25">
      <c r="A69" s="44" t="s">
        <v>1</v>
      </c>
      <c r="B69" s="42">
        <v>42738</v>
      </c>
      <c r="C69" s="43">
        <f t="shared" ref="C69:C74" si="40">INT((B69-DATE(YEAR(B69-WEEKDAY(B69-1)+4),1,3)+WEEKDAY(DATE(YEAR(B69-WEEKDAY(B69-1)+4),1,3))+5)/7)</f>
        <v>1</v>
      </c>
      <c r="D69" s="52">
        <v>0.37500000000000022</v>
      </c>
      <c r="E69" s="52">
        <v>0.70833333333333304</v>
      </c>
      <c r="F69" s="65">
        <v>2.0833333333333332E-2</v>
      </c>
      <c r="G69" s="35">
        <f t="shared" si="39"/>
        <v>7.9999999999999876</v>
      </c>
      <c r="H69" s="53" t="str">
        <f t="shared" ref="H69:H74" si="41">IF(G69&gt;8,G69-8,"")</f>
        <v/>
      </c>
      <c r="I69" s="75"/>
      <c r="J69" s="75"/>
      <c r="K69" s="54">
        <f t="shared" ref="K69:K74" si="42">SUM((G69)*$L$2)</f>
        <v>89.999999999999858</v>
      </c>
      <c r="L69" s="24"/>
      <c r="AB69" s="4">
        <f t="shared" ref="AB69:AB97" si="43">AB68+TIME(0,15,0)</f>
        <v>0.94791666666666552</v>
      </c>
    </row>
    <row r="70" spans="1:28" x14ac:dyDescent="0.25">
      <c r="A70" s="41" t="s">
        <v>2</v>
      </c>
      <c r="B70" s="42">
        <v>42739</v>
      </c>
      <c r="C70" s="43">
        <f t="shared" si="40"/>
        <v>1</v>
      </c>
      <c r="D70" s="49">
        <v>0.37500000000000022</v>
      </c>
      <c r="E70" s="49">
        <v>0.70833333333333304</v>
      </c>
      <c r="F70" s="64">
        <v>2.0833333333333332E-2</v>
      </c>
      <c r="G70" s="34">
        <f t="shared" si="39"/>
        <v>7.9999999999999876</v>
      </c>
      <c r="H70" s="50" t="str">
        <f t="shared" si="41"/>
        <v/>
      </c>
      <c r="I70" s="74"/>
      <c r="J70" s="74"/>
      <c r="K70" s="51">
        <f t="shared" si="42"/>
        <v>89.999999999999858</v>
      </c>
      <c r="L70" s="24"/>
      <c r="AB70" s="4">
        <f t="shared" si="43"/>
        <v>0.95833333333333215</v>
      </c>
    </row>
    <row r="71" spans="1:28" x14ac:dyDescent="0.25">
      <c r="A71" s="44" t="s">
        <v>3</v>
      </c>
      <c r="B71" s="42">
        <v>42740</v>
      </c>
      <c r="C71" s="43">
        <f t="shared" si="40"/>
        <v>1</v>
      </c>
      <c r="D71" s="52">
        <v>0.37500000000000022</v>
      </c>
      <c r="E71" s="52">
        <v>0.70833333333333304</v>
      </c>
      <c r="F71" s="65">
        <v>2.0833333333333332E-2</v>
      </c>
      <c r="G71" s="35">
        <f t="shared" si="39"/>
        <v>7.9999999999999876</v>
      </c>
      <c r="H71" s="53" t="str">
        <f t="shared" si="41"/>
        <v/>
      </c>
      <c r="I71" s="75"/>
      <c r="J71" s="75"/>
      <c r="K71" s="54">
        <f t="shared" si="42"/>
        <v>89.999999999999858</v>
      </c>
      <c r="L71" s="24"/>
      <c r="AB71" s="4">
        <f t="shared" si="43"/>
        <v>0.96874999999999878</v>
      </c>
    </row>
    <row r="72" spans="1:28" x14ac:dyDescent="0.25">
      <c r="A72" s="41" t="s">
        <v>4</v>
      </c>
      <c r="B72" s="42">
        <v>42741</v>
      </c>
      <c r="C72" s="43">
        <f t="shared" si="40"/>
        <v>1</v>
      </c>
      <c r="D72" s="49">
        <v>0.37500000000000022</v>
      </c>
      <c r="E72" s="49">
        <v>0.70833333333333304</v>
      </c>
      <c r="F72" s="64">
        <v>2.0833333333333332E-2</v>
      </c>
      <c r="G72" s="34">
        <f t="shared" si="39"/>
        <v>7.9999999999999876</v>
      </c>
      <c r="H72" s="50" t="str">
        <f t="shared" si="41"/>
        <v/>
      </c>
      <c r="I72" s="74"/>
      <c r="J72" s="74"/>
      <c r="K72" s="51">
        <f t="shared" si="42"/>
        <v>89.999999999999858</v>
      </c>
      <c r="L72" s="24"/>
      <c r="AB72" s="4">
        <f t="shared" si="43"/>
        <v>0.97916666666666541</v>
      </c>
    </row>
    <row r="73" spans="1:28" x14ac:dyDescent="0.25">
      <c r="A73" s="44" t="s">
        <v>5</v>
      </c>
      <c r="B73" s="42">
        <v>42742</v>
      </c>
      <c r="C73" s="43">
        <f t="shared" si="40"/>
        <v>1</v>
      </c>
      <c r="D73" s="52">
        <v>0.99999999999999867</v>
      </c>
      <c r="E73" s="52">
        <v>0.99999999999999867</v>
      </c>
      <c r="F73" s="65">
        <v>2.0833333333333332E-2</v>
      </c>
      <c r="G73" s="35">
        <f t="shared" si="39"/>
        <v>0</v>
      </c>
      <c r="H73" s="53" t="str">
        <f t="shared" si="41"/>
        <v/>
      </c>
      <c r="I73" s="75"/>
      <c r="J73" s="75"/>
      <c r="K73" s="54">
        <f t="shared" si="42"/>
        <v>0</v>
      </c>
      <c r="L73" s="24"/>
      <c r="AB73" s="4">
        <f t="shared" si="43"/>
        <v>0.98958333333333204</v>
      </c>
    </row>
    <row r="74" spans="1:28" x14ac:dyDescent="0.25">
      <c r="A74" s="41" t="s">
        <v>6</v>
      </c>
      <c r="B74" s="42">
        <v>42743</v>
      </c>
      <c r="C74" s="43">
        <f t="shared" si="40"/>
        <v>1</v>
      </c>
      <c r="D74" s="55">
        <v>0.99999999999999867</v>
      </c>
      <c r="E74" s="49">
        <v>0.99999999999999867</v>
      </c>
      <c r="F74" s="64">
        <v>2.0833333333333332E-2</v>
      </c>
      <c r="G74" s="34">
        <f t="shared" si="39"/>
        <v>0</v>
      </c>
      <c r="H74" s="50" t="str">
        <f t="shared" si="41"/>
        <v/>
      </c>
      <c r="I74" s="74"/>
      <c r="J74" s="74"/>
      <c r="K74" s="51">
        <f t="shared" si="42"/>
        <v>0</v>
      </c>
      <c r="L74" s="24"/>
      <c r="AB74" s="4">
        <f t="shared" si="43"/>
        <v>0.99999999999999867</v>
      </c>
    </row>
    <row r="75" spans="1:28" x14ac:dyDescent="0.25">
      <c r="A75" s="23"/>
      <c r="B75" s="21"/>
      <c r="C75" s="22"/>
      <c r="D75" s="56"/>
      <c r="E75" s="57"/>
      <c r="F75" s="46" t="s">
        <v>20</v>
      </c>
      <c r="G75" s="28">
        <f>SUM(G68:G74)</f>
        <v>39.999999999999936</v>
      </c>
      <c r="H75" s="58">
        <f>SUM(H68:H74)</f>
        <v>0</v>
      </c>
      <c r="I75" s="76">
        <f t="shared" ref="I75" si="44">SUM(I68:I74)</f>
        <v>0</v>
      </c>
      <c r="J75" s="76">
        <f t="shared" ref="J75" si="45">SUM(J68:J74)</f>
        <v>0</v>
      </c>
      <c r="K75" s="29">
        <f>SUM(K68:K74)</f>
        <v>449.99999999999932</v>
      </c>
      <c r="L75" s="24"/>
      <c r="AB75" s="4">
        <f t="shared" si="43"/>
        <v>1.0104166666666654</v>
      </c>
    </row>
    <row r="76" spans="1:28" x14ac:dyDescent="0.25">
      <c r="B76" s="21"/>
      <c r="C76" s="22"/>
      <c r="D76" s="57"/>
      <c r="E76" s="57"/>
      <c r="F76" s="66" t="s">
        <v>21</v>
      </c>
      <c r="G76" s="7"/>
      <c r="H76" s="50"/>
      <c r="I76" s="74"/>
      <c r="J76" s="74"/>
      <c r="K76" s="32">
        <f>K75/1.33</f>
        <v>338.34586466165359</v>
      </c>
      <c r="L76" s="24"/>
      <c r="AB76" s="4">
        <f t="shared" si="43"/>
        <v>1.0208333333333321</v>
      </c>
    </row>
    <row r="77" spans="1:28" ht="15.75" thickBot="1" x14ac:dyDescent="0.3">
      <c r="AB77" s="4">
        <f t="shared" si="43"/>
        <v>1.0312499999999989</v>
      </c>
    </row>
    <row r="78" spans="1:28" ht="15.75" thickBot="1" x14ac:dyDescent="0.3">
      <c r="A78" s="14" t="s">
        <v>14</v>
      </c>
      <c r="B78" s="15" t="s">
        <v>7</v>
      </c>
      <c r="C78" s="15" t="s">
        <v>13</v>
      </c>
      <c r="D78" s="47" t="s">
        <v>8</v>
      </c>
      <c r="E78" s="47" t="s">
        <v>9</v>
      </c>
      <c r="F78" s="16" t="s">
        <v>15</v>
      </c>
      <c r="G78" s="16" t="s">
        <v>16</v>
      </c>
      <c r="H78" s="48" t="s">
        <v>19</v>
      </c>
      <c r="I78" s="73" t="s">
        <v>17</v>
      </c>
      <c r="J78" s="73" t="s">
        <v>18</v>
      </c>
      <c r="K78" s="17" t="s">
        <v>10</v>
      </c>
      <c r="L78" s="5" t="s">
        <v>12</v>
      </c>
      <c r="N78" s="59">
        <f>C79</f>
        <v>2</v>
      </c>
      <c r="O78" s="77" t="s">
        <v>75</v>
      </c>
      <c r="AB78" s="4">
        <f t="shared" si="43"/>
        <v>1.0416666666666656</v>
      </c>
    </row>
    <row r="79" spans="1:28" x14ac:dyDescent="0.25">
      <c r="A79" s="41" t="s">
        <v>0</v>
      </c>
      <c r="B79" s="42">
        <v>42744</v>
      </c>
      <c r="C79" s="43">
        <f>INT((B79-DATE(YEAR(B79-WEEKDAY(B79-1)+4),1,3)+WEEKDAY(DATE(YEAR(B79-WEEKDAY(B79-1)+4),1,3))+5)/7)</f>
        <v>2</v>
      </c>
      <c r="D79" s="49">
        <v>0.37500000000000022</v>
      </c>
      <c r="E79" s="49">
        <v>0.70833333333333304</v>
      </c>
      <c r="F79" s="64">
        <v>2.0833333333333332E-2</v>
      </c>
      <c r="G79" s="34">
        <f t="shared" ref="G79:G85" si="46">SUM(E79-D79)*24</f>
        <v>7.9999999999999876</v>
      </c>
      <c r="H79" s="50" t="str">
        <f>IF(G79&gt;8,G79-8,"")</f>
        <v/>
      </c>
      <c r="I79" s="74"/>
      <c r="J79" s="74"/>
      <c r="K79" s="51">
        <f>SUM((G79)*$L$2)</f>
        <v>89.999999999999858</v>
      </c>
      <c r="L79" s="9">
        <f>Q3/20/8</f>
        <v>11.25</v>
      </c>
      <c r="AB79" s="4">
        <f t="shared" si="43"/>
        <v>1.0520833333333324</v>
      </c>
    </row>
    <row r="80" spans="1:28" x14ac:dyDescent="0.25">
      <c r="A80" s="44" t="s">
        <v>1</v>
      </c>
      <c r="B80" s="42">
        <v>42745</v>
      </c>
      <c r="C80" s="43">
        <f t="shared" ref="C80:C85" si="47">INT((B80-DATE(YEAR(B80-WEEKDAY(B80-1)+4),1,3)+WEEKDAY(DATE(YEAR(B80-WEEKDAY(B80-1)+4),1,3))+5)/7)</f>
        <v>2</v>
      </c>
      <c r="D80" s="52">
        <v>0.37500000000000022</v>
      </c>
      <c r="E80" s="52">
        <v>0.70833333333333304</v>
      </c>
      <c r="F80" s="65">
        <v>2.0833333333333332E-2</v>
      </c>
      <c r="G80" s="35">
        <f t="shared" si="46"/>
        <v>7.9999999999999876</v>
      </c>
      <c r="H80" s="53" t="str">
        <f t="shared" ref="H80:H85" si="48">IF(G80&gt;8,G80-8,"")</f>
        <v/>
      </c>
      <c r="I80" s="75"/>
      <c r="J80" s="75"/>
      <c r="K80" s="54">
        <f t="shared" ref="K80:K85" si="49">SUM((G80)*$L$2)</f>
        <v>89.999999999999858</v>
      </c>
      <c r="L80" s="24"/>
      <c r="AB80" s="4">
        <f t="shared" si="43"/>
        <v>1.0624999999999991</v>
      </c>
    </row>
    <row r="81" spans="1:28" x14ac:dyDescent="0.25">
      <c r="A81" s="41" t="s">
        <v>2</v>
      </c>
      <c r="B81" s="42">
        <v>42746</v>
      </c>
      <c r="C81" s="43">
        <f t="shared" si="47"/>
        <v>2</v>
      </c>
      <c r="D81" s="49">
        <v>0.37500000000000022</v>
      </c>
      <c r="E81" s="49">
        <v>0.70833333333333304</v>
      </c>
      <c r="F81" s="64">
        <v>2.0833333333333332E-2</v>
      </c>
      <c r="G81" s="34">
        <f t="shared" si="46"/>
        <v>7.9999999999999876</v>
      </c>
      <c r="H81" s="50" t="str">
        <f t="shared" si="48"/>
        <v/>
      </c>
      <c r="I81" s="74"/>
      <c r="J81" s="74"/>
      <c r="K81" s="51">
        <f t="shared" si="49"/>
        <v>89.999999999999858</v>
      </c>
      <c r="L81" s="24"/>
      <c r="AB81" s="4">
        <f t="shared" si="43"/>
        <v>1.0729166666666659</v>
      </c>
    </row>
    <row r="82" spans="1:28" x14ac:dyDescent="0.25">
      <c r="A82" s="44" t="s">
        <v>3</v>
      </c>
      <c r="B82" s="42">
        <v>42747</v>
      </c>
      <c r="C82" s="43">
        <f t="shared" si="47"/>
        <v>2</v>
      </c>
      <c r="D82" s="52">
        <v>0.37500000000000022</v>
      </c>
      <c r="E82" s="52">
        <v>0.70833333333333304</v>
      </c>
      <c r="F82" s="65">
        <v>2.0833333333333332E-2</v>
      </c>
      <c r="G82" s="35">
        <f t="shared" si="46"/>
        <v>7.9999999999999876</v>
      </c>
      <c r="H82" s="53" t="str">
        <f t="shared" si="48"/>
        <v/>
      </c>
      <c r="I82" s="75"/>
      <c r="J82" s="75"/>
      <c r="K82" s="54">
        <f t="shared" si="49"/>
        <v>89.999999999999858</v>
      </c>
      <c r="L82" s="24"/>
      <c r="AB82" s="4">
        <f t="shared" si="43"/>
        <v>1.0833333333333326</v>
      </c>
    </row>
    <row r="83" spans="1:28" x14ac:dyDescent="0.25">
      <c r="A83" s="41" t="s">
        <v>4</v>
      </c>
      <c r="B83" s="42">
        <v>42748</v>
      </c>
      <c r="C83" s="43">
        <f t="shared" si="47"/>
        <v>2</v>
      </c>
      <c r="D83" s="49">
        <v>0.37500000000000022</v>
      </c>
      <c r="E83" s="49">
        <v>0.70833333333333304</v>
      </c>
      <c r="F83" s="64">
        <v>2.0833333333333332E-2</v>
      </c>
      <c r="G83" s="34">
        <f t="shared" si="46"/>
        <v>7.9999999999999876</v>
      </c>
      <c r="H83" s="50" t="str">
        <f t="shared" si="48"/>
        <v/>
      </c>
      <c r="I83" s="74"/>
      <c r="J83" s="74"/>
      <c r="K83" s="51">
        <f t="shared" si="49"/>
        <v>89.999999999999858</v>
      </c>
      <c r="L83" s="24"/>
      <c r="AB83" s="4">
        <f t="shared" si="43"/>
        <v>1.0937499999999993</v>
      </c>
    </row>
    <row r="84" spans="1:28" x14ac:dyDescent="0.25">
      <c r="A84" s="44" t="s">
        <v>5</v>
      </c>
      <c r="B84" s="42">
        <v>42749</v>
      </c>
      <c r="C84" s="43">
        <f t="shared" si="47"/>
        <v>2</v>
      </c>
      <c r="D84" s="52">
        <v>0.99999999999999867</v>
      </c>
      <c r="E84" s="52">
        <v>0.99999999999999867</v>
      </c>
      <c r="F84" s="65">
        <v>2.0833333333333332E-2</v>
      </c>
      <c r="G84" s="35">
        <f t="shared" si="46"/>
        <v>0</v>
      </c>
      <c r="H84" s="53" t="str">
        <f t="shared" si="48"/>
        <v/>
      </c>
      <c r="I84" s="75"/>
      <c r="J84" s="75"/>
      <c r="K84" s="54">
        <f t="shared" si="49"/>
        <v>0</v>
      </c>
      <c r="L84" s="24"/>
      <c r="AB84" s="4">
        <f t="shared" si="43"/>
        <v>1.1041666666666661</v>
      </c>
    </row>
    <row r="85" spans="1:28" x14ac:dyDescent="0.25">
      <c r="A85" s="41" t="s">
        <v>6</v>
      </c>
      <c r="B85" s="42">
        <v>42750</v>
      </c>
      <c r="C85" s="43">
        <f t="shared" si="47"/>
        <v>2</v>
      </c>
      <c r="D85" s="55">
        <v>0.99999999999999867</v>
      </c>
      <c r="E85" s="49">
        <v>0.99999999999999867</v>
      </c>
      <c r="F85" s="64">
        <v>2.0833333333333332E-2</v>
      </c>
      <c r="G85" s="34">
        <f t="shared" si="46"/>
        <v>0</v>
      </c>
      <c r="H85" s="50" t="str">
        <f t="shared" si="48"/>
        <v/>
      </c>
      <c r="I85" s="74"/>
      <c r="J85" s="74"/>
      <c r="K85" s="51">
        <f t="shared" si="49"/>
        <v>0</v>
      </c>
      <c r="L85" s="24"/>
      <c r="AB85" s="4">
        <f t="shared" si="43"/>
        <v>1.1145833333333328</v>
      </c>
    </row>
    <row r="86" spans="1:28" x14ac:dyDescent="0.25">
      <c r="A86" s="23"/>
      <c r="B86" s="21"/>
      <c r="C86" s="22"/>
      <c r="D86" s="56"/>
      <c r="E86" s="57"/>
      <c r="F86" s="46" t="s">
        <v>20</v>
      </c>
      <c r="G86" s="28">
        <f>SUM(G79:G85)</f>
        <v>39.999999999999936</v>
      </c>
      <c r="H86" s="58">
        <f>SUM(H79:H85)</f>
        <v>0</v>
      </c>
      <c r="I86" s="76">
        <f t="shared" ref="I86" si="50">SUM(I79:I85)</f>
        <v>0</v>
      </c>
      <c r="J86" s="76">
        <f t="shared" ref="J86" si="51">SUM(J79:J85)</f>
        <v>0</v>
      </c>
      <c r="K86" s="29">
        <f>SUM(K79:K85)</f>
        <v>449.99999999999932</v>
      </c>
      <c r="L86" s="24"/>
      <c r="AB86" s="4">
        <f t="shared" si="43"/>
        <v>1.1249999999999996</v>
      </c>
    </row>
    <row r="87" spans="1:28" x14ac:dyDescent="0.25">
      <c r="B87" s="21"/>
      <c r="C87" s="22"/>
      <c r="D87" s="57"/>
      <c r="E87" s="57"/>
      <c r="F87" s="66" t="s">
        <v>21</v>
      </c>
      <c r="G87" s="7"/>
      <c r="H87" s="50"/>
      <c r="I87" s="74"/>
      <c r="J87" s="74"/>
      <c r="K87" s="32">
        <f>K86/1.33</f>
        <v>338.34586466165359</v>
      </c>
      <c r="L87" s="24"/>
      <c r="AB87" s="4">
        <f t="shared" si="43"/>
        <v>1.1354166666666663</v>
      </c>
    </row>
    <row r="88" spans="1:28" ht="15.75" thickBot="1" x14ac:dyDescent="0.3">
      <c r="AB88" s="4">
        <f t="shared" si="43"/>
        <v>1.145833333333333</v>
      </c>
    </row>
    <row r="89" spans="1:28" ht="15.75" thickBot="1" x14ac:dyDescent="0.3">
      <c r="A89" s="14" t="s">
        <v>14</v>
      </c>
      <c r="B89" s="15" t="s">
        <v>7</v>
      </c>
      <c r="C89" s="15" t="s">
        <v>13</v>
      </c>
      <c r="D89" s="47" t="s">
        <v>8</v>
      </c>
      <c r="E89" s="47" t="s">
        <v>9</v>
      </c>
      <c r="F89" s="16" t="s">
        <v>15</v>
      </c>
      <c r="G89" s="16" t="s">
        <v>16</v>
      </c>
      <c r="H89" s="48" t="s">
        <v>19</v>
      </c>
      <c r="I89" s="73" t="s">
        <v>17</v>
      </c>
      <c r="J89" s="73" t="s">
        <v>18</v>
      </c>
      <c r="K89" s="17" t="s">
        <v>10</v>
      </c>
      <c r="L89" s="5" t="s">
        <v>12</v>
      </c>
      <c r="N89" s="59">
        <f>C90</f>
        <v>3</v>
      </c>
      <c r="O89" s="77" t="s">
        <v>75</v>
      </c>
      <c r="AB89" s="4">
        <f t="shared" si="43"/>
        <v>1.1562499999999998</v>
      </c>
    </row>
    <row r="90" spans="1:28" x14ac:dyDescent="0.25">
      <c r="A90" s="41" t="s">
        <v>0</v>
      </c>
      <c r="B90" s="42">
        <v>42751</v>
      </c>
      <c r="C90" s="43">
        <f>INT((B90-DATE(YEAR(B90-WEEKDAY(B90-1)+4),1,3)+WEEKDAY(DATE(YEAR(B90-WEEKDAY(B90-1)+4),1,3))+5)/7)</f>
        <v>3</v>
      </c>
      <c r="D90" s="49">
        <v>0.37500000000000022</v>
      </c>
      <c r="E90" s="49">
        <v>0.70833333333333304</v>
      </c>
      <c r="F90" s="64">
        <v>2.0833333333333332E-2</v>
      </c>
      <c r="G90" s="34">
        <f t="shared" ref="G90:G96" si="52">SUM(E90-D90)*24</f>
        <v>7.9999999999999876</v>
      </c>
      <c r="H90" s="50" t="str">
        <f>IF(G90&gt;8,G90-8,"")</f>
        <v/>
      </c>
      <c r="I90" s="74"/>
      <c r="J90" s="74"/>
      <c r="K90" s="51">
        <f>SUM((G90)*$L$2)</f>
        <v>89.999999999999858</v>
      </c>
      <c r="L90" s="9">
        <f>Q3/20/8</f>
        <v>11.25</v>
      </c>
      <c r="AB90" s="4">
        <f t="shared" si="43"/>
        <v>1.1666666666666665</v>
      </c>
    </row>
    <row r="91" spans="1:28" x14ac:dyDescent="0.25">
      <c r="A91" s="44" t="s">
        <v>1</v>
      </c>
      <c r="B91" s="42">
        <v>42752</v>
      </c>
      <c r="C91" s="43">
        <f t="shared" ref="C91:C96" si="53">INT((B91-DATE(YEAR(B91-WEEKDAY(B91-1)+4),1,3)+WEEKDAY(DATE(YEAR(B91-WEEKDAY(B91-1)+4),1,3))+5)/7)</f>
        <v>3</v>
      </c>
      <c r="D91" s="52">
        <v>0.37500000000000022</v>
      </c>
      <c r="E91" s="52">
        <v>0.70833333333333304</v>
      </c>
      <c r="F91" s="65">
        <v>2.0833333333333332E-2</v>
      </c>
      <c r="G91" s="35">
        <f t="shared" si="52"/>
        <v>7.9999999999999876</v>
      </c>
      <c r="H91" s="53" t="str">
        <f t="shared" ref="H91:H96" si="54">IF(G91&gt;8,G91-8,"")</f>
        <v/>
      </c>
      <c r="I91" s="75"/>
      <c r="J91" s="75"/>
      <c r="K91" s="54">
        <f t="shared" ref="K91:K96" si="55">SUM((G91)*$L$2)</f>
        <v>89.999999999999858</v>
      </c>
      <c r="L91" s="24"/>
      <c r="AB91" s="4">
        <f t="shared" si="43"/>
        <v>1.1770833333333333</v>
      </c>
    </row>
    <row r="92" spans="1:28" x14ac:dyDescent="0.25">
      <c r="A92" s="41" t="s">
        <v>2</v>
      </c>
      <c r="B92" s="42">
        <v>42753</v>
      </c>
      <c r="C92" s="43">
        <f t="shared" si="53"/>
        <v>3</v>
      </c>
      <c r="D92" s="49">
        <v>0.37500000000000022</v>
      </c>
      <c r="E92" s="49">
        <v>0.70833333333333304</v>
      </c>
      <c r="F92" s="64">
        <v>2.0833333333333332E-2</v>
      </c>
      <c r="G92" s="34">
        <f t="shared" si="52"/>
        <v>7.9999999999999876</v>
      </c>
      <c r="H92" s="50" t="str">
        <f t="shared" si="54"/>
        <v/>
      </c>
      <c r="I92" s="74"/>
      <c r="J92" s="74"/>
      <c r="K92" s="51">
        <f t="shared" si="55"/>
        <v>89.999999999999858</v>
      </c>
      <c r="L92" s="24"/>
      <c r="AB92" s="4">
        <f t="shared" si="43"/>
        <v>1.1875</v>
      </c>
    </row>
    <row r="93" spans="1:28" x14ac:dyDescent="0.25">
      <c r="A93" s="44" t="s">
        <v>3</v>
      </c>
      <c r="B93" s="42">
        <v>42754</v>
      </c>
      <c r="C93" s="43">
        <f t="shared" si="53"/>
        <v>3</v>
      </c>
      <c r="D93" s="52">
        <v>0.37500000000000022</v>
      </c>
      <c r="E93" s="52">
        <v>0.70833333333333304</v>
      </c>
      <c r="F93" s="65">
        <v>2.0833333333333332E-2</v>
      </c>
      <c r="G93" s="35">
        <f t="shared" si="52"/>
        <v>7.9999999999999876</v>
      </c>
      <c r="H93" s="53" t="str">
        <f t="shared" si="54"/>
        <v/>
      </c>
      <c r="I93" s="75"/>
      <c r="J93" s="75"/>
      <c r="K93" s="54">
        <f t="shared" si="55"/>
        <v>89.999999999999858</v>
      </c>
      <c r="L93" s="24"/>
      <c r="AB93" s="4">
        <f t="shared" si="43"/>
        <v>1.1979166666666667</v>
      </c>
    </row>
    <row r="94" spans="1:28" x14ac:dyDescent="0.25">
      <c r="A94" s="41" t="s">
        <v>4</v>
      </c>
      <c r="B94" s="42">
        <v>42755</v>
      </c>
      <c r="C94" s="43">
        <f t="shared" si="53"/>
        <v>3</v>
      </c>
      <c r="D94" s="49">
        <v>0.37500000000000022</v>
      </c>
      <c r="E94" s="49">
        <v>0.70833333333333304</v>
      </c>
      <c r="F94" s="64">
        <v>2.0833333333333332E-2</v>
      </c>
      <c r="G94" s="34">
        <f t="shared" si="52"/>
        <v>7.9999999999999876</v>
      </c>
      <c r="H94" s="50" t="str">
        <f t="shared" si="54"/>
        <v/>
      </c>
      <c r="I94" s="74"/>
      <c r="J94" s="74"/>
      <c r="K94" s="51">
        <f t="shared" si="55"/>
        <v>89.999999999999858</v>
      </c>
      <c r="L94" s="24"/>
      <c r="AB94" s="4">
        <f t="shared" si="43"/>
        <v>1.2083333333333335</v>
      </c>
    </row>
    <row r="95" spans="1:28" x14ac:dyDescent="0.25">
      <c r="A95" s="44" t="s">
        <v>5</v>
      </c>
      <c r="B95" s="42">
        <v>42756</v>
      </c>
      <c r="C95" s="43">
        <f t="shared" si="53"/>
        <v>3</v>
      </c>
      <c r="D95" s="52">
        <v>0.99999999999999867</v>
      </c>
      <c r="E95" s="52">
        <v>0.99999999999999867</v>
      </c>
      <c r="F95" s="65">
        <v>2.0833333333333332E-2</v>
      </c>
      <c r="G95" s="35">
        <f t="shared" si="52"/>
        <v>0</v>
      </c>
      <c r="H95" s="53" t="str">
        <f t="shared" si="54"/>
        <v/>
      </c>
      <c r="I95" s="75"/>
      <c r="J95" s="75"/>
      <c r="K95" s="54">
        <f t="shared" si="55"/>
        <v>0</v>
      </c>
      <c r="L95" s="24"/>
      <c r="AB95" s="4">
        <f t="shared" si="43"/>
        <v>1.2187500000000002</v>
      </c>
    </row>
    <row r="96" spans="1:28" x14ac:dyDescent="0.25">
      <c r="A96" s="41" t="s">
        <v>6</v>
      </c>
      <c r="B96" s="42">
        <v>42757</v>
      </c>
      <c r="C96" s="43">
        <f t="shared" si="53"/>
        <v>3</v>
      </c>
      <c r="D96" s="55">
        <v>0.99999999999999867</v>
      </c>
      <c r="E96" s="49">
        <v>0.99999999999999867</v>
      </c>
      <c r="F96" s="64">
        <v>2.0833333333333332E-2</v>
      </c>
      <c r="G96" s="34">
        <f t="shared" si="52"/>
        <v>0</v>
      </c>
      <c r="H96" s="50" t="str">
        <f t="shared" si="54"/>
        <v/>
      </c>
      <c r="I96" s="74"/>
      <c r="J96" s="74"/>
      <c r="K96" s="51">
        <f t="shared" si="55"/>
        <v>0</v>
      </c>
      <c r="L96" s="24"/>
      <c r="AB96" s="4">
        <f t="shared" si="43"/>
        <v>1.229166666666667</v>
      </c>
    </row>
    <row r="97" spans="1:28" x14ac:dyDescent="0.25">
      <c r="A97" s="23"/>
      <c r="B97" s="21"/>
      <c r="C97" s="22"/>
      <c r="D97" s="56"/>
      <c r="E97" s="57"/>
      <c r="F97" s="46" t="s">
        <v>20</v>
      </c>
      <c r="G97" s="28">
        <f>SUM(G90:G96)</f>
        <v>39.999999999999936</v>
      </c>
      <c r="H97" s="58">
        <f>SUM(H90:H96)</f>
        <v>0</v>
      </c>
      <c r="I97" s="76">
        <f t="shared" ref="I97" si="56">SUM(I90:I96)</f>
        <v>0</v>
      </c>
      <c r="J97" s="76">
        <f t="shared" ref="J97" si="57">SUM(J90:J96)</f>
        <v>0</v>
      </c>
      <c r="K97" s="29">
        <f>SUM(K90:K96)</f>
        <v>449.99999999999932</v>
      </c>
      <c r="L97" s="24"/>
      <c r="AB97" s="4">
        <f t="shared" si="43"/>
        <v>1.2395833333333337</v>
      </c>
    </row>
    <row r="98" spans="1:28" x14ac:dyDescent="0.25">
      <c r="B98" s="21"/>
      <c r="C98" s="22"/>
      <c r="D98" s="57"/>
      <c r="E98" s="57"/>
      <c r="F98" s="66" t="s">
        <v>21</v>
      </c>
      <c r="G98" s="7"/>
      <c r="H98" s="50"/>
      <c r="I98" s="74"/>
      <c r="J98" s="74"/>
      <c r="K98" s="32">
        <f>K97/1.33</f>
        <v>338.34586466165359</v>
      </c>
      <c r="L98" s="24"/>
      <c r="AB98" s="4"/>
    </row>
    <row r="99" spans="1:28" ht="15.75" thickBot="1" x14ac:dyDescent="0.3">
      <c r="AB99" s="4"/>
    </row>
    <row r="100" spans="1:28" ht="15.75" thickBot="1" x14ac:dyDescent="0.3">
      <c r="A100" s="14" t="s">
        <v>14</v>
      </c>
      <c r="B100" s="15" t="s">
        <v>7</v>
      </c>
      <c r="C100" s="15" t="s">
        <v>13</v>
      </c>
      <c r="D100" s="47" t="s">
        <v>8</v>
      </c>
      <c r="E100" s="47" t="s">
        <v>9</v>
      </c>
      <c r="F100" s="16" t="s">
        <v>15</v>
      </c>
      <c r="G100" s="16" t="s">
        <v>16</v>
      </c>
      <c r="H100" s="48" t="s">
        <v>19</v>
      </c>
      <c r="I100" s="73" t="s">
        <v>17</v>
      </c>
      <c r="J100" s="73" t="s">
        <v>18</v>
      </c>
      <c r="K100" s="17" t="s">
        <v>10</v>
      </c>
      <c r="L100" s="5" t="s">
        <v>12</v>
      </c>
      <c r="N100" s="59">
        <f>C101</f>
        <v>4</v>
      </c>
      <c r="O100" s="77" t="s">
        <v>75</v>
      </c>
      <c r="AB100" s="4"/>
    </row>
    <row r="101" spans="1:28" x14ac:dyDescent="0.25">
      <c r="A101" s="41" t="s">
        <v>0</v>
      </c>
      <c r="B101" s="42">
        <v>42758</v>
      </c>
      <c r="C101" s="43">
        <f>INT((B101-DATE(YEAR(B101-WEEKDAY(B101-1)+4),1,3)+WEEKDAY(DATE(YEAR(B101-WEEKDAY(B101-1)+4),1,3))+5)/7)</f>
        <v>4</v>
      </c>
      <c r="D101" s="49">
        <v>0.37500000000000022</v>
      </c>
      <c r="E101" s="49">
        <v>0.70833333333333304</v>
      </c>
      <c r="F101" s="64">
        <v>2.0833333333333332E-2</v>
      </c>
      <c r="G101" s="34">
        <f t="shared" ref="G101:G107" si="58">SUM(E101-D101)*24</f>
        <v>7.9999999999999876</v>
      </c>
      <c r="H101" s="50" t="str">
        <f>IF(G101&gt;8,G101-8,"")</f>
        <v/>
      </c>
      <c r="I101" s="74"/>
      <c r="J101" s="74"/>
      <c r="K101" s="51">
        <f>SUM((G101)*$L$2)</f>
        <v>89.999999999999858</v>
      </c>
      <c r="L101" s="9">
        <f>Q3/20/8</f>
        <v>11.25</v>
      </c>
      <c r="AB101" s="4"/>
    </row>
    <row r="102" spans="1:28" x14ac:dyDescent="0.25">
      <c r="A102" s="44" t="s">
        <v>1</v>
      </c>
      <c r="B102" s="42">
        <v>42759</v>
      </c>
      <c r="C102" s="43">
        <f t="shared" ref="C102:C107" si="59">INT((B102-DATE(YEAR(B102-WEEKDAY(B102-1)+4),1,3)+WEEKDAY(DATE(YEAR(B102-WEEKDAY(B102-1)+4),1,3))+5)/7)</f>
        <v>4</v>
      </c>
      <c r="D102" s="52">
        <v>0.37500000000000022</v>
      </c>
      <c r="E102" s="52">
        <v>0.70833333333333304</v>
      </c>
      <c r="F102" s="65">
        <v>2.0833333333333332E-2</v>
      </c>
      <c r="G102" s="35">
        <f t="shared" si="58"/>
        <v>7.9999999999999876</v>
      </c>
      <c r="H102" s="53" t="str">
        <f t="shared" ref="H102:H107" si="60">IF(G102&gt;8,G102-8,"")</f>
        <v/>
      </c>
      <c r="I102" s="75"/>
      <c r="J102" s="75"/>
      <c r="K102" s="54">
        <f t="shared" ref="K102:K107" si="61">SUM((G102)*$L$2)</f>
        <v>89.999999999999858</v>
      </c>
      <c r="L102" s="24"/>
      <c r="AB102" s="4"/>
    </row>
    <row r="103" spans="1:28" x14ac:dyDescent="0.25">
      <c r="A103" s="41" t="s">
        <v>2</v>
      </c>
      <c r="B103" s="42">
        <v>42760</v>
      </c>
      <c r="C103" s="43">
        <f t="shared" si="59"/>
        <v>4</v>
      </c>
      <c r="D103" s="49">
        <v>0.37500000000000022</v>
      </c>
      <c r="E103" s="49">
        <v>0.70833333333333304</v>
      </c>
      <c r="F103" s="64">
        <v>2.0833333333333332E-2</v>
      </c>
      <c r="G103" s="34">
        <f t="shared" si="58"/>
        <v>7.9999999999999876</v>
      </c>
      <c r="H103" s="50" t="str">
        <f t="shared" si="60"/>
        <v/>
      </c>
      <c r="I103" s="74"/>
      <c r="J103" s="74"/>
      <c r="K103" s="51">
        <f t="shared" si="61"/>
        <v>89.999999999999858</v>
      </c>
      <c r="L103" s="24"/>
      <c r="AB103" s="4"/>
    </row>
    <row r="104" spans="1:28" x14ac:dyDescent="0.25">
      <c r="A104" s="44" t="s">
        <v>3</v>
      </c>
      <c r="B104" s="42">
        <v>42761</v>
      </c>
      <c r="C104" s="43">
        <f t="shared" si="59"/>
        <v>4</v>
      </c>
      <c r="D104" s="52">
        <v>0.37500000000000022</v>
      </c>
      <c r="E104" s="52">
        <v>0.70833333333333304</v>
      </c>
      <c r="F104" s="65">
        <v>2.0833333333333332E-2</v>
      </c>
      <c r="G104" s="35">
        <f t="shared" si="58"/>
        <v>7.9999999999999876</v>
      </c>
      <c r="H104" s="53" t="str">
        <f t="shared" si="60"/>
        <v/>
      </c>
      <c r="I104" s="75"/>
      <c r="J104" s="75"/>
      <c r="K104" s="54">
        <f t="shared" si="61"/>
        <v>89.999999999999858</v>
      </c>
      <c r="L104" s="24"/>
      <c r="AB104" s="4"/>
    </row>
    <row r="105" spans="1:28" x14ac:dyDescent="0.25">
      <c r="A105" s="41" t="s">
        <v>4</v>
      </c>
      <c r="B105" s="42">
        <v>42762</v>
      </c>
      <c r="C105" s="43">
        <f t="shared" si="59"/>
        <v>4</v>
      </c>
      <c r="D105" s="49">
        <v>0.37500000000000022</v>
      </c>
      <c r="E105" s="49">
        <v>0.70833333333333304</v>
      </c>
      <c r="F105" s="64">
        <v>2.0833333333333332E-2</v>
      </c>
      <c r="G105" s="34">
        <f t="shared" si="58"/>
        <v>7.9999999999999876</v>
      </c>
      <c r="H105" s="50" t="str">
        <f t="shared" si="60"/>
        <v/>
      </c>
      <c r="I105" s="74"/>
      <c r="J105" s="74"/>
      <c r="K105" s="51">
        <f t="shared" si="61"/>
        <v>89.999999999999858</v>
      </c>
      <c r="L105" s="24"/>
      <c r="AB105" s="4"/>
    </row>
    <row r="106" spans="1:28" x14ac:dyDescent="0.25">
      <c r="A106" s="44" t="s">
        <v>5</v>
      </c>
      <c r="B106" s="42">
        <v>42763</v>
      </c>
      <c r="C106" s="43">
        <f t="shared" si="59"/>
        <v>4</v>
      </c>
      <c r="D106" s="52">
        <v>0.99999999999999867</v>
      </c>
      <c r="E106" s="52">
        <v>0.99999999999999867</v>
      </c>
      <c r="F106" s="65">
        <v>2.0833333333333332E-2</v>
      </c>
      <c r="G106" s="35">
        <f t="shared" si="58"/>
        <v>0</v>
      </c>
      <c r="H106" s="53" t="str">
        <f t="shared" si="60"/>
        <v/>
      </c>
      <c r="I106" s="75"/>
      <c r="J106" s="75"/>
      <c r="K106" s="54">
        <f t="shared" si="61"/>
        <v>0</v>
      </c>
      <c r="L106" s="24"/>
      <c r="AB106" s="4"/>
    </row>
    <row r="107" spans="1:28" x14ac:dyDescent="0.25">
      <c r="A107" s="41" t="s">
        <v>6</v>
      </c>
      <c r="B107" s="42">
        <v>42764</v>
      </c>
      <c r="C107" s="43">
        <f t="shared" si="59"/>
        <v>4</v>
      </c>
      <c r="D107" s="55">
        <v>0.99999999999999867</v>
      </c>
      <c r="E107" s="49">
        <v>0.99999999999999867</v>
      </c>
      <c r="F107" s="64">
        <v>2.0833333333333332E-2</v>
      </c>
      <c r="G107" s="34">
        <f t="shared" si="58"/>
        <v>0</v>
      </c>
      <c r="H107" s="50" t="str">
        <f t="shared" si="60"/>
        <v/>
      </c>
      <c r="I107" s="74"/>
      <c r="J107" s="74"/>
      <c r="K107" s="51">
        <f t="shared" si="61"/>
        <v>0</v>
      </c>
      <c r="L107" s="24"/>
      <c r="AB107" s="4"/>
    </row>
    <row r="108" spans="1:28" x14ac:dyDescent="0.25">
      <c r="A108" s="23"/>
      <c r="B108" s="21"/>
      <c r="C108" s="22"/>
      <c r="D108" s="56"/>
      <c r="E108" s="57"/>
      <c r="F108" s="46" t="s">
        <v>20</v>
      </c>
      <c r="G108" s="28">
        <f>SUM(G101:G107)</f>
        <v>39.999999999999936</v>
      </c>
      <c r="H108" s="58">
        <f>SUM(H101:H107)</f>
        <v>0</v>
      </c>
      <c r="I108" s="76">
        <f t="shared" ref="I108" si="62">SUM(I101:I107)</f>
        <v>0</v>
      </c>
      <c r="J108" s="76">
        <f t="shared" ref="J108" si="63">SUM(J101:J107)</f>
        <v>0</v>
      </c>
      <c r="K108" s="29">
        <f>SUM(K101:K107)</f>
        <v>449.99999999999932</v>
      </c>
      <c r="L108" s="24"/>
      <c r="AB108" s="4"/>
    </row>
    <row r="109" spans="1:28" x14ac:dyDescent="0.25">
      <c r="B109" s="21"/>
      <c r="C109" s="22"/>
      <c r="D109" s="57"/>
      <c r="E109" s="57"/>
      <c r="F109" s="66" t="s">
        <v>21</v>
      </c>
      <c r="G109" s="7"/>
      <c r="H109" s="50"/>
      <c r="I109" s="74"/>
      <c r="J109" s="74"/>
      <c r="K109" s="32">
        <f>K108/1.33</f>
        <v>338.34586466165359</v>
      </c>
      <c r="L109" s="24"/>
      <c r="AB109" s="4"/>
    </row>
    <row r="110" spans="1:28" ht="15.75" thickBot="1" x14ac:dyDescent="0.3">
      <c r="AB110" s="4"/>
    </row>
    <row r="111" spans="1:28" ht="15.75" thickBot="1" x14ac:dyDescent="0.3">
      <c r="A111" s="14" t="s">
        <v>14</v>
      </c>
      <c r="B111" s="15" t="s">
        <v>7</v>
      </c>
      <c r="C111" s="15" t="s">
        <v>13</v>
      </c>
      <c r="D111" s="47" t="s">
        <v>8</v>
      </c>
      <c r="E111" s="47" t="s">
        <v>9</v>
      </c>
      <c r="F111" s="16" t="s">
        <v>15</v>
      </c>
      <c r="G111" s="16" t="s">
        <v>16</v>
      </c>
      <c r="H111" s="48" t="s">
        <v>19</v>
      </c>
      <c r="I111" s="73" t="s">
        <v>17</v>
      </c>
      <c r="J111" s="73" t="s">
        <v>18</v>
      </c>
      <c r="K111" s="17" t="s">
        <v>10</v>
      </c>
      <c r="L111" s="5" t="s">
        <v>12</v>
      </c>
      <c r="N111" s="59">
        <f>C112</f>
        <v>5</v>
      </c>
      <c r="O111" s="77" t="s">
        <v>75</v>
      </c>
      <c r="AB111" s="4"/>
    </row>
    <row r="112" spans="1:28" x14ac:dyDescent="0.25">
      <c r="A112" s="41" t="s">
        <v>0</v>
      </c>
      <c r="B112" s="42">
        <v>42765</v>
      </c>
      <c r="C112" s="43">
        <f>INT((B112-DATE(YEAR(B112-WEEKDAY(B112-1)+4),1,3)+WEEKDAY(DATE(YEAR(B112-WEEKDAY(B112-1)+4),1,3))+5)/7)</f>
        <v>5</v>
      </c>
      <c r="D112" s="49">
        <v>0.37500000000000022</v>
      </c>
      <c r="E112" s="49">
        <v>0.70833333333333304</v>
      </c>
      <c r="F112" s="64">
        <v>2.0833333333333332E-2</v>
      </c>
      <c r="G112" s="34">
        <f t="shared" ref="G112:G118" si="64">SUM(E112-D112)*24</f>
        <v>7.9999999999999876</v>
      </c>
      <c r="H112" s="50" t="str">
        <f>IF(G112&gt;8,G112-8,"")</f>
        <v/>
      </c>
      <c r="I112" s="74"/>
      <c r="J112" s="74"/>
      <c r="K112" s="51">
        <f>SUM((G112)*$L$2)</f>
        <v>89.999999999999858</v>
      </c>
      <c r="L112" s="9">
        <f>Q3/20/8</f>
        <v>11.25</v>
      </c>
      <c r="AB112" s="4"/>
    </row>
    <row r="113" spans="1:28" x14ac:dyDescent="0.25">
      <c r="A113" s="44" t="s">
        <v>1</v>
      </c>
      <c r="B113" s="42">
        <v>42766</v>
      </c>
      <c r="C113" s="43">
        <f t="shared" ref="C113:C118" si="65">INT((B113-DATE(YEAR(B113-WEEKDAY(B113-1)+4),1,3)+WEEKDAY(DATE(YEAR(B113-WEEKDAY(B113-1)+4),1,3))+5)/7)</f>
        <v>5</v>
      </c>
      <c r="D113" s="52">
        <v>0.37500000000000022</v>
      </c>
      <c r="E113" s="52">
        <v>0.70833333333333304</v>
      </c>
      <c r="F113" s="65">
        <v>2.0833333333333332E-2</v>
      </c>
      <c r="G113" s="35">
        <f t="shared" si="64"/>
        <v>7.9999999999999876</v>
      </c>
      <c r="H113" s="53" t="str">
        <f t="shared" ref="H113:H118" si="66">IF(G113&gt;8,G113-8,"")</f>
        <v/>
      </c>
      <c r="I113" s="75"/>
      <c r="J113" s="75"/>
      <c r="K113" s="54">
        <f t="shared" ref="K113:K118" si="67">SUM((G113)*$L$2)</f>
        <v>89.999999999999858</v>
      </c>
      <c r="L113" s="24"/>
      <c r="AB113" s="4"/>
    </row>
    <row r="114" spans="1:28" x14ac:dyDescent="0.25">
      <c r="A114" s="41" t="s">
        <v>2</v>
      </c>
      <c r="B114" s="42">
        <v>42767</v>
      </c>
      <c r="C114" s="43">
        <f t="shared" si="65"/>
        <v>5</v>
      </c>
      <c r="D114" s="49">
        <v>0.37500000000000022</v>
      </c>
      <c r="E114" s="49">
        <v>0.70833333333333304</v>
      </c>
      <c r="F114" s="64">
        <v>2.0833333333333332E-2</v>
      </c>
      <c r="G114" s="34">
        <f t="shared" si="64"/>
        <v>7.9999999999999876</v>
      </c>
      <c r="H114" s="50" t="str">
        <f t="shared" si="66"/>
        <v/>
      </c>
      <c r="I114" s="74"/>
      <c r="J114" s="74"/>
      <c r="K114" s="51">
        <f t="shared" si="67"/>
        <v>89.999999999999858</v>
      </c>
      <c r="L114" s="24"/>
      <c r="AB114" s="4"/>
    </row>
    <row r="115" spans="1:28" x14ac:dyDescent="0.25">
      <c r="A115" s="44" t="s">
        <v>3</v>
      </c>
      <c r="B115" s="42">
        <v>42768</v>
      </c>
      <c r="C115" s="43">
        <f t="shared" si="65"/>
        <v>5</v>
      </c>
      <c r="D115" s="52">
        <v>0.37500000000000022</v>
      </c>
      <c r="E115" s="52">
        <v>0.70833333333333304</v>
      </c>
      <c r="F115" s="65">
        <v>2.0833333333333332E-2</v>
      </c>
      <c r="G115" s="35">
        <f t="shared" si="64"/>
        <v>7.9999999999999876</v>
      </c>
      <c r="H115" s="53" t="str">
        <f t="shared" si="66"/>
        <v/>
      </c>
      <c r="I115" s="75"/>
      <c r="J115" s="75"/>
      <c r="K115" s="54">
        <f t="shared" si="67"/>
        <v>89.999999999999858</v>
      </c>
      <c r="L115" s="24"/>
      <c r="AB115" s="4"/>
    </row>
    <row r="116" spans="1:28" x14ac:dyDescent="0.25">
      <c r="A116" s="41" t="s">
        <v>4</v>
      </c>
      <c r="B116" s="42">
        <v>42769</v>
      </c>
      <c r="C116" s="43">
        <f t="shared" si="65"/>
        <v>5</v>
      </c>
      <c r="D116" s="49">
        <v>0.37500000000000022</v>
      </c>
      <c r="E116" s="49">
        <v>0.70833333333333304</v>
      </c>
      <c r="F116" s="64">
        <v>2.0833333333333332E-2</v>
      </c>
      <c r="G116" s="34">
        <f t="shared" si="64"/>
        <v>7.9999999999999876</v>
      </c>
      <c r="H116" s="50" t="str">
        <f t="shared" si="66"/>
        <v/>
      </c>
      <c r="I116" s="74"/>
      <c r="J116" s="74"/>
      <c r="K116" s="51">
        <f t="shared" si="67"/>
        <v>89.999999999999858</v>
      </c>
      <c r="L116" s="24"/>
      <c r="AB116" s="4"/>
    </row>
    <row r="117" spans="1:28" x14ac:dyDescent="0.25">
      <c r="A117" s="44" t="s">
        <v>5</v>
      </c>
      <c r="B117" s="42">
        <v>42770</v>
      </c>
      <c r="C117" s="43">
        <f t="shared" si="65"/>
        <v>5</v>
      </c>
      <c r="D117" s="52">
        <v>0.99999999999999867</v>
      </c>
      <c r="E117" s="52">
        <v>0.99999999999999867</v>
      </c>
      <c r="F117" s="65">
        <v>2.0833333333333332E-2</v>
      </c>
      <c r="G117" s="35">
        <f t="shared" si="64"/>
        <v>0</v>
      </c>
      <c r="H117" s="53" t="str">
        <f t="shared" si="66"/>
        <v/>
      </c>
      <c r="I117" s="75"/>
      <c r="J117" s="75"/>
      <c r="K117" s="54">
        <f t="shared" si="67"/>
        <v>0</v>
      </c>
      <c r="L117" s="24"/>
      <c r="AB117" s="4"/>
    </row>
    <row r="118" spans="1:28" x14ac:dyDescent="0.25">
      <c r="A118" s="41" t="s">
        <v>6</v>
      </c>
      <c r="B118" s="42">
        <v>42771</v>
      </c>
      <c r="C118" s="43">
        <f t="shared" si="65"/>
        <v>5</v>
      </c>
      <c r="D118" s="55">
        <v>0.99999999999999867</v>
      </c>
      <c r="E118" s="49">
        <v>0.99999999999999867</v>
      </c>
      <c r="F118" s="64">
        <v>2.0833333333333332E-2</v>
      </c>
      <c r="G118" s="34">
        <f t="shared" si="64"/>
        <v>0</v>
      </c>
      <c r="H118" s="50" t="str">
        <f t="shared" si="66"/>
        <v/>
      </c>
      <c r="I118" s="74"/>
      <c r="J118" s="74"/>
      <c r="K118" s="51">
        <f t="shared" si="67"/>
        <v>0</v>
      </c>
      <c r="L118" s="24"/>
      <c r="AB118" s="4"/>
    </row>
    <row r="119" spans="1:28" x14ac:dyDescent="0.25">
      <c r="A119" s="23"/>
      <c r="B119" s="21"/>
      <c r="C119" s="22"/>
      <c r="D119" s="56"/>
      <c r="E119" s="57"/>
      <c r="F119" s="46" t="s">
        <v>20</v>
      </c>
      <c r="G119" s="28">
        <f>SUM(G112:G118)</f>
        <v>39.999999999999936</v>
      </c>
      <c r="H119" s="58">
        <f>SUM(H112:H118)</f>
        <v>0</v>
      </c>
      <c r="I119" s="76">
        <f t="shared" ref="I119" si="68">SUM(I112:I118)</f>
        <v>0</v>
      </c>
      <c r="J119" s="76">
        <f t="shared" ref="J119" si="69">SUM(J112:J118)</f>
        <v>0</v>
      </c>
      <c r="K119" s="29">
        <f>SUM(K112:K118)</f>
        <v>449.99999999999932</v>
      </c>
      <c r="L119" s="24"/>
      <c r="AB119" s="4"/>
    </row>
    <row r="120" spans="1:28" x14ac:dyDescent="0.25">
      <c r="B120" s="21"/>
      <c r="C120" s="22"/>
      <c r="D120" s="57"/>
      <c r="E120" s="57"/>
      <c r="F120" s="66" t="s">
        <v>21</v>
      </c>
      <c r="G120" s="7"/>
      <c r="H120" s="50"/>
      <c r="I120" s="74"/>
      <c r="J120" s="74"/>
      <c r="K120" s="32">
        <f>K119/1.33</f>
        <v>338.34586466165359</v>
      </c>
      <c r="L120" s="24"/>
      <c r="AB120" s="4"/>
    </row>
    <row r="121" spans="1:28" ht="15.75" thickBot="1" x14ac:dyDescent="0.3">
      <c r="AB121" s="4"/>
    </row>
    <row r="122" spans="1:28" ht="15.75" thickBot="1" x14ac:dyDescent="0.3">
      <c r="A122" s="14" t="s">
        <v>14</v>
      </c>
      <c r="B122" s="15" t="s">
        <v>7</v>
      </c>
      <c r="C122" s="15" t="s">
        <v>13</v>
      </c>
      <c r="D122" s="47" t="s">
        <v>8</v>
      </c>
      <c r="E122" s="47" t="s">
        <v>9</v>
      </c>
      <c r="F122" s="16" t="s">
        <v>15</v>
      </c>
      <c r="G122" s="16" t="s">
        <v>16</v>
      </c>
      <c r="H122" s="48" t="s">
        <v>19</v>
      </c>
      <c r="I122" s="73" t="s">
        <v>17</v>
      </c>
      <c r="J122" s="73" t="s">
        <v>18</v>
      </c>
      <c r="K122" s="17" t="s">
        <v>10</v>
      </c>
      <c r="L122" s="5" t="s">
        <v>12</v>
      </c>
      <c r="N122" s="59">
        <f>C123</f>
        <v>6</v>
      </c>
      <c r="O122" s="77" t="s">
        <v>75</v>
      </c>
      <c r="AB122" s="4"/>
    </row>
    <row r="123" spans="1:28" x14ac:dyDescent="0.25">
      <c r="A123" s="41" t="s">
        <v>0</v>
      </c>
      <c r="B123" s="42">
        <v>42772</v>
      </c>
      <c r="C123" s="43">
        <f>INT((B123-DATE(YEAR(B123-WEEKDAY(B123-1)+4),1,3)+WEEKDAY(DATE(YEAR(B123-WEEKDAY(B123-1)+4),1,3))+5)/7)</f>
        <v>6</v>
      </c>
      <c r="D123" s="49">
        <v>0.37500000000000022</v>
      </c>
      <c r="E123" s="49">
        <v>0.70833333333333304</v>
      </c>
      <c r="F123" s="64">
        <v>2.0833333333333332E-2</v>
      </c>
      <c r="G123" s="34">
        <f t="shared" ref="G123:G129" si="70">SUM(E123-D123)*24</f>
        <v>7.9999999999999876</v>
      </c>
      <c r="H123" s="50" t="str">
        <f>IF(G123&gt;8,G123-8,"")</f>
        <v/>
      </c>
      <c r="I123" s="74"/>
      <c r="J123" s="74"/>
      <c r="K123" s="51">
        <f>SUM((G123)*$L$2)</f>
        <v>89.999999999999858</v>
      </c>
      <c r="L123" s="9">
        <f>Q3/20/8</f>
        <v>11.25</v>
      </c>
      <c r="AB123" s="4"/>
    </row>
    <row r="124" spans="1:28" x14ac:dyDescent="0.25">
      <c r="A124" s="44" t="s">
        <v>1</v>
      </c>
      <c r="B124" s="42">
        <v>42773</v>
      </c>
      <c r="C124" s="43">
        <f t="shared" ref="C124:C129" si="71">INT((B124-DATE(YEAR(B124-WEEKDAY(B124-1)+4),1,3)+WEEKDAY(DATE(YEAR(B124-WEEKDAY(B124-1)+4),1,3))+5)/7)</f>
        <v>6</v>
      </c>
      <c r="D124" s="52">
        <v>0.37500000000000022</v>
      </c>
      <c r="E124" s="52">
        <v>0.70833333333333304</v>
      </c>
      <c r="F124" s="65">
        <v>2.0833333333333332E-2</v>
      </c>
      <c r="G124" s="35">
        <f t="shared" si="70"/>
        <v>7.9999999999999876</v>
      </c>
      <c r="H124" s="53" t="str">
        <f t="shared" ref="H124:H129" si="72">IF(G124&gt;8,G124-8,"")</f>
        <v/>
      </c>
      <c r="I124" s="75"/>
      <c r="J124" s="75"/>
      <c r="K124" s="54">
        <f t="shared" ref="K124:K129" si="73">SUM((G124)*$L$2)</f>
        <v>89.999999999999858</v>
      </c>
      <c r="L124" s="24"/>
      <c r="AB124" s="4"/>
    </row>
    <row r="125" spans="1:28" x14ac:dyDescent="0.25">
      <c r="A125" s="41" t="s">
        <v>2</v>
      </c>
      <c r="B125" s="42">
        <v>42774</v>
      </c>
      <c r="C125" s="43">
        <f t="shared" si="71"/>
        <v>6</v>
      </c>
      <c r="D125" s="49">
        <v>0.37500000000000022</v>
      </c>
      <c r="E125" s="49">
        <v>0.70833333333333304</v>
      </c>
      <c r="F125" s="64">
        <v>2.0833333333333332E-2</v>
      </c>
      <c r="G125" s="34">
        <f t="shared" si="70"/>
        <v>7.9999999999999876</v>
      </c>
      <c r="H125" s="50" t="str">
        <f t="shared" si="72"/>
        <v/>
      </c>
      <c r="I125" s="74"/>
      <c r="J125" s="74"/>
      <c r="K125" s="51">
        <f t="shared" si="73"/>
        <v>89.999999999999858</v>
      </c>
      <c r="L125" s="24"/>
      <c r="AB125" s="4"/>
    </row>
    <row r="126" spans="1:28" x14ac:dyDescent="0.25">
      <c r="A126" s="44" t="s">
        <v>3</v>
      </c>
      <c r="B126" s="42">
        <v>42775</v>
      </c>
      <c r="C126" s="43">
        <f t="shared" si="71"/>
        <v>6</v>
      </c>
      <c r="D126" s="52">
        <v>0.37500000000000022</v>
      </c>
      <c r="E126" s="52">
        <v>0.70833333333333304</v>
      </c>
      <c r="F126" s="65">
        <v>2.0833333333333332E-2</v>
      </c>
      <c r="G126" s="35">
        <f t="shared" si="70"/>
        <v>7.9999999999999876</v>
      </c>
      <c r="H126" s="53" t="str">
        <f t="shared" si="72"/>
        <v/>
      </c>
      <c r="I126" s="75"/>
      <c r="J126" s="75"/>
      <c r="K126" s="54">
        <f t="shared" si="73"/>
        <v>89.999999999999858</v>
      </c>
      <c r="L126" s="24"/>
      <c r="AB126" s="4"/>
    </row>
    <row r="127" spans="1:28" x14ac:dyDescent="0.25">
      <c r="A127" s="41" t="s">
        <v>4</v>
      </c>
      <c r="B127" s="42">
        <v>42776</v>
      </c>
      <c r="C127" s="43">
        <f t="shared" si="71"/>
        <v>6</v>
      </c>
      <c r="D127" s="49">
        <v>0.37500000000000022</v>
      </c>
      <c r="E127" s="49">
        <v>0.70833333333333304</v>
      </c>
      <c r="F127" s="64">
        <v>2.0833333333333332E-2</v>
      </c>
      <c r="G127" s="34">
        <f t="shared" si="70"/>
        <v>7.9999999999999876</v>
      </c>
      <c r="H127" s="50" t="str">
        <f t="shared" si="72"/>
        <v/>
      </c>
      <c r="I127" s="74"/>
      <c r="J127" s="74"/>
      <c r="K127" s="51">
        <f t="shared" si="73"/>
        <v>89.999999999999858</v>
      </c>
      <c r="L127" s="24"/>
      <c r="AB127" s="4"/>
    </row>
    <row r="128" spans="1:28" x14ac:dyDescent="0.25">
      <c r="A128" s="44" t="s">
        <v>5</v>
      </c>
      <c r="B128" s="42">
        <v>42777</v>
      </c>
      <c r="C128" s="43">
        <f t="shared" si="71"/>
        <v>6</v>
      </c>
      <c r="D128" s="52">
        <v>0.99999999999999867</v>
      </c>
      <c r="E128" s="52">
        <v>0.99999999999999867</v>
      </c>
      <c r="F128" s="65">
        <v>2.0833333333333332E-2</v>
      </c>
      <c r="G128" s="35">
        <f t="shared" si="70"/>
        <v>0</v>
      </c>
      <c r="H128" s="53" t="str">
        <f t="shared" si="72"/>
        <v/>
      </c>
      <c r="I128" s="75"/>
      <c r="J128" s="75"/>
      <c r="K128" s="54">
        <f t="shared" si="73"/>
        <v>0</v>
      </c>
      <c r="L128" s="24"/>
      <c r="AB128" s="4"/>
    </row>
    <row r="129" spans="1:28" x14ac:dyDescent="0.25">
      <c r="A129" s="41" t="s">
        <v>6</v>
      </c>
      <c r="B129" s="42">
        <v>42778</v>
      </c>
      <c r="C129" s="43">
        <f t="shared" si="71"/>
        <v>6</v>
      </c>
      <c r="D129" s="55">
        <v>0.99999999999999867</v>
      </c>
      <c r="E129" s="49">
        <v>0.99999999999999867</v>
      </c>
      <c r="F129" s="64">
        <v>2.0833333333333332E-2</v>
      </c>
      <c r="G129" s="34">
        <f t="shared" si="70"/>
        <v>0</v>
      </c>
      <c r="H129" s="50" t="str">
        <f t="shared" si="72"/>
        <v/>
      </c>
      <c r="I129" s="74"/>
      <c r="J129" s="74"/>
      <c r="K129" s="51">
        <f t="shared" si="73"/>
        <v>0</v>
      </c>
      <c r="L129" s="24"/>
      <c r="AB129" s="4"/>
    </row>
    <row r="130" spans="1:28" x14ac:dyDescent="0.25">
      <c r="A130" s="23"/>
      <c r="B130" s="21"/>
      <c r="C130" s="22"/>
      <c r="D130" s="56"/>
      <c r="E130" s="57"/>
      <c r="F130" s="46" t="s">
        <v>20</v>
      </c>
      <c r="G130" s="28">
        <f>SUM(G123:G129)</f>
        <v>39.999999999999936</v>
      </c>
      <c r="H130" s="58">
        <f>SUM(H123:H129)</f>
        <v>0</v>
      </c>
      <c r="I130" s="76">
        <f t="shared" ref="I130" si="74">SUM(I123:I129)</f>
        <v>0</v>
      </c>
      <c r="J130" s="76">
        <f t="shared" ref="J130" si="75">SUM(J123:J129)</f>
        <v>0</v>
      </c>
      <c r="K130" s="29">
        <f>SUM(K123:K129)</f>
        <v>449.99999999999932</v>
      </c>
      <c r="L130" s="24"/>
      <c r="AB130" s="4"/>
    </row>
    <row r="131" spans="1:28" x14ac:dyDescent="0.25">
      <c r="B131" s="21"/>
      <c r="C131" s="22"/>
      <c r="D131" s="57"/>
      <c r="E131" s="57"/>
      <c r="F131" s="66" t="s">
        <v>21</v>
      </c>
      <c r="G131" s="7"/>
      <c r="H131" s="50"/>
      <c r="I131" s="74"/>
      <c r="J131" s="74"/>
      <c r="K131" s="32">
        <f>K130/1.33</f>
        <v>338.34586466165359</v>
      </c>
      <c r="L131" s="24"/>
      <c r="AB131" s="4"/>
    </row>
    <row r="132" spans="1:28" ht="15.75" thickBot="1" x14ac:dyDescent="0.3">
      <c r="AB132" s="4"/>
    </row>
    <row r="133" spans="1:28" ht="15.75" thickBot="1" x14ac:dyDescent="0.3">
      <c r="A133" s="14" t="s">
        <v>14</v>
      </c>
      <c r="B133" s="15" t="s">
        <v>7</v>
      </c>
      <c r="C133" s="15" t="s">
        <v>13</v>
      </c>
      <c r="D133" s="47" t="s">
        <v>8</v>
      </c>
      <c r="E133" s="47" t="s">
        <v>9</v>
      </c>
      <c r="F133" s="16" t="s">
        <v>15</v>
      </c>
      <c r="G133" s="16" t="s">
        <v>16</v>
      </c>
      <c r="H133" s="48" t="s">
        <v>19</v>
      </c>
      <c r="I133" s="73" t="s">
        <v>17</v>
      </c>
      <c r="J133" s="73" t="s">
        <v>18</v>
      </c>
      <c r="K133" s="17" t="s">
        <v>10</v>
      </c>
      <c r="L133" s="5" t="s">
        <v>12</v>
      </c>
      <c r="N133" s="59">
        <f>C134</f>
        <v>7</v>
      </c>
      <c r="O133" s="77" t="s">
        <v>75</v>
      </c>
      <c r="AB133" s="4"/>
    </row>
    <row r="134" spans="1:28" x14ac:dyDescent="0.25">
      <c r="A134" s="41" t="s">
        <v>0</v>
      </c>
      <c r="B134" s="42">
        <v>42779</v>
      </c>
      <c r="C134" s="43">
        <f>INT((B134-DATE(YEAR(B134-WEEKDAY(B134-1)+4),1,3)+WEEKDAY(DATE(YEAR(B134-WEEKDAY(B134-1)+4),1,3))+5)/7)</f>
        <v>7</v>
      </c>
      <c r="D134" s="49">
        <v>0.37500000000000022</v>
      </c>
      <c r="E134" s="49">
        <v>0.70833333333333304</v>
      </c>
      <c r="F134" s="64">
        <v>2.0833333333333332E-2</v>
      </c>
      <c r="G134" s="34">
        <f t="shared" ref="G134:G140" si="76">SUM(E134-D134)*24</f>
        <v>7.9999999999999876</v>
      </c>
      <c r="H134" s="50" t="str">
        <f>IF(G134&gt;8,G134-8,"")</f>
        <v/>
      </c>
      <c r="I134" s="74"/>
      <c r="J134" s="74"/>
      <c r="K134" s="51">
        <f>SUM((G134)*$L$2)</f>
        <v>89.999999999999858</v>
      </c>
      <c r="L134" s="9">
        <f>Q3/20/8</f>
        <v>11.25</v>
      </c>
      <c r="AB134" s="4"/>
    </row>
    <row r="135" spans="1:28" x14ac:dyDescent="0.25">
      <c r="A135" s="44" t="s">
        <v>1</v>
      </c>
      <c r="B135" s="42">
        <v>42780</v>
      </c>
      <c r="C135" s="43">
        <f t="shared" ref="C135:C140" si="77">INT((B135-DATE(YEAR(B135-WEEKDAY(B135-1)+4),1,3)+WEEKDAY(DATE(YEAR(B135-WEEKDAY(B135-1)+4),1,3))+5)/7)</f>
        <v>7</v>
      </c>
      <c r="D135" s="52">
        <v>0.37500000000000022</v>
      </c>
      <c r="E135" s="52">
        <v>0.70833333333333304</v>
      </c>
      <c r="F135" s="65">
        <v>2.0833333333333332E-2</v>
      </c>
      <c r="G135" s="35">
        <f t="shared" si="76"/>
        <v>7.9999999999999876</v>
      </c>
      <c r="H135" s="53" t="str">
        <f t="shared" ref="H135:H140" si="78">IF(G135&gt;8,G135-8,"")</f>
        <v/>
      </c>
      <c r="I135" s="75"/>
      <c r="J135" s="75"/>
      <c r="K135" s="54">
        <f t="shared" ref="K135:K140" si="79">SUM((G135)*$L$2)</f>
        <v>89.999999999999858</v>
      </c>
      <c r="L135" s="24"/>
      <c r="AB135" s="4"/>
    </row>
    <row r="136" spans="1:28" x14ac:dyDescent="0.25">
      <c r="A136" s="41" t="s">
        <v>2</v>
      </c>
      <c r="B136" s="42">
        <v>42781</v>
      </c>
      <c r="C136" s="43">
        <f t="shared" si="77"/>
        <v>7</v>
      </c>
      <c r="D136" s="49">
        <v>0.37500000000000022</v>
      </c>
      <c r="E136" s="49">
        <v>0.70833333333333304</v>
      </c>
      <c r="F136" s="64">
        <v>2.0833333333333332E-2</v>
      </c>
      <c r="G136" s="34">
        <f t="shared" si="76"/>
        <v>7.9999999999999876</v>
      </c>
      <c r="H136" s="50" t="str">
        <f t="shared" si="78"/>
        <v/>
      </c>
      <c r="I136" s="74"/>
      <c r="J136" s="74"/>
      <c r="K136" s="51">
        <f t="shared" si="79"/>
        <v>89.999999999999858</v>
      </c>
      <c r="L136" s="24"/>
      <c r="AB136" s="4"/>
    </row>
    <row r="137" spans="1:28" x14ac:dyDescent="0.25">
      <c r="A137" s="44" t="s">
        <v>3</v>
      </c>
      <c r="B137" s="42">
        <v>42782</v>
      </c>
      <c r="C137" s="43">
        <f t="shared" si="77"/>
        <v>7</v>
      </c>
      <c r="D137" s="52">
        <v>0.37500000000000022</v>
      </c>
      <c r="E137" s="52">
        <v>0.70833333333333304</v>
      </c>
      <c r="F137" s="65">
        <v>2.0833333333333332E-2</v>
      </c>
      <c r="G137" s="35">
        <f t="shared" si="76"/>
        <v>7.9999999999999876</v>
      </c>
      <c r="H137" s="53" t="str">
        <f t="shared" si="78"/>
        <v/>
      </c>
      <c r="I137" s="75"/>
      <c r="J137" s="75"/>
      <c r="K137" s="54">
        <f t="shared" si="79"/>
        <v>89.999999999999858</v>
      </c>
      <c r="L137" s="24"/>
      <c r="AB137" s="4"/>
    </row>
    <row r="138" spans="1:28" x14ac:dyDescent="0.25">
      <c r="A138" s="41" t="s">
        <v>4</v>
      </c>
      <c r="B138" s="42">
        <v>42783</v>
      </c>
      <c r="C138" s="43">
        <f t="shared" si="77"/>
        <v>7</v>
      </c>
      <c r="D138" s="49">
        <v>0.37500000000000022</v>
      </c>
      <c r="E138" s="49">
        <v>0.70833333333333304</v>
      </c>
      <c r="F138" s="64">
        <v>2.0833333333333332E-2</v>
      </c>
      <c r="G138" s="34">
        <f t="shared" si="76"/>
        <v>7.9999999999999876</v>
      </c>
      <c r="H138" s="50" t="str">
        <f t="shared" si="78"/>
        <v/>
      </c>
      <c r="I138" s="74"/>
      <c r="J138" s="74"/>
      <c r="K138" s="51">
        <f t="shared" si="79"/>
        <v>89.999999999999858</v>
      </c>
      <c r="L138" s="24"/>
      <c r="AB138" s="4"/>
    </row>
    <row r="139" spans="1:28" x14ac:dyDescent="0.25">
      <c r="A139" s="44" t="s">
        <v>5</v>
      </c>
      <c r="B139" s="42">
        <v>42784</v>
      </c>
      <c r="C139" s="43">
        <f t="shared" si="77"/>
        <v>7</v>
      </c>
      <c r="D139" s="52">
        <v>0.99999999999999867</v>
      </c>
      <c r="E139" s="52">
        <v>0.99999999999999867</v>
      </c>
      <c r="F139" s="65">
        <v>2.0833333333333332E-2</v>
      </c>
      <c r="G139" s="35">
        <f t="shared" si="76"/>
        <v>0</v>
      </c>
      <c r="H139" s="53" t="str">
        <f t="shared" si="78"/>
        <v/>
      </c>
      <c r="I139" s="75"/>
      <c r="J139" s="75"/>
      <c r="K139" s="54">
        <f t="shared" si="79"/>
        <v>0</v>
      </c>
      <c r="L139" s="24"/>
      <c r="AB139" s="4"/>
    </row>
    <row r="140" spans="1:28" x14ac:dyDescent="0.25">
      <c r="A140" s="41" t="s">
        <v>6</v>
      </c>
      <c r="B140" s="42">
        <v>42785</v>
      </c>
      <c r="C140" s="43">
        <f t="shared" si="77"/>
        <v>7</v>
      </c>
      <c r="D140" s="55">
        <v>0.99999999999999867</v>
      </c>
      <c r="E140" s="49">
        <v>0.99999999999999867</v>
      </c>
      <c r="F140" s="64">
        <v>2.0833333333333332E-2</v>
      </c>
      <c r="G140" s="34">
        <f t="shared" si="76"/>
        <v>0</v>
      </c>
      <c r="H140" s="50" t="str">
        <f t="shared" si="78"/>
        <v/>
      </c>
      <c r="I140" s="74"/>
      <c r="J140" s="74"/>
      <c r="K140" s="51">
        <f t="shared" si="79"/>
        <v>0</v>
      </c>
      <c r="L140" s="24"/>
      <c r="AB140" s="4"/>
    </row>
    <row r="141" spans="1:28" x14ac:dyDescent="0.25">
      <c r="A141" s="23"/>
      <c r="B141" s="21"/>
      <c r="C141" s="22"/>
      <c r="D141" s="56"/>
      <c r="E141" s="57"/>
      <c r="F141" s="46" t="s">
        <v>20</v>
      </c>
      <c r="G141" s="28">
        <f>SUM(G134:G140)</f>
        <v>39.999999999999936</v>
      </c>
      <c r="H141" s="58">
        <f>SUM(H134:H140)</f>
        <v>0</v>
      </c>
      <c r="I141" s="76">
        <f t="shared" ref="I141" si="80">SUM(I134:I140)</f>
        <v>0</v>
      </c>
      <c r="J141" s="76">
        <f t="shared" ref="J141" si="81">SUM(J134:J140)</f>
        <v>0</v>
      </c>
      <c r="K141" s="29">
        <f>SUM(K134:K140)</f>
        <v>449.99999999999932</v>
      </c>
      <c r="L141" s="24"/>
      <c r="AB141" s="4"/>
    </row>
    <row r="142" spans="1:28" x14ac:dyDescent="0.25">
      <c r="B142" s="21"/>
      <c r="C142" s="22"/>
      <c r="D142" s="57"/>
      <c r="E142" s="57"/>
      <c r="F142" s="66" t="s">
        <v>21</v>
      </c>
      <c r="G142" s="7"/>
      <c r="H142" s="50"/>
      <c r="I142" s="74"/>
      <c r="J142" s="74"/>
      <c r="K142" s="32">
        <f>K141/1.33</f>
        <v>338.34586466165359</v>
      </c>
      <c r="L142" s="24"/>
    </row>
    <row r="143" spans="1:28" ht="15.75" thickBot="1" x14ac:dyDescent="0.3"/>
    <row r="144" spans="1:28" ht="15.75" thickBot="1" x14ac:dyDescent="0.3">
      <c r="A144" s="14" t="s">
        <v>14</v>
      </c>
      <c r="B144" s="15" t="s">
        <v>7</v>
      </c>
      <c r="C144" s="15" t="s">
        <v>13</v>
      </c>
      <c r="D144" s="47" t="s">
        <v>8</v>
      </c>
      <c r="E144" s="47" t="s">
        <v>9</v>
      </c>
      <c r="F144" s="16" t="s">
        <v>15</v>
      </c>
      <c r="G144" s="16" t="s">
        <v>16</v>
      </c>
      <c r="H144" s="48" t="s">
        <v>19</v>
      </c>
      <c r="I144" s="73" t="s">
        <v>17</v>
      </c>
      <c r="J144" s="73" t="s">
        <v>18</v>
      </c>
      <c r="K144" s="17" t="s">
        <v>10</v>
      </c>
      <c r="L144" s="5" t="s">
        <v>12</v>
      </c>
      <c r="N144" s="59">
        <f>C145</f>
        <v>8</v>
      </c>
      <c r="O144" s="77" t="s">
        <v>75</v>
      </c>
    </row>
    <row r="145" spans="1:15" x14ac:dyDescent="0.25">
      <c r="A145" s="41" t="s">
        <v>0</v>
      </c>
      <c r="B145" s="42">
        <v>42786</v>
      </c>
      <c r="C145" s="43">
        <f>INT((B145-DATE(YEAR(B145-WEEKDAY(B145-1)+4),1,3)+WEEKDAY(DATE(YEAR(B145-WEEKDAY(B145-1)+4),1,3))+5)/7)</f>
        <v>8</v>
      </c>
      <c r="D145" s="49">
        <v>0.37500000000000022</v>
      </c>
      <c r="E145" s="49">
        <v>0.70833333333333304</v>
      </c>
      <c r="F145" s="64">
        <v>2.0833333333333332E-2</v>
      </c>
      <c r="G145" s="34">
        <f t="shared" ref="G145:G151" si="82">SUM(E145-D145)*24</f>
        <v>7.9999999999999876</v>
      </c>
      <c r="H145" s="50" t="str">
        <f>IF(G145&gt;8,G145-8,"")</f>
        <v/>
      </c>
      <c r="I145" s="74"/>
      <c r="J145" s="74"/>
      <c r="K145" s="51">
        <f>SUM((G145)*$L$2)</f>
        <v>89.999999999999858</v>
      </c>
      <c r="L145" s="9">
        <f>Q3/20/8</f>
        <v>11.25</v>
      </c>
    </row>
    <row r="146" spans="1:15" x14ac:dyDescent="0.25">
      <c r="A146" s="44" t="s">
        <v>1</v>
      </c>
      <c r="B146" s="42">
        <v>42787</v>
      </c>
      <c r="C146" s="43">
        <f t="shared" ref="C146:C151" si="83">INT((B146-DATE(YEAR(B146-WEEKDAY(B146-1)+4),1,3)+WEEKDAY(DATE(YEAR(B146-WEEKDAY(B146-1)+4),1,3))+5)/7)</f>
        <v>8</v>
      </c>
      <c r="D146" s="52">
        <v>0.37500000000000022</v>
      </c>
      <c r="E146" s="52">
        <v>0.70833333333333304</v>
      </c>
      <c r="F146" s="65">
        <v>2.0833333333333332E-2</v>
      </c>
      <c r="G146" s="35">
        <f t="shared" si="82"/>
        <v>7.9999999999999876</v>
      </c>
      <c r="H146" s="53" t="str">
        <f t="shared" ref="H146:H151" si="84">IF(G146&gt;8,G146-8,"")</f>
        <v/>
      </c>
      <c r="I146" s="75"/>
      <c r="J146" s="75"/>
      <c r="K146" s="54">
        <f t="shared" ref="K146:K151" si="85">SUM((G146)*$L$2)</f>
        <v>89.999999999999858</v>
      </c>
      <c r="L146" s="24"/>
    </row>
    <row r="147" spans="1:15" x14ac:dyDescent="0.25">
      <c r="A147" s="41" t="s">
        <v>2</v>
      </c>
      <c r="B147" s="42">
        <v>42788</v>
      </c>
      <c r="C147" s="43">
        <f t="shared" si="83"/>
        <v>8</v>
      </c>
      <c r="D147" s="49">
        <v>0.37500000000000022</v>
      </c>
      <c r="E147" s="49">
        <v>0.70833333333333304</v>
      </c>
      <c r="F147" s="64">
        <v>2.0833333333333332E-2</v>
      </c>
      <c r="G147" s="34">
        <f t="shared" si="82"/>
        <v>7.9999999999999876</v>
      </c>
      <c r="H147" s="50" t="str">
        <f t="shared" si="84"/>
        <v/>
      </c>
      <c r="I147" s="74"/>
      <c r="J147" s="74"/>
      <c r="K147" s="51">
        <f t="shared" si="85"/>
        <v>89.999999999999858</v>
      </c>
      <c r="L147" s="24"/>
    </row>
    <row r="148" spans="1:15" x14ac:dyDescent="0.25">
      <c r="A148" s="44" t="s">
        <v>3</v>
      </c>
      <c r="B148" s="42">
        <v>42789</v>
      </c>
      <c r="C148" s="43">
        <f t="shared" si="83"/>
        <v>8</v>
      </c>
      <c r="D148" s="52">
        <v>0.37500000000000022</v>
      </c>
      <c r="E148" s="52">
        <v>0.70833333333333304</v>
      </c>
      <c r="F148" s="65">
        <v>2.0833333333333332E-2</v>
      </c>
      <c r="G148" s="35">
        <f t="shared" si="82"/>
        <v>7.9999999999999876</v>
      </c>
      <c r="H148" s="53" t="str">
        <f t="shared" si="84"/>
        <v/>
      </c>
      <c r="I148" s="75"/>
      <c r="J148" s="75"/>
      <c r="K148" s="54">
        <f t="shared" si="85"/>
        <v>89.999999999999858</v>
      </c>
      <c r="L148" s="24"/>
    </row>
    <row r="149" spans="1:15" x14ac:dyDescent="0.25">
      <c r="A149" s="41" t="s">
        <v>4</v>
      </c>
      <c r="B149" s="42">
        <v>42790</v>
      </c>
      <c r="C149" s="43">
        <f t="shared" si="83"/>
        <v>8</v>
      </c>
      <c r="D149" s="49">
        <v>0.37500000000000022</v>
      </c>
      <c r="E149" s="49">
        <v>0.70833333333333304</v>
      </c>
      <c r="F149" s="64">
        <v>2.0833333333333332E-2</v>
      </c>
      <c r="G149" s="34">
        <f t="shared" si="82"/>
        <v>7.9999999999999876</v>
      </c>
      <c r="H149" s="50" t="str">
        <f t="shared" si="84"/>
        <v/>
      </c>
      <c r="I149" s="74"/>
      <c r="J149" s="74"/>
      <c r="K149" s="51">
        <f t="shared" si="85"/>
        <v>89.999999999999858</v>
      </c>
      <c r="L149" s="24"/>
    </row>
    <row r="150" spans="1:15" x14ac:dyDescent="0.25">
      <c r="A150" s="44" t="s">
        <v>5</v>
      </c>
      <c r="B150" s="42">
        <v>42791</v>
      </c>
      <c r="C150" s="43">
        <f t="shared" si="83"/>
        <v>8</v>
      </c>
      <c r="D150" s="52">
        <v>0.99999999999999867</v>
      </c>
      <c r="E150" s="52">
        <v>0.99999999999999867</v>
      </c>
      <c r="F150" s="65">
        <v>2.0833333333333332E-2</v>
      </c>
      <c r="G150" s="35">
        <f t="shared" si="82"/>
        <v>0</v>
      </c>
      <c r="H150" s="53" t="str">
        <f t="shared" si="84"/>
        <v/>
      </c>
      <c r="I150" s="75"/>
      <c r="J150" s="75"/>
      <c r="K150" s="54">
        <f t="shared" si="85"/>
        <v>0</v>
      </c>
      <c r="L150" s="24"/>
    </row>
    <row r="151" spans="1:15" x14ac:dyDescent="0.25">
      <c r="A151" s="41" t="s">
        <v>6</v>
      </c>
      <c r="B151" s="42">
        <v>42792</v>
      </c>
      <c r="C151" s="43">
        <f t="shared" si="83"/>
        <v>8</v>
      </c>
      <c r="D151" s="55">
        <v>0.99999999999999867</v>
      </c>
      <c r="E151" s="49">
        <v>0.99999999999999867</v>
      </c>
      <c r="F151" s="64">
        <v>2.0833333333333332E-2</v>
      </c>
      <c r="G151" s="34">
        <f t="shared" si="82"/>
        <v>0</v>
      </c>
      <c r="H151" s="50" t="str">
        <f t="shared" si="84"/>
        <v/>
      </c>
      <c r="I151" s="74"/>
      <c r="J151" s="74"/>
      <c r="K151" s="51">
        <f t="shared" si="85"/>
        <v>0</v>
      </c>
      <c r="L151" s="24"/>
    </row>
    <row r="152" spans="1:15" x14ac:dyDescent="0.25">
      <c r="A152" s="23"/>
      <c r="B152" s="21"/>
      <c r="C152" s="22"/>
      <c r="D152" s="56"/>
      <c r="E152" s="57"/>
      <c r="F152" s="46" t="s">
        <v>20</v>
      </c>
      <c r="G152" s="28">
        <f>SUM(G145:G151)</f>
        <v>39.999999999999936</v>
      </c>
      <c r="H152" s="58">
        <f>SUM(H145:H151)</f>
        <v>0</v>
      </c>
      <c r="I152" s="76">
        <f t="shared" ref="I152" si="86">SUM(I145:I151)</f>
        <v>0</v>
      </c>
      <c r="J152" s="76">
        <f t="shared" ref="J152" si="87">SUM(J145:J151)</f>
        <v>0</v>
      </c>
      <c r="K152" s="29">
        <f>SUM(K145:K151)</f>
        <v>449.99999999999932</v>
      </c>
      <c r="L152" s="24"/>
    </row>
    <row r="153" spans="1:15" x14ac:dyDescent="0.25">
      <c r="B153" s="21"/>
      <c r="C153" s="22"/>
      <c r="D153" s="57"/>
      <c r="E153" s="57"/>
      <c r="F153" s="66" t="s">
        <v>21</v>
      </c>
      <c r="G153" s="7"/>
      <c r="H153" s="50"/>
      <c r="I153" s="74"/>
      <c r="J153" s="74"/>
      <c r="K153" s="32">
        <f>K152/1.33</f>
        <v>338.34586466165359</v>
      </c>
      <c r="L153" s="24"/>
    </row>
    <row r="154" spans="1:15" ht="15.75" thickBot="1" x14ac:dyDescent="0.3"/>
    <row r="155" spans="1:15" ht="15.75" thickBot="1" x14ac:dyDescent="0.3">
      <c r="A155" s="14" t="s">
        <v>14</v>
      </c>
      <c r="B155" s="15" t="s">
        <v>7</v>
      </c>
      <c r="C155" s="15" t="s">
        <v>13</v>
      </c>
      <c r="D155" s="47" t="s">
        <v>8</v>
      </c>
      <c r="E155" s="47" t="s">
        <v>9</v>
      </c>
      <c r="F155" s="16" t="s">
        <v>15</v>
      </c>
      <c r="G155" s="16" t="s">
        <v>16</v>
      </c>
      <c r="H155" s="48" t="s">
        <v>19</v>
      </c>
      <c r="I155" s="73" t="s">
        <v>17</v>
      </c>
      <c r="J155" s="73" t="s">
        <v>18</v>
      </c>
      <c r="K155" s="17" t="s">
        <v>10</v>
      </c>
      <c r="L155" s="5" t="s">
        <v>12</v>
      </c>
      <c r="N155" s="59">
        <f>C156</f>
        <v>9</v>
      </c>
      <c r="O155" s="77" t="s">
        <v>75</v>
      </c>
    </row>
    <row r="156" spans="1:15" x14ac:dyDescent="0.25">
      <c r="A156" s="41" t="s">
        <v>0</v>
      </c>
      <c r="B156" s="42">
        <v>42793</v>
      </c>
      <c r="C156" s="43">
        <f>INT((B156-DATE(YEAR(B156-WEEKDAY(B156-1)+4),1,3)+WEEKDAY(DATE(YEAR(B156-WEEKDAY(B156-1)+4),1,3))+5)/7)</f>
        <v>9</v>
      </c>
      <c r="D156" s="49">
        <v>0.37500000000000022</v>
      </c>
      <c r="E156" s="49">
        <v>0.70833333333333304</v>
      </c>
      <c r="F156" s="64">
        <v>2.0833333333333332E-2</v>
      </c>
      <c r="G156" s="34">
        <f t="shared" ref="G156:G162" si="88">SUM(E156-D156)*24</f>
        <v>7.9999999999999876</v>
      </c>
      <c r="H156" s="50" t="str">
        <f>IF(G156&gt;8,G156-8,"")</f>
        <v/>
      </c>
      <c r="I156" s="74"/>
      <c r="J156" s="74"/>
      <c r="K156" s="51">
        <f>SUM((G156)*$L$2)</f>
        <v>89.999999999999858</v>
      </c>
      <c r="L156" s="9">
        <f>Q3/20/8</f>
        <v>11.25</v>
      </c>
    </row>
    <row r="157" spans="1:15" x14ac:dyDescent="0.25">
      <c r="A157" s="44" t="s">
        <v>1</v>
      </c>
      <c r="B157" s="42">
        <v>42794</v>
      </c>
      <c r="C157" s="43">
        <f t="shared" ref="C157:C162" si="89">INT((B157-DATE(YEAR(B157-WEEKDAY(B157-1)+4),1,3)+WEEKDAY(DATE(YEAR(B157-WEEKDAY(B157-1)+4),1,3))+5)/7)</f>
        <v>9</v>
      </c>
      <c r="D157" s="52">
        <v>0.37500000000000022</v>
      </c>
      <c r="E157" s="52">
        <v>0.70833333333333304</v>
      </c>
      <c r="F157" s="65">
        <v>2.0833333333333332E-2</v>
      </c>
      <c r="G157" s="35">
        <f t="shared" si="88"/>
        <v>7.9999999999999876</v>
      </c>
      <c r="H157" s="53" t="str">
        <f t="shared" ref="H157:H162" si="90">IF(G157&gt;8,G157-8,"")</f>
        <v/>
      </c>
      <c r="I157" s="75"/>
      <c r="J157" s="75"/>
      <c r="K157" s="54">
        <f t="shared" ref="K157:K162" si="91">SUM((G157)*$L$2)</f>
        <v>89.999999999999858</v>
      </c>
      <c r="L157" s="24"/>
    </row>
    <row r="158" spans="1:15" x14ac:dyDescent="0.25">
      <c r="A158" s="41" t="s">
        <v>2</v>
      </c>
      <c r="B158" s="42">
        <v>42795</v>
      </c>
      <c r="C158" s="43">
        <f t="shared" si="89"/>
        <v>9</v>
      </c>
      <c r="D158" s="49">
        <v>0.37500000000000022</v>
      </c>
      <c r="E158" s="49">
        <v>0.70833333333333304</v>
      </c>
      <c r="F158" s="64">
        <v>2.0833333333333332E-2</v>
      </c>
      <c r="G158" s="34">
        <f t="shared" si="88"/>
        <v>7.9999999999999876</v>
      </c>
      <c r="H158" s="50" t="str">
        <f t="shared" si="90"/>
        <v/>
      </c>
      <c r="I158" s="74"/>
      <c r="J158" s="74"/>
      <c r="K158" s="51">
        <f t="shared" si="91"/>
        <v>89.999999999999858</v>
      </c>
      <c r="L158" s="24"/>
    </row>
    <row r="159" spans="1:15" x14ac:dyDescent="0.25">
      <c r="A159" s="44" t="s">
        <v>3</v>
      </c>
      <c r="B159" s="42">
        <v>42796</v>
      </c>
      <c r="C159" s="43">
        <f t="shared" si="89"/>
        <v>9</v>
      </c>
      <c r="D159" s="52">
        <v>0.37500000000000022</v>
      </c>
      <c r="E159" s="52">
        <v>0.70833333333333304</v>
      </c>
      <c r="F159" s="65">
        <v>2.0833333333333332E-2</v>
      </c>
      <c r="G159" s="35">
        <f t="shared" si="88"/>
        <v>7.9999999999999876</v>
      </c>
      <c r="H159" s="53" t="str">
        <f t="shared" si="90"/>
        <v/>
      </c>
      <c r="I159" s="75"/>
      <c r="J159" s="75"/>
      <c r="K159" s="54">
        <f t="shared" si="91"/>
        <v>89.999999999999858</v>
      </c>
      <c r="L159" s="24"/>
    </row>
    <row r="160" spans="1:15" x14ac:dyDescent="0.25">
      <c r="A160" s="41" t="s">
        <v>4</v>
      </c>
      <c r="B160" s="42">
        <v>42797</v>
      </c>
      <c r="C160" s="43">
        <f t="shared" si="89"/>
        <v>9</v>
      </c>
      <c r="D160" s="49">
        <v>0.37500000000000022</v>
      </c>
      <c r="E160" s="49">
        <v>0.70833333333333304</v>
      </c>
      <c r="F160" s="64">
        <v>2.0833333333333332E-2</v>
      </c>
      <c r="G160" s="34">
        <f t="shared" si="88"/>
        <v>7.9999999999999876</v>
      </c>
      <c r="H160" s="50" t="str">
        <f t="shared" si="90"/>
        <v/>
      </c>
      <c r="I160" s="74"/>
      <c r="J160" s="74"/>
      <c r="K160" s="51">
        <f t="shared" si="91"/>
        <v>89.999999999999858</v>
      </c>
      <c r="L160" s="24"/>
    </row>
    <row r="161" spans="1:15" x14ac:dyDescent="0.25">
      <c r="A161" s="44" t="s">
        <v>5</v>
      </c>
      <c r="B161" s="42">
        <v>42798</v>
      </c>
      <c r="C161" s="43">
        <f t="shared" si="89"/>
        <v>9</v>
      </c>
      <c r="D161" s="52">
        <v>0.99999999999999867</v>
      </c>
      <c r="E161" s="52">
        <v>0.99999999999999867</v>
      </c>
      <c r="F161" s="65">
        <v>2.0833333333333332E-2</v>
      </c>
      <c r="G161" s="35">
        <f t="shared" si="88"/>
        <v>0</v>
      </c>
      <c r="H161" s="53" t="str">
        <f t="shared" si="90"/>
        <v/>
      </c>
      <c r="I161" s="75"/>
      <c r="J161" s="75"/>
      <c r="K161" s="54">
        <f t="shared" si="91"/>
        <v>0</v>
      </c>
      <c r="L161" s="24"/>
    </row>
    <row r="162" spans="1:15" x14ac:dyDescent="0.25">
      <c r="A162" s="41" t="s">
        <v>6</v>
      </c>
      <c r="B162" s="42">
        <v>42799</v>
      </c>
      <c r="C162" s="43">
        <f t="shared" si="89"/>
        <v>9</v>
      </c>
      <c r="D162" s="55">
        <v>0.99999999999999867</v>
      </c>
      <c r="E162" s="49">
        <v>0.99999999999999867</v>
      </c>
      <c r="F162" s="64">
        <v>2.0833333333333332E-2</v>
      </c>
      <c r="G162" s="34">
        <f t="shared" si="88"/>
        <v>0</v>
      </c>
      <c r="H162" s="50" t="str">
        <f t="shared" si="90"/>
        <v/>
      </c>
      <c r="I162" s="74"/>
      <c r="J162" s="74"/>
      <c r="K162" s="51">
        <f t="shared" si="91"/>
        <v>0</v>
      </c>
      <c r="L162" s="24"/>
    </row>
    <row r="163" spans="1:15" x14ac:dyDescent="0.25">
      <c r="A163" s="23"/>
      <c r="B163" s="21"/>
      <c r="C163" s="22"/>
      <c r="D163" s="56"/>
      <c r="E163" s="57"/>
      <c r="F163" s="46" t="s">
        <v>20</v>
      </c>
      <c r="G163" s="28">
        <f>SUM(G156:G162)</f>
        <v>39.999999999999936</v>
      </c>
      <c r="H163" s="58">
        <f>SUM(H156:H162)</f>
        <v>0</v>
      </c>
      <c r="I163" s="76">
        <f t="shared" ref="I163" si="92">SUM(I156:I162)</f>
        <v>0</v>
      </c>
      <c r="J163" s="76">
        <f t="shared" ref="J163" si="93">SUM(J156:J162)</f>
        <v>0</v>
      </c>
      <c r="K163" s="29">
        <f>SUM(K156:K162)</f>
        <v>449.99999999999932</v>
      </c>
      <c r="L163" s="24"/>
    </row>
    <row r="164" spans="1:15" x14ac:dyDescent="0.25">
      <c r="B164" s="21"/>
      <c r="C164" s="22"/>
      <c r="D164" s="57"/>
      <c r="E164" s="57"/>
      <c r="F164" s="66" t="s">
        <v>21</v>
      </c>
      <c r="G164" s="7"/>
      <c r="H164" s="50"/>
      <c r="I164" s="74"/>
      <c r="J164" s="74"/>
      <c r="K164" s="32">
        <f>K163/1.33</f>
        <v>338.34586466165359</v>
      </c>
      <c r="L164" s="24"/>
    </row>
    <row r="165" spans="1:15" ht="15.75" thickBot="1" x14ac:dyDescent="0.3"/>
    <row r="166" spans="1:15" ht="15.75" thickBot="1" x14ac:dyDescent="0.3">
      <c r="A166" s="14" t="s">
        <v>14</v>
      </c>
      <c r="B166" s="15" t="s">
        <v>7</v>
      </c>
      <c r="C166" s="15" t="s">
        <v>13</v>
      </c>
      <c r="D166" s="47" t="s">
        <v>8</v>
      </c>
      <c r="E166" s="47" t="s">
        <v>9</v>
      </c>
      <c r="F166" s="16" t="s">
        <v>15</v>
      </c>
      <c r="G166" s="16" t="s">
        <v>16</v>
      </c>
      <c r="H166" s="48" t="s">
        <v>19</v>
      </c>
      <c r="I166" s="73" t="s">
        <v>17</v>
      </c>
      <c r="J166" s="73" t="s">
        <v>18</v>
      </c>
      <c r="K166" s="17" t="s">
        <v>10</v>
      </c>
      <c r="L166" s="5" t="s">
        <v>12</v>
      </c>
      <c r="N166" s="59">
        <f>C167</f>
        <v>10</v>
      </c>
      <c r="O166" s="77" t="s">
        <v>75</v>
      </c>
    </row>
    <row r="167" spans="1:15" x14ac:dyDescent="0.25">
      <c r="A167" s="41" t="s">
        <v>0</v>
      </c>
      <c r="B167" s="42">
        <v>42800</v>
      </c>
      <c r="C167" s="43">
        <f>INT((B167-DATE(YEAR(B167-WEEKDAY(B167-1)+4),1,3)+WEEKDAY(DATE(YEAR(B167-WEEKDAY(B167-1)+4),1,3))+5)/7)</f>
        <v>10</v>
      </c>
      <c r="D167" s="49">
        <v>0.37500000000000022</v>
      </c>
      <c r="E167" s="49">
        <v>0.70833333333333304</v>
      </c>
      <c r="F167" s="64">
        <v>2.0833333333333332E-2</v>
      </c>
      <c r="G167" s="34">
        <f t="shared" ref="G167:G173" si="94">SUM(E167-D167)*24</f>
        <v>7.9999999999999876</v>
      </c>
      <c r="H167" s="50" t="str">
        <f>IF(G167&gt;8,G167-8,"")</f>
        <v/>
      </c>
      <c r="I167" s="74"/>
      <c r="J167" s="74"/>
      <c r="K167" s="51">
        <f>SUM((G167)*$L$2)</f>
        <v>89.999999999999858</v>
      </c>
      <c r="L167" s="9">
        <f>Q3/20/8</f>
        <v>11.25</v>
      </c>
    </row>
    <row r="168" spans="1:15" x14ac:dyDescent="0.25">
      <c r="A168" s="44" t="s">
        <v>1</v>
      </c>
      <c r="B168" s="42">
        <v>42801</v>
      </c>
      <c r="C168" s="43">
        <f t="shared" ref="C168:C173" si="95">INT((B168-DATE(YEAR(B168-WEEKDAY(B168-1)+4),1,3)+WEEKDAY(DATE(YEAR(B168-WEEKDAY(B168-1)+4),1,3))+5)/7)</f>
        <v>10</v>
      </c>
      <c r="D168" s="52">
        <v>0.37500000000000022</v>
      </c>
      <c r="E168" s="52">
        <v>0.70833333333333304</v>
      </c>
      <c r="F168" s="65">
        <v>2.0833333333333332E-2</v>
      </c>
      <c r="G168" s="35">
        <f t="shared" si="94"/>
        <v>7.9999999999999876</v>
      </c>
      <c r="H168" s="53" t="str">
        <f t="shared" ref="H168:H173" si="96">IF(G168&gt;8,G168-8,"")</f>
        <v/>
      </c>
      <c r="I168" s="75"/>
      <c r="J168" s="75"/>
      <c r="K168" s="54">
        <f t="shared" ref="K168:K173" si="97">SUM((G168)*$L$2)</f>
        <v>89.999999999999858</v>
      </c>
      <c r="L168" s="24"/>
    </row>
    <row r="169" spans="1:15" x14ac:dyDescent="0.25">
      <c r="A169" s="41" t="s">
        <v>2</v>
      </c>
      <c r="B169" s="42">
        <v>42802</v>
      </c>
      <c r="C169" s="43">
        <f t="shared" si="95"/>
        <v>10</v>
      </c>
      <c r="D169" s="49">
        <v>0.37500000000000022</v>
      </c>
      <c r="E169" s="49">
        <v>0.70833333333333304</v>
      </c>
      <c r="F169" s="64">
        <v>2.0833333333333332E-2</v>
      </c>
      <c r="G169" s="34">
        <f t="shared" si="94"/>
        <v>7.9999999999999876</v>
      </c>
      <c r="H169" s="50" t="str">
        <f t="shared" si="96"/>
        <v/>
      </c>
      <c r="I169" s="74"/>
      <c r="J169" s="74"/>
      <c r="K169" s="51">
        <f t="shared" si="97"/>
        <v>89.999999999999858</v>
      </c>
      <c r="L169" s="24"/>
    </row>
    <row r="170" spans="1:15" x14ac:dyDescent="0.25">
      <c r="A170" s="44" t="s">
        <v>3</v>
      </c>
      <c r="B170" s="42">
        <v>42803</v>
      </c>
      <c r="C170" s="43">
        <f t="shared" si="95"/>
        <v>10</v>
      </c>
      <c r="D170" s="52">
        <v>0.37500000000000022</v>
      </c>
      <c r="E170" s="52">
        <v>0.70833333333333304</v>
      </c>
      <c r="F170" s="65">
        <v>2.0833333333333332E-2</v>
      </c>
      <c r="G170" s="35">
        <f t="shared" si="94"/>
        <v>7.9999999999999876</v>
      </c>
      <c r="H170" s="53" t="str">
        <f t="shared" si="96"/>
        <v/>
      </c>
      <c r="I170" s="75"/>
      <c r="J170" s="75"/>
      <c r="K170" s="54">
        <f t="shared" si="97"/>
        <v>89.999999999999858</v>
      </c>
      <c r="L170" s="24"/>
    </row>
    <row r="171" spans="1:15" x14ac:dyDescent="0.25">
      <c r="A171" s="41" t="s">
        <v>4</v>
      </c>
      <c r="B171" s="42">
        <v>42804</v>
      </c>
      <c r="C171" s="43">
        <f t="shared" si="95"/>
        <v>10</v>
      </c>
      <c r="D171" s="49">
        <v>0.37500000000000022</v>
      </c>
      <c r="E171" s="49">
        <v>0.70833333333333304</v>
      </c>
      <c r="F171" s="64">
        <v>2.0833333333333332E-2</v>
      </c>
      <c r="G171" s="34">
        <f t="shared" si="94"/>
        <v>7.9999999999999876</v>
      </c>
      <c r="H171" s="50" t="str">
        <f t="shared" si="96"/>
        <v/>
      </c>
      <c r="I171" s="74"/>
      <c r="J171" s="74"/>
      <c r="K171" s="51">
        <f t="shared" si="97"/>
        <v>89.999999999999858</v>
      </c>
      <c r="L171" s="24"/>
    </row>
    <row r="172" spans="1:15" x14ac:dyDescent="0.25">
      <c r="A172" s="44" t="s">
        <v>5</v>
      </c>
      <c r="B172" s="42">
        <v>42805</v>
      </c>
      <c r="C172" s="43">
        <f t="shared" si="95"/>
        <v>10</v>
      </c>
      <c r="D172" s="52">
        <v>0.99999999999999867</v>
      </c>
      <c r="E172" s="52">
        <v>0.99999999999999867</v>
      </c>
      <c r="F172" s="65">
        <v>2.0833333333333332E-2</v>
      </c>
      <c r="G172" s="35">
        <f t="shared" si="94"/>
        <v>0</v>
      </c>
      <c r="H172" s="53" t="str">
        <f t="shared" si="96"/>
        <v/>
      </c>
      <c r="I172" s="75"/>
      <c r="J172" s="75"/>
      <c r="K172" s="54">
        <f t="shared" si="97"/>
        <v>0</v>
      </c>
      <c r="L172" s="24"/>
    </row>
    <row r="173" spans="1:15" x14ac:dyDescent="0.25">
      <c r="A173" s="41" t="s">
        <v>6</v>
      </c>
      <c r="B173" s="42">
        <v>42806</v>
      </c>
      <c r="C173" s="43">
        <f t="shared" si="95"/>
        <v>10</v>
      </c>
      <c r="D173" s="55">
        <v>0.99999999999999867</v>
      </c>
      <c r="E173" s="49">
        <v>0.99999999999999867</v>
      </c>
      <c r="F173" s="64">
        <v>2.0833333333333332E-2</v>
      </c>
      <c r="G173" s="34">
        <f t="shared" si="94"/>
        <v>0</v>
      </c>
      <c r="H173" s="50" t="str">
        <f t="shared" si="96"/>
        <v/>
      </c>
      <c r="I173" s="74"/>
      <c r="J173" s="74"/>
      <c r="K173" s="51">
        <f t="shared" si="97"/>
        <v>0</v>
      </c>
      <c r="L173" s="24"/>
    </row>
    <row r="174" spans="1:15" x14ac:dyDescent="0.25">
      <c r="A174" s="23"/>
      <c r="B174" s="21"/>
      <c r="C174" s="22"/>
      <c r="D174" s="56"/>
      <c r="E174" s="57"/>
      <c r="F174" s="46" t="s">
        <v>20</v>
      </c>
      <c r="G174" s="28">
        <f>SUM(G167:G173)</f>
        <v>39.999999999999936</v>
      </c>
      <c r="H174" s="58">
        <f>SUM(H167:H173)</f>
        <v>0</v>
      </c>
      <c r="I174" s="76">
        <f t="shared" ref="I174" si="98">SUM(I167:I173)</f>
        <v>0</v>
      </c>
      <c r="J174" s="76">
        <f t="shared" ref="J174" si="99">SUM(J167:J173)</f>
        <v>0</v>
      </c>
      <c r="K174" s="29">
        <f>SUM(K167:K173)</f>
        <v>449.99999999999932</v>
      </c>
      <c r="L174" s="24"/>
    </row>
    <row r="175" spans="1:15" x14ac:dyDescent="0.25">
      <c r="B175" s="21"/>
      <c r="C175" s="22"/>
      <c r="D175" s="57"/>
      <c r="E175" s="57"/>
      <c r="F175" s="66" t="s">
        <v>21</v>
      </c>
      <c r="G175" s="7"/>
      <c r="H175" s="50"/>
      <c r="I175" s="74"/>
      <c r="J175" s="74"/>
      <c r="K175" s="32">
        <f>K174/1.33</f>
        <v>338.34586466165359</v>
      </c>
      <c r="L175" s="24"/>
    </row>
    <row r="176" spans="1:15" ht="15.75" thickBot="1" x14ac:dyDescent="0.3"/>
    <row r="177" spans="1:15" ht="15.75" thickBot="1" x14ac:dyDescent="0.3">
      <c r="A177" s="14" t="s">
        <v>14</v>
      </c>
      <c r="B177" s="15" t="s">
        <v>7</v>
      </c>
      <c r="C177" s="15" t="s">
        <v>13</v>
      </c>
      <c r="D177" s="47" t="s">
        <v>8</v>
      </c>
      <c r="E177" s="47" t="s">
        <v>9</v>
      </c>
      <c r="F177" s="16" t="s">
        <v>15</v>
      </c>
      <c r="G177" s="16" t="s">
        <v>16</v>
      </c>
      <c r="H177" s="48" t="s">
        <v>19</v>
      </c>
      <c r="I177" s="73" t="s">
        <v>17</v>
      </c>
      <c r="J177" s="73" t="s">
        <v>18</v>
      </c>
      <c r="K177" s="17" t="s">
        <v>10</v>
      </c>
      <c r="L177" s="5" t="s">
        <v>12</v>
      </c>
      <c r="N177" s="59">
        <f>C178</f>
        <v>11</v>
      </c>
      <c r="O177" s="77" t="s">
        <v>75</v>
      </c>
    </row>
    <row r="178" spans="1:15" x14ac:dyDescent="0.25">
      <c r="A178" s="41" t="s">
        <v>0</v>
      </c>
      <c r="B178" s="42">
        <v>42807</v>
      </c>
      <c r="C178" s="43">
        <f>INT((B178-DATE(YEAR(B178-WEEKDAY(B178-1)+4),1,3)+WEEKDAY(DATE(YEAR(B178-WEEKDAY(B178-1)+4),1,3))+5)/7)</f>
        <v>11</v>
      </c>
      <c r="D178" s="49">
        <v>0.37500000000000022</v>
      </c>
      <c r="E178" s="49">
        <v>0.70833333333333304</v>
      </c>
      <c r="F178" s="64">
        <v>2.0833333333333332E-2</v>
      </c>
      <c r="G178" s="34">
        <f t="shared" ref="G178:G184" si="100">SUM(E178-D178)*24</f>
        <v>7.9999999999999876</v>
      </c>
      <c r="H178" s="50" t="str">
        <f>IF(G178&gt;8,G178-8,"")</f>
        <v/>
      </c>
      <c r="I178" s="74"/>
      <c r="J178" s="74"/>
      <c r="K178" s="51">
        <f>SUM((G178)*$L$2)</f>
        <v>89.999999999999858</v>
      </c>
      <c r="L178" s="9">
        <f>Q3/20/8</f>
        <v>11.25</v>
      </c>
    </row>
    <row r="179" spans="1:15" x14ac:dyDescent="0.25">
      <c r="A179" s="44" t="s">
        <v>1</v>
      </c>
      <c r="B179" s="42">
        <v>42808</v>
      </c>
      <c r="C179" s="43">
        <f t="shared" ref="C179:C184" si="101">INT((B179-DATE(YEAR(B179-WEEKDAY(B179-1)+4),1,3)+WEEKDAY(DATE(YEAR(B179-WEEKDAY(B179-1)+4),1,3))+5)/7)</f>
        <v>11</v>
      </c>
      <c r="D179" s="52">
        <v>0.37500000000000022</v>
      </c>
      <c r="E179" s="52">
        <v>0.70833333333333304</v>
      </c>
      <c r="F179" s="65">
        <v>2.0833333333333332E-2</v>
      </c>
      <c r="G179" s="35">
        <f t="shared" si="100"/>
        <v>7.9999999999999876</v>
      </c>
      <c r="H179" s="53" t="str">
        <f t="shared" ref="H179:H184" si="102">IF(G179&gt;8,G179-8,"")</f>
        <v/>
      </c>
      <c r="I179" s="75"/>
      <c r="J179" s="75"/>
      <c r="K179" s="54">
        <f t="shared" ref="K179:K184" si="103">SUM((G179)*$L$2)</f>
        <v>89.999999999999858</v>
      </c>
      <c r="L179" s="24"/>
    </row>
    <row r="180" spans="1:15" x14ac:dyDescent="0.25">
      <c r="A180" s="41" t="s">
        <v>2</v>
      </c>
      <c r="B180" s="42">
        <v>42809</v>
      </c>
      <c r="C180" s="43">
        <f t="shared" si="101"/>
        <v>11</v>
      </c>
      <c r="D180" s="49">
        <v>0.37500000000000022</v>
      </c>
      <c r="E180" s="49">
        <v>0.70833333333333304</v>
      </c>
      <c r="F180" s="64">
        <v>2.0833333333333332E-2</v>
      </c>
      <c r="G180" s="34">
        <f t="shared" si="100"/>
        <v>7.9999999999999876</v>
      </c>
      <c r="H180" s="50" t="str">
        <f t="shared" si="102"/>
        <v/>
      </c>
      <c r="I180" s="74"/>
      <c r="J180" s="74"/>
      <c r="K180" s="51">
        <f t="shared" si="103"/>
        <v>89.999999999999858</v>
      </c>
      <c r="L180" s="24"/>
    </row>
    <row r="181" spans="1:15" x14ac:dyDescent="0.25">
      <c r="A181" s="44" t="s">
        <v>3</v>
      </c>
      <c r="B181" s="42">
        <v>42810</v>
      </c>
      <c r="C181" s="43">
        <f t="shared" si="101"/>
        <v>11</v>
      </c>
      <c r="D181" s="52">
        <v>0.37500000000000022</v>
      </c>
      <c r="E181" s="52">
        <v>0.70833333333333304</v>
      </c>
      <c r="F181" s="65">
        <v>2.0833333333333332E-2</v>
      </c>
      <c r="G181" s="35">
        <f t="shared" si="100"/>
        <v>7.9999999999999876</v>
      </c>
      <c r="H181" s="53" t="str">
        <f t="shared" si="102"/>
        <v/>
      </c>
      <c r="I181" s="75"/>
      <c r="J181" s="75"/>
      <c r="K181" s="54">
        <f t="shared" si="103"/>
        <v>89.999999999999858</v>
      </c>
      <c r="L181" s="24"/>
    </row>
    <row r="182" spans="1:15" x14ac:dyDescent="0.25">
      <c r="A182" s="41" t="s">
        <v>4</v>
      </c>
      <c r="B182" s="42">
        <v>42811</v>
      </c>
      <c r="C182" s="43">
        <f t="shared" si="101"/>
        <v>11</v>
      </c>
      <c r="D182" s="49">
        <v>0.37500000000000022</v>
      </c>
      <c r="E182" s="49">
        <v>0.70833333333333304</v>
      </c>
      <c r="F182" s="64">
        <v>2.0833333333333332E-2</v>
      </c>
      <c r="G182" s="34">
        <f t="shared" si="100"/>
        <v>7.9999999999999876</v>
      </c>
      <c r="H182" s="50" t="str">
        <f t="shared" si="102"/>
        <v/>
      </c>
      <c r="I182" s="74"/>
      <c r="J182" s="74"/>
      <c r="K182" s="51">
        <f t="shared" si="103"/>
        <v>89.999999999999858</v>
      </c>
      <c r="L182" s="24"/>
    </row>
    <row r="183" spans="1:15" x14ac:dyDescent="0.25">
      <c r="A183" s="44" t="s">
        <v>5</v>
      </c>
      <c r="B183" s="42">
        <v>42812</v>
      </c>
      <c r="C183" s="43">
        <f t="shared" si="101"/>
        <v>11</v>
      </c>
      <c r="D183" s="52">
        <v>0.99999999999999867</v>
      </c>
      <c r="E183" s="52">
        <v>0.99999999999999867</v>
      </c>
      <c r="F183" s="65">
        <v>2.0833333333333332E-2</v>
      </c>
      <c r="G183" s="35">
        <f t="shared" si="100"/>
        <v>0</v>
      </c>
      <c r="H183" s="53" t="str">
        <f t="shared" si="102"/>
        <v/>
      </c>
      <c r="I183" s="75"/>
      <c r="J183" s="75"/>
      <c r="K183" s="54">
        <f t="shared" si="103"/>
        <v>0</v>
      </c>
      <c r="L183" s="24"/>
    </row>
    <row r="184" spans="1:15" x14ac:dyDescent="0.25">
      <c r="A184" s="41" t="s">
        <v>6</v>
      </c>
      <c r="B184" s="42">
        <v>42813</v>
      </c>
      <c r="C184" s="43">
        <f t="shared" si="101"/>
        <v>11</v>
      </c>
      <c r="D184" s="55">
        <v>0.99999999999999867</v>
      </c>
      <c r="E184" s="49">
        <v>0.99999999999999867</v>
      </c>
      <c r="F184" s="64">
        <v>2.0833333333333332E-2</v>
      </c>
      <c r="G184" s="34">
        <f t="shared" si="100"/>
        <v>0</v>
      </c>
      <c r="H184" s="50" t="str">
        <f t="shared" si="102"/>
        <v/>
      </c>
      <c r="I184" s="74"/>
      <c r="J184" s="74"/>
      <c r="K184" s="51">
        <f t="shared" si="103"/>
        <v>0</v>
      </c>
      <c r="L184" s="24"/>
    </row>
    <row r="185" spans="1:15" x14ac:dyDescent="0.25">
      <c r="A185" s="23"/>
      <c r="B185" s="21"/>
      <c r="C185" s="22"/>
      <c r="D185" s="56"/>
      <c r="E185" s="57"/>
      <c r="F185" s="46" t="s">
        <v>20</v>
      </c>
      <c r="G185" s="28">
        <f>SUM(G178:G184)</f>
        <v>39.999999999999936</v>
      </c>
      <c r="H185" s="58">
        <f>SUM(H178:H184)</f>
        <v>0</v>
      </c>
      <c r="I185" s="76">
        <f t="shared" ref="I185" si="104">SUM(I178:I184)</f>
        <v>0</v>
      </c>
      <c r="J185" s="76">
        <f t="shared" ref="J185" si="105">SUM(J178:J184)</f>
        <v>0</v>
      </c>
      <c r="K185" s="29">
        <f>SUM(K178:K184)</f>
        <v>449.99999999999932</v>
      </c>
      <c r="L185" s="24"/>
    </row>
    <row r="186" spans="1:15" x14ac:dyDescent="0.25">
      <c r="B186" s="21"/>
      <c r="C186" s="22"/>
      <c r="D186" s="57"/>
      <c r="E186" s="57"/>
      <c r="F186" s="66" t="s">
        <v>21</v>
      </c>
      <c r="G186" s="7"/>
      <c r="H186" s="50"/>
      <c r="I186" s="74"/>
      <c r="J186" s="74"/>
      <c r="K186" s="32">
        <f>K185/1.33</f>
        <v>338.34586466165359</v>
      </c>
      <c r="L186" s="24"/>
    </row>
    <row r="187" spans="1:15" ht="15.75" thickBot="1" x14ac:dyDescent="0.3"/>
    <row r="188" spans="1:15" ht="15.75" thickBot="1" x14ac:dyDescent="0.3">
      <c r="A188" s="14" t="s">
        <v>14</v>
      </c>
      <c r="B188" s="15" t="s">
        <v>7</v>
      </c>
      <c r="C188" s="15" t="s">
        <v>13</v>
      </c>
      <c r="D188" s="47" t="s">
        <v>8</v>
      </c>
      <c r="E188" s="47" t="s">
        <v>9</v>
      </c>
      <c r="F188" s="16" t="s">
        <v>15</v>
      </c>
      <c r="G188" s="16" t="s">
        <v>16</v>
      </c>
      <c r="H188" s="48" t="s">
        <v>19</v>
      </c>
      <c r="I188" s="73" t="s">
        <v>17</v>
      </c>
      <c r="J188" s="73" t="s">
        <v>18</v>
      </c>
      <c r="K188" s="17" t="s">
        <v>10</v>
      </c>
      <c r="L188" s="5" t="s">
        <v>12</v>
      </c>
      <c r="N188" s="59">
        <f>C189</f>
        <v>12</v>
      </c>
      <c r="O188" s="77" t="s">
        <v>75</v>
      </c>
    </row>
    <row r="189" spans="1:15" x14ac:dyDescent="0.25">
      <c r="A189" s="41" t="s">
        <v>0</v>
      </c>
      <c r="B189" s="42">
        <v>42814</v>
      </c>
      <c r="C189" s="43">
        <f>INT((B189-DATE(YEAR(B189-WEEKDAY(B189-1)+4),1,3)+WEEKDAY(DATE(YEAR(B189-WEEKDAY(B189-1)+4),1,3))+5)/7)</f>
        <v>12</v>
      </c>
      <c r="D189" s="49">
        <v>0.37500000000000022</v>
      </c>
      <c r="E189" s="49">
        <v>0.70833333333333304</v>
      </c>
      <c r="F189" s="64">
        <v>2.0833333333333332E-2</v>
      </c>
      <c r="G189" s="34">
        <f t="shared" ref="G189:G195" si="106">SUM(E189-D189)*24</f>
        <v>7.9999999999999876</v>
      </c>
      <c r="H189" s="50" t="str">
        <f>IF(G189&gt;8,G189-8,"")</f>
        <v/>
      </c>
      <c r="I189" s="74"/>
      <c r="J189" s="74"/>
      <c r="K189" s="51">
        <f>SUM((G189)*$L$2)</f>
        <v>89.999999999999858</v>
      </c>
      <c r="L189" s="9">
        <f>Q3/20/8</f>
        <v>11.25</v>
      </c>
    </row>
    <row r="190" spans="1:15" x14ac:dyDescent="0.25">
      <c r="A190" s="44" t="s">
        <v>1</v>
      </c>
      <c r="B190" s="42">
        <v>42815</v>
      </c>
      <c r="C190" s="43">
        <f t="shared" ref="C190:C195" si="107">INT((B190-DATE(YEAR(B190-WEEKDAY(B190-1)+4),1,3)+WEEKDAY(DATE(YEAR(B190-WEEKDAY(B190-1)+4),1,3))+5)/7)</f>
        <v>12</v>
      </c>
      <c r="D190" s="52">
        <v>0.37500000000000022</v>
      </c>
      <c r="E190" s="52">
        <v>0.70833333333333304</v>
      </c>
      <c r="F190" s="65">
        <v>2.0833333333333332E-2</v>
      </c>
      <c r="G190" s="35">
        <f t="shared" si="106"/>
        <v>7.9999999999999876</v>
      </c>
      <c r="H190" s="53" t="str">
        <f t="shared" ref="H190:H195" si="108">IF(G190&gt;8,G190-8,"")</f>
        <v/>
      </c>
      <c r="I190" s="75"/>
      <c r="J190" s="75"/>
      <c r="K190" s="54">
        <f t="shared" ref="K190:K195" si="109">SUM((G190)*$L$2)</f>
        <v>89.999999999999858</v>
      </c>
      <c r="L190" s="24"/>
    </row>
    <row r="191" spans="1:15" x14ac:dyDescent="0.25">
      <c r="A191" s="41" t="s">
        <v>2</v>
      </c>
      <c r="B191" s="42">
        <v>42816</v>
      </c>
      <c r="C191" s="43">
        <f t="shared" si="107"/>
        <v>12</v>
      </c>
      <c r="D191" s="49">
        <v>0.37500000000000022</v>
      </c>
      <c r="E191" s="49">
        <v>0.70833333333333304</v>
      </c>
      <c r="F191" s="64">
        <v>2.0833333333333332E-2</v>
      </c>
      <c r="G191" s="34">
        <f t="shared" si="106"/>
        <v>7.9999999999999876</v>
      </c>
      <c r="H191" s="50" t="str">
        <f t="shared" si="108"/>
        <v/>
      </c>
      <c r="I191" s="74"/>
      <c r="J191" s="74"/>
      <c r="K191" s="51">
        <f t="shared" si="109"/>
        <v>89.999999999999858</v>
      </c>
      <c r="L191" s="24"/>
    </row>
    <row r="192" spans="1:15" x14ac:dyDescent="0.25">
      <c r="A192" s="44" t="s">
        <v>3</v>
      </c>
      <c r="B192" s="42">
        <v>42817</v>
      </c>
      <c r="C192" s="43">
        <f t="shared" si="107"/>
        <v>12</v>
      </c>
      <c r="D192" s="52">
        <v>0.37500000000000022</v>
      </c>
      <c r="E192" s="52">
        <v>0.70833333333333304</v>
      </c>
      <c r="F192" s="65">
        <v>2.0833333333333332E-2</v>
      </c>
      <c r="G192" s="35">
        <f t="shared" si="106"/>
        <v>7.9999999999999876</v>
      </c>
      <c r="H192" s="53" t="str">
        <f t="shared" si="108"/>
        <v/>
      </c>
      <c r="I192" s="75"/>
      <c r="J192" s="75"/>
      <c r="K192" s="54">
        <f t="shared" si="109"/>
        <v>89.999999999999858</v>
      </c>
      <c r="L192" s="24"/>
    </row>
    <row r="193" spans="1:15" x14ac:dyDescent="0.25">
      <c r="A193" s="41" t="s">
        <v>4</v>
      </c>
      <c r="B193" s="42">
        <v>42818</v>
      </c>
      <c r="C193" s="43">
        <f t="shared" si="107"/>
        <v>12</v>
      </c>
      <c r="D193" s="49">
        <v>0.37500000000000022</v>
      </c>
      <c r="E193" s="49">
        <v>0.70833333333333304</v>
      </c>
      <c r="F193" s="64">
        <v>2.0833333333333332E-2</v>
      </c>
      <c r="G193" s="34">
        <f t="shared" si="106"/>
        <v>7.9999999999999876</v>
      </c>
      <c r="H193" s="50" t="str">
        <f t="shared" si="108"/>
        <v/>
      </c>
      <c r="I193" s="74"/>
      <c r="J193" s="74"/>
      <c r="K193" s="51">
        <f t="shared" si="109"/>
        <v>89.999999999999858</v>
      </c>
      <c r="L193" s="24"/>
    </row>
    <row r="194" spans="1:15" x14ac:dyDescent="0.25">
      <c r="A194" s="44" t="s">
        <v>5</v>
      </c>
      <c r="B194" s="42">
        <v>42819</v>
      </c>
      <c r="C194" s="43">
        <f t="shared" si="107"/>
        <v>12</v>
      </c>
      <c r="D194" s="52">
        <v>0.99999999999999867</v>
      </c>
      <c r="E194" s="52">
        <v>0.99999999999999867</v>
      </c>
      <c r="F194" s="65">
        <v>2.0833333333333332E-2</v>
      </c>
      <c r="G194" s="35">
        <f t="shared" si="106"/>
        <v>0</v>
      </c>
      <c r="H194" s="53" t="str">
        <f t="shared" si="108"/>
        <v/>
      </c>
      <c r="I194" s="75"/>
      <c r="J194" s="75"/>
      <c r="K194" s="54">
        <f t="shared" si="109"/>
        <v>0</v>
      </c>
      <c r="L194" s="24"/>
    </row>
    <row r="195" spans="1:15" x14ac:dyDescent="0.25">
      <c r="A195" s="41" t="s">
        <v>6</v>
      </c>
      <c r="B195" s="42">
        <v>42820</v>
      </c>
      <c r="C195" s="43">
        <f t="shared" si="107"/>
        <v>12</v>
      </c>
      <c r="D195" s="55">
        <v>0.99999999999999867</v>
      </c>
      <c r="E195" s="49">
        <v>0.99999999999999867</v>
      </c>
      <c r="F195" s="64">
        <v>2.0833333333333332E-2</v>
      </c>
      <c r="G195" s="34">
        <f t="shared" si="106"/>
        <v>0</v>
      </c>
      <c r="H195" s="50" t="str">
        <f t="shared" si="108"/>
        <v/>
      </c>
      <c r="I195" s="74"/>
      <c r="J195" s="74"/>
      <c r="K195" s="51">
        <f t="shared" si="109"/>
        <v>0</v>
      </c>
      <c r="L195" s="24"/>
    </row>
    <row r="196" spans="1:15" x14ac:dyDescent="0.25">
      <c r="A196" s="23"/>
      <c r="B196" s="21"/>
      <c r="C196" s="22"/>
      <c r="D196" s="56"/>
      <c r="E196" s="57"/>
      <c r="F196" s="46" t="s">
        <v>20</v>
      </c>
      <c r="G196" s="28">
        <f>SUM(G189:G195)</f>
        <v>39.999999999999936</v>
      </c>
      <c r="H196" s="58">
        <f>SUM(H189:H195)</f>
        <v>0</v>
      </c>
      <c r="I196" s="76">
        <f t="shared" ref="I196" si="110">SUM(I189:I195)</f>
        <v>0</v>
      </c>
      <c r="J196" s="76">
        <f t="shared" ref="J196" si="111">SUM(J189:J195)</f>
        <v>0</v>
      </c>
      <c r="K196" s="29">
        <f>SUM(K189:K195)</f>
        <v>449.99999999999932</v>
      </c>
      <c r="L196" s="24"/>
    </row>
    <row r="197" spans="1:15" x14ac:dyDescent="0.25">
      <c r="B197" s="21"/>
      <c r="C197" s="22"/>
      <c r="D197" s="57"/>
      <c r="E197" s="57"/>
      <c r="F197" s="66" t="s">
        <v>21</v>
      </c>
      <c r="G197" s="7"/>
      <c r="H197" s="50"/>
      <c r="I197" s="74"/>
      <c r="J197" s="74"/>
      <c r="K197" s="32">
        <f>K196/1.33</f>
        <v>338.34586466165359</v>
      </c>
      <c r="L197" s="24"/>
    </row>
    <row r="198" spans="1:15" ht="15.75" thickBot="1" x14ac:dyDescent="0.3"/>
    <row r="199" spans="1:15" ht="15.75" thickBot="1" x14ac:dyDescent="0.3">
      <c r="A199" s="14" t="s">
        <v>14</v>
      </c>
      <c r="B199" s="15" t="s">
        <v>7</v>
      </c>
      <c r="C199" s="15" t="s">
        <v>13</v>
      </c>
      <c r="D199" s="47" t="s">
        <v>8</v>
      </c>
      <c r="E199" s="47" t="s">
        <v>9</v>
      </c>
      <c r="F199" s="16" t="s">
        <v>15</v>
      </c>
      <c r="G199" s="16" t="s">
        <v>16</v>
      </c>
      <c r="H199" s="48" t="s">
        <v>19</v>
      </c>
      <c r="I199" s="73" t="s">
        <v>17</v>
      </c>
      <c r="J199" s="73" t="s">
        <v>18</v>
      </c>
      <c r="K199" s="17" t="s">
        <v>10</v>
      </c>
      <c r="L199" s="5" t="s">
        <v>12</v>
      </c>
      <c r="N199" s="59">
        <f>C200</f>
        <v>13</v>
      </c>
      <c r="O199" s="77" t="s">
        <v>75</v>
      </c>
    </row>
    <row r="200" spans="1:15" x14ac:dyDescent="0.25">
      <c r="A200" s="41" t="s">
        <v>0</v>
      </c>
      <c r="B200" s="42">
        <v>42821</v>
      </c>
      <c r="C200" s="43">
        <f>INT((B200-DATE(YEAR(B200-WEEKDAY(B200-1)+4),1,3)+WEEKDAY(DATE(YEAR(B200-WEEKDAY(B200-1)+4),1,3))+5)/7)</f>
        <v>13</v>
      </c>
      <c r="D200" s="49">
        <v>0.37500000000000022</v>
      </c>
      <c r="E200" s="49">
        <v>0.70833333333333304</v>
      </c>
      <c r="F200" s="64">
        <v>2.0833333333333332E-2</v>
      </c>
      <c r="G200" s="34">
        <f t="shared" ref="G200:G206" si="112">SUM(E200-D200)*24</f>
        <v>7.9999999999999876</v>
      </c>
      <c r="H200" s="50" t="str">
        <f>IF(G200&gt;8,G200-8,"")</f>
        <v/>
      </c>
      <c r="I200" s="74"/>
      <c r="J200" s="74"/>
      <c r="K200" s="51">
        <f>SUM((G200)*$L$2)</f>
        <v>89.999999999999858</v>
      </c>
      <c r="L200" s="9">
        <f>Q3/20/8</f>
        <v>11.25</v>
      </c>
    </row>
    <row r="201" spans="1:15" x14ac:dyDescent="0.25">
      <c r="A201" s="44" t="s">
        <v>1</v>
      </c>
      <c r="B201" s="42">
        <v>42822</v>
      </c>
      <c r="C201" s="43">
        <f t="shared" ref="C201:C206" si="113">INT((B201-DATE(YEAR(B201-WEEKDAY(B201-1)+4),1,3)+WEEKDAY(DATE(YEAR(B201-WEEKDAY(B201-1)+4),1,3))+5)/7)</f>
        <v>13</v>
      </c>
      <c r="D201" s="52">
        <v>0.37500000000000022</v>
      </c>
      <c r="E201" s="52">
        <v>0.70833333333333304</v>
      </c>
      <c r="F201" s="65">
        <v>2.0833333333333332E-2</v>
      </c>
      <c r="G201" s="35">
        <f t="shared" si="112"/>
        <v>7.9999999999999876</v>
      </c>
      <c r="H201" s="53" t="str">
        <f t="shared" ref="H201:H206" si="114">IF(G201&gt;8,G201-8,"")</f>
        <v/>
      </c>
      <c r="I201" s="75"/>
      <c r="J201" s="75"/>
      <c r="K201" s="54">
        <f t="shared" ref="K201:K206" si="115">SUM((G201)*$L$2)</f>
        <v>89.999999999999858</v>
      </c>
      <c r="L201" s="24"/>
    </row>
    <row r="202" spans="1:15" x14ac:dyDescent="0.25">
      <c r="A202" s="41" t="s">
        <v>2</v>
      </c>
      <c r="B202" s="42">
        <v>42823</v>
      </c>
      <c r="C202" s="43">
        <f t="shared" si="113"/>
        <v>13</v>
      </c>
      <c r="D202" s="49">
        <v>0.37500000000000022</v>
      </c>
      <c r="E202" s="49">
        <v>0.70833333333333304</v>
      </c>
      <c r="F202" s="64">
        <v>2.0833333333333332E-2</v>
      </c>
      <c r="G202" s="34">
        <f t="shared" si="112"/>
        <v>7.9999999999999876</v>
      </c>
      <c r="H202" s="50" t="str">
        <f t="shared" si="114"/>
        <v/>
      </c>
      <c r="I202" s="74"/>
      <c r="J202" s="74"/>
      <c r="K202" s="51">
        <f t="shared" si="115"/>
        <v>89.999999999999858</v>
      </c>
      <c r="L202" s="24"/>
    </row>
    <row r="203" spans="1:15" x14ac:dyDescent="0.25">
      <c r="A203" s="44" t="s">
        <v>3</v>
      </c>
      <c r="B203" s="42">
        <v>42824</v>
      </c>
      <c r="C203" s="43">
        <f t="shared" si="113"/>
        <v>13</v>
      </c>
      <c r="D203" s="52">
        <v>0.37500000000000022</v>
      </c>
      <c r="E203" s="52">
        <v>0.70833333333333304</v>
      </c>
      <c r="F203" s="65">
        <v>2.0833333333333332E-2</v>
      </c>
      <c r="G203" s="35">
        <f t="shared" si="112"/>
        <v>7.9999999999999876</v>
      </c>
      <c r="H203" s="53" t="str">
        <f t="shared" si="114"/>
        <v/>
      </c>
      <c r="I203" s="75"/>
      <c r="J203" s="75"/>
      <c r="K203" s="54">
        <f t="shared" si="115"/>
        <v>89.999999999999858</v>
      </c>
      <c r="L203" s="24"/>
    </row>
    <row r="204" spans="1:15" x14ac:dyDescent="0.25">
      <c r="A204" s="41" t="s">
        <v>4</v>
      </c>
      <c r="B204" s="42">
        <v>42825</v>
      </c>
      <c r="C204" s="43">
        <f t="shared" si="113"/>
        <v>13</v>
      </c>
      <c r="D204" s="49">
        <v>0.37500000000000022</v>
      </c>
      <c r="E204" s="49">
        <v>0.70833333333333304</v>
      </c>
      <c r="F204" s="64">
        <v>2.0833333333333332E-2</v>
      </c>
      <c r="G204" s="34">
        <f t="shared" si="112"/>
        <v>7.9999999999999876</v>
      </c>
      <c r="H204" s="50" t="str">
        <f t="shared" si="114"/>
        <v/>
      </c>
      <c r="I204" s="74"/>
      <c r="J204" s="74"/>
      <c r="K204" s="51">
        <f t="shared" si="115"/>
        <v>89.999999999999858</v>
      </c>
      <c r="L204" s="24"/>
    </row>
    <row r="205" spans="1:15" x14ac:dyDescent="0.25">
      <c r="A205" s="44" t="s">
        <v>5</v>
      </c>
      <c r="B205" s="42">
        <v>42826</v>
      </c>
      <c r="C205" s="43">
        <f t="shared" si="113"/>
        <v>13</v>
      </c>
      <c r="D205" s="52">
        <v>0.99999999999999867</v>
      </c>
      <c r="E205" s="52">
        <v>0.99999999999999867</v>
      </c>
      <c r="F205" s="65">
        <v>2.0833333333333332E-2</v>
      </c>
      <c r="G205" s="35">
        <f t="shared" si="112"/>
        <v>0</v>
      </c>
      <c r="H205" s="53" t="str">
        <f t="shared" si="114"/>
        <v/>
      </c>
      <c r="I205" s="75"/>
      <c r="J205" s="75"/>
      <c r="K205" s="54">
        <f t="shared" si="115"/>
        <v>0</v>
      </c>
      <c r="L205" s="24"/>
    </row>
    <row r="206" spans="1:15" x14ac:dyDescent="0.25">
      <c r="A206" s="41" t="s">
        <v>6</v>
      </c>
      <c r="B206" s="42">
        <v>42827</v>
      </c>
      <c r="C206" s="43">
        <f t="shared" si="113"/>
        <v>13</v>
      </c>
      <c r="D206" s="55">
        <v>0.99999999999999867</v>
      </c>
      <c r="E206" s="49">
        <v>0.99999999999999867</v>
      </c>
      <c r="F206" s="64">
        <v>2.0833333333333332E-2</v>
      </c>
      <c r="G206" s="34">
        <f t="shared" si="112"/>
        <v>0</v>
      </c>
      <c r="H206" s="50" t="str">
        <f t="shared" si="114"/>
        <v/>
      </c>
      <c r="I206" s="74"/>
      <c r="J206" s="74"/>
      <c r="K206" s="51">
        <f t="shared" si="115"/>
        <v>0</v>
      </c>
      <c r="L206" s="24"/>
    </row>
    <row r="207" spans="1:15" x14ac:dyDescent="0.25">
      <c r="A207" s="23"/>
      <c r="B207" s="21"/>
      <c r="C207" s="22"/>
      <c r="D207" s="56"/>
      <c r="E207" s="57"/>
      <c r="F207" s="46" t="s">
        <v>20</v>
      </c>
      <c r="G207" s="28">
        <f>SUM(G200:G206)</f>
        <v>39.999999999999936</v>
      </c>
      <c r="H207" s="58">
        <f>SUM(H200:H206)</f>
        <v>0</v>
      </c>
      <c r="I207" s="76">
        <f t="shared" ref="I207" si="116">SUM(I200:I206)</f>
        <v>0</v>
      </c>
      <c r="J207" s="76">
        <f t="shared" ref="J207" si="117">SUM(J200:J206)</f>
        <v>0</v>
      </c>
      <c r="K207" s="29">
        <f>SUM(K200:K206)</f>
        <v>449.99999999999932</v>
      </c>
      <c r="L207" s="24"/>
    </row>
    <row r="208" spans="1:15" x14ac:dyDescent="0.25">
      <c r="B208" s="21"/>
      <c r="C208" s="22"/>
      <c r="D208" s="57"/>
      <c r="E208" s="57"/>
      <c r="F208" s="66" t="s">
        <v>21</v>
      </c>
      <c r="G208" s="7"/>
      <c r="H208" s="50"/>
      <c r="I208" s="74"/>
      <c r="J208" s="74"/>
      <c r="K208" s="32">
        <f>K207/1.33</f>
        <v>338.34586466165359</v>
      </c>
      <c r="L208" s="24"/>
    </row>
    <row r="209" spans="1:15" ht="15.75" thickBot="1" x14ac:dyDescent="0.3"/>
    <row r="210" spans="1:15" ht="15.75" thickBot="1" x14ac:dyDescent="0.3">
      <c r="A210" s="14" t="s">
        <v>14</v>
      </c>
      <c r="B210" s="15" t="s">
        <v>7</v>
      </c>
      <c r="C210" s="15" t="s">
        <v>13</v>
      </c>
      <c r="D210" s="47" t="s">
        <v>8</v>
      </c>
      <c r="E210" s="47" t="s">
        <v>9</v>
      </c>
      <c r="F210" s="16" t="s">
        <v>15</v>
      </c>
      <c r="G210" s="16" t="s">
        <v>16</v>
      </c>
      <c r="H210" s="48" t="s">
        <v>19</v>
      </c>
      <c r="I210" s="73" t="s">
        <v>17</v>
      </c>
      <c r="J210" s="73" t="s">
        <v>18</v>
      </c>
      <c r="K210" s="17" t="s">
        <v>10</v>
      </c>
      <c r="L210" s="5" t="s">
        <v>12</v>
      </c>
      <c r="N210" s="59">
        <f>C211</f>
        <v>14</v>
      </c>
      <c r="O210" s="77" t="s">
        <v>75</v>
      </c>
    </row>
    <row r="211" spans="1:15" x14ac:dyDescent="0.25">
      <c r="A211" s="41" t="s">
        <v>0</v>
      </c>
      <c r="B211" s="42">
        <v>42828</v>
      </c>
      <c r="C211" s="43">
        <f>INT((B211-DATE(YEAR(B211-WEEKDAY(B211-1)+4),1,3)+WEEKDAY(DATE(YEAR(B211-WEEKDAY(B211-1)+4),1,3))+5)/7)</f>
        <v>14</v>
      </c>
      <c r="D211" s="49">
        <v>0.37500000000000022</v>
      </c>
      <c r="E211" s="49">
        <v>0.70833333333333304</v>
      </c>
      <c r="F211" s="64">
        <v>2.0833333333333332E-2</v>
      </c>
      <c r="G211" s="34">
        <f t="shared" ref="G211:G217" si="118">SUM(E211-D211)*24</f>
        <v>7.9999999999999876</v>
      </c>
      <c r="H211" s="50" t="str">
        <f>IF(G211&gt;8,G211-8,"")</f>
        <v/>
      </c>
      <c r="I211" s="74"/>
      <c r="J211" s="74"/>
      <c r="K211" s="51">
        <f>SUM((G211)*$L$2)</f>
        <v>89.999999999999858</v>
      </c>
      <c r="L211" s="9">
        <f>Q3/20/8</f>
        <v>11.25</v>
      </c>
    </row>
    <row r="212" spans="1:15" x14ac:dyDescent="0.25">
      <c r="A212" s="44" t="s">
        <v>1</v>
      </c>
      <c r="B212" s="42">
        <v>42829</v>
      </c>
      <c r="C212" s="43">
        <f t="shared" ref="C212:C217" si="119">INT((B212-DATE(YEAR(B212-WEEKDAY(B212-1)+4),1,3)+WEEKDAY(DATE(YEAR(B212-WEEKDAY(B212-1)+4),1,3))+5)/7)</f>
        <v>14</v>
      </c>
      <c r="D212" s="52">
        <v>0.37500000000000022</v>
      </c>
      <c r="E212" s="52">
        <v>0.70833333333333304</v>
      </c>
      <c r="F212" s="65">
        <v>2.0833333333333332E-2</v>
      </c>
      <c r="G212" s="35">
        <f t="shared" si="118"/>
        <v>7.9999999999999876</v>
      </c>
      <c r="H212" s="53" t="str">
        <f t="shared" ref="H212:H217" si="120">IF(G212&gt;8,G212-8,"")</f>
        <v/>
      </c>
      <c r="I212" s="75"/>
      <c r="J212" s="75"/>
      <c r="K212" s="54">
        <f t="shared" ref="K212:K217" si="121">SUM((G212)*$L$2)</f>
        <v>89.999999999999858</v>
      </c>
      <c r="L212" s="24"/>
    </row>
    <row r="213" spans="1:15" x14ac:dyDescent="0.25">
      <c r="A213" s="41" t="s">
        <v>2</v>
      </c>
      <c r="B213" s="42">
        <v>42830</v>
      </c>
      <c r="C213" s="43">
        <f t="shared" si="119"/>
        <v>14</v>
      </c>
      <c r="D213" s="49">
        <v>0.37500000000000022</v>
      </c>
      <c r="E213" s="49">
        <v>0.70833333333333304</v>
      </c>
      <c r="F213" s="64">
        <v>2.0833333333333332E-2</v>
      </c>
      <c r="G213" s="34">
        <f t="shared" si="118"/>
        <v>7.9999999999999876</v>
      </c>
      <c r="H213" s="50" t="str">
        <f t="shared" si="120"/>
        <v/>
      </c>
      <c r="I213" s="74"/>
      <c r="J213" s="74"/>
      <c r="K213" s="51">
        <f t="shared" si="121"/>
        <v>89.999999999999858</v>
      </c>
      <c r="L213" s="24"/>
    </row>
    <row r="214" spans="1:15" x14ac:dyDescent="0.25">
      <c r="A214" s="44" t="s">
        <v>3</v>
      </c>
      <c r="B214" s="42">
        <v>42831</v>
      </c>
      <c r="C214" s="43">
        <f t="shared" si="119"/>
        <v>14</v>
      </c>
      <c r="D214" s="52">
        <v>0.37500000000000022</v>
      </c>
      <c r="E214" s="52">
        <v>0.70833333333333304</v>
      </c>
      <c r="F214" s="65">
        <v>2.0833333333333332E-2</v>
      </c>
      <c r="G214" s="35">
        <f t="shared" si="118"/>
        <v>7.9999999999999876</v>
      </c>
      <c r="H214" s="53" t="str">
        <f t="shared" si="120"/>
        <v/>
      </c>
      <c r="I214" s="75"/>
      <c r="J214" s="75"/>
      <c r="K214" s="54">
        <f t="shared" si="121"/>
        <v>89.999999999999858</v>
      </c>
      <c r="L214" s="24"/>
    </row>
    <row r="215" spans="1:15" x14ac:dyDescent="0.25">
      <c r="A215" s="41" t="s">
        <v>4</v>
      </c>
      <c r="B215" s="42">
        <v>42832</v>
      </c>
      <c r="C215" s="43">
        <f t="shared" si="119"/>
        <v>14</v>
      </c>
      <c r="D215" s="49">
        <v>0.37500000000000022</v>
      </c>
      <c r="E215" s="49">
        <v>0.70833333333333304</v>
      </c>
      <c r="F215" s="64">
        <v>2.0833333333333332E-2</v>
      </c>
      <c r="G215" s="34">
        <f t="shared" si="118"/>
        <v>7.9999999999999876</v>
      </c>
      <c r="H215" s="50" t="str">
        <f t="shared" si="120"/>
        <v/>
      </c>
      <c r="I215" s="74"/>
      <c r="J215" s="74"/>
      <c r="K215" s="51">
        <f t="shared" si="121"/>
        <v>89.999999999999858</v>
      </c>
      <c r="L215" s="24"/>
    </row>
    <row r="216" spans="1:15" x14ac:dyDescent="0.25">
      <c r="A216" s="44" t="s">
        <v>5</v>
      </c>
      <c r="B216" s="42">
        <v>42833</v>
      </c>
      <c r="C216" s="43">
        <f t="shared" si="119"/>
        <v>14</v>
      </c>
      <c r="D216" s="52">
        <v>0.99999999999999867</v>
      </c>
      <c r="E216" s="52">
        <v>0.99999999999999867</v>
      </c>
      <c r="F216" s="65">
        <v>2.0833333333333332E-2</v>
      </c>
      <c r="G216" s="35">
        <f t="shared" si="118"/>
        <v>0</v>
      </c>
      <c r="H216" s="53" t="str">
        <f t="shared" si="120"/>
        <v/>
      </c>
      <c r="I216" s="75"/>
      <c r="J216" s="75"/>
      <c r="K216" s="54">
        <f t="shared" si="121"/>
        <v>0</v>
      </c>
      <c r="L216" s="24"/>
    </row>
    <row r="217" spans="1:15" x14ac:dyDescent="0.25">
      <c r="A217" s="41" t="s">
        <v>6</v>
      </c>
      <c r="B217" s="42">
        <v>42834</v>
      </c>
      <c r="C217" s="43">
        <f t="shared" si="119"/>
        <v>14</v>
      </c>
      <c r="D217" s="55">
        <v>0.99999999999999867</v>
      </c>
      <c r="E217" s="49">
        <v>0.99999999999999867</v>
      </c>
      <c r="F217" s="64">
        <v>2.0833333333333332E-2</v>
      </c>
      <c r="G217" s="34">
        <f t="shared" si="118"/>
        <v>0</v>
      </c>
      <c r="H217" s="50" t="str">
        <f t="shared" si="120"/>
        <v/>
      </c>
      <c r="I217" s="74"/>
      <c r="J217" s="74"/>
      <c r="K217" s="51">
        <f t="shared" si="121"/>
        <v>0</v>
      </c>
      <c r="L217" s="24"/>
    </row>
    <row r="218" spans="1:15" x14ac:dyDescent="0.25">
      <c r="A218" s="23"/>
      <c r="B218" s="21"/>
      <c r="C218" s="22"/>
      <c r="D218" s="56"/>
      <c r="E218" s="57"/>
      <c r="F218" s="46" t="s">
        <v>20</v>
      </c>
      <c r="G218" s="28">
        <f>SUM(G211:G217)</f>
        <v>39.999999999999936</v>
      </c>
      <c r="H218" s="58">
        <f>SUM(H211:H217)</f>
        <v>0</v>
      </c>
      <c r="I218" s="76">
        <f t="shared" ref="I218" si="122">SUM(I211:I217)</f>
        <v>0</v>
      </c>
      <c r="J218" s="76">
        <f t="shared" ref="J218" si="123">SUM(J211:J217)</f>
        <v>0</v>
      </c>
      <c r="K218" s="29">
        <f>SUM(K211:K217)</f>
        <v>449.99999999999932</v>
      </c>
      <c r="L218" s="24"/>
    </row>
    <row r="219" spans="1:15" x14ac:dyDescent="0.25">
      <c r="B219" s="21"/>
      <c r="C219" s="22"/>
      <c r="D219" s="57"/>
      <c r="E219" s="57"/>
      <c r="F219" s="66" t="s">
        <v>21</v>
      </c>
      <c r="G219" s="7"/>
      <c r="H219" s="50"/>
      <c r="I219" s="74"/>
      <c r="J219" s="74"/>
      <c r="K219" s="32">
        <f>K218/1.33</f>
        <v>338.34586466165359</v>
      </c>
      <c r="L219" s="24"/>
    </row>
    <row r="220" spans="1:15" ht="15.75" thickBot="1" x14ac:dyDescent="0.3"/>
    <row r="221" spans="1:15" ht="15.75" thickBot="1" x14ac:dyDescent="0.3">
      <c r="A221" s="14" t="s">
        <v>14</v>
      </c>
      <c r="B221" s="15" t="s">
        <v>7</v>
      </c>
      <c r="C221" s="15" t="s">
        <v>13</v>
      </c>
      <c r="D221" s="47" t="s">
        <v>8</v>
      </c>
      <c r="E221" s="47" t="s">
        <v>9</v>
      </c>
      <c r="F221" s="16" t="s">
        <v>15</v>
      </c>
      <c r="G221" s="16" t="s">
        <v>16</v>
      </c>
      <c r="H221" s="48" t="s">
        <v>19</v>
      </c>
      <c r="I221" s="73" t="s">
        <v>17</v>
      </c>
      <c r="J221" s="73" t="s">
        <v>18</v>
      </c>
      <c r="K221" s="17" t="s">
        <v>10</v>
      </c>
      <c r="L221" s="5" t="s">
        <v>12</v>
      </c>
      <c r="N221" s="59">
        <f>C222</f>
        <v>15</v>
      </c>
      <c r="O221" s="77" t="s">
        <v>75</v>
      </c>
    </row>
    <row r="222" spans="1:15" x14ac:dyDescent="0.25">
      <c r="A222" s="41" t="s">
        <v>0</v>
      </c>
      <c r="B222" s="42">
        <v>42835</v>
      </c>
      <c r="C222" s="43">
        <f>INT((B222-DATE(YEAR(B222-WEEKDAY(B222-1)+4),1,3)+WEEKDAY(DATE(YEAR(B222-WEEKDAY(B222-1)+4),1,3))+5)/7)</f>
        <v>15</v>
      </c>
      <c r="D222" s="49">
        <v>0.37500000000000022</v>
      </c>
      <c r="E222" s="49">
        <v>0.70833333333333304</v>
      </c>
      <c r="F222" s="64">
        <v>2.0833333333333332E-2</v>
      </c>
      <c r="G222" s="34">
        <f t="shared" ref="G222:G228" si="124">SUM(E222-D222)*24</f>
        <v>7.9999999999999876</v>
      </c>
      <c r="H222" s="50" t="str">
        <f>IF(G222&gt;8,G222-8,"")</f>
        <v/>
      </c>
      <c r="I222" s="74"/>
      <c r="J222" s="74"/>
      <c r="K222" s="51">
        <f>SUM((G222)*$L$2)</f>
        <v>89.999999999999858</v>
      </c>
      <c r="L222" s="9">
        <f>Q3/20/8</f>
        <v>11.25</v>
      </c>
    </row>
    <row r="223" spans="1:15" x14ac:dyDescent="0.25">
      <c r="A223" s="44" t="s">
        <v>1</v>
      </c>
      <c r="B223" s="42">
        <v>42836</v>
      </c>
      <c r="C223" s="43">
        <f t="shared" ref="C223:C228" si="125">INT((B223-DATE(YEAR(B223-WEEKDAY(B223-1)+4),1,3)+WEEKDAY(DATE(YEAR(B223-WEEKDAY(B223-1)+4),1,3))+5)/7)</f>
        <v>15</v>
      </c>
      <c r="D223" s="52">
        <v>0.37500000000000022</v>
      </c>
      <c r="E223" s="52">
        <v>0.70833333333333304</v>
      </c>
      <c r="F223" s="65">
        <v>2.0833333333333332E-2</v>
      </c>
      <c r="G223" s="35">
        <f t="shared" si="124"/>
        <v>7.9999999999999876</v>
      </c>
      <c r="H223" s="53" t="str">
        <f t="shared" ref="H223:H228" si="126">IF(G223&gt;8,G223-8,"")</f>
        <v/>
      </c>
      <c r="I223" s="75"/>
      <c r="J223" s="75"/>
      <c r="K223" s="54">
        <f t="shared" ref="K223:K228" si="127">SUM((G223)*$L$2)</f>
        <v>89.999999999999858</v>
      </c>
      <c r="L223" s="24"/>
    </row>
    <row r="224" spans="1:15" x14ac:dyDescent="0.25">
      <c r="A224" s="41" t="s">
        <v>2</v>
      </c>
      <c r="B224" s="42">
        <v>42837</v>
      </c>
      <c r="C224" s="43">
        <f t="shared" si="125"/>
        <v>15</v>
      </c>
      <c r="D224" s="49">
        <v>0.37500000000000022</v>
      </c>
      <c r="E224" s="49">
        <v>0.70833333333333304</v>
      </c>
      <c r="F224" s="64">
        <v>2.0833333333333332E-2</v>
      </c>
      <c r="G224" s="34">
        <f t="shared" si="124"/>
        <v>7.9999999999999876</v>
      </c>
      <c r="H224" s="50" t="str">
        <f t="shared" si="126"/>
        <v/>
      </c>
      <c r="I224" s="74"/>
      <c r="J224" s="74"/>
      <c r="K224" s="51">
        <f t="shared" si="127"/>
        <v>89.999999999999858</v>
      </c>
      <c r="L224" s="24"/>
    </row>
    <row r="225" spans="1:15" x14ac:dyDescent="0.25">
      <c r="A225" s="44" t="s">
        <v>3</v>
      </c>
      <c r="B225" s="42">
        <v>42838</v>
      </c>
      <c r="C225" s="43">
        <f t="shared" si="125"/>
        <v>15</v>
      </c>
      <c r="D225" s="52">
        <v>0.37500000000000022</v>
      </c>
      <c r="E225" s="52">
        <v>0.70833333333333304</v>
      </c>
      <c r="F225" s="65">
        <v>2.0833333333333332E-2</v>
      </c>
      <c r="G225" s="35">
        <f t="shared" si="124"/>
        <v>7.9999999999999876</v>
      </c>
      <c r="H225" s="53" t="str">
        <f t="shared" si="126"/>
        <v/>
      </c>
      <c r="I225" s="75"/>
      <c r="J225" s="75"/>
      <c r="K225" s="54">
        <f t="shared" si="127"/>
        <v>89.999999999999858</v>
      </c>
      <c r="L225" s="24"/>
    </row>
    <row r="226" spans="1:15" x14ac:dyDescent="0.25">
      <c r="A226" s="41" t="s">
        <v>4</v>
      </c>
      <c r="B226" s="42">
        <v>42839</v>
      </c>
      <c r="C226" s="43">
        <f t="shared" si="125"/>
        <v>15</v>
      </c>
      <c r="D226" s="49">
        <v>0.37500000000000022</v>
      </c>
      <c r="E226" s="49">
        <v>0.70833333333333304</v>
      </c>
      <c r="F226" s="64">
        <v>2.0833333333333332E-2</v>
      </c>
      <c r="G226" s="34">
        <f t="shared" si="124"/>
        <v>7.9999999999999876</v>
      </c>
      <c r="H226" s="50" t="str">
        <f t="shared" si="126"/>
        <v/>
      </c>
      <c r="I226" s="74"/>
      <c r="J226" s="74"/>
      <c r="K226" s="51">
        <f t="shared" si="127"/>
        <v>89.999999999999858</v>
      </c>
      <c r="L226" s="24"/>
    </row>
    <row r="227" spans="1:15" x14ac:dyDescent="0.25">
      <c r="A227" s="44" t="s">
        <v>5</v>
      </c>
      <c r="B227" s="42">
        <v>42840</v>
      </c>
      <c r="C227" s="43">
        <f t="shared" si="125"/>
        <v>15</v>
      </c>
      <c r="D227" s="52">
        <v>0.99999999999999867</v>
      </c>
      <c r="E227" s="52">
        <v>0.99999999999999867</v>
      </c>
      <c r="F227" s="65">
        <v>2.0833333333333332E-2</v>
      </c>
      <c r="G227" s="35">
        <f t="shared" si="124"/>
        <v>0</v>
      </c>
      <c r="H227" s="53" t="str">
        <f t="shared" si="126"/>
        <v/>
      </c>
      <c r="I227" s="75"/>
      <c r="J227" s="75"/>
      <c r="K227" s="54">
        <f t="shared" si="127"/>
        <v>0</v>
      </c>
      <c r="L227" s="24"/>
    </row>
    <row r="228" spans="1:15" x14ac:dyDescent="0.25">
      <c r="A228" s="41" t="s">
        <v>6</v>
      </c>
      <c r="B228" s="42">
        <v>42841</v>
      </c>
      <c r="C228" s="43">
        <f t="shared" si="125"/>
        <v>15</v>
      </c>
      <c r="D228" s="55">
        <v>0.99999999999999867</v>
      </c>
      <c r="E228" s="49">
        <v>0.99999999999999867</v>
      </c>
      <c r="F228" s="64">
        <v>2.0833333333333332E-2</v>
      </c>
      <c r="G228" s="34">
        <f t="shared" si="124"/>
        <v>0</v>
      </c>
      <c r="H228" s="50" t="str">
        <f t="shared" si="126"/>
        <v/>
      </c>
      <c r="I228" s="74"/>
      <c r="J228" s="74"/>
      <c r="K228" s="51">
        <f t="shared" si="127"/>
        <v>0</v>
      </c>
      <c r="L228" s="24"/>
    </row>
    <row r="229" spans="1:15" x14ac:dyDescent="0.25">
      <c r="A229" s="23"/>
      <c r="B229" s="21"/>
      <c r="C229" s="22"/>
      <c r="D229" s="56"/>
      <c r="E229" s="57"/>
      <c r="F229" s="46" t="s">
        <v>20</v>
      </c>
      <c r="G229" s="28">
        <f>SUM(G222:G228)</f>
        <v>39.999999999999936</v>
      </c>
      <c r="H229" s="58">
        <f>SUM(H222:H228)</f>
        <v>0</v>
      </c>
      <c r="I229" s="76">
        <f t="shared" ref="I229" si="128">SUM(I222:I228)</f>
        <v>0</v>
      </c>
      <c r="J229" s="76">
        <f t="shared" ref="J229" si="129">SUM(J222:J228)</f>
        <v>0</v>
      </c>
      <c r="K229" s="29">
        <f>SUM(K222:K228)</f>
        <v>449.99999999999932</v>
      </c>
      <c r="L229" s="24"/>
    </row>
    <row r="230" spans="1:15" x14ac:dyDescent="0.25">
      <c r="B230" s="21"/>
      <c r="C230" s="22"/>
      <c r="D230" s="57"/>
      <c r="E230" s="57"/>
      <c r="F230" s="66" t="s">
        <v>21</v>
      </c>
      <c r="G230" s="7"/>
      <c r="H230" s="50"/>
      <c r="I230" s="74"/>
      <c r="J230" s="74"/>
      <c r="K230" s="32">
        <f>K229/1.33</f>
        <v>338.34586466165359</v>
      </c>
      <c r="L230" s="24"/>
    </row>
    <row r="231" spans="1:15" ht="15.75" thickBot="1" x14ac:dyDescent="0.3"/>
    <row r="232" spans="1:15" ht="15.75" thickBot="1" x14ac:dyDescent="0.3">
      <c r="A232" s="14" t="s">
        <v>14</v>
      </c>
      <c r="B232" s="15" t="s">
        <v>7</v>
      </c>
      <c r="C232" s="15" t="s">
        <v>13</v>
      </c>
      <c r="D232" s="47" t="s">
        <v>8</v>
      </c>
      <c r="E232" s="47" t="s">
        <v>9</v>
      </c>
      <c r="F232" s="16" t="s">
        <v>15</v>
      </c>
      <c r="G232" s="16" t="s">
        <v>16</v>
      </c>
      <c r="H232" s="48" t="s">
        <v>19</v>
      </c>
      <c r="I232" s="73" t="s">
        <v>17</v>
      </c>
      <c r="J232" s="73" t="s">
        <v>18</v>
      </c>
      <c r="K232" s="17" t="s">
        <v>10</v>
      </c>
      <c r="L232" s="5" t="s">
        <v>12</v>
      </c>
      <c r="N232" s="59">
        <f>C233</f>
        <v>16</v>
      </c>
      <c r="O232" s="77" t="s">
        <v>75</v>
      </c>
    </row>
    <row r="233" spans="1:15" x14ac:dyDescent="0.25">
      <c r="A233" s="41" t="s">
        <v>0</v>
      </c>
      <c r="B233" s="42">
        <v>42842</v>
      </c>
      <c r="C233" s="43">
        <f>INT((B233-DATE(YEAR(B233-WEEKDAY(B233-1)+4),1,3)+WEEKDAY(DATE(YEAR(B233-WEEKDAY(B233-1)+4),1,3))+5)/7)</f>
        <v>16</v>
      </c>
      <c r="D233" s="49">
        <v>0.37500000000000022</v>
      </c>
      <c r="E233" s="49">
        <v>0.70833333333333304</v>
      </c>
      <c r="F233" s="64">
        <v>2.0833333333333332E-2</v>
      </c>
      <c r="G233" s="34">
        <f t="shared" ref="G233:G239" si="130">SUM(E233-D233)*24</f>
        <v>7.9999999999999876</v>
      </c>
      <c r="H233" s="50" t="str">
        <f>IF(G233&gt;8,G233-8,"")</f>
        <v/>
      </c>
      <c r="I233" s="74"/>
      <c r="J233" s="74"/>
      <c r="K233" s="51">
        <f>SUM((G233)*$L$2)</f>
        <v>89.999999999999858</v>
      </c>
      <c r="L233" s="9">
        <f>Q3/20/8</f>
        <v>11.25</v>
      </c>
    </row>
    <row r="234" spans="1:15" x14ac:dyDescent="0.25">
      <c r="A234" s="44" t="s">
        <v>1</v>
      </c>
      <c r="B234" s="42">
        <v>42843</v>
      </c>
      <c r="C234" s="43">
        <f t="shared" ref="C234:C239" si="131">INT((B234-DATE(YEAR(B234-WEEKDAY(B234-1)+4),1,3)+WEEKDAY(DATE(YEAR(B234-WEEKDAY(B234-1)+4),1,3))+5)/7)</f>
        <v>16</v>
      </c>
      <c r="D234" s="52">
        <v>0.37500000000000022</v>
      </c>
      <c r="E234" s="52">
        <v>0.70833333333333304</v>
      </c>
      <c r="F234" s="65">
        <v>2.0833333333333332E-2</v>
      </c>
      <c r="G234" s="35">
        <f t="shared" si="130"/>
        <v>7.9999999999999876</v>
      </c>
      <c r="H234" s="53" t="str">
        <f t="shared" ref="H234:H239" si="132">IF(G234&gt;8,G234-8,"")</f>
        <v/>
      </c>
      <c r="I234" s="75"/>
      <c r="J234" s="75"/>
      <c r="K234" s="54">
        <f t="shared" ref="K234:K239" si="133">SUM((G234)*$L$2)</f>
        <v>89.999999999999858</v>
      </c>
      <c r="L234" s="24"/>
    </row>
    <row r="235" spans="1:15" x14ac:dyDescent="0.25">
      <c r="A235" s="41" t="s">
        <v>2</v>
      </c>
      <c r="B235" s="42">
        <v>42844</v>
      </c>
      <c r="C235" s="43">
        <f t="shared" si="131"/>
        <v>16</v>
      </c>
      <c r="D235" s="49">
        <v>0.37500000000000022</v>
      </c>
      <c r="E235" s="49">
        <v>0.70833333333333304</v>
      </c>
      <c r="F235" s="64">
        <v>2.0833333333333332E-2</v>
      </c>
      <c r="G235" s="34">
        <f t="shared" si="130"/>
        <v>7.9999999999999876</v>
      </c>
      <c r="H235" s="50" t="str">
        <f t="shared" si="132"/>
        <v/>
      </c>
      <c r="I235" s="74"/>
      <c r="J235" s="74"/>
      <c r="K235" s="51">
        <f t="shared" si="133"/>
        <v>89.999999999999858</v>
      </c>
      <c r="L235" s="24"/>
    </row>
    <row r="236" spans="1:15" x14ac:dyDescent="0.25">
      <c r="A236" s="44" t="s">
        <v>3</v>
      </c>
      <c r="B236" s="42">
        <v>42845</v>
      </c>
      <c r="C236" s="43">
        <f t="shared" si="131"/>
        <v>16</v>
      </c>
      <c r="D236" s="52">
        <v>0.37500000000000022</v>
      </c>
      <c r="E236" s="52">
        <v>0.70833333333333304</v>
      </c>
      <c r="F236" s="65">
        <v>2.0833333333333332E-2</v>
      </c>
      <c r="G236" s="35">
        <f t="shared" si="130"/>
        <v>7.9999999999999876</v>
      </c>
      <c r="H236" s="53" t="str">
        <f t="shared" si="132"/>
        <v/>
      </c>
      <c r="I236" s="75"/>
      <c r="J236" s="75"/>
      <c r="K236" s="54">
        <f t="shared" si="133"/>
        <v>89.999999999999858</v>
      </c>
      <c r="L236" s="24"/>
    </row>
    <row r="237" spans="1:15" x14ac:dyDescent="0.25">
      <c r="A237" s="41" t="s">
        <v>4</v>
      </c>
      <c r="B237" s="42">
        <v>42846</v>
      </c>
      <c r="C237" s="43">
        <f t="shared" si="131"/>
        <v>16</v>
      </c>
      <c r="D237" s="49">
        <v>0.37500000000000022</v>
      </c>
      <c r="E237" s="49">
        <v>0.70833333333333304</v>
      </c>
      <c r="F237" s="64">
        <v>2.0833333333333332E-2</v>
      </c>
      <c r="G237" s="34">
        <f t="shared" si="130"/>
        <v>7.9999999999999876</v>
      </c>
      <c r="H237" s="50" t="str">
        <f t="shared" si="132"/>
        <v/>
      </c>
      <c r="I237" s="74"/>
      <c r="J237" s="74"/>
      <c r="K237" s="51">
        <f t="shared" si="133"/>
        <v>89.999999999999858</v>
      </c>
      <c r="L237" s="24"/>
    </row>
    <row r="238" spans="1:15" x14ac:dyDescent="0.25">
      <c r="A238" s="44" t="s">
        <v>5</v>
      </c>
      <c r="B238" s="42">
        <v>42847</v>
      </c>
      <c r="C238" s="43">
        <f t="shared" si="131"/>
        <v>16</v>
      </c>
      <c r="D238" s="52">
        <v>0.99999999999999867</v>
      </c>
      <c r="E238" s="52">
        <v>0.99999999999999867</v>
      </c>
      <c r="F238" s="65">
        <v>2.0833333333333332E-2</v>
      </c>
      <c r="G238" s="35">
        <f t="shared" si="130"/>
        <v>0</v>
      </c>
      <c r="H238" s="53" t="str">
        <f t="shared" si="132"/>
        <v/>
      </c>
      <c r="I238" s="75"/>
      <c r="J238" s="75"/>
      <c r="K238" s="54">
        <f t="shared" si="133"/>
        <v>0</v>
      </c>
      <c r="L238" s="24"/>
    </row>
    <row r="239" spans="1:15" x14ac:dyDescent="0.25">
      <c r="A239" s="41" t="s">
        <v>6</v>
      </c>
      <c r="B239" s="42">
        <v>42848</v>
      </c>
      <c r="C239" s="43">
        <f t="shared" si="131"/>
        <v>16</v>
      </c>
      <c r="D239" s="55">
        <v>0.99999999999999867</v>
      </c>
      <c r="E239" s="49">
        <v>0.99999999999999867</v>
      </c>
      <c r="F239" s="64">
        <v>2.0833333333333332E-2</v>
      </c>
      <c r="G239" s="34">
        <f t="shared" si="130"/>
        <v>0</v>
      </c>
      <c r="H239" s="50" t="str">
        <f t="shared" si="132"/>
        <v/>
      </c>
      <c r="I239" s="74"/>
      <c r="J239" s="74"/>
      <c r="K239" s="51">
        <f t="shared" si="133"/>
        <v>0</v>
      </c>
      <c r="L239" s="24"/>
    </row>
    <row r="240" spans="1:15" x14ac:dyDescent="0.25">
      <c r="A240" s="23"/>
      <c r="B240" s="21"/>
      <c r="C240" s="22"/>
      <c r="D240" s="56"/>
      <c r="E240" s="57"/>
      <c r="F240" s="46" t="s">
        <v>20</v>
      </c>
      <c r="G240" s="28">
        <f>SUM(G233:G239)</f>
        <v>39.999999999999936</v>
      </c>
      <c r="H240" s="58">
        <f>SUM(H233:H239)</f>
        <v>0</v>
      </c>
      <c r="I240" s="76">
        <f t="shared" ref="I240" si="134">SUM(I233:I239)</f>
        <v>0</v>
      </c>
      <c r="J240" s="76">
        <f t="shared" ref="J240" si="135">SUM(J233:J239)</f>
        <v>0</v>
      </c>
      <c r="K240" s="29">
        <f>SUM(K233:K239)</f>
        <v>449.99999999999932</v>
      </c>
      <c r="L240" s="24"/>
    </row>
    <row r="241" spans="1:15" x14ac:dyDescent="0.25">
      <c r="B241" s="21"/>
      <c r="C241" s="22"/>
      <c r="D241" s="57"/>
      <c r="E241" s="57"/>
      <c r="F241" s="66" t="s">
        <v>21</v>
      </c>
      <c r="G241" s="7"/>
      <c r="H241" s="50"/>
      <c r="I241" s="74"/>
      <c r="J241" s="74"/>
      <c r="K241" s="32">
        <f>K240/1.33</f>
        <v>338.34586466165359</v>
      </c>
      <c r="L241" s="24"/>
    </row>
    <row r="242" spans="1:15" ht="15.75" thickBot="1" x14ac:dyDescent="0.3"/>
    <row r="243" spans="1:15" ht="15.75" thickBot="1" x14ac:dyDescent="0.3">
      <c r="A243" s="14" t="s">
        <v>14</v>
      </c>
      <c r="B243" s="15" t="s">
        <v>7</v>
      </c>
      <c r="C243" s="15" t="s">
        <v>13</v>
      </c>
      <c r="D243" s="47" t="s">
        <v>8</v>
      </c>
      <c r="E243" s="47" t="s">
        <v>9</v>
      </c>
      <c r="F243" s="16" t="s">
        <v>15</v>
      </c>
      <c r="G243" s="16" t="s">
        <v>16</v>
      </c>
      <c r="H243" s="48" t="s">
        <v>19</v>
      </c>
      <c r="I243" s="73" t="s">
        <v>17</v>
      </c>
      <c r="J243" s="73" t="s">
        <v>18</v>
      </c>
      <c r="K243" s="17" t="s">
        <v>10</v>
      </c>
      <c r="L243" s="5" t="s">
        <v>12</v>
      </c>
      <c r="N243" s="59">
        <f>C244</f>
        <v>17</v>
      </c>
      <c r="O243" s="77" t="s">
        <v>75</v>
      </c>
    </row>
    <row r="244" spans="1:15" x14ac:dyDescent="0.25">
      <c r="A244" s="41" t="s">
        <v>0</v>
      </c>
      <c r="B244" s="42">
        <v>42849</v>
      </c>
      <c r="C244" s="43">
        <f>INT((B244-DATE(YEAR(B244-WEEKDAY(B244-1)+4),1,3)+WEEKDAY(DATE(YEAR(B244-WEEKDAY(B244-1)+4),1,3))+5)/7)</f>
        <v>17</v>
      </c>
      <c r="D244" s="49">
        <v>0.37500000000000022</v>
      </c>
      <c r="E244" s="49">
        <v>0.70833333333333304</v>
      </c>
      <c r="F244" s="64">
        <v>2.0833333333333332E-2</v>
      </c>
      <c r="G244" s="34">
        <f t="shared" ref="G244:G250" si="136">SUM(E244-D244)*24</f>
        <v>7.9999999999999876</v>
      </c>
      <c r="H244" s="50" t="str">
        <f>IF(G244&gt;8,G244-8,"")</f>
        <v/>
      </c>
      <c r="I244" s="74"/>
      <c r="J244" s="74"/>
      <c r="K244" s="51">
        <f>SUM((G244)*$L$2)</f>
        <v>89.999999999999858</v>
      </c>
      <c r="L244" s="9">
        <f>Q3/20/8</f>
        <v>11.25</v>
      </c>
    </row>
    <row r="245" spans="1:15" x14ac:dyDescent="0.25">
      <c r="A245" s="44" t="s">
        <v>1</v>
      </c>
      <c r="B245" s="42">
        <v>42850</v>
      </c>
      <c r="C245" s="43">
        <f t="shared" ref="C245:C250" si="137">INT((B245-DATE(YEAR(B245-WEEKDAY(B245-1)+4),1,3)+WEEKDAY(DATE(YEAR(B245-WEEKDAY(B245-1)+4),1,3))+5)/7)</f>
        <v>17</v>
      </c>
      <c r="D245" s="52">
        <v>0.37500000000000022</v>
      </c>
      <c r="E245" s="52">
        <v>0.70833333333333304</v>
      </c>
      <c r="F245" s="65">
        <v>2.0833333333333332E-2</v>
      </c>
      <c r="G245" s="35">
        <f t="shared" si="136"/>
        <v>7.9999999999999876</v>
      </c>
      <c r="H245" s="53" t="str">
        <f t="shared" ref="H245:H250" si="138">IF(G245&gt;8,G245-8,"")</f>
        <v/>
      </c>
      <c r="I245" s="75"/>
      <c r="J245" s="75"/>
      <c r="K245" s="54">
        <f t="shared" ref="K245:K250" si="139">SUM((G245)*$L$2)</f>
        <v>89.999999999999858</v>
      </c>
      <c r="L245" s="24"/>
    </row>
    <row r="246" spans="1:15" x14ac:dyDescent="0.25">
      <c r="A246" s="41" t="s">
        <v>2</v>
      </c>
      <c r="B246" s="42">
        <v>42851</v>
      </c>
      <c r="C246" s="43">
        <f t="shared" si="137"/>
        <v>17</v>
      </c>
      <c r="D246" s="49">
        <v>0.37500000000000022</v>
      </c>
      <c r="E246" s="49">
        <v>0.70833333333333304</v>
      </c>
      <c r="F246" s="64">
        <v>2.0833333333333332E-2</v>
      </c>
      <c r="G246" s="34">
        <f t="shared" si="136"/>
        <v>7.9999999999999876</v>
      </c>
      <c r="H246" s="50" t="str">
        <f t="shared" si="138"/>
        <v/>
      </c>
      <c r="I246" s="74"/>
      <c r="J246" s="74"/>
      <c r="K246" s="51">
        <f t="shared" si="139"/>
        <v>89.999999999999858</v>
      </c>
      <c r="L246" s="24"/>
    </row>
    <row r="247" spans="1:15" x14ac:dyDescent="0.25">
      <c r="A247" s="44" t="s">
        <v>3</v>
      </c>
      <c r="B247" s="42">
        <v>42852</v>
      </c>
      <c r="C247" s="43">
        <f t="shared" si="137"/>
        <v>17</v>
      </c>
      <c r="D247" s="52">
        <v>0.37500000000000022</v>
      </c>
      <c r="E247" s="52">
        <v>0.70833333333333304</v>
      </c>
      <c r="F247" s="65">
        <v>2.0833333333333332E-2</v>
      </c>
      <c r="G247" s="35">
        <f t="shared" si="136"/>
        <v>7.9999999999999876</v>
      </c>
      <c r="H247" s="53" t="str">
        <f t="shared" si="138"/>
        <v/>
      </c>
      <c r="I247" s="75"/>
      <c r="J247" s="75"/>
      <c r="K247" s="54">
        <f t="shared" si="139"/>
        <v>89.999999999999858</v>
      </c>
      <c r="L247" s="24"/>
    </row>
    <row r="248" spans="1:15" x14ac:dyDescent="0.25">
      <c r="A248" s="41" t="s">
        <v>4</v>
      </c>
      <c r="B248" s="42">
        <v>42853</v>
      </c>
      <c r="C248" s="43">
        <f t="shared" si="137"/>
        <v>17</v>
      </c>
      <c r="D248" s="49">
        <v>0.37500000000000022</v>
      </c>
      <c r="E248" s="49">
        <v>0.70833333333333304</v>
      </c>
      <c r="F248" s="64">
        <v>2.0833333333333332E-2</v>
      </c>
      <c r="G248" s="34">
        <f t="shared" si="136"/>
        <v>7.9999999999999876</v>
      </c>
      <c r="H248" s="50" t="str">
        <f t="shared" si="138"/>
        <v/>
      </c>
      <c r="I248" s="74"/>
      <c r="J248" s="74"/>
      <c r="K248" s="51">
        <f t="shared" si="139"/>
        <v>89.999999999999858</v>
      </c>
      <c r="L248" s="24"/>
    </row>
    <row r="249" spans="1:15" x14ac:dyDescent="0.25">
      <c r="A249" s="44" t="s">
        <v>5</v>
      </c>
      <c r="B249" s="42">
        <v>42854</v>
      </c>
      <c r="C249" s="43">
        <f t="shared" si="137"/>
        <v>17</v>
      </c>
      <c r="D249" s="52">
        <v>0.99999999999999867</v>
      </c>
      <c r="E249" s="52">
        <v>0.99999999999999867</v>
      </c>
      <c r="F249" s="65">
        <v>2.0833333333333332E-2</v>
      </c>
      <c r="G249" s="35">
        <f t="shared" si="136"/>
        <v>0</v>
      </c>
      <c r="H249" s="53" t="str">
        <f t="shared" si="138"/>
        <v/>
      </c>
      <c r="I249" s="75"/>
      <c r="J249" s="75"/>
      <c r="K249" s="54">
        <f t="shared" si="139"/>
        <v>0</v>
      </c>
      <c r="L249" s="24"/>
    </row>
    <row r="250" spans="1:15" x14ac:dyDescent="0.25">
      <c r="A250" s="41" t="s">
        <v>6</v>
      </c>
      <c r="B250" s="42">
        <v>42855</v>
      </c>
      <c r="C250" s="43">
        <f t="shared" si="137"/>
        <v>17</v>
      </c>
      <c r="D250" s="55">
        <v>0.99999999999999867</v>
      </c>
      <c r="E250" s="49">
        <v>0.99999999999999867</v>
      </c>
      <c r="F250" s="64">
        <v>2.0833333333333332E-2</v>
      </c>
      <c r="G250" s="34">
        <f t="shared" si="136"/>
        <v>0</v>
      </c>
      <c r="H250" s="50" t="str">
        <f t="shared" si="138"/>
        <v/>
      </c>
      <c r="I250" s="74"/>
      <c r="J250" s="74"/>
      <c r="K250" s="51">
        <f t="shared" si="139"/>
        <v>0</v>
      </c>
      <c r="L250" s="24"/>
    </row>
    <row r="251" spans="1:15" x14ac:dyDescent="0.25">
      <c r="A251" s="23"/>
      <c r="B251" s="21"/>
      <c r="C251" s="22"/>
      <c r="D251" s="56"/>
      <c r="E251" s="57"/>
      <c r="F251" s="46" t="s">
        <v>20</v>
      </c>
      <c r="G251" s="28">
        <f>SUM(G244:G250)</f>
        <v>39.999999999999936</v>
      </c>
      <c r="H251" s="58">
        <f>SUM(H244:H250)</f>
        <v>0</v>
      </c>
      <c r="I251" s="76">
        <f t="shared" ref="I251" si="140">SUM(I244:I250)</f>
        <v>0</v>
      </c>
      <c r="J251" s="76">
        <f t="shared" ref="J251" si="141">SUM(J244:J250)</f>
        <v>0</v>
      </c>
      <c r="K251" s="29">
        <f>SUM(K244:K250)</f>
        <v>449.99999999999932</v>
      </c>
      <c r="L251" s="24"/>
    </row>
    <row r="252" spans="1:15" x14ac:dyDescent="0.25">
      <c r="B252" s="21"/>
      <c r="C252" s="22"/>
      <c r="D252" s="57"/>
      <c r="E252" s="57"/>
      <c r="F252" s="66" t="s">
        <v>21</v>
      </c>
      <c r="G252" s="7"/>
      <c r="H252" s="50"/>
      <c r="I252" s="74"/>
      <c r="J252" s="74"/>
      <c r="K252" s="32">
        <f>K251/1.33</f>
        <v>338.34586466165359</v>
      </c>
      <c r="L252" s="24"/>
    </row>
    <row r="253" spans="1:15" ht="15.75" thickBot="1" x14ac:dyDescent="0.3"/>
    <row r="254" spans="1:15" ht="15.75" thickBot="1" x14ac:dyDescent="0.3">
      <c r="A254" s="14" t="s">
        <v>14</v>
      </c>
      <c r="B254" s="15" t="s">
        <v>7</v>
      </c>
      <c r="C254" s="15" t="s">
        <v>13</v>
      </c>
      <c r="D254" s="47" t="s">
        <v>8</v>
      </c>
      <c r="E254" s="47" t="s">
        <v>9</v>
      </c>
      <c r="F254" s="16" t="s">
        <v>15</v>
      </c>
      <c r="G254" s="16" t="s">
        <v>16</v>
      </c>
      <c r="H254" s="48" t="s">
        <v>19</v>
      </c>
      <c r="I254" s="73" t="s">
        <v>17</v>
      </c>
      <c r="J254" s="73" t="s">
        <v>18</v>
      </c>
      <c r="K254" s="17" t="s">
        <v>10</v>
      </c>
      <c r="L254" s="5" t="s">
        <v>12</v>
      </c>
      <c r="N254" s="59">
        <f>C255</f>
        <v>18</v>
      </c>
      <c r="O254" s="77" t="s">
        <v>75</v>
      </c>
    </row>
    <row r="255" spans="1:15" x14ac:dyDescent="0.25">
      <c r="A255" s="41" t="s">
        <v>0</v>
      </c>
      <c r="B255" s="42">
        <v>42856</v>
      </c>
      <c r="C255" s="43">
        <f>INT((B255-DATE(YEAR(B255-WEEKDAY(B255-1)+4),1,3)+WEEKDAY(DATE(YEAR(B255-WEEKDAY(B255-1)+4),1,3))+5)/7)</f>
        <v>18</v>
      </c>
      <c r="D255" s="49">
        <v>0.37500000000000022</v>
      </c>
      <c r="E255" s="49">
        <v>0.70833333333333304</v>
      </c>
      <c r="F255" s="64">
        <v>2.0833333333333332E-2</v>
      </c>
      <c r="G255" s="34">
        <f t="shared" ref="G255:G261" si="142">SUM(E255-D255)*24</f>
        <v>7.9999999999999876</v>
      </c>
      <c r="H255" s="50" t="str">
        <f>IF(G255&gt;8,G255-8,"")</f>
        <v/>
      </c>
      <c r="I255" s="74"/>
      <c r="J255" s="74"/>
      <c r="K255" s="51">
        <f>SUM((G255)*$L$2)</f>
        <v>89.999999999999858</v>
      </c>
      <c r="L255" s="9">
        <f>Q3/20/8</f>
        <v>11.25</v>
      </c>
    </row>
    <row r="256" spans="1:15" x14ac:dyDescent="0.25">
      <c r="A256" s="44" t="s">
        <v>1</v>
      </c>
      <c r="B256" s="42">
        <v>42857</v>
      </c>
      <c r="C256" s="43">
        <f t="shared" ref="C256:C261" si="143">INT((B256-DATE(YEAR(B256-WEEKDAY(B256-1)+4),1,3)+WEEKDAY(DATE(YEAR(B256-WEEKDAY(B256-1)+4),1,3))+5)/7)</f>
        <v>18</v>
      </c>
      <c r="D256" s="52">
        <v>0.37500000000000022</v>
      </c>
      <c r="E256" s="52">
        <v>0.70833333333333304</v>
      </c>
      <c r="F256" s="65">
        <v>2.0833333333333332E-2</v>
      </c>
      <c r="G256" s="35">
        <f t="shared" si="142"/>
        <v>7.9999999999999876</v>
      </c>
      <c r="H256" s="53" t="str">
        <f t="shared" ref="H256:H261" si="144">IF(G256&gt;8,G256-8,"")</f>
        <v/>
      </c>
      <c r="I256" s="75"/>
      <c r="J256" s="75"/>
      <c r="K256" s="54">
        <f t="shared" ref="K256:K261" si="145">SUM((G256)*$L$2)</f>
        <v>89.999999999999858</v>
      </c>
      <c r="L256" s="24"/>
    </row>
    <row r="257" spans="1:15" x14ac:dyDescent="0.25">
      <c r="A257" s="41" t="s">
        <v>2</v>
      </c>
      <c r="B257" s="42">
        <v>42858</v>
      </c>
      <c r="C257" s="43">
        <f t="shared" si="143"/>
        <v>18</v>
      </c>
      <c r="D257" s="49">
        <v>0.37500000000000022</v>
      </c>
      <c r="E257" s="49">
        <v>0.70833333333333304</v>
      </c>
      <c r="F257" s="64">
        <v>2.0833333333333332E-2</v>
      </c>
      <c r="G257" s="34">
        <f t="shared" si="142"/>
        <v>7.9999999999999876</v>
      </c>
      <c r="H257" s="50" t="str">
        <f t="shared" si="144"/>
        <v/>
      </c>
      <c r="I257" s="74"/>
      <c r="J257" s="74"/>
      <c r="K257" s="51">
        <f t="shared" si="145"/>
        <v>89.999999999999858</v>
      </c>
      <c r="L257" s="24"/>
    </row>
    <row r="258" spans="1:15" x14ac:dyDescent="0.25">
      <c r="A258" s="44" t="s">
        <v>3</v>
      </c>
      <c r="B258" s="42">
        <v>42859</v>
      </c>
      <c r="C258" s="43">
        <f t="shared" si="143"/>
        <v>18</v>
      </c>
      <c r="D258" s="52">
        <v>0.37500000000000022</v>
      </c>
      <c r="E258" s="52">
        <v>0.70833333333333304</v>
      </c>
      <c r="F258" s="65">
        <v>2.0833333333333332E-2</v>
      </c>
      <c r="G258" s="35">
        <f t="shared" si="142"/>
        <v>7.9999999999999876</v>
      </c>
      <c r="H258" s="53" t="str">
        <f t="shared" si="144"/>
        <v/>
      </c>
      <c r="I258" s="75"/>
      <c r="J258" s="75"/>
      <c r="K258" s="54">
        <f t="shared" si="145"/>
        <v>89.999999999999858</v>
      </c>
      <c r="L258" s="24"/>
    </row>
    <row r="259" spans="1:15" x14ac:dyDescent="0.25">
      <c r="A259" s="41" t="s">
        <v>4</v>
      </c>
      <c r="B259" s="42">
        <v>42860</v>
      </c>
      <c r="C259" s="43">
        <f t="shared" si="143"/>
        <v>18</v>
      </c>
      <c r="D259" s="49">
        <v>0.37500000000000022</v>
      </c>
      <c r="E259" s="49">
        <v>0.70833333333333304</v>
      </c>
      <c r="F259" s="64">
        <v>2.0833333333333332E-2</v>
      </c>
      <c r="G259" s="34">
        <f t="shared" si="142"/>
        <v>7.9999999999999876</v>
      </c>
      <c r="H259" s="50" t="str">
        <f t="shared" si="144"/>
        <v/>
      </c>
      <c r="I259" s="74"/>
      <c r="J259" s="74"/>
      <c r="K259" s="51">
        <f t="shared" si="145"/>
        <v>89.999999999999858</v>
      </c>
      <c r="L259" s="24"/>
    </row>
    <row r="260" spans="1:15" x14ac:dyDescent="0.25">
      <c r="A260" s="44" t="s">
        <v>5</v>
      </c>
      <c r="B260" s="42">
        <v>42861</v>
      </c>
      <c r="C260" s="43">
        <f t="shared" si="143"/>
        <v>18</v>
      </c>
      <c r="D260" s="52">
        <v>0.99999999999999867</v>
      </c>
      <c r="E260" s="52">
        <v>0.99999999999999867</v>
      </c>
      <c r="F260" s="65">
        <v>2.0833333333333332E-2</v>
      </c>
      <c r="G260" s="35">
        <f t="shared" si="142"/>
        <v>0</v>
      </c>
      <c r="H260" s="53" t="str">
        <f t="shared" si="144"/>
        <v/>
      </c>
      <c r="I260" s="75"/>
      <c r="J260" s="75"/>
      <c r="K260" s="54">
        <f t="shared" si="145"/>
        <v>0</v>
      </c>
      <c r="L260" s="24"/>
    </row>
    <row r="261" spans="1:15" x14ac:dyDescent="0.25">
      <c r="A261" s="41" t="s">
        <v>6</v>
      </c>
      <c r="B261" s="42">
        <v>42862</v>
      </c>
      <c r="C261" s="43">
        <f t="shared" si="143"/>
        <v>18</v>
      </c>
      <c r="D261" s="55">
        <v>0.99999999999999867</v>
      </c>
      <c r="E261" s="49">
        <v>0.99999999999999867</v>
      </c>
      <c r="F261" s="64">
        <v>2.0833333333333332E-2</v>
      </c>
      <c r="G261" s="34">
        <f t="shared" si="142"/>
        <v>0</v>
      </c>
      <c r="H261" s="50" t="str">
        <f t="shared" si="144"/>
        <v/>
      </c>
      <c r="I261" s="74"/>
      <c r="J261" s="74"/>
      <c r="K261" s="51">
        <f t="shared" si="145"/>
        <v>0</v>
      </c>
      <c r="L261" s="24"/>
    </row>
    <row r="262" spans="1:15" x14ac:dyDescent="0.25">
      <c r="A262" s="23"/>
      <c r="B262" s="21"/>
      <c r="C262" s="22"/>
      <c r="D262" s="56"/>
      <c r="E262" s="57"/>
      <c r="F262" s="46" t="s">
        <v>20</v>
      </c>
      <c r="G262" s="28">
        <f>SUM(G255:G261)</f>
        <v>39.999999999999936</v>
      </c>
      <c r="H262" s="58">
        <f>SUM(H255:H261)</f>
        <v>0</v>
      </c>
      <c r="I262" s="76">
        <f t="shared" ref="I262" si="146">SUM(I255:I261)</f>
        <v>0</v>
      </c>
      <c r="J262" s="76">
        <f t="shared" ref="J262" si="147">SUM(J255:J261)</f>
        <v>0</v>
      </c>
      <c r="K262" s="29">
        <f>SUM(K255:K261)</f>
        <v>449.99999999999932</v>
      </c>
      <c r="L262" s="24"/>
    </row>
    <row r="263" spans="1:15" x14ac:dyDescent="0.25">
      <c r="B263" s="21"/>
      <c r="C263" s="22"/>
      <c r="D263" s="57"/>
      <c r="E263" s="57"/>
      <c r="F263" s="66" t="s">
        <v>21</v>
      </c>
      <c r="G263" s="7"/>
      <c r="H263" s="50"/>
      <c r="I263" s="74"/>
      <c r="J263" s="74"/>
      <c r="K263" s="32">
        <f>K262/1.33</f>
        <v>338.34586466165359</v>
      </c>
      <c r="L263" s="24"/>
    </row>
    <row r="264" spans="1:15" ht="15.75" thickBot="1" x14ac:dyDescent="0.3"/>
    <row r="265" spans="1:15" ht="15.75" thickBot="1" x14ac:dyDescent="0.3">
      <c r="A265" s="14" t="s">
        <v>14</v>
      </c>
      <c r="B265" s="15" t="s">
        <v>7</v>
      </c>
      <c r="C265" s="15" t="s">
        <v>13</v>
      </c>
      <c r="D265" s="47" t="s">
        <v>8</v>
      </c>
      <c r="E265" s="47" t="s">
        <v>9</v>
      </c>
      <c r="F265" s="16" t="s">
        <v>15</v>
      </c>
      <c r="G265" s="16" t="s">
        <v>16</v>
      </c>
      <c r="H265" s="48" t="s">
        <v>19</v>
      </c>
      <c r="I265" s="73" t="s">
        <v>17</v>
      </c>
      <c r="J265" s="73" t="s">
        <v>18</v>
      </c>
      <c r="K265" s="17" t="s">
        <v>10</v>
      </c>
      <c r="L265" s="5" t="s">
        <v>12</v>
      </c>
      <c r="N265" s="59">
        <f>C266</f>
        <v>19</v>
      </c>
      <c r="O265" s="77" t="s">
        <v>75</v>
      </c>
    </row>
    <row r="266" spans="1:15" x14ac:dyDescent="0.25">
      <c r="A266" s="41" t="s">
        <v>0</v>
      </c>
      <c r="B266" s="42">
        <v>42863</v>
      </c>
      <c r="C266" s="43">
        <f>INT((B266-DATE(YEAR(B266-WEEKDAY(B266-1)+4),1,3)+WEEKDAY(DATE(YEAR(B266-WEEKDAY(B266-1)+4),1,3))+5)/7)</f>
        <v>19</v>
      </c>
      <c r="D266" s="49">
        <v>0.37500000000000022</v>
      </c>
      <c r="E266" s="49">
        <v>0.70833333333333304</v>
      </c>
      <c r="F266" s="64">
        <v>2.0833333333333332E-2</v>
      </c>
      <c r="G266" s="34">
        <f t="shared" ref="G266:G272" si="148">SUM(E266-D266)*24</f>
        <v>7.9999999999999876</v>
      </c>
      <c r="H266" s="50" t="str">
        <f>IF(G266&gt;8,G266-8,"")</f>
        <v/>
      </c>
      <c r="I266" s="74"/>
      <c r="J266" s="74"/>
      <c r="K266" s="51">
        <f>SUM((G266)*$L$2)</f>
        <v>89.999999999999858</v>
      </c>
      <c r="L266" s="9">
        <f>Q3/20/8</f>
        <v>11.25</v>
      </c>
    </row>
    <row r="267" spans="1:15" x14ac:dyDescent="0.25">
      <c r="A267" s="44" t="s">
        <v>1</v>
      </c>
      <c r="B267" s="42">
        <v>42864</v>
      </c>
      <c r="C267" s="43">
        <f t="shared" ref="C267:C272" si="149">INT((B267-DATE(YEAR(B267-WEEKDAY(B267-1)+4),1,3)+WEEKDAY(DATE(YEAR(B267-WEEKDAY(B267-1)+4),1,3))+5)/7)</f>
        <v>19</v>
      </c>
      <c r="D267" s="52">
        <v>0.37500000000000022</v>
      </c>
      <c r="E267" s="52">
        <v>0.70833333333333304</v>
      </c>
      <c r="F267" s="65">
        <v>2.0833333333333332E-2</v>
      </c>
      <c r="G267" s="35">
        <f t="shared" si="148"/>
        <v>7.9999999999999876</v>
      </c>
      <c r="H267" s="53" t="str">
        <f t="shared" ref="H267:H272" si="150">IF(G267&gt;8,G267-8,"")</f>
        <v/>
      </c>
      <c r="I267" s="75"/>
      <c r="J267" s="75"/>
      <c r="K267" s="54">
        <f t="shared" ref="K267:K272" si="151">SUM((G267)*$L$2)</f>
        <v>89.999999999999858</v>
      </c>
      <c r="L267" s="24"/>
    </row>
    <row r="268" spans="1:15" x14ac:dyDescent="0.25">
      <c r="A268" s="41" t="s">
        <v>2</v>
      </c>
      <c r="B268" s="42">
        <v>42865</v>
      </c>
      <c r="C268" s="43">
        <f t="shared" si="149"/>
        <v>19</v>
      </c>
      <c r="D268" s="49">
        <v>0.37500000000000022</v>
      </c>
      <c r="E268" s="49">
        <v>0.70833333333333304</v>
      </c>
      <c r="F268" s="64">
        <v>2.0833333333333332E-2</v>
      </c>
      <c r="G268" s="34">
        <f t="shared" si="148"/>
        <v>7.9999999999999876</v>
      </c>
      <c r="H268" s="50" t="str">
        <f t="shared" si="150"/>
        <v/>
      </c>
      <c r="I268" s="74"/>
      <c r="J268" s="74"/>
      <c r="K268" s="51">
        <f t="shared" si="151"/>
        <v>89.999999999999858</v>
      </c>
      <c r="L268" s="24"/>
    </row>
    <row r="269" spans="1:15" x14ac:dyDescent="0.25">
      <c r="A269" s="44" t="s">
        <v>3</v>
      </c>
      <c r="B269" s="42">
        <v>42866</v>
      </c>
      <c r="C269" s="43">
        <f t="shared" si="149"/>
        <v>19</v>
      </c>
      <c r="D269" s="52">
        <v>0.37500000000000022</v>
      </c>
      <c r="E269" s="52">
        <v>0.70833333333333304</v>
      </c>
      <c r="F269" s="65">
        <v>2.0833333333333332E-2</v>
      </c>
      <c r="G269" s="35">
        <f t="shared" si="148"/>
        <v>7.9999999999999876</v>
      </c>
      <c r="H269" s="53" t="str">
        <f t="shared" si="150"/>
        <v/>
      </c>
      <c r="I269" s="75"/>
      <c r="J269" s="75"/>
      <c r="K269" s="54">
        <f t="shared" si="151"/>
        <v>89.999999999999858</v>
      </c>
      <c r="L269" s="24"/>
    </row>
    <row r="270" spans="1:15" x14ac:dyDescent="0.25">
      <c r="A270" s="41" t="s">
        <v>4</v>
      </c>
      <c r="B270" s="42">
        <v>42867</v>
      </c>
      <c r="C270" s="43">
        <f t="shared" si="149"/>
        <v>19</v>
      </c>
      <c r="D270" s="49">
        <v>0.37500000000000022</v>
      </c>
      <c r="E270" s="49">
        <v>0.70833333333333304</v>
      </c>
      <c r="F270" s="64">
        <v>2.0833333333333332E-2</v>
      </c>
      <c r="G270" s="34">
        <f t="shared" si="148"/>
        <v>7.9999999999999876</v>
      </c>
      <c r="H270" s="50" t="str">
        <f t="shared" si="150"/>
        <v/>
      </c>
      <c r="I270" s="74"/>
      <c r="J270" s="74"/>
      <c r="K270" s="51">
        <f t="shared" si="151"/>
        <v>89.999999999999858</v>
      </c>
      <c r="L270" s="24"/>
    </row>
    <row r="271" spans="1:15" x14ac:dyDescent="0.25">
      <c r="A271" s="44" t="s">
        <v>5</v>
      </c>
      <c r="B271" s="42">
        <v>42868</v>
      </c>
      <c r="C271" s="43">
        <f t="shared" si="149"/>
        <v>19</v>
      </c>
      <c r="D271" s="52">
        <v>0.99999999999999867</v>
      </c>
      <c r="E271" s="52">
        <v>0.99999999999999867</v>
      </c>
      <c r="F271" s="65">
        <v>2.0833333333333332E-2</v>
      </c>
      <c r="G271" s="35">
        <f t="shared" si="148"/>
        <v>0</v>
      </c>
      <c r="H271" s="53" t="str">
        <f t="shared" si="150"/>
        <v/>
      </c>
      <c r="I271" s="75"/>
      <c r="J271" s="75"/>
      <c r="K271" s="54">
        <f t="shared" si="151"/>
        <v>0</v>
      </c>
      <c r="L271" s="24"/>
    </row>
    <row r="272" spans="1:15" x14ac:dyDescent="0.25">
      <c r="A272" s="41" t="s">
        <v>6</v>
      </c>
      <c r="B272" s="42">
        <v>42869</v>
      </c>
      <c r="C272" s="43">
        <f t="shared" si="149"/>
        <v>19</v>
      </c>
      <c r="D272" s="55">
        <v>0.99999999999999867</v>
      </c>
      <c r="E272" s="49">
        <v>0.99999999999999867</v>
      </c>
      <c r="F272" s="64">
        <v>2.0833333333333332E-2</v>
      </c>
      <c r="G272" s="34">
        <f t="shared" si="148"/>
        <v>0</v>
      </c>
      <c r="H272" s="50" t="str">
        <f t="shared" si="150"/>
        <v/>
      </c>
      <c r="I272" s="74"/>
      <c r="J272" s="74"/>
      <c r="K272" s="51">
        <f t="shared" si="151"/>
        <v>0</v>
      </c>
      <c r="L272" s="24"/>
    </row>
    <row r="273" spans="1:15" x14ac:dyDescent="0.25">
      <c r="A273" s="23"/>
      <c r="B273" s="21"/>
      <c r="C273" s="22"/>
      <c r="D273" s="56"/>
      <c r="E273" s="57"/>
      <c r="F273" s="46" t="s">
        <v>20</v>
      </c>
      <c r="G273" s="28">
        <f>SUM(G266:G272)</f>
        <v>39.999999999999936</v>
      </c>
      <c r="H273" s="58">
        <f>SUM(H266:H272)</f>
        <v>0</v>
      </c>
      <c r="I273" s="76">
        <f t="shared" ref="I273" si="152">SUM(I266:I272)</f>
        <v>0</v>
      </c>
      <c r="J273" s="76">
        <f t="shared" ref="J273" si="153">SUM(J266:J272)</f>
        <v>0</v>
      </c>
      <c r="K273" s="29">
        <f>SUM(K266:K272)</f>
        <v>449.99999999999932</v>
      </c>
      <c r="L273" s="24"/>
    </row>
    <row r="274" spans="1:15" x14ac:dyDescent="0.25">
      <c r="B274" s="21"/>
      <c r="C274" s="22"/>
      <c r="D274" s="57"/>
      <c r="E274" s="57"/>
      <c r="F274" s="66" t="s">
        <v>21</v>
      </c>
      <c r="G274" s="7"/>
      <c r="H274" s="50"/>
      <c r="I274" s="74"/>
      <c r="J274" s="74"/>
      <c r="K274" s="32">
        <f>K273/1.33</f>
        <v>338.34586466165359</v>
      </c>
      <c r="L274" s="24"/>
    </row>
    <row r="275" spans="1:15" ht="15.75" thickBot="1" x14ac:dyDescent="0.3"/>
    <row r="276" spans="1:15" ht="15.75" thickBot="1" x14ac:dyDescent="0.3">
      <c r="A276" s="14" t="s">
        <v>14</v>
      </c>
      <c r="B276" s="15" t="s">
        <v>7</v>
      </c>
      <c r="C276" s="15" t="s">
        <v>13</v>
      </c>
      <c r="D276" s="47" t="s">
        <v>8</v>
      </c>
      <c r="E276" s="47" t="s">
        <v>9</v>
      </c>
      <c r="F276" s="16" t="s">
        <v>15</v>
      </c>
      <c r="G276" s="16" t="s">
        <v>16</v>
      </c>
      <c r="H276" s="48" t="s">
        <v>19</v>
      </c>
      <c r="I276" s="73" t="s">
        <v>17</v>
      </c>
      <c r="J276" s="73" t="s">
        <v>18</v>
      </c>
      <c r="K276" s="17" t="s">
        <v>10</v>
      </c>
      <c r="L276" s="5" t="s">
        <v>12</v>
      </c>
      <c r="N276" s="59">
        <f>C277</f>
        <v>20</v>
      </c>
      <c r="O276" s="77" t="s">
        <v>75</v>
      </c>
    </row>
    <row r="277" spans="1:15" x14ac:dyDescent="0.25">
      <c r="A277" s="41" t="s">
        <v>0</v>
      </c>
      <c r="B277" s="42">
        <v>42870</v>
      </c>
      <c r="C277" s="43">
        <f>INT((B277-DATE(YEAR(B277-WEEKDAY(B277-1)+4),1,3)+WEEKDAY(DATE(YEAR(B277-WEEKDAY(B277-1)+4),1,3))+5)/7)</f>
        <v>20</v>
      </c>
      <c r="D277" s="49">
        <v>0.37500000000000022</v>
      </c>
      <c r="E277" s="49">
        <v>0.70833333333333304</v>
      </c>
      <c r="F277" s="64">
        <v>2.0833333333333332E-2</v>
      </c>
      <c r="G277" s="34">
        <f t="shared" ref="G277:G283" si="154">SUM(E277-D277)*24</f>
        <v>7.9999999999999876</v>
      </c>
      <c r="H277" s="50" t="str">
        <f>IF(G277&gt;8,G277-8,"")</f>
        <v/>
      </c>
      <c r="I277" s="74"/>
      <c r="J277" s="74"/>
      <c r="K277" s="51">
        <f>SUM((G277)*$L$2)</f>
        <v>89.999999999999858</v>
      </c>
      <c r="L277" s="9">
        <f>Q3/20/8</f>
        <v>11.25</v>
      </c>
    </row>
    <row r="278" spans="1:15" x14ac:dyDescent="0.25">
      <c r="A278" s="44" t="s">
        <v>1</v>
      </c>
      <c r="B278" s="42">
        <v>42871</v>
      </c>
      <c r="C278" s="43">
        <f t="shared" ref="C278:C283" si="155">INT((B278-DATE(YEAR(B278-WEEKDAY(B278-1)+4),1,3)+WEEKDAY(DATE(YEAR(B278-WEEKDAY(B278-1)+4),1,3))+5)/7)</f>
        <v>20</v>
      </c>
      <c r="D278" s="52">
        <v>0.37500000000000022</v>
      </c>
      <c r="E278" s="52">
        <v>0.70833333333333304</v>
      </c>
      <c r="F278" s="65">
        <v>2.0833333333333332E-2</v>
      </c>
      <c r="G278" s="35">
        <f t="shared" si="154"/>
        <v>7.9999999999999876</v>
      </c>
      <c r="H278" s="53" t="str">
        <f t="shared" ref="H278:H283" si="156">IF(G278&gt;8,G278-8,"")</f>
        <v/>
      </c>
      <c r="I278" s="75"/>
      <c r="J278" s="75"/>
      <c r="K278" s="54">
        <f t="shared" ref="K278:K283" si="157">SUM((G278)*$L$2)</f>
        <v>89.999999999999858</v>
      </c>
      <c r="L278" s="24"/>
    </row>
    <row r="279" spans="1:15" x14ac:dyDescent="0.25">
      <c r="A279" s="41" t="s">
        <v>2</v>
      </c>
      <c r="B279" s="42">
        <v>42872</v>
      </c>
      <c r="C279" s="43">
        <f t="shared" si="155"/>
        <v>20</v>
      </c>
      <c r="D279" s="49">
        <v>0.37500000000000022</v>
      </c>
      <c r="E279" s="49">
        <v>0.70833333333333304</v>
      </c>
      <c r="F279" s="64">
        <v>2.0833333333333332E-2</v>
      </c>
      <c r="G279" s="34">
        <f t="shared" si="154"/>
        <v>7.9999999999999876</v>
      </c>
      <c r="H279" s="50" t="str">
        <f t="shared" si="156"/>
        <v/>
      </c>
      <c r="I279" s="74"/>
      <c r="J279" s="74"/>
      <c r="K279" s="51">
        <f t="shared" si="157"/>
        <v>89.999999999999858</v>
      </c>
      <c r="L279" s="24"/>
    </row>
    <row r="280" spans="1:15" x14ac:dyDescent="0.25">
      <c r="A280" s="44" t="s">
        <v>3</v>
      </c>
      <c r="B280" s="42">
        <v>42873</v>
      </c>
      <c r="C280" s="43">
        <f t="shared" si="155"/>
        <v>20</v>
      </c>
      <c r="D280" s="52">
        <v>0.37500000000000022</v>
      </c>
      <c r="E280" s="52">
        <v>0.70833333333333304</v>
      </c>
      <c r="F280" s="65">
        <v>2.0833333333333332E-2</v>
      </c>
      <c r="G280" s="35">
        <f t="shared" si="154"/>
        <v>7.9999999999999876</v>
      </c>
      <c r="H280" s="53" t="str">
        <f t="shared" si="156"/>
        <v/>
      </c>
      <c r="I280" s="75"/>
      <c r="J280" s="75"/>
      <c r="K280" s="54">
        <f t="shared" si="157"/>
        <v>89.999999999999858</v>
      </c>
      <c r="L280" s="24"/>
    </row>
    <row r="281" spans="1:15" x14ac:dyDescent="0.25">
      <c r="A281" s="41" t="s">
        <v>4</v>
      </c>
      <c r="B281" s="42">
        <v>42874</v>
      </c>
      <c r="C281" s="43">
        <f t="shared" si="155"/>
        <v>20</v>
      </c>
      <c r="D281" s="49">
        <v>0.37500000000000022</v>
      </c>
      <c r="E281" s="49">
        <v>0.70833333333333304</v>
      </c>
      <c r="F281" s="64">
        <v>2.0833333333333332E-2</v>
      </c>
      <c r="G281" s="34">
        <f t="shared" si="154"/>
        <v>7.9999999999999876</v>
      </c>
      <c r="H281" s="50" t="str">
        <f t="shared" si="156"/>
        <v/>
      </c>
      <c r="I281" s="74"/>
      <c r="J281" s="74"/>
      <c r="K281" s="51">
        <f t="shared" si="157"/>
        <v>89.999999999999858</v>
      </c>
      <c r="L281" s="24"/>
    </row>
    <row r="282" spans="1:15" x14ac:dyDescent="0.25">
      <c r="A282" s="44" t="s">
        <v>5</v>
      </c>
      <c r="B282" s="42">
        <v>42875</v>
      </c>
      <c r="C282" s="43">
        <f t="shared" si="155"/>
        <v>20</v>
      </c>
      <c r="D282" s="52">
        <v>0.99999999999999867</v>
      </c>
      <c r="E282" s="52">
        <v>0.99999999999999867</v>
      </c>
      <c r="F282" s="65">
        <v>2.0833333333333332E-2</v>
      </c>
      <c r="G282" s="35">
        <f t="shared" si="154"/>
        <v>0</v>
      </c>
      <c r="H282" s="53" t="str">
        <f t="shared" si="156"/>
        <v/>
      </c>
      <c r="I282" s="75"/>
      <c r="J282" s="75"/>
      <c r="K282" s="54">
        <f t="shared" si="157"/>
        <v>0</v>
      </c>
      <c r="L282" s="24"/>
    </row>
    <row r="283" spans="1:15" x14ac:dyDescent="0.25">
      <c r="A283" s="41" t="s">
        <v>6</v>
      </c>
      <c r="B283" s="42">
        <v>42876</v>
      </c>
      <c r="C283" s="43">
        <f t="shared" si="155"/>
        <v>20</v>
      </c>
      <c r="D283" s="55">
        <v>0.99999999999999867</v>
      </c>
      <c r="E283" s="49">
        <v>0.99999999999999867</v>
      </c>
      <c r="F283" s="64">
        <v>2.0833333333333332E-2</v>
      </c>
      <c r="G283" s="34">
        <f t="shared" si="154"/>
        <v>0</v>
      </c>
      <c r="H283" s="50" t="str">
        <f t="shared" si="156"/>
        <v/>
      </c>
      <c r="I283" s="74"/>
      <c r="J283" s="74"/>
      <c r="K283" s="51">
        <f t="shared" si="157"/>
        <v>0</v>
      </c>
      <c r="L283" s="24"/>
    </row>
    <row r="284" spans="1:15" x14ac:dyDescent="0.25">
      <c r="A284" s="23"/>
      <c r="B284" s="21"/>
      <c r="C284" s="22"/>
      <c r="D284" s="56"/>
      <c r="E284" s="57"/>
      <c r="F284" s="46" t="s">
        <v>20</v>
      </c>
      <c r="G284" s="28">
        <f>SUM(G277:G283)</f>
        <v>39.999999999999936</v>
      </c>
      <c r="H284" s="58">
        <f>SUM(H277:H283)</f>
        <v>0</v>
      </c>
      <c r="I284" s="76">
        <f t="shared" ref="I284" si="158">SUM(I277:I283)</f>
        <v>0</v>
      </c>
      <c r="J284" s="76">
        <f t="shared" ref="J284" si="159">SUM(J277:J283)</f>
        <v>0</v>
      </c>
      <c r="K284" s="29">
        <f>SUM(K277:K283)</f>
        <v>449.99999999999932</v>
      </c>
      <c r="L284" s="24"/>
    </row>
    <row r="285" spans="1:15" x14ac:dyDescent="0.25">
      <c r="B285" s="21"/>
      <c r="C285" s="22"/>
      <c r="D285" s="57"/>
      <c r="E285" s="57"/>
      <c r="F285" s="66" t="s">
        <v>21</v>
      </c>
      <c r="G285" s="7"/>
      <c r="H285" s="50"/>
      <c r="I285" s="74"/>
      <c r="J285" s="74"/>
      <c r="K285" s="32">
        <f>K284/1.33</f>
        <v>338.34586466165359</v>
      </c>
      <c r="L285" s="24"/>
    </row>
    <row r="286" spans="1:15" ht="15.75" thickBot="1" x14ac:dyDescent="0.3"/>
    <row r="287" spans="1:15" ht="15.75" thickBot="1" x14ac:dyDescent="0.3">
      <c r="A287" s="14" t="s">
        <v>14</v>
      </c>
      <c r="B287" s="15" t="s">
        <v>7</v>
      </c>
      <c r="C287" s="15" t="s">
        <v>13</v>
      </c>
      <c r="D287" s="47" t="s">
        <v>8</v>
      </c>
      <c r="E287" s="47" t="s">
        <v>9</v>
      </c>
      <c r="F287" s="16" t="s">
        <v>15</v>
      </c>
      <c r="G287" s="16" t="s">
        <v>16</v>
      </c>
      <c r="H287" s="48" t="s">
        <v>19</v>
      </c>
      <c r="I287" s="73" t="s">
        <v>17</v>
      </c>
      <c r="J287" s="73" t="s">
        <v>18</v>
      </c>
      <c r="K287" s="17" t="s">
        <v>10</v>
      </c>
      <c r="L287" s="5" t="s">
        <v>12</v>
      </c>
      <c r="N287" s="59">
        <f>C288</f>
        <v>21</v>
      </c>
      <c r="O287" s="77" t="s">
        <v>75</v>
      </c>
    </row>
    <row r="288" spans="1:15" x14ac:dyDescent="0.25">
      <c r="A288" s="41" t="s">
        <v>0</v>
      </c>
      <c r="B288" s="42">
        <v>42877</v>
      </c>
      <c r="C288" s="43">
        <f>INT((B288-DATE(YEAR(B288-WEEKDAY(B288-1)+4),1,3)+WEEKDAY(DATE(YEAR(B288-WEEKDAY(B288-1)+4),1,3))+5)/7)</f>
        <v>21</v>
      </c>
      <c r="D288" s="49">
        <v>0.37500000000000022</v>
      </c>
      <c r="E288" s="49">
        <v>0.70833333333333304</v>
      </c>
      <c r="F288" s="64">
        <v>2.0833333333333332E-2</v>
      </c>
      <c r="G288" s="34">
        <f t="shared" ref="G288:G294" si="160">SUM(E288-D288)*24</f>
        <v>7.9999999999999876</v>
      </c>
      <c r="H288" s="50" t="str">
        <f>IF(G288&gt;8,G288-8,"")</f>
        <v/>
      </c>
      <c r="I288" s="74"/>
      <c r="J288" s="74"/>
      <c r="K288" s="51">
        <f>SUM((G288)*$L$2)</f>
        <v>89.999999999999858</v>
      </c>
      <c r="L288" s="9">
        <f>Q3/20/8</f>
        <v>11.25</v>
      </c>
    </row>
    <row r="289" spans="1:15" x14ac:dyDescent="0.25">
      <c r="A289" s="44" t="s">
        <v>1</v>
      </c>
      <c r="B289" s="42">
        <v>42878</v>
      </c>
      <c r="C289" s="43">
        <f t="shared" ref="C289:C294" si="161">INT((B289-DATE(YEAR(B289-WEEKDAY(B289-1)+4),1,3)+WEEKDAY(DATE(YEAR(B289-WEEKDAY(B289-1)+4),1,3))+5)/7)</f>
        <v>21</v>
      </c>
      <c r="D289" s="52">
        <v>0.37500000000000022</v>
      </c>
      <c r="E289" s="52">
        <v>0.70833333333333304</v>
      </c>
      <c r="F289" s="65">
        <v>2.0833333333333332E-2</v>
      </c>
      <c r="G289" s="35">
        <f t="shared" si="160"/>
        <v>7.9999999999999876</v>
      </c>
      <c r="H289" s="53" t="str">
        <f t="shared" ref="H289:H294" si="162">IF(G289&gt;8,G289-8,"")</f>
        <v/>
      </c>
      <c r="I289" s="75"/>
      <c r="J289" s="75"/>
      <c r="K289" s="54">
        <f t="shared" ref="K289:K294" si="163">SUM((G289)*$L$2)</f>
        <v>89.999999999999858</v>
      </c>
      <c r="L289" s="24"/>
    </row>
    <row r="290" spans="1:15" x14ac:dyDescent="0.25">
      <c r="A290" s="41" t="s">
        <v>2</v>
      </c>
      <c r="B290" s="42">
        <v>42879</v>
      </c>
      <c r="C290" s="43">
        <f t="shared" si="161"/>
        <v>21</v>
      </c>
      <c r="D290" s="49">
        <v>0.37500000000000022</v>
      </c>
      <c r="E290" s="49">
        <v>0.70833333333333304</v>
      </c>
      <c r="F290" s="64">
        <v>2.0833333333333332E-2</v>
      </c>
      <c r="G290" s="34">
        <f t="shared" si="160"/>
        <v>7.9999999999999876</v>
      </c>
      <c r="H290" s="50" t="str">
        <f t="shared" si="162"/>
        <v/>
      </c>
      <c r="I290" s="74"/>
      <c r="J290" s="74"/>
      <c r="K290" s="51">
        <f t="shared" si="163"/>
        <v>89.999999999999858</v>
      </c>
      <c r="L290" s="24"/>
    </row>
    <row r="291" spans="1:15" x14ac:dyDescent="0.25">
      <c r="A291" s="44" t="s">
        <v>3</v>
      </c>
      <c r="B291" s="42">
        <v>42880</v>
      </c>
      <c r="C291" s="43">
        <f t="shared" si="161"/>
        <v>21</v>
      </c>
      <c r="D291" s="52">
        <v>0.37500000000000022</v>
      </c>
      <c r="E291" s="52">
        <v>0.70833333333333304</v>
      </c>
      <c r="F291" s="65">
        <v>2.0833333333333332E-2</v>
      </c>
      <c r="G291" s="35">
        <f t="shared" si="160"/>
        <v>7.9999999999999876</v>
      </c>
      <c r="H291" s="53" t="str">
        <f t="shared" si="162"/>
        <v/>
      </c>
      <c r="I291" s="75"/>
      <c r="J291" s="75"/>
      <c r="K291" s="54">
        <f t="shared" si="163"/>
        <v>89.999999999999858</v>
      </c>
      <c r="L291" s="24"/>
    </row>
    <row r="292" spans="1:15" x14ac:dyDescent="0.25">
      <c r="A292" s="41" t="s">
        <v>4</v>
      </c>
      <c r="B292" s="42">
        <v>42881</v>
      </c>
      <c r="C292" s="43">
        <f t="shared" si="161"/>
        <v>21</v>
      </c>
      <c r="D292" s="49">
        <v>0.37500000000000022</v>
      </c>
      <c r="E292" s="49">
        <v>0.70833333333333304</v>
      </c>
      <c r="F292" s="64">
        <v>2.0833333333333332E-2</v>
      </c>
      <c r="G292" s="34">
        <f t="shared" si="160"/>
        <v>7.9999999999999876</v>
      </c>
      <c r="H292" s="50" t="str">
        <f t="shared" si="162"/>
        <v/>
      </c>
      <c r="I292" s="74"/>
      <c r="J292" s="74"/>
      <c r="K292" s="51">
        <f t="shared" si="163"/>
        <v>89.999999999999858</v>
      </c>
      <c r="L292" s="24"/>
    </row>
    <row r="293" spans="1:15" x14ac:dyDescent="0.25">
      <c r="A293" s="44" t="s">
        <v>5</v>
      </c>
      <c r="B293" s="42">
        <v>42882</v>
      </c>
      <c r="C293" s="43">
        <f t="shared" si="161"/>
        <v>21</v>
      </c>
      <c r="D293" s="52">
        <v>0.99999999999999867</v>
      </c>
      <c r="E293" s="52">
        <v>0.99999999999999867</v>
      </c>
      <c r="F293" s="65">
        <v>2.0833333333333332E-2</v>
      </c>
      <c r="G293" s="35">
        <f t="shared" si="160"/>
        <v>0</v>
      </c>
      <c r="H293" s="53" t="str">
        <f t="shared" si="162"/>
        <v/>
      </c>
      <c r="I293" s="75"/>
      <c r="J293" s="75"/>
      <c r="K293" s="54">
        <f t="shared" si="163"/>
        <v>0</v>
      </c>
      <c r="L293" s="24"/>
    </row>
    <row r="294" spans="1:15" x14ac:dyDescent="0.25">
      <c r="A294" s="41" t="s">
        <v>6</v>
      </c>
      <c r="B294" s="42">
        <v>42883</v>
      </c>
      <c r="C294" s="43">
        <f t="shared" si="161"/>
        <v>21</v>
      </c>
      <c r="D294" s="55">
        <v>0.99999999999999867</v>
      </c>
      <c r="E294" s="49">
        <v>0.99999999999999867</v>
      </c>
      <c r="F294" s="64">
        <v>2.0833333333333332E-2</v>
      </c>
      <c r="G294" s="34">
        <f t="shared" si="160"/>
        <v>0</v>
      </c>
      <c r="H294" s="50" t="str">
        <f t="shared" si="162"/>
        <v/>
      </c>
      <c r="I294" s="74"/>
      <c r="J294" s="74"/>
      <c r="K294" s="51">
        <f t="shared" si="163"/>
        <v>0</v>
      </c>
      <c r="L294" s="24"/>
    </row>
    <row r="295" spans="1:15" x14ac:dyDescent="0.25">
      <c r="A295" s="23"/>
      <c r="B295" s="21"/>
      <c r="C295" s="22"/>
      <c r="D295" s="56"/>
      <c r="E295" s="57"/>
      <c r="F295" s="46" t="s">
        <v>20</v>
      </c>
      <c r="G295" s="28">
        <f>SUM(G288:G294)</f>
        <v>39.999999999999936</v>
      </c>
      <c r="H295" s="58">
        <f>SUM(H288:H294)</f>
        <v>0</v>
      </c>
      <c r="I295" s="76">
        <f t="shared" ref="I295" si="164">SUM(I288:I294)</f>
        <v>0</v>
      </c>
      <c r="J295" s="76">
        <f t="shared" ref="J295" si="165">SUM(J288:J294)</f>
        <v>0</v>
      </c>
      <c r="K295" s="29">
        <f>SUM(K288:K294)</f>
        <v>449.99999999999932</v>
      </c>
      <c r="L295" s="24"/>
    </row>
    <row r="296" spans="1:15" x14ac:dyDescent="0.25">
      <c r="B296" s="21"/>
      <c r="C296" s="22"/>
      <c r="D296" s="57"/>
      <c r="E296" s="57"/>
      <c r="F296" s="66" t="s">
        <v>21</v>
      </c>
      <c r="G296" s="7"/>
      <c r="H296" s="50"/>
      <c r="I296" s="74"/>
      <c r="J296" s="74"/>
      <c r="K296" s="32">
        <f>K295/1.33</f>
        <v>338.34586466165359</v>
      </c>
      <c r="L296" s="24"/>
    </row>
    <row r="297" spans="1:15" ht="15.75" thickBot="1" x14ac:dyDescent="0.3"/>
    <row r="298" spans="1:15" ht="15.75" thickBot="1" x14ac:dyDescent="0.3">
      <c r="A298" s="14" t="s">
        <v>14</v>
      </c>
      <c r="B298" s="15" t="s">
        <v>7</v>
      </c>
      <c r="C298" s="15" t="s">
        <v>13</v>
      </c>
      <c r="D298" s="47" t="s">
        <v>8</v>
      </c>
      <c r="E298" s="47" t="s">
        <v>9</v>
      </c>
      <c r="F298" s="16" t="s">
        <v>15</v>
      </c>
      <c r="G298" s="16" t="s">
        <v>16</v>
      </c>
      <c r="H298" s="48" t="s">
        <v>19</v>
      </c>
      <c r="I298" s="73" t="s">
        <v>17</v>
      </c>
      <c r="J298" s="73" t="s">
        <v>18</v>
      </c>
      <c r="K298" s="17" t="s">
        <v>10</v>
      </c>
      <c r="L298" s="5" t="s">
        <v>12</v>
      </c>
      <c r="N298" s="59">
        <f>C299</f>
        <v>22</v>
      </c>
      <c r="O298" s="77" t="s">
        <v>75</v>
      </c>
    </row>
    <row r="299" spans="1:15" x14ac:dyDescent="0.25">
      <c r="A299" s="41" t="s">
        <v>0</v>
      </c>
      <c r="B299" s="42">
        <v>42884</v>
      </c>
      <c r="C299" s="43">
        <f>INT((B299-DATE(YEAR(B299-WEEKDAY(B299-1)+4),1,3)+WEEKDAY(DATE(YEAR(B299-WEEKDAY(B299-1)+4),1,3))+5)/7)</f>
        <v>22</v>
      </c>
      <c r="D299" s="49">
        <v>0.37500000000000022</v>
      </c>
      <c r="E299" s="49">
        <v>0.70833333333333304</v>
      </c>
      <c r="F299" s="64">
        <v>2.0833333333333332E-2</v>
      </c>
      <c r="G299" s="34">
        <f t="shared" ref="G299:G305" si="166">SUM(E299-D299)*24</f>
        <v>7.9999999999999876</v>
      </c>
      <c r="H299" s="50" t="str">
        <f>IF(G299&gt;8,G299-8,"")</f>
        <v/>
      </c>
      <c r="I299" s="74"/>
      <c r="J299" s="74"/>
      <c r="K299" s="51">
        <f>SUM((G299)*$L$2)</f>
        <v>89.999999999999858</v>
      </c>
      <c r="L299" s="9">
        <f>Q3/20/8</f>
        <v>11.25</v>
      </c>
    </row>
    <row r="300" spans="1:15" x14ac:dyDescent="0.25">
      <c r="A300" s="44" t="s">
        <v>1</v>
      </c>
      <c r="B300" s="42">
        <v>42885</v>
      </c>
      <c r="C300" s="43">
        <f t="shared" ref="C300:C305" si="167">INT((B300-DATE(YEAR(B300-WEEKDAY(B300-1)+4),1,3)+WEEKDAY(DATE(YEAR(B300-WEEKDAY(B300-1)+4),1,3))+5)/7)</f>
        <v>22</v>
      </c>
      <c r="D300" s="52">
        <v>0.37500000000000022</v>
      </c>
      <c r="E300" s="52">
        <v>0.70833333333333304</v>
      </c>
      <c r="F300" s="65">
        <v>2.0833333333333332E-2</v>
      </c>
      <c r="G300" s="35">
        <f t="shared" si="166"/>
        <v>7.9999999999999876</v>
      </c>
      <c r="H300" s="53" t="str">
        <f t="shared" ref="H300:H305" si="168">IF(G300&gt;8,G300-8,"")</f>
        <v/>
      </c>
      <c r="I300" s="75"/>
      <c r="J300" s="75"/>
      <c r="K300" s="54">
        <f t="shared" ref="K300:K305" si="169">SUM((G300)*$L$2)</f>
        <v>89.999999999999858</v>
      </c>
      <c r="L300" s="24"/>
    </row>
    <row r="301" spans="1:15" x14ac:dyDescent="0.25">
      <c r="A301" s="41" t="s">
        <v>2</v>
      </c>
      <c r="B301" s="42">
        <v>42886</v>
      </c>
      <c r="C301" s="43">
        <f t="shared" si="167"/>
        <v>22</v>
      </c>
      <c r="D301" s="49">
        <v>0.37500000000000022</v>
      </c>
      <c r="E301" s="49">
        <v>0.70833333333333304</v>
      </c>
      <c r="F301" s="64">
        <v>2.0833333333333332E-2</v>
      </c>
      <c r="G301" s="34">
        <f t="shared" si="166"/>
        <v>7.9999999999999876</v>
      </c>
      <c r="H301" s="50" t="str">
        <f t="shared" si="168"/>
        <v/>
      </c>
      <c r="I301" s="74"/>
      <c r="J301" s="74"/>
      <c r="K301" s="51">
        <f t="shared" si="169"/>
        <v>89.999999999999858</v>
      </c>
      <c r="L301" s="24"/>
    </row>
    <row r="302" spans="1:15" x14ac:dyDescent="0.25">
      <c r="A302" s="44" t="s">
        <v>3</v>
      </c>
      <c r="B302" s="42">
        <v>42887</v>
      </c>
      <c r="C302" s="43">
        <f t="shared" si="167"/>
        <v>22</v>
      </c>
      <c r="D302" s="52">
        <v>0.37500000000000022</v>
      </c>
      <c r="E302" s="52">
        <v>0.70833333333333304</v>
      </c>
      <c r="F302" s="65">
        <v>2.0833333333333332E-2</v>
      </c>
      <c r="G302" s="35">
        <f t="shared" si="166"/>
        <v>7.9999999999999876</v>
      </c>
      <c r="H302" s="53" t="str">
        <f t="shared" si="168"/>
        <v/>
      </c>
      <c r="I302" s="75"/>
      <c r="J302" s="75"/>
      <c r="K302" s="54">
        <f t="shared" si="169"/>
        <v>89.999999999999858</v>
      </c>
      <c r="L302" s="24"/>
    </row>
    <row r="303" spans="1:15" x14ac:dyDescent="0.25">
      <c r="A303" s="41" t="s">
        <v>4</v>
      </c>
      <c r="B303" s="42">
        <v>42888</v>
      </c>
      <c r="C303" s="43">
        <f t="shared" si="167"/>
        <v>22</v>
      </c>
      <c r="D303" s="49">
        <v>0.37500000000000022</v>
      </c>
      <c r="E303" s="49">
        <v>0.70833333333333304</v>
      </c>
      <c r="F303" s="64">
        <v>2.0833333333333332E-2</v>
      </c>
      <c r="G303" s="34">
        <f t="shared" si="166"/>
        <v>7.9999999999999876</v>
      </c>
      <c r="H303" s="50" t="str">
        <f t="shared" si="168"/>
        <v/>
      </c>
      <c r="I303" s="74"/>
      <c r="J303" s="74"/>
      <c r="K303" s="51">
        <f t="shared" si="169"/>
        <v>89.999999999999858</v>
      </c>
      <c r="L303" s="24"/>
    </row>
    <row r="304" spans="1:15" x14ac:dyDescent="0.25">
      <c r="A304" s="44" t="s">
        <v>5</v>
      </c>
      <c r="B304" s="42">
        <v>42889</v>
      </c>
      <c r="C304" s="43">
        <f t="shared" si="167"/>
        <v>22</v>
      </c>
      <c r="D304" s="52">
        <v>0.99999999999999867</v>
      </c>
      <c r="E304" s="52">
        <v>0.99999999999999867</v>
      </c>
      <c r="F304" s="65">
        <v>2.0833333333333332E-2</v>
      </c>
      <c r="G304" s="35">
        <f t="shared" si="166"/>
        <v>0</v>
      </c>
      <c r="H304" s="53" t="str">
        <f t="shared" si="168"/>
        <v/>
      </c>
      <c r="I304" s="75"/>
      <c r="J304" s="75"/>
      <c r="K304" s="54">
        <f t="shared" si="169"/>
        <v>0</v>
      </c>
      <c r="L304" s="24"/>
    </row>
    <row r="305" spans="1:15" x14ac:dyDescent="0.25">
      <c r="A305" s="41" t="s">
        <v>6</v>
      </c>
      <c r="B305" s="42">
        <v>42890</v>
      </c>
      <c r="C305" s="43">
        <f t="shared" si="167"/>
        <v>22</v>
      </c>
      <c r="D305" s="55">
        <v>0.99999999999999867</v>
      </c>
      <c r="E305" s="49">
        <v>0.99999999999999867</v>
      </c>
      <c r="F305" s="64">
        <v>2.0833333333333332E-2</v>
      </c>
      <c r="G305" s="34">
        <f t="shared" si="166"/>
        <v>0</v>
      </c>
      <c r="H305" s="50" t="str">
        <f t="shared" si="168"/>
        <v/>
      </c>
      <c r="I305" s="74"/>
      <c r="J305" s="74"/>
      <c r="K305" s="51">
        <f t="shared" si="169"/>
        <v>0</v>
      </c>
      <c r="L305" s="24"/>
    </row>
    <row r="306" spans="1:15" x14ac:dyDescent="0.25">
      <c r="A306" s="23"/>
      <c r="B306" s="21"/>
      <c r="C306" s="22"/>
      <c r="D306" s="56"/>
      <c r="E306" s="57"/>
      <c r="F306" s="46" t="s">
        <v>20</v>
      </c>
      <c r="G306" s="28">
        <f>SUM(G299:G305)</f>
        <v>39.999999999999936</v>
      </c>
      <c r="H306" s="58">
        <f>SUM(H299:H305)</f>
        <v>0</v>
      </c>
      <c r="I306" s="76">
        <f t="shared" ref="I306" si="170">SUM(I299:I305)</f>
        <v>0</v>
      </c>
      <c r="J306" s="76">
        <f t="shared" ref="J306" si="171">SUM(J299:J305)</f>
        <v>0</v>
      </c>
      <c r="K306" s="29">
        <f>SUM(K299:K305)</f>
        <v>449.99999999999932</v>
      </c>
      <c r="L306" s="24"/>
    </row>
    <row r="307" spans="1:15" x14ac:dyDescent="0.25">
      <c r="B307" s="21"/>
      <c r="C307" s="22"/>
      <c r="D307" s="57"/>
      <c r="E307" s="57"/>
      <c r="F307" s="66" t="s">
        <v>21</v>
      </c>
      <c r="G307" s="7"/>
      <c r="H307" s="50"/>
      <c r="I307" s="74"/>
      <c r="J307" s="74"/>
      <c r="K307" s="32">
        <f>K306/1.33</f>
        <v>338.34586466165359</v>
      </c>
      <c r="L307" s="24"/>
    </row>
    <row r="308" spans="1:15" ht="15.75" thickBot="1" x14ac:dyDescent="0.3"/>
    <row r="309" spans="1:15" ht="15.75" thickBot="1" x14ac:dyDescent="0.3">
      <c r="A309" s="14" t="s">
        <v>14</v>
      </c>
      <c r="B309" s="15" t="s">
        <v>7</v>
      </c>
      <c r="C309" s="15" t="s">
        <v>13</v>
      </c>
      <c r="D309" s="47" t="s">
        <v>8</v>
      </c>
      <c r="E309" s="47" t="s">
        <v>9</v>
      </c>
      <c r="F309" s="16" t="s">
        <v>15</v>
      </c>
      <c r="G309" s="16" t="s">
        <v>16</v>
      </c>
      <c r="H309" s="48" t="s">
        <v>19</v>
      </c>
      <c r="I309" s="73" t="s">
        <v>17</v>
      </c>
      <c r="J309" s="73" t="s">
        <v>18</v>
      </c>
      <c r="K309" s="17" t="s">
        <v>10</v>
      </c>
      <c r="L309" s="5" t="s">
        <v>12</v>
      </c>
      <c r="N309" s="59">
        <f>C310</f>
        <v>23</v>
      </c>
      <c r="O309" s="77" t="s">
        <v>75</v>
      </c>
    </row>
    <row r="310" spans="1:15" x14ac:dyDescent="0.25">
      <c r="A310" s="41" t="s">
        <v>0</v>
      </c>
      <c r="B310" s="42">
        <v>42891</v>
      </c>
      <c r="C310" s="43">
        <f>INT((B310-DATE(YEAR(B310-WEEKDAY(B310-1)+4),1,3)+WEEKDAY(DATE(YEAR(B310-WEEKDAY(B310-1)+4),1,3))+5)/7)</f>
        <v>23</v>
      </c>
      <c r="D310" s="49">
        <v>0.37500000000000022</v>
      </c>
      <c r="E310" s="49">
        <v>0.70833333333333304</v>
      </c>
      <c r="F310" s="64">
        <v>2.0833333333333332E-2</v>
      </c>
      <c r="G310" s="34">
        <f t="shared" ref="G310:G316" si="172">SUM(E310-D310)*24</f>
        <v>7.9999999999999876</v>
      </c>
      <c r="H310" s="50" t="str">
        <f>IF(G310&gt;8,G310-8,"")</f>
        <v/>
      </c>
      <c r="I310" s="74"/>
      <c r="J310" s="74"/>
      <c r="K310" s="51">
        <f>SUM((G310)*$L$2)</f>
        <v>89.999999999999858</v>
      </c>
      <c r="L310" s="9">
        <f>Q3/20/8</f>
        <v>11.25</v>
      </c>
    </row>
    <row r="311" spans="1:15" x14ac:dyDescent="0.25">
      <c r="A311" s="44" t="s">
        <v>1</v>
      </c>
      <c r="B311" s="42">
        <v>42892</v>
      </c>
      <c r="C311" s="43">
        <f t="shared" ref="C311:C316" si="173">INT((B311-DATE(YEAR(B311-WEEKDAY(B311-1)+4),1,3)+WEEKDAY(DATE(YEAR(B311-WEEKDAY(B311-1)+4),1,3))+5)/7)</f>
        <v>23</v>
      </c>
      <c r="D311" s="52">
        <v>0.37500000000000022</v>
      </c>
      <c r="E311" s="52">
        <v>0.70833333333333304</v>
      </c>
      <c r="F311" s="65">
        <v>2.0833333333333332E-2</v>
      </c>
      <c r="G311" s="35">
        <f t="shared" si="172"/>
        <v>7.9999999999999876</v>
      </c>
      <c r="H311" s="53" t="str">
        <f t="shared" ref="H311:H316" si="174">IF(G311&gt;8,G311-8,"")</f>
        <v/>
      </c>
      <c r="I311" s="75"/>
      <c r="J311" s="75"/>
      <c r="K311" s="54">
        <f t="shared" ref="K311:K316" si="175">SUM((G311)*$L$2)</f>
        <v>89.999999999999858</v>
      </c>
      <c r="L311" s="24"/>
    </row>
    <row r="312" spans="1:15" x14ac:dyDescent="0.25">
      <c r="A312" s="41" t="s">
        <v>2</v>
      </c>
      <c r="B312" s="42">
        <v>42893</v>
      </c>
      <c r="C312" s="43">
        <f t="shared" si="173"/>
        <v>23</v>
      </c>
      <c r="D312" s="49">
        <v>0.37500000000000022</v>
      </c>
      <c r="E312" s="49">
        <v>0.70833333333333304</v>
      </c>
      <c r="F312" s="64">
        <v>2.0833333333333332E-2</v>
      </c>
      <c r="G312" s="34">
        <f t="shared" si="172"/>
        <v>7.9999999999999876</v>
      </c>
      <c r="H312" s="50" t="str">
        <f t="shared" si="174"/>
        <v/>
      </c>
      <c r="I312" s="74"/>
      <c r="J312" s="74"/>
      <c r="K312" s="51">
        <f t="shared" si="175"/>
        <v>89.999999999999858</v>
      </c>
      <c r="L312" s="24"/>
    </row>
    <row r="313" spans="1:15" x14ac:dyDescent="0.25">
      <c r="A313" s="44" t="s">
        <v>3</v>
      </c>
      <c r="B313" s="42">
        <v>42894</v>
      </c>
      <c r="C313" s="43">
        <f t="shared" si="173"/>
        <v>23</v>
      </c>
      <c r="D313" s="52">
        <v>0.37500000000000022</v>
      </c>
      <c r="E313" s="52">
        <v>0.70833333333333304</v>
      </c>
      <c r="F313" s="65">
        <v>2.0833333333333332E-2</v>
      </c>
      <c r="G313" s="35">
        <f t="shared" si="172"/>
        <v>7.9999999999999876</v>
      </c>
      <c r="H313" s="53" t="str">
        <f t="shared" si="174"/>
        <v/>
      </c>
      <c r="I313" s="75"/>
      <c r="J313" s="75"/>
      <c r="K313" s="54">
        <f t="shared" si="175"/>
        <v>89.999999999999858</v>
      </c>
      <c r="L313" s="24"/>
    </row>
    <row r="314" spans="1:15" x14ac:dyDescent="0.25">
      <c r="A314" s="41" t="s">
        <v>4</v>
      </c>
      <c r="B314" s="42">
        <v>42895</v>
      </c>
      <c r="C314" s="43">
        <f t="shared" si="173"/>
        <v>23</v>
      </c>
      <c r="D314" s="49">
        <v>0.37500000000000022</v>
      </c>
      <c r="E314" s="49">
        <v>0.70833333333333304</v>
      </c>
      <c r="F314" s="64">
        <v>2.0833333333333332E-2</v>
      </c>
      <c r="G314" s="34">
        <f t="shared" si="172"/>
        <v>7.9999999999999876</v>
      </c>
      <c r="H314" s="50" t="str">
        <f t="shared" si="174"/>
        <v/>
      </c>
      <c r="I314" s="74"/>
      <c r="J314" s="74"/>
      <c r="K314" s="51">
        <f t="shared" si="175"/>
        <v>89.999999999999858</v>
      </c>
      <c r="L314" s="24"/>
    </row>
    <row r="315" spans="1:15" x14ac:dyDescent="0.25">
      <c r="A315" s="44" t="s">
        <v>5</v>
      </c>
      <c r="B315" s="42">
        <v>42896</v>
      </c>
      <c r="C315" s="43">
        <f t="shared" si="173"/>
        <v>23</v>
      </c>
      <c r="D315" s="52">
        <v>0.99999999999999867</v>
      </c>
      <c r="E315" s="52">
        <v>0.99999999999999867</v>
      </c>
      <c r="F315" s="65">
        <v>2.0833333333333332E-2</v>
      </c>
      <c r="G315" s="35">
        <f t="shared" si="172"/>
        <v>0</v>
      </c>
      <c r="H315" s="53" t="str">
        <f t="shared" si="174"/>
        <v/>
      </c>
      <c r="I315" s="75"/>
      <c r="J315" s="75"/>
      <c r="K315" s="54">
        <f t="shared" si="175"/>
        <v>0</v>
      </c>
      <c r="L315" s="24"/>
    </row>
    <row r="316" spans="1:15" x14ac:dyDescent="0.25">
      <c r="A316" s="41" t="s">
        <v>6</v>
      </c>
      <c r="B316" s="42">
        <v>42897</v>
      </c>
      <c r="C316" s="43">
        <f t="shared" si="173"/>
        <v>23</v>
      </c>
      <c r="D316" s="55">
        <v>0.99999999999999867</v>
      </c>
      <c r="E316" s="49">
        <v>0.99999999999999867</v>
      </c>
      <c r="F316" s="64">
        <v>2.0833333333333332E-2</v>
      </c>
      <c r="G316" s="34">
        <f t="shared" si="172"/>
        <v>0</v>
      </c>
      <c r="H316" s="50" t="str">
        <f t="shared" si="174"/>
        <v/>
      </c>
      <c r="I316" s="74"/>
      <c r="J316" s="74"/>
      <c r="K316" s="51">
        <f t="shared" si="175"/>
        <v>0</v>
      </c>
      <c r="L316" s="24"/>
    </row>
    <row r="317" spans="1:15" x14ac:dyDescent="0.25">
      <c r="A317" s="23"/>
      <c r="B317" s="21"/>
      <c r="C317" s="22"/>
      <c r="D317" s="56"/>
      <c r="E317" s="57"/>
      <c r="F317" s="46" t="s">
        <v>20</v>
      </c>
      <c r="G317" s="28">
        <f>SUM(G310:G316)</f>
        <v>39.999999999999936</v>
      </c>
      <c r="H317" s="58">
        <f>SUM(H310:H316)</f>
        <v>0</v>
      </c>
      <c r="I317" s="76">
        <f t="shared" ref="I317" si="176">SUM(I310:I316)</f>
        <v>0</v>
      </c>
      <c r="J317" s="76">
        <f t="shared" ref="J317" si="177">SUM(J310:J316)</f>
        <v>0</v>
      </c>
      <c r="K317" s="29">
        <f>SUM(K310:K316)</f>
        <v>449.99999999999932</v>
      </c>
      <c r="L317" s="24"/>
    </row>
    <row r="318" spans="1:15" x14ac:dyDescent="0.25">
      <c r="B318" s="21"/>
      <c r="C318" s="22"/>
      <c r="D318" s="57"/>
      <c r="E318" s="57"/>
      <c r="F318" s="66" t="s">
        <v>21</v>
      </c>
      <c r="G318" s="7"/>
      <c r="H318" s="50"/>
      <c r="I318" s="74"/>
      <c r="J318" s="74"/>
      <c r="K318" s="32">
        <f>K317/1.33</f>
        <v>338.34586466165359</v>
      </c>
      <c r="L318" s="24"/>
    </row>
    <row r="319" spans="1:15" ht="15.75" thickBot="1" x14ac:dyDescent="0.3"/>
    <row r="320" spans="1:15" ht="15.75" thickBot="1" x14ac:dyDescent="0.3">
      <c r="A320" s="14" t="s">
        <v>14</v>
      </c>
      <c r="B320" s="15" t="s">
        <v>7</v>
      </c>
      <c r="C320" s="15" t="s">
        <v>13</v>
      </c>
      <c r="D320" s="47" t="s">
        <v>8</v>
      </c>
      <c r="E320" s="47" t="s">
        <v>9</v>
      </c>
      <c r="F320" s="16" t="s">
        <v>15</v>
      </c>
      <c r="G320" s="16" t="s">
        <v>16</v>
      </c>
      <c r="H320" s="48" t="s">
        <v>19</v>
      </c>
      <c r="I320" s="73" t="s">
        <v>17</v>
      </c>
      <c r="J320" s="73" t="s">
        <v>18</v>
      </c>
      <c r="K320" s="17" t="s">
        <v>10</v>
      </c>
      <c r="L320" s="5" t="s">
        <v>12</v>
      </c>
      <c r="N320" s="59">
        <f>C321</f>
        <v>24</v>
      </c>
      <c r="O320" s="77" t="s">
        <v>75</v>
      </c>
    </row>
    <row r="321" spans="1:15" x14ac:dyDescent="0.25">
      <c r="A321" s="41" t="s">
        <v>0</v>
      </c>
      <c r="B321" s="42">
        <v>42898</v>
      </c>
      <c r="C321" s="43">
        <f>INT((B321-DATE(YEAR(B321-WEEKDAY(B321-1)+4),1,3)+WEEKDAY(DATE(YEAR(B321-WEEKDAY(B321-1)+4),1,3))+5)/7)</f>
        <v>24</v>
      </c>
      <c r="D321" s="49">
        <v>0.37500000000000022</v>
      </c>
      <c r="E321" s="49">
        <v>0.70833333333333304</v>
      </c>
      <c r="F321" s="64">
        <v>2.0833333333333332E-2</v>
      </c>
      <c r="G321" s="34">
        <f t="shared" ref="G321:G327" si="178">SUM(E321-D321)*24</f>
        <v>7.9999999999999876</v>
      </c>
      <c r="H321" s="50" t="str">
        <f>IF(G321&gt;8,G321-8,"")</f>
        <v/>
      </c>
      <c r="I321" s="74"/>
      <c r="J321" s="74"/>
      <c r="K321" s="51">
        <f>SUM((G321)*$L$2)</f>
        <v>89.999999999999858</v>
      </c>
      <c r="L321" s="9">
        <f>Q3/20/8</f>
        <v>11.25</v>
      </c>
    </row>
    <row r="322" spans="1:15" x14ac:dyDescent="0.25">
      <c r="A322" s="44" t="s">
        <v>1</v>
      </c>
      <c r="B322" s="42">
        <v>42899</v>
      </c>
      <c r="C322" s="43">
        <f t="shared" ref="C322:C327" si="179">INT((B322-DATE(YEAR(B322-WEEKDAY(B322-1)+4),1,3)+WEEKDAY(DATE(YEAR(B322-WEEKDAY(B322-1)+4),1,3))+5)/7)</f>
        <v>24</v>
      </c>
      <c r="D322" s="52">
        <v>0.37500000000000022</v>
      </c>
      <c r="E322" s="52">
        <v>0.70833333333333304</v>
      </c>
      <c r="F322" s="65">
        <v>2.0833333333333332E-2</v>
      </c>
      <c r="G322" s="35">
        <f t="shared" si="178"/>
        <v>7.9999999999999876</v>
      </c>
      <c r="H322" s="53" t="str">
        <f t="shared" ref="H322:H327" si="180">IF(G322&gt;8,G322-8,"")</f>
        <v/>
      </c>
      <c r="I322" s="75"/>
      <c r="J322" s="75"/>
      <c r="K322" s="54">
        <f t="shared" ref="K322:K327" si="181">SUM((G322)*$L$2)</f>
        <v>89.999999999999858</v>
      </c>
      <c r="L322" s="24"/>
    </row>
    <row r="323" spans="1:15" x14ac:dyDescent="0.25">
      <c r="A323" s="41" t="s">
        <v>2</v>
      </c>
      <c r="B323" s="42">
        <v>42900</v>
      </c>
      <c r="C323" s="43">
        <f t="shared" si="179"/>
        <v>24</v>
      </c>
      <c r="D323" s="49">
        <v>0.37500000000000022</v>
      </c>
      <c r="E323" s="49">
        <v>0.70833333333333304</v>
      </c>
      <c r="F323" s="64">
        <v>2.0833333333333332E-2</v>
      </c>
      <c r="G323" s="34">
        <f t="shared" si="178"/>
        <v>7.9999999999999876</v>
      </c>
      <c r="H323" s="50" t="str">
        <f t="shared" si="180"/>
        <v/>
      </c>
      <c r="I323" s="74"/>
      <c r="J323" s="74"/>
      <c r="K323" s="51">
        <f t="shared" si="181"/>
        <v>89.999999999999858</v>
      </c>
      <c r="L323" s="24"/>
    </row>
    <row r="324" spans="1:15" x14ac:dyDescent="0.25">
      <c r="A324" s="44" t="s">
        <v>3</v>
      </c>
      <c r="B324" s="42">
        <v>42901</v>
      </c>
      <c r="C324" s="43">
        <f t="shared" si="179"/>
        <v>24</v>
      </c>
      <c r="D324" s="52">
        <v>0.37500000000000022</v>
      </c>
      <c r="E324" s="52">
        <v>0.70833333333333304</v>
      </c>
      <c r="F324" s="65">
        <v>2.0833333333333332E-2</v>
      </c>
      <c r="G324" s="35">
        <f t="shared" si="178"/>
        <v>7.9999999999999876</v>
      </c>
      <c r="H324" s="53" t="str">
        <f t="shared" si="180"/>
        <v/>
      </c>
      <c r="I324" s="75"/>
      <c r="J324" s="75"/>
      <c r="K324" s="54">
        <f t="shared" si="181"/>
        <v>89.999999999999858</v>
      </c>
      <c r="L324" s="24"/>
    </row>
    <row r="325" spans="1:15" x14ac:dyDescent="0.25">
      <c r="A325" s="41" t="s">
        <v>4</v>
      </c>
      <c r="B325" s="42">
        <v>42902</v>
      </c>
      <c r="C325" s="43">
        <f t="shared" si="179"/>
        <v>24</v>
      </c>
      <c r="D325" s="49">
        <v>0.37500000000000022</v>
      </c>
      <c r="E325" s="49">
        <v>0.70833333333333304</v>
      </c>
      <c r="F325" s="64">
        <v>2.0833333333333332E-2</v>
      </c>
      <c r="G325" s="34">
        <f t="shared" si="178"/>
        <v>7.9999999999999876</v>
      </c>
      <c r="H325" s="50" t="str">
        <f t="shared" si="180"/>
        <v/>
      </c>
      <c r="I325" s="74"/>
      <c r="J325" s="74"/>
      <c r="K325" s="51">
        <f t="shared" si="181"/>
        <v>89.999999999999858</v>
      </c>
      <c r="L325" s="24"/>
    </row>
    <row r="326" spans="1:15" x14ac:dyDescent="0.25">
      <c r="A326" s="44" t="s">
        <v>5</v>
      </c>
      <c r="B326" s="42">
        <v>42903</v>
      </c>
      <c r="C326" s="43">
        <f t="shared" si="179"/>
        <v>24</v>
      </c>
      <c r="D326" s="52">
        <v>0.99999999999999867</v>
      </c>
      <c r="E326" s="52">
        <v>0.99999999999999867</v>
      </c>
      <c r="F326" s="65">
        <v>2.0833333333333332E-2</v>
      </c>
      <c r="G326" s="35">
        <f t="shared" si="178"/>
        <v>0</v>
      </c>
      <c r="H326" s="53" t="str">
        <f t="shared" si="180"/>
        <v/>
      </c>
      <c r="I326" s="75"/>
      <c r="J326" s="75"/>
      <c r="K326" s="54">
        <f t="shared" si="181"/>
        <v>0</v>
      </c>
      <c r="L326" s="24"/>
    </row>
    <row r="327" spans="1:15" x14ac:dyDescent="0.25">
      <c r="A327" s="41" t="s">
        <v>6</v>
      </c>
      <c r="B327" s="42">
        <v>42904</v>
      </c>
      <c r="C327" s="43">
        <f t="shared" si="179"/>
        <v>24</v>
      </c>
      <c r="D327" s="55">
        <v>0.99999999999999867</v>
      </c>
      <c r="E327" s="49">
        <v>0.99999999999999867</v>
      </c>
      <c r="F327" s="64">
        <v>2.0833333333333332E-2</v>
      </c>
      <c r="G327" s="34">
        <f t="shared" si="178"/>
        <v>0</v>
      </c>
      <c r="H327" s="50" t="str">
        <f t="shared" si="180"/>
        <v/>
      </c>
      <c r="I327" s="74"/>
      <c r="J327" s="74"/>
      <c r="K327" s="51">
        <f t="shared" si="181"/>
        <v>0</v>
      </c>
      <c r="L327" s="24"/>
    </row>
    <row r="328" spans="1:15" x14ac:dyDescent="0.25">
      <c r="A328" s="23"/>
      <c r="B328" s="21"/>
      <c r="C328" s="22"/>
      <c r="D328" s="56"/>
      <c r="E328" s="57"/>
      <c r="F328" s="46" t="s">
        <v>20</v>
      </c>
      <c r="G328" s="28">
        <f>SUM(G321:G327)</f>
        <v>39.999999999999936</v>
      </c>
      <c r="H328" s="58">
        <f>SUM(H321:H327)</f>
        <v>0</v>
      </c>
      <c r="I328" s="76">
        <f t="shared" ref="I328" si="182">SUM(I321:I327)</f>
        <v>0</v>
      </c>
      <c r="J328" s="76">
        <f t="shared" ref="J328" si="183">SUM(J321:J327)</f>
        <v>0</v>
      </c>
      <c r="K328" s="29">
        <f>SUM(K321:K327)</f>
        <v>449.99999999999932</v>
      </c>
      <c r="L328" s="24"/>
    </row>
    <row r="329" spans="1:15" x14ac:dyDescent="0.25">
      <c r="B329" s="21"/>
      <c r="C329" s="22"/>
      <c r="D329" s="57"/>
      <c r="E329" s="57"/>
      <c r="F329" s="66" t="s">
        <v>21</v>
      </c>
      <c r="G329" s="7"/>
      <c r="H329" s="50"/>
      <c r="I329" s="74"/>
      <c r="J329" s="74"/>
      <c r="K329" s="32">
        <f>K328/1.33</f>
        <v>338.34586466165359</v>
      </c>
      <c r="L329" s="24"/>
    </row>
    <row r="330" spans="1:15" ht="15.75" thickBot="1" x14ac:dyDescent="0.3"/>
    <row r="331" spans="1:15" ht="15.75" thickBot="1" x14ac:dyDescent="0.3">
      <c r="A331" s="14" t="s">
        <v>14</v>
      </c>
      <c r="B331" s="15" t="s">
        <v>7</v>
      </c>
      <c r="C331" s="15" t="s">
        <v>13</v>
      </c>
      <c r="D331" s="47" t="s">
        <v>8</v>
      </c>
      <c r="E331" s="47" t="s">
        <v>9</v>
      </c>
      <c r="F331" s="16" t="s">
        <v>15</v>
      </c>
      <c r="G331" s="16" t="s">
        <v>16</v>
      </c>
      <c r="H331" s="48" t="s">
        <v>19</v>
      </c>
      <c r="I331" s="73" t="s">
        <v>17</v>
      </c>
      <c r="J331" s="73" t="s">
        <v>18</v>
      </c>
      <c r="K331" s="17" t="s">
        <v>10</v>
      </c>
      <c r="L331" s="5" t="s">
        <v>12</v>
      </c>
      <c r="N331" s="59">
        <f>C332</f>
        <v>25</v>
      </c>
      <c r="O331" s="77" t="s">
        <v>75</v>
      </c>
    </row>
    <row r="332" spans="1:15" x14ac:dyDescent="0.25">
      <c r="A332" s="41" t="s">
        <v>0</v>
      </c>
      <c r="B332" s="42">
        <v>42905</v>
      </c>
      <c r="C332" s="43">
        <f>INT((B332-DATE(YEAR(B332-WEEKDAY(B332-1)+4),1,3)+WEEKDAY(DATE(YEAR(B332-WEEKDAY(B332-1)+4),1,3))+5)/7)</f>
        <v>25</v>
      </c>
      <c r="D332" s="49">
        <v>0.37500000000000022</v>
      </c>
      <c r="E332" s="49">
        <v>0.70833333333333304</v>
      </c>
      <c r="F332" s="64">
        <v>2.0833333333333332E-2</v>
      </c>
      <c r="G332" s="34">
        <f t="shared" ref="G332:G338" si="184">SUM(E332-D332)*24</f>
        <v>7.9999999999999876</v>
      </c>
      <c r="H332" s="50" t="str">
        <f>IF(G332&gt;8,G332-8,"")</f>
        <v/>
      </c>
      <c r="I332" s="74"/>
      <c r="J332" s="74"/>
      <c r="K332" s="51">
        <f>SUM((G332)*$L$2)</f>
        <v>89.999999999999858</v>
      </c>
      <c r="L332" s="9">
        <f>Q3/20/8</f>
        <v>11.25</v>
      </c>
    </row>
    <row r="333" spans="1:15" x14ac:dyDescent="0.25">
      <c r="A333" s="44" t="s">
        <v>1</v>
      </c>
      <c r="B333" s="42">
        <v>42906</v>
      </c>
      <c r="C333" s="43">
        <f t="shared" ref="C333:C338" si="185">INT((B333-DATE(YEAR(B333-WEEKDAY(B333-1)+4),1,3)+WEEKDAY(DATE(YEAR(B333-WEEKDAY(B333-1)+4),1,3))+5)/7)</f>
        <v>25</v>
      </c>
      <c r="D333" s="52">
        <v>0.37500000000000022</v>
      </c>
      <c r="E333" s="52">
        <v>0.70833333333333304</v>
      </c>
      <c r="F333" s="65">
        <v>2.0833333333333332E-2</v>
      </c>
      <c r="G333" s="35">
        <f t="shared" si="184"/>
        <v>7.9999999999999876</v>
      </c>
      <c r="H333" s="53" t="str">
        <f t="shared" ref="H333:H338" si="186">IF(G333&gt;8,G333-8,"")</f>
        <v/>
      </c>
      <c r="I333" s="75"/>
      <c r="J333" s="75"/>
      <c r="K333" s="54">
        <f t="shared" ref="K333:K338" si="187">SUM((G333)*$L$2)</f>
        <v>89.999999999999858</v>
      </c>
      <c r="L333" s="24"/>
    </row>
    <row r="334" spans="1:15" x14ac:dyDescent="0.25">
      <c r="A334" s="41" t="s">
        <v>2</v>
      </c>
      <c r="B334" s="42">
        <v>42907</v>
      </c>
      <c r="C334" s="43">
        <f t="shared" si="185"/>
        <v>25</v>
      </c>
      <c r="D334" s="49">
        <v>0.37500000000000022</v>
      </c>
      <c r="E334" s="49">
        <v>0.70833333333333304</v>
      </c>
      <c r="F334" s="64">
        <v>2.0833333333333332E-2</v>
      </c>
      <c r="G334" s="34">
        <f t="shared" si="184"/>
        <v>7.9999999999999876</v>
      </c>
      <c r="H334" s="50" t="str">
        <f t="shared" si="186"/>
        <v/>
      </c>
      <c r="I334" s="74"/>
      <c r="J334" s="74"/>
      <c r="K334" s="51">
        <f t="shared" si="187"/>
        <v>89.999999999999858</v>
      </c>
      <c r="L334" s="24"/>
    </row>
    <row r="335" spans="1:15" x14ac:dyDescent="0.25">
      <c r="A335" s="44" t="s">
        <v>3</v>
      </c>
      <c r="B335" s="42">
        <v>42908</v>
      </c>
      <c r="C335" s="43">
        <f t="shared" si="185"/>
        <v>25</v>
      </c>
      <c r="D335" s="52">
        <v>0.37500000000000022</v>
      </c>
      <c r="E335" s="52">
        <v>0.70833333333333304</v>
      </c>
      <c r="F335" s="65">
        <v>2.0833333333333332E-2</v>
      </c>
      <c r="G335" s="35">
        <f t="shared" si="184"/>
        <v>7.9999999999999876</v>
      </c>
      <c r="H335" s="53" t="str">
        <f t="shared" si="186"/>
        <v/>
      </c>
      <c r="I335" s="75"/>
      <c r="J335" s="75"/>
      <c r="K335" s="54">
        <f t="shared" si="187"/>
        <v>89.999999999999858</v>
      </c>
      <c r="L335" s="24"/>
    </row>
    <row r="336" spans="1:15" x14ac:dyDescent="0.25">
      <c r="A336" s="41" t="s">
        <v>4</v>
      </c>
      <c r="B336" s="42">
        <v>42909</v>
      </c>
      <c r="C336" s="43">
        <f t="shared" si="185"/>
        <v>25</v>
      </c>
      <c r="D336" s="49">
        <v>0.37500000000000022</v>
      </c>
      <c r="E336" s="49">
        <v>0.70833333333333304</v>
      </c>
      <c r="F336" s="64">
        <v>2.0833333333333332E-2</v>
      </c>
      <c r="G336" s="34">
        <f t="shared" si="184"/>
        <v>7.9999999999999876</v>
      </c>
      <c r="H336" s="50" t="str">
        <f t="shared" si="186"/>
        <v/>
      </c>
      <c r="I336" s="74"/>
      <c r="J336" s="74"/>
      <c r="K336" s="51">
        <f t="shared" si="187"/>
        <v>89.999999999999858</v>
      </c>
      <c r="L336" s="24"/>
    </row>
    <row r="337" spans="1:15" x14ac:dyDescent="0.25">
      <c r="A337" s="44" t="s">
        <v>5</v>
      </c>
      <c r="B337" s="42">
        <v>42910</v>
      </c>
      <c r="C337" s="43">
        <f t="shared" si="185"/>
        <v>25</v>
      </c>
      <c r="D337" s="52">
        <v>0.99999999999999867</v>
      </c>
      <c r="E337" s="52">
        <v>0.99999999999999867</v>
      </c>
      <c r="F337" s="65">
        <v>2.0833333333333332E-2</v>
      </c>
      <c r="G337" s="35">
        <f t="shared" si="184"/>
        <v>0</v>
      </c>
      <c r="H337" s="53" t="str">
        <f t="shared" si="186"/>
        <v/>
      </c>
      <c r="I337" s="75"/>
      <c r="J337" s="75"/>
      <c r="K337" s="54">
        <f t="shared" si="187"/>
        <v>0</v>
      </c>
      <c r="L337" s="24"/>
    </row>
    <row r="338" spans="1:15" x14ac:dyDescent="0.25">
      <c r="A338" s="41" t="s">
        <v>6</v>
      </c>
      <c r="B338" s="42">
        <v>42911</v>
      </c>
      <c r="C338" s="43">
        <f t="shared" si="185"/>
        <v>25</v>
      </c>
      <c r="D338" s="55">
        <v>0.99999999999999867</v>
      </c>
      <c r="E338" s="49">
        <v>0.99999999999999867</v>
      </c>
      <c r="F338" s="64">
        <v>2.0833333333333332E-2</v>
      </c>
      <c r="G338" s="34">
        <f t="shared" si="184"/>
        <v>0</v>
      </c>
      <c r="H338" s="50" t="str">
        <f t="shared" si="186"/>
        <v/>
      </c>
      <c r="I338" s="74"/>
      <c r="J338" s="74"/>
      <c r="K338" s="51">
        <f t="shared" si="187"/>
        <v>0</v>
      </c>
      <c r="L338" s="24"/>
    </row>
    <row r="339" spans="1:15" x14ac:dyDescent="0.25">
      <c r="A339" s="23"/>
      <c r="B339" s="21"/>
      <c r="C339" s="22"/>
      <c r="D339" s="56"/>
      <c r="E339" s="57"/>
      <c r="F339" s="46" t="s">
        <v>20</v>
      </c>
      <c r="G339" s="28">
        <f>SUM(G332:G338)</f>
        <v>39.999999999999936</v>
      </c>
      <c r="H339" s="58">
        <f>SUM(H332:H338)</f>
        <v>0</v>
      </c>
      <c r="I339" s="76">
        <f t="shared" ref="I339" si="188">SUM(I332:I338)</f>
        <v>0</v>
      </c>
      <c r="J339" s="76">
        <f t="shared" ref="J339" si="189">SUM(J332:J338)</f>
        <v>0</v>
      </c>
      <c r="K339" s="29">
        <f>SUM(K332:K338)</f>
        <v>449.99999999999932</v>
      </c>
      <c r="L339" s="24"/>
    </row>
    <row r="340" spans="1:15" x14ac:dyDescent="0.25">
      <c r="B340" s="21"/>
      <c r="C340" s="22"/>
      <c r="D340" s="57"/>
      <c r="E340" s="57"/>
      <c r="F340" s="66" t="s">
        <v>21</v>
      </c>
      <c r="G340" s="7"/>
      <c r="H340" s="50"/>
      <c r="I340" s="74"/>
      <c r="J340" s="74"/>
      <c r="K340" s="32">
        <f>K339/1.33</f>
        <v>338.34586466165359</v>
      </c>
      <c r="L340" s="24"/>
    </row>
    <row r="341" spans="1:15" ht="15.75" thickBot="1" x14ac:dyDescent="0.3"/>
    <row r="342" spans="1:15" ht="15.75" thickBot="1" x14ac:dyDescent="0.3">
      <c r="A342" s="14" t="s">
        <v>14</v>
      </c>
      <c r="B342" s="15" t="s">
        <v>7</v>
      </c>
      <c r="C342" s="15" t="s">
        <v>13</v>
      </c>
      <c r="D342" s="47" t="s">
        <v>8</v>
      </c>
      <c r="E342" s="47" t="s">
        <v>9</v>
      </c>
      <c r="F342" s="16" t="s">
        <v>15</v>
      </c>
      <c r="G342" s="16" t="s">
        <v>16</v>
      </c>
      <c r="H342" s="48" t="s">
        <v>19</v>
      </c>
      <c r="I342" s="73" t="s">
        <v>17</v>
      </c>
      <c r="J342" s="73" t="s">
        <v>18</v>
      </c>
      <c r="K342" s="17" t="s">
        <v>10</v>
      </c>
      <c r="L342" s="5" t="s">
        <v>12</v>
      </c>
      <c r="N342" s="59">
        <f>C343</f>
        <v>26</v>
      </c>
      <c r="O342" s="77" t="s">
        <v>75</v>
      </c>
    </row>
    <row r="343" spans="1:15" x14ac:dyDescent="0.25">
      <c r="A343" s="41" t="s">
        <v>0</v>
      </c>
      <c r="B343" s="42">
        <v>42912</v>
      </c>
      <c r="C343" s="43">
        <f>INT((B343-DATE(YEAR(B343-WEEKDAY(B343-1)+4),1,3)+WEEKDAY(DATE(YEAR(B343-WEEKDAY(B343-1)+4),1,3))+5)/7)</f>
        <v>26</v>
      </c>
      <c r="D343" s="49">
        <v>0.37500000000000022</v>
      </c>
      <c r="E343" s="49">
        <v>0.70833333333333304</v>
      </c>
      <c r="F343" s="64">
        <v>2.0833333333333332E-2</v>
      </c>
      <c r="G343" s="34">
        <f t="shared" ref="G343:G349" si="190">SUM(E343-D343)*24</f>
        <v>7.9999999999999876</v>
      </c>
      <c r="H343" s="50" t="str">
        <f>IF(G343&gt;8,G343-8,"")</f>
        <v/>
      </c>
      <c r="I343" s="74"/>
      <c r="J343" s="74"/>
      <c r="K343" s="51">
        <f>SUM((G343)*$L$2)</f>
        <v>89.999999999999858</v>
      </c>
      <c r="L343" s="9">
        <f>Q3/20/8</f>
        <v>11.25</v>
      </c>
    </row>
    <row r="344" spans="1:15" x14ac:dyDescent="0.25">
      <c r="A344" s="44" t="s">
        <v>1</v>
      </c>
      <c r="B344" s="42">
        <v>42913</v>
      </c>
      <c r="C344" s="43">
        <f t="shared" ref="C344:C349" si="191">INT((B344-DATE(YEAR(B344-WEEKDAY(B344-1)+4),1,3)+WEEKDAY(DATE(YEAR(B344-WEEKDAY(B344-1)+4),1,3))+5)/7)</f>
        <v>26</v>
      </c>
      <c r="D344" s="52">
        <v>0.37500000000000022</v>
      </c>
      <c r="E344" s="52">
        <v>0.70833333333333304</v>
      </c>
      <c r="F344" s="65">
        <v>2.0833333333333332E-2</v>
      </c>
      <c r="G344" s="35">
        <f t="shared" si="190"/>
        <v>7.9999999999999876</v>
      </c>
      <c r="H344" s="53" t="str">
        <f t="shared" ref="H344:H349" si="192">IF(G344&gt;8,G344-8,"")</f>
        <v/>
      </c>
      <c r="I344" s="75"/>
      <c r="J344" s="75"/>
      <c r="K344" s="54">
        <f t="shared" ref="K344:K349" si="193">SUM((G344)*$L$2)</f>
        <v>89.999999999999858</v>
      </c>
      <c r="L344" s="24"/>
    </row>
    <row r="345" spans="1:15" x14ac:dyDescent="0.25">
      <c r="A345" s="41" t="s">
        <v>2</v>
      </c>
      <c r="B345" s="42">
        <v>42914</v>
      </c>
      <c r="C345" s="43">
        <f t="shared" si="191"/>
        <v>26</v>
      </c>
      <c r="D345" s="49">
        <v>0.37500000000000022</v>
      </c>
      <c r="E345" s="49">
        <v>0.70833333333333304</v>
      </c>
      <c r="F345" s="64">
        <v>2.0833333333333332E-2</v>
      </c>
      <c r="G345" s="34">
        <f t="shared" si="190"/>
        <v>7.9999999999999876</v>
      </c>
      <c r="H345" s="50" t="str">
        <f t="shared" si="192"/>
        <v/>
      </c>
      <c r="I345" s="74"/>
      <c r="J345" s="74"/>
      <c r="K345" s="51">
        <f t="shared" si="193"/>
        <v>89.999999999999858</v>
      </c>
      <c r="L345" s="24"/>
    </row>
    <row r="346" spans="1:15" x14ac:dyDescent="0.25">
      <c r="A346" s="44" t="s">
        <v>3</v>
      </c>
      <c r="B346" s="42">
        <v>42915</v>
      </c>
      <c r="C346" s="43">
        <f t="shared" si="191"/>
        <v>26</v>
      </c>
      <c r="D346" s="52">
        <v>0.37500000000000022</v>
      </c>
      <c r="E346" s="52">
        <v>0.70833333333333304</v>
      </c>
      <c r="F346" s="65">
        <v>2.0833333333333332E-2</v>
      </c>
      <c r="G346" s="35">
        <f t="shared" si="190"/>
        <v>7.9999999999999876</v>
      </c>
      <c r="H346" s="53" t="str">
        <f t="shared" si="192"/>
        <v/>
      </c>
      <c r="I346" s="75"/>
      <c r="J346" s="75"/>
      <c r="K346" s="54">
        <f t="shared" si="193"/>
        <v>89.999999999999858</v>
      </c>
      <c r="L346" s="24"/>
    </row>
    <row r="347" spans="1:15" x14ac:dyDescent="0.25">
      <c r="A347" s="41" t="s">
        <v>4</v>
      </c>
      <c r="B347" s="42">
        <v>42916</v>
      </c>
      <c r="C347" s="43">
        <f t="shared" si="191"/>
        <v>26</v>
      </c>
      <c r="D347" s="49">
        <v>0.37500000000000022</v>
      </c>
      <c r="E347" s="49">
        <v>0.70833333333333304</v>
      </c>
      <c r="F347" s="64">
        <v>2.0833333333333332E-2</v>
      </c>
      <c r="G347" s="34">
        <f t="shared" si="190"/>
        <v>7.9999999999999876</v>
      </c>
      <c r="H347" s="50" t="str">
        <f t="shared" si="192"/>
        <v/>
      </c>
      <c r="I347" s="74"/>
      <c r="J347" s="74"/>
      <c r="K347" s="51">
        <f t="shared" si="193"/>
        <v>89.999999999999858</v>
      </c>
      <c r="L347" s="24"/>
    </row>
    <row r="348" spans="1:15" x14ac:dyDescent="0.25">
      <c r="A348" s="44" t="s">
        <v>5</v>
      </c>
      <c r="B348" s="42">
        <v>42917</v>
      </c>
      <c r="C348" s="43">
        <f t="shared" si="191"/>
        <v>26</v>
      </c>
      <c r="D348" s="52">
        <v>0.99999999999999867</v>
      </c>
      <c r="E348" s="52">
        <v>0.99999999999999867</v>
      </c>
      <c r="F348" s="65">
        <v>2.0833333333333332E-2</v>
      </c>
      <c r="G348" s="35">
        <f t="shared" si="190"/>
        <v>0</v>
      </c>
      <c r="H348" s="53" t="str">
        <f t="shared" si="192"/>
        <v/>
      </c>
      <c r="I348" s="75"/>
      <c r="J348" s="75"/>
      <c r="K348" s="54">
        <f t="shared" si="193"/>
        <v>0</v>
      </c>
      <c r="L348" s="24"/>
    </row>
    <row r="349" spans="1:15" x14ac:dyDescent="0.25">
      <c r="A349" s="41" t="s">
        <v>6</v>
      </c>
      <c r="B349" s="42">
        <v>42918</v>
      </c>
      <c r="C349" s="43">
        <f t="shared" si="191"/>
        <v>26</v>
      </c>
      <c r="D349" s="55">
        <v>0.99999999999999867</v>
      </c>
      <c r="E349" s="49">
        <v>0.99999999999999867</v>
      </c>
      <c r="F349" s="64">
        <v>2.0833333333333332E-2</v>
      </c>
      <c r="G349" s="34">
        <f t="shared" si="190"/>
        <v>0</v>
      </c>
      <c r="H349" s="50" t="str">
        <f t="shared" si="192"/>
        <v/>
      </c>
      <c r="I349" s="74"/>
      <c r="J349" s="74"/>
      <c r="K349" s="51">
        <f t="shared" si="193"/>
        <v>0</v>
      </c>
      <c r="L349" s="24"/>
    </row>
    <row r="350" spans="1:15" x14ac:dyDescent="0.25">
      <c r="A350" s="23"/>
      <c r="B350" s="21"/>
      <c r="C350" s="22"/>
      <c r="D350" s="56"/>
      <c r="E350" s="57"/>
      <c r="F350" s="46" t="s">
        <v>20</v>
      </c>
      <c r="G350" s="28">
        <f>SUM(G343:G349)</f>
        <v>39.999999999999936</v>
      </c>
      <c r="H350" s="58">
        <f>SUM(H343:H349)</f>
        <v>0</v>
      </c>
      <c r="I350" s="76">
        <f t="shared" ref="I350" si="194">SUM(I343:I349)</f>
        <v>0</v>
      </c>
      <c r="J350" s="76">
        <f t="shared" ref="J350" si="195">SUM(J343:J349)</f>
        <v>0</v>
      </c>
      <c r="K350" s="29">
        <f>SUM(K343:K349)</f>
        <v>449.99999999999932</v>
      </c>
      <c r="L350" s="24"/>
    </row>
    <row r="351" spans="1:15" x14ac:dyDescent="0.25">
      <c r="B351" s="21"/>
      <c r="C351" s="22"/>
      <c r="D351" s="57"/>
      <c r="E351" s="57"/>
      <c r="F351" s="66" t="s">
        <v>21</v>
      </c>
      <c r="G351" s="7"/>
      <c r="H351" s="50"/>
      <c r="I351" s="74"/>
      <c r="J351" s="74"/>
      <c r="K351" s="32">
        <f>K350/1.33</f>
        <v>338.34586466165359</v>
      </c>
      <c r="L351" s="24"/>
    </row>
    <row r="352" spans="1:15" ht="15.75" thickBot="1" x14ac:dyDescent="0.3"/>
    <row r="353" spans="1:15" ht="15.75" thickBot="1" x14ac:dyDescent="0.3">
      <c r="A353" s="14" t="s">
        <v>14</v>
      </c>
      <c r="B353" s="15" t="s">
        <v>7</v>
      </c>
      <c r="C353" s="15" t="s">
        <v>13</v>
      </c>
      <c r="D353" s="47" t="s">
        <v>8</v>
      </c>
      <c r="E353" s="47" t="s">
        <v>9</v>
      </c>
      <c r="F353" s="16" t="s">
        <v>15</v>
      </c>
      <c r="G353" s="16" t="s">
        <v>16</v>
      </c>
      <c r="H353" s="48" t="s">
        <v>19</v>
      </c>
      <c r="I353" s="73" t="s">
        <v>17</v>
      </c>
      <c r="J353" s="73" t="s">
        <v>18</v>
      </c>
      <c r="K353" s="17" t="s">
        <v>10</v>
      </c>
      <c r="L353" s="5" t="s">
        <v>12</v>
      </c>
      <c r="N353" s="59">
        <f>C354</f>
        <v>27</v>
      </c>
      <c r="O353" s="77" t="s">
        <v>75</v>
      </c>
    </row>
    <row r="354" spans="1:15" x14ac:dyDescent="0.25">
      <c r="A354" s="41" t="s">
        <v>0</v>
      </c>
      <c r="B354" s="42">
        <v>42919</v>
      </c>
      <c r="C354" s="43">
        <f>INT((B354-DATE(YEAR(B354-WEEKDAY(B354-1)+4),1,3)+WEEKDAY(DATE(YEAR(B354-WEEKDAY(B354-1)+4),1,3))+5)/7)</f>
        <v>27</v>
      </c>
      <c r="D354" s="49">
        <v>0.37500000000000022</v>
      </c>
      <c r="E354" s="49">
        <v>0.70833333333333304</v>
      </c>
      <c r="F354" s="64">
        <v>2.0833333333333332E-2</v>
      </c>
      <c r="G354" s="34">
        <f t="shared" ref="G354:G360" si="196">SUM(E354-D354)*24</f>
        <v>7.9999999999999876</v>
      </c>
      <c r="H354" s="50" t="str">
        <f>IF(G354&gt;8,G354-8,"")</f>
        <v/>
      </c>
      <c r="I354" s="74"/>
      <c r="J354" s="74"/>
      <c r="K354" s="51">
        <f>SUM((G354)*$L$2)</f>
        <v>89.999999999999858</v>
      </c>
      <c r="L354" s="9">
        <f>Q3/20/8</f>
        <v>11.25</v>
      </c>
    </row>
    <row r="355" spans="1:15" x14ac:dyDescent="0.25">
      <c r="A355" s="44" t="s">
        <v>1</v>
      </c>
      <c r="B355" s="42">
        <v>42920</v>
      </c>
      <c r="C355" s="43">
        <f t="shared" ref="C355:C360" si="197">INT((B355-DATE(YEAR(B355-WEEKDAY(B355-1)+4),1,3)+WEEKDAY(DATE(YEAR(B355-WEEKDAY(B355-1)+4),1,3))+5)/7)</f>
        <v>27</v>
      </c>
      <c r="D355" s="52">
        <v>0.37500000000000022</v>
      </c>
      <c r="E355" s="52">
        <v>0.70833333333333304</v>
      </c>
      <c r="F355" s="65">
        <v>2.0833333333333332E-2</v>
      </c>
      <c r="G355" s="35">
        <f t="shared" si="196"/>
        <v>7.9999999999999876</v>
      </c>
      <c r="H355" s="53" t="str">
        <f t="shared" ref="H355:H360" si="198">IF(G355&gt;8,G355-8,"")</f>
        <v/>
      </c>
      <c r="I355" s="75"/>
      <c r="J355" s="75"/>
      <c r="K355" s="54">
        <f t="shared" ref="K355:K360" si="199">SUM((G355)*$L$2)</f>
        <v>89.999999999999858</v>
      </c>
      <c r="L355" s="24"/>
    </row>
    <row r="356" spans="1:15" x14ac:dyDescent="0.25">
      <c r="A356" s="41" t="s">
        <v>2</v>
      </c>
      <c r="B356" s="42">
        <v>42921</v>
      </c>
      <c r="C356" s="43">
        <f t="shared" si="197"/>
        <v>27</v>
      </c>
      <c r="D356" s="49">
        <v>0.37500000000000022</v>
      </c>
      <c r="E356" s="49">
        <v>0.70833333333333304</v>
      </c>
      <c r="F356" s="64">
        <v>2.0833333333333332E-2</v>
      </c>
      <c r="G356" s="34">
        <f t="shared" si="196"/>
        <v>7.9999999999999876</v>
      </c>
      <c r="H356" s="50" t="str">
        <f t="shared" si="198"/>
        <v/>
      </c>
      <c r="I356" s="74"/>
      <c r="J356" s="74"/>
      <c r="K356" s="51">
        <f t="shared" si="199"/>
        <v>89.999999999999858</v>
      </c>
      <c r="L356" s="24"/>
    </row>
    <row r="357" spans="1:15" x14ac:dyDescent="0.25">
      <c r="A357" s="44" t="s">
        <v>3</v>
      </c>
      <c r="B357" s="42">
        <v>42922</v>
      </c>
      <c r="C357" s="43">
        <f t="shared" si="197"/>
        <v>27</v>
      </c>
      <c r="D357" s="52">
        <v>0.37500000000000022</v>
      </c>
      <c r="E357" s="52">
        <v>0.70833333333333304</v>
      </c>
      <c r="F357" s="65">
        <v>2.0833333333333332E-2</v>
      </c>
      <c r="G357" s="35">
        <f t="shared" si="196"/>
        <v>7.9999999999999876</v>
      </c>
      <c r="H357" s="53" t="str">
        <f t="shared" si="198"/>
        <v/>
      </c>
      <c r="I357" s="75"/>
      <c r="J357" s="75"/>
      <c r="K357" s="54">
        <f t="shared" si="199"/>
        <v>89.999999999999858</v>
      </c>
      <c r="L357" s="24"/>
    </row>
    <row r="358" spans="1:15" x14ac:dyDescent="0.25">
      <c r="A358" s="41" t="s">
        <v>4</v>
      </c>
      <c r="B358" s="42">
        <v>42923</v>
      </c>
      <c r="C358" s="43">
        <f t="shared" si="197"/>
        <v>27</v>
      </c>
      <c r="D358" s="49">
        <v>0.37500000000000022</v>
      </c>
      <c r="E358" s="49">
        <v>0.70833333333333304</v>
      </c>
      <c r="F358" s="64">
        <v>2.0833333333333332E-2</v>
      </c>
      <c r="G358" s="34">
        <f t="shared" si="196"/>
        <v>7.9999999999999876</v>
      </c>
      <c r="H358" s="50" t="str">
        <f t="shared" si="198"/>
        <v/>
      </c>
      <c r="I358" s="74"/>
      <c r="J358" s="74"/>
      <c r="K358" s="51">
        <f t="shared" si="199"/>
        <v>89.999999999999858</v>
      </c>
      <c r="L358" s="24"/>
    </row>
    <row r="359" spans="1:15" x14ac:dyDescent="0.25">
      <c r="A359" s="44" t="s">
        <v>5</v>
      </c>
      <c r="B359" s="42">
        <v>42924</v>
      </c>
      <c r="C359" s="43">
        <f t="shared" si="197"/>
        <v>27</v>
      </c>
      <c r="D359" s="52">
        <v>0.99999999999999867</v>
      </c>
      <c r="E359" s="52">
        <v>0.99999999999999867</v>
      </c>
      <c r="F359" s="65">
        <v>2.0833333333333332E-2</v>
      </c>
      <c r="G359" s="35">
        <f t="shared" si="196"/>
        <v>0</v>
      </c>
      <c r="H359" s="53" t="str">
        <f t="shared" si="198"/>
        <v/>
      </c>
      <c r="I359" s="75"/>
      <c r="J359" s="75"/>
      <c r="K359" s="54">
        <f t="shared" si="199"/>
        <v>0</v>
      </c>
      <c r="L359" s="24"/>
    </row>
    <row r="360" spans="1:15" x14ac:dyDescent="0.25">
      <c r="A360" s="41" t="s">
        <v>6</v>
      </c>
      <c r="B360" s="42">
        <v>42925</v>
      </c>
      <c r="C360" s="43">
        <f t="shared" si="197"/>
        <v>27</v>
      </c>
      <c r="D360" s="55">
        <v>0.99999999999999867</v>
      </c>
      <c r="E360" s="49">
        <v>0.99999999999999867</v>
      </c>
      <c r="F360" s="64">
        <v>2.0833333333333332E-2</v>
      </c>
      <c r="G360" s="34">
        <f t="shared" si="196"/>
        <v>0</v>
      </c>
      <c r="H360" s="50" t="str">
        <f t="shared" si="198"/>
        <v/>
      </c>
      <c r="I360" s="74"/>
      <c r="J360" s="74"/>
      <c r="K360" s="51">
        <f t="shared" si="199"/>
        <v>0</v>
      </c>
      <c r="L360" s="24"/>
    </row>
    <row r="361" spans="1:15" x14ac:dyDescent="0.25">
      <c r="A361" s="23"/>
      <c r="B361" s="21"/>
      <c r="C361" s="22"/>
      <c r="D361" s="56"/>
      <c r="E361" s="57"/>
      <c r="F361" s="46" t="s">
        <v>20</v>
      </c>
      <c r="G361" s="28">
        <f>SUM(G354:G360)</f>
        <v>39.999999999999936</v>
      </c>
      <c r="H361" s="58">
        <f>SUM(H354:H360)</f>
        <v>0</v>
      </c>
      <c r="I361" s="76">
        <f t="shared" ref="I361" si="200">SUM(I354:I360)</f>
        <v>0</v>
      </c>
      <c r="J361" s="76">
        <f t="shared" ref="J361" si="201">SUM(J354:J360)</f>
        <v>0</v>
      </c>
      <c r="K361" s="29">
        <f>SUM(K354:K360)</f>
        <v>449.99999999999932</v>
      </c>
      <c r="L361" s="24"/>
    </row>
    <row r="362" spans="1:15" x14ac:dyDescent="0.25">
      <c r="B362" s="21"/>
      <c r="C362" s="22"/>
      <c r="D362" s="57"/>
      <c r="E362" s="57"/>
      <c r="F362" s="66" t="s">
        <v>21</v>
      </c>
      <c r="G362" s="7"/>
      <c r="H362" s="50"/>
      <c r="I362" s="74"/>
      <c r="J362" s="74"/>
      <c r="K362" s="32">
        <f>K361/1.33</f>
        <v>338.34586466165359</v>
      </c>
      <c r="L362" s="24"/>
    </row>
    <row r="363" spans="1:15" ht="15.75" thickBot="1" x14ac:dyDescent="0.3"/>
    <row r="364" spans="1:15" ht="15.75" thickBot="1" x14ac:dyDescent="0.3">
      <c r="A364" s="14" t="s">
        <v>14</v>
      </c>
      <c r="B364" s="15" t="s">
        <v>7</v>
      </c>
      <c r="C364" s="15" t="s">
        <v>13</v>
      </c>
      <c r="D364" s="47" t="s">
        <v>8</v>
      </c>
      <c r="E364" s="47" t="s">
        <v>9</v>
      </c>
      <c r="F364" s="16" t="s">
        <v>15</v>
      </c>
      <c r="G364" s="16" t="s">
        <v>16</v>
      </c>
      <c r="H364" s="48" t="s">
        <v>19</v>
      </c>
      <c r="I364" s="73" t="s">
        <v>17</v>
      </c>
      <c r="J364" s="73" t="s">
        <v>18</v>
      </c>
      <c r="K364" s="17" t="s">
        <v>10</v>
      </c>
      <c r="L364" s="5" t="s">
        <v>12</v>
      </c>
      <c r="N364" s="59">
        <f>C365</f>
        <v>28</v>
      </c>
      <c r="O364" s="77" t="s">
        <v>75</v>
      </c>
    </row>
    <row r="365" spans="1:15" x14ac:dyDescent="0.25">
      <c r="A365" s="41" t="s">
        <v>0</v>
      </c>
      <c r="B365" s="42">
        <v>42926</v>
      </c>
      <c r="C365" s="43">
        <f>INT((B365-DATE(YEAR(B365-WEEKDAY(B365-1)+4),1,3)+WEEKDAY(DATE(YEAR(B365-WEEKDAY(B365-1)+4),1,3))+5)/7)</f>
        <v>28</v>
      </c>
      <c r="D365" s="49">
        <v>0.37500000000000022</v>
      </c>
      <c r="E365" s="49">
        <v>0.70833333333333304</v>
      </c>
      <c r="F365" s="64">
        <v>2.0833333333333332E-2</v>
      </c>
      <c r="G365" s="34">
        <f t="shared" ref="G365:G371" si="202">SUM(E365-D365)*24</f>
        <v>7.9999999999999876</v>
      </c>
      <c r="H365" s="50" t="str">
        <f>IF(G365&gt;8,G365-8,"")</f>
        <v/>
      </c>
      <c r="I365" s="74"/>
      <c r="J365" s="74"/>
      <c r="K365" s="51">
        <f>SUM((G365)*$L$2)</f>
        <v>89.999999999999858</v>
      </c>
      <c r="L365" s="9">
        <f>Q3/20/8</f>
        <v>11.25</v>
      </c>
    </row>
    <row r="366" spans="1:15" x14ac:dyDescent="0.25">
      <c r="A366" s="44" t="s">
        <v>1</v>
      </c>
      <c r="B366" s="42">
        <v>42927</v>
      </c>
      <c r="C366" s="43">
        <f t="shared" ref="C366:C371" si="203">INT((B366-DATE(YEAR(B366-WEEKDAY(B366-1)+4),1,3)+WEEKDAY(DATE(YEAR(B366-WEEKDAY(B366-1)+4),1,3))+5)/7)</f>
        <v>28</v>
      </c>
      <c r="D366" s="52">
        <v>0.37500000000000022</v>
      </c>
      <c r="E366" s="52">
        <v>0.70833333333333304</v>
      </c>
      <c r="F366" s="65">
        <v>2.0833333333333332E-2</v>
      </c>
      <c r="G366" s="35">
        <f t="shared" si="202"/>
        <v>7.9999999999999876</v>
      </c>
      <c r="H366" s="53" t="str">
        <f t="shared" ref="H366:H371" si="204">IF(G366&gt;8,G366-8,"")</f>
        <v/>
      </c>
      <c r="I366" s="75"/>
      <c r="J366" s="75"/>
      <c r="K366" s="54">
        <f t="shared" ref="K366:K371" si="205">SUM((G366)*$L$2)</f>
        <v>89.999999999999858</v>
      </c>
      <c r="L366" s="24"/>
    </row>
    <row r="367" spans="1:15" x14ac:dyDescent="0.25">
      <c r="A367" s="41" t="s">
        <v>2</v>
      </c>
      <c r="B367" s="42">
        <v>42928</v>
      </c>
      <c r="C367" s="43">
        <f t="shared" si="203"/>
        <v>28</v>
      </c>
      <c r="D367" s="49">
        <v>0.37500000000000022</v>
      </c>
      <c r="E367" s="49">
        <v>0.70833333333333304</v>
      </c>
      <c r="F367" s="64">
        <v>2.0833333333333332E-2</v>
      </c>
      <c r="G367" s="34">
        <f t="shared" si="202"/>
        <v>7.9999999999999876</v>
      </c>
      <c r="H367" s="50" t="str">
        <f t="shared" si="204"/>
        <v/>
      </c>
      <c r="I367" s="74"/>
      <c r="J367" s="74"/>
      <c r="K367" s="51">
        <f t="shared" si="205"/>
        <v>89.999999999999858</v>
      </c>
      <c r="L367" s="24"/>
    </row>
    <row r="368" spans="1:15" x14ac:dyDescent="0.25">
      <c r="A368" s="44" t="s">
        <v>3</v>
      </c>
      <c r="B368" s="42">
        <v>42929</v>
      </c>
      <c r="C368" s="43">
        <f t="shared" si="203"/>
        <v>28</v>
      </c>
      <c r="D368" s="52">
        <v>0.37500000000000022</v>
      </c>
      <c r="E368" s="52">
        <v>0.70833333333333304</v>
      </c>
      <c r="F368" s="65">
        <v>2.0833333333333332E-2</v>
      </c>
      <c r="G368" s="35">
        <f t="shared" si="202"/>
        <v>7.9999999999999876</v>
      </c>
      <c r="H368" s="53" t="str">
        <f t="shared" si="204"/>
        <v/>
      </c>
      <c r="I368" s="75"/>
      <c r="J368" s="75"/>
      <c r="K368" s="54">
        <f t="shared" si="205"/>
        <v>89.999999999999858</v>
      </c>
      <c r="L368" s="24"/>
    </row>
    <row r="369" spans="1:15" x14ac:dyDescent="0.25">
      <c r="A369" s="41" t="s">
        <v>4</v>
      </c>
      <c r="B369" s="42">
        <v>42930</v>
      </c>
      <c r="C369" s="43">
        <f t="shared" si="203"/>
        <v>28</v>
      </c>
      <c r="D369" s="49">
        <v>0.37500000000000022</v>
      </c>
      <c r="E369" s="49">
        <v>0.70833333333333304</v>
      </c>
      <c r="F369" s="64">
        <v>2.0833333333333332E-2</v>
      </c>
      <c r="G369" s="34">
        <f t="shared" si="202"/>
        <v>7.9999999999999876</v>
      </c>
      <c r="H369" s="50" t="str">
        <f t="shared" si="204"/>
        <v/>
      </c>
      <c r="I369" s="74"/>
      <c r="J369" s="74"/>
      <c r="K369" s="51">
        <f t="shared" si="205"/>
        <v>89.999999999999858</v>
      </c>
      <c r="L369" s="24"/>
    </row>
    <row r="370" spans="1:15" x14ac:dyDescent="0.25">
      <c r="A370" s="44" t="s">
        <v>5</v>
      </c>
      <c r="B370" s="42">
        <v>42931</v>
      </c>
      <c r="C370" s="43">
        <f t="shared" si="203"/>
        <v>28</v>
      </c>
      <c r="D370" s="52">
        <v>0.99999999999999867</v>
      </c>
      <c r="E370" s="52">
        <v>0.99999999999999867</v>
      </c>
      <c r="F370" s="65">
        <v>2.0833333333333332E-2</v>
      </c>
      <c r="G370" s="35">
        <f t="shared" si="202"/>
        <v>0</v>
      </c>
      <c r="H370" s="53" t="str">
        <f t="shared" si="204"/>
        <v/>
      </c>
      <c r="I370" s="75"/>
      <c r="J370" s="75"/>
      <c r="K370" s="54">
        <f t="shared" si="205"/>
        <v>0</v>
      </c>
      <c r="L370" s="24"/>
    </row>
    <row r="371" spans="1:15" x14ac:dyDescent="0.25">
      <c r="A371" s="41" t="s">
        <v>6</v>
      </c>
      <c r="B371" s="42">
        <v>42932</v>
      </c>
      <c r="C371" s="43">
        <f t="shared" si="203"/>
        <v>28</v>
      </c>
      <c r="D371" s="55">
        <v>0.99999999999999867</v>
      </c>
      <c r="E371" s="49">
        <v>0.99999999999999867</v>
      </c>
      <c r="F371" s="64">
        <v>2.0833333333333332E-2</v>
      </c>
      <c r="G371" s="34">
        <f t="shared" si="202"/>
        <v>0</v>
      </c>
      <c r="H371" s="50" t="str">
        <f t="shared" si="204"/>
        <v/>
      </c>
      <c r="I371" s="74"/>
      <c r="J371" s="74"/>
      <c r="K371" s="51">
        <f t="shared" si="205"/>
        <v>0</v>
      </c>
      <c r="L371" s="24"/>
    </row>
    <row r="372" spans="1:15" x14ac:dyDescent="0.25">
      <c r="A372" s="23"/>
      <c r="B372" s="21"/>
      <c r="C372" s="22"/>
      <c r="D372" s="56"/>
      <c r="E372" s="57"/>
      <c r="F372" s="46" t="s">
        <v>20</v>
      </c>
      <c r="G372" s="28">
        <f>SUM(G365:G371)</f>
        <v>39.999999999999936</v>
      </c>
      <c r="H372" s="58">
        <f>SUM(H365:H371)</f>
        <v>0</v>
      </c>
      <c r="I372" s="76">
        <f t="shared" ref="I372" si="206">SUM(I365:I371)</f>
        <v>0</v>
      </c>
      <c r="J372" s="76">
        <f t="shared" ref="J372" si="207">SUM(J365:J371)</f>
        <v>0</v>
      </c>
      <c r="K372" s="29">
        <f>SUM(K365:K371)</f>
        <v>449.99999999999932</v>
      </c>
      <c r="L372" s="24"/>
    </row>
    <row r="373" spans="1:15" x14ac:dyDescent="0.25">
      <c r="B373" s="21"/>
      <c r="C373" s="22"/>
      <c r="D373" s="57"/>
      <c r="E373" s="57"/>
      <c r="F373" s="66" t="s">
        <v>21</v>
      </c>
      <c r="G373" s="7"/>
      <c r="H373" s="50"/>
      <c r="I373" s="74"/>
      <c r="J373" s="74"/>
      <c r="K373" s="32">
        <f>K372/1.33</f>
        <v>338.34586466165359</v>
      </c>
      <c r="L373" s="24"/>
    </row>
    <row r="374" spans="1:15" ht="15.75" thickBot="1" x14ac:dyDescent="0.3"/>
    <row r="375" spans="1:15" ht="15.75" thickBot="1" x14ac:dyDescent="0.3">
      <c r="A375" s="14" t="s">
        <v>14</v>
      </c>
      <c r="B375" s="15" t="s">
        <v>7</v>
      </c>
      <c r="C375" s="15" t="s">
        <v>13</v>
      </c>
      <c r="D375" s="47" t="s">
        <v>8</v>
      </c>
      <c r="E375" s="47" t="s">
        <v>9</v>
      </c>
      <c r="F375" s="16" t="s">
        <v>15</v>
      </c>
      <c r="G375" s="16" t="s">
        <v>16</v>
      </c>
      <c r="H375" s="48" t="s">
        <v>19</v>
      </c>
      <c r="I375" s="73" t="s">
        <v>17</v>
      </c>
      <c r="J375" s="73" t="s">
        <v>18</v>
      </c>
      <c r="K375" s="17" t="s">
        <v>10</v>
      </c>
      <c r="L375" s="5" t="s">
        <v>12</v>
      </c>
      <c r="N375" s="59">
        <f>C376</f>
        <v>29</v>
      </c>
      <c r="O375" s="77" t="s">
        <v>75</v>
      </c>
    </row>
    <row r="376" spans="1:15" x14ac:dyDescent="0.25">
      <c r="A376" s="41" t="s">
        <v>0</v>
      </c>
      <c r="B376" s="42">
        <v>42933</v>
      </c>
      <c r="C376" s="43">
        <f>INT((B376-DATE(YEAR(B376-WEEKDAY(B376-1)+4),1,3)+WEEKDAY(DATE(YEAR(B376-WEEKDAY(B376-1)+4),1,3))+5)/7)</f>
        <v>29</v>
      </c>
      <c r="D376" s="49">
        <v>0.37500000000000022</v>
      </c>
      <c r="E376" s="49">
        <v>0.70833333333333304</v>
      </c>
      <c r="F376" s="64">
        <v>2.0833333333333332E-2</v>
      </c>
      <c r="G376" s="34">
        <f t="shared" ref="G376:G382" si="208">SUM(E376-D376)*24</f>
        <v>7.9999999999999876</v>
      </c>
      <c r="H376" s="50" t="str">
        <f>IF(G376&gt;8,G376-8,"")</f>
        <v/>
      </c>
      <c r="I376" s="74"/>
      <c r="J376" s="74"/>
      <c r="K376" s="51">
        <f>SUM((G376)*$L$2)</f>
        <v>89.999999999999858</v>
      </c>
      <c r="L376" s="9">
        <f>Q3/20/8</f>
        <v>11.25</v>
      </c>
    </row>
    <row r="377" spans="1:15" x14ac:dyDescent="0.25">
      <c r="A377" s="44" t="s">
        <v>1</v>
      </c>
      <c r="B377" s="42">
        <v>42934</v>
      </c>
      <c r="C377" s="43">
        <f t="shared" ref="C377:C382" si="209">INT((B377-DATE(YEAR(B377-WEEKDAY(B377-1)+4),1,3)+WEEKDAY(DATE(YEAR(B377-WEEKDAY(B377-1)+4),1,3))+5)/7)</f>
        <v>29</v>
      </c>
      <c r="D377" s="52">
        <v>0.37500000000000022</v>
      </c>
      <c r="E377" s="52">
        <v>0.70833333333333304</v>
      </c>
      <c r="F377" s="65">
        <v>2.0833333333333332E-2</v>
      </c>
      <c r="G377" s="35">
        <f t="shared" si="208"/>
        <v>7.9999999999999876</v>
      </c>
      <c r="H377" s="53" t="str">
        <f t="shared" ref="H377:H382" si="210">IF(G377&gt;8,G377-8,"")</f>
        <v/>
      </c>
      <c r="I377" s="75"/>
      <c r="J377" s="75"/>
      <c r="K377" s="54">
        <f t="shared" ref="K377:K382" si="211">SUM((G377)*$L$2)</f>
        <v>89.999999999999858</v>
      </c>
      <c r="L377" s="24"/>
    </row>
    <row r="378" spans="1:15" x14ac:dyDescent="0.25">
      <c r="A378" s="41" t="s">
        <v>2</v>
      </c>
      <c r="B378" s="42">
        <v>42935</v>
      </c>
      <c r="C378" s="43">
        <f t="shared" si="209"/>
        <v>29</v>
      </c>
      <c r="D378" s="49">
        <v>0.37500000000000022</v>
      </c>
      <c r="E378" s="49">
        <v>0.70833333333333304</v>
      </c>
      <c r="F378" s="64">
        <v>2.0833333333333332E-2</v>
      </c>
      <c r="G378" s="34">
        <f t="shared" si="208"/>
        <v>7.9999999999999876</v>
      </c>
      <c r="H378" s="50" t="str">
        <f t="shared" si="210"/>
        <v/>
      </c>
      <c r="I378" s="74"/>
      <c r="J378" s="74"/>
      <c r="K378" s="51">
        <f t="shared" si="211"/>
        <v>89.999999999999858</v>
      </c>
      <c r="L378" s="24"/>
    </row>
    <row r="379" spans="1:15" x14ac:dyDescent="0.25">
      <c r="A379" s="44" t="s">
        <v>3</v>
      </c>
      <c r="B379" s="42">
        <v>42936</v>
      </c>
      <c r="C379" s="43">
        <f t="shared" si="209"/>
        <v>29</v>
      </c>
      <c r="D379" s="52">
        <v>0.37500000000000022</v>
      </c>
      <c r="E379" s="52">
        <v>0.70833333333333304</v>
      </c>
      <c r="F379" s="65">
        <v>2.0833333333333332E-2</v>
      </c>
      <c r="G379" s="35">
        <f t="shared" si="208"/>
        <v>7.9999999999999876</v>
      </c>
      <c r="H379" s="53" t="str">
        <f t="shared" si="210"/>
        <v/>
      </c>
      <c r="I379" s="75"/>
      <c r="J379" s="75"/>
      <c r="K379" s="54">
        <f t="shared" si="211"/>
        <v>89.999999999999858</v>
      </c>
      <c r="L379" s="24"/>
    </row>
    <row r="380" spans="1:15" x14ac:dyDescent="0.25">
      <c r="A380" s="41" t="s">
        <v>4</v>
      </c>
      <c r="B380" s="42">
        <v>42937</v>
      </c>
      <c r="C380" s="43">
        <f t="shared" si="209"/>
        <v>29</v>
      </c>
      <c r="D380" s="49">
        <v>0.37500000000000022</v>
      </c>
      <c r="E380" s="49">
        <v>0.70833333333333304</v>
      </c>
      <c r="F380" s="64">
        <v>2.0833333333333332E-2</v>
      </c>
      <c r="G380" s="34">
        <f t="shared" si="208"/>
        <v>7.9999999999999876</v>
      </c>
      <c r="H380" s="50" t="str">
        <f t="shared" si="210"/>
        <v/>
      </c>
      <c r="I380" s="74"/>
      <c r="J380" s="74"/>
      <c r="K380" s="51">
        <f t="shared" si="211"/>
        <v>89.999999999999858</v>
      </c>
      <c r="L380" s="24"/>
    </row>
    <row r="381" spans="1:15" x14ac:dyDescent="0.25">
      <c r="A381" s="44" t="s">
        <v>5</v>
      </c>
      <c r="B381" s="42">
        <v>42938</v>
      </c>
      <c r="C381" s="43">
        <f t="shared" si="209"/>
        <v>29</v>
      </c>
      <c r="D381" s="52">
        <v>0.99999999999999867</v>
      </c>
      <c r="E381" s="52">
        <v>0.99999999999999867</v>
      </c>
      <c r="F381" s="65">
        <v>2.0833333333333332E-2</v>
      </c>
      <c r="G381" s="35">
        <f t="shared" si="208"/>
        <v>0</v>
      </c>
      <c r="H381" s="53" t="str">
        <f t="shared" si="210"/>
        <v/>
      </c>
      <c r="I381" s="75"/>
      <c r="J381" s="75"/>
      <c r="K381" s="54">
        <f t="shared" si="211"/>
        <v>0</v>
      </c>
      <c r="L381" s="24"/>
    </row>
    <row r="382" spans="1:15" x14ac:dyDescent="0.25">
      <c r="A382" s="41" t="s">
        <v>6</v>
      </c>
      <c r="B382" s="42">
        <v>42939</v>
      </c>
      <c r="C382" s="43">
        <f t="shared" si="209"/>
        <v>29</v>
      </c>
      <c r="D382" s="55">
        <v>0.99999999999999867</v>
      </c>
      <c r="E382" s="49">
        <v>0.99999999999999867</v>
      </c>
      <c r="F382" s="64">
        <v>2.0833333333333332E-2</v>
      </c>
      <c r="G382" s="34">
        <f t="shared" si="208"/>
        <v>0</v>
      </c>
      <c r="H382" s="50" t="str">
        <f t="shared" si="210"/>
        <v/>
      </c>
      <c r="I382" s="74"/>
      <c r="J382" s="74"/>
      <c r="K382" s="51">
        <f t="shared" si="211"/>
        <v>0</v>
      </c>
      <c r="L382" s="24"/>
    </row>
    <row r="383" spans="1:15" x14ac:dyDescent="0.25">
      <c r="A383" s="23"/>
      <c r="B383" s="21"/>
      <c r="C383" s="22"/>
      <c r="D383" s="56"/>
      <c r="E383" s="57"/>
      <c r="F383" s="46" t="s">
        <v>20</v>
      </c>
      <c r="G383" s="28">
        <f>SUM(G376:G382)</f>
        <v>39.999999999999936</v>
      </c>
      <c r="H383" s="58">
        <f>SUM(H376:H382)</f>
        <v>0</v>
      </c>
      <c r="I383" s="76">
        <f t="shared" ref="I383" si="212">SUM(I376:I382)</f>
        <v>0</v>
      </c>
      <c r="J383" s="76">
        <f t="shared" ref="J383" si="213">SUM(J376:J382)</f>
        <v>0</v>
      </c>
      <c r="K383" s="29">
        <f>SUM(K376:K382)</f>
        <v>449.99999999999932</v>
      </c>
      <c r="L383" s="24"/>
    </row>
    <row r="384" spans="1:15" x14ac:dyDescent="0.25">
      <c r="B384" s="21"/>
      <c r="C384" s="22"/>
      <c r="D384" s="57"/>
      <c r="E384" s="57"/>
      <c r="F384" s="66" t="s">
        <v>21</v>
      </c>
      <c r="G384" s="7"/>
      <c r="H384" s="50"/>
      <c r="I384" s="74"/>
      <c r="J384" s="74"/>
      <c r="K384" s="32">
        <f>K383/1.33</f>
        <v>338.34586466165359</v>
      </c>
      <c r="L384" s="24"/>
    </row>
    <row r="385" spans="1:15" ht="15.75" thickBot="1" x14ac:dyDescent="0.3"/>
    <row r="386" spans="1:15" ht="15.75" thickBot="1" x14ac:dyDescent="0.3">
      <c r="A386" s="14" t="s">
        <v>14</v>
      </c>
      <c r="B386" s="15" t="s">
        <v>7</v>
      </c>
      <c r="C386" s="15" t="s">
        <v>13</v>
      </c>
      <c r="D386" s="47" t="s">
        <v>8</v>
      </c>
      <c r="E386" s="47" t="s">
        <v>9</v>
      </c>
      <c r="F386" s="16" t="s">
        <v>15</v>
      </c>
      <c r="G386" s="16" t="s">
        <v>16</v>
      </c>
      <c r="H386" s="48" t="s">
        <v>19</v>
      </c>
      <c r="I386" s="73" t="s">
        <v>17</v>
      </c>
      <c r="J386" s="73" t="s">
        <v>18</v>
      </c>
      <c r="K386" s="17" t="s">
        <v>10</v>
      </c>
      <c r="L386" s="5" t="s">
        <v>12</v>
      </c>
      <c r="N386" s="59">
        <f>C387</f>
        <v>30</v>
      </c>
      <c r="O386" s="77" t="s">
        <v>75</v>
      </c>
    </row>
    <row r="387" spans="1:15" x14ac:dyDescent="0.25">
      <c r="A387" s="41" t="s">
        <v>0</v>
      </c>
      <c r="B387" s="42">
        <v>42940</v>
      </c>
      <c r="C387" s="43">
        <f>INT((B387-DATE(YEAR(B387-WEEKDAY(B387-1)+4),1,3)+WEEKDAY(DATE(YEAR(B387-WEEKDAY(B387-1)+4),1,3))+5)/7)</f>
        <v>30</v>
      </c>
      <c r="D387" s="49">
        <v>0.37500000000000022</v>
      </c>
      <c r="E387" s="49">
        <v>0.70833333333333304</v>
      </c>
      <c r="F387" s="64">
        <v>2.0833333333333332E-2</v>
      </c>
      <c r="G387" s="34">
        <f t="shared" ref="G387:G393" si="214">SUM(E387-D387)*24</f>
        <v>7.9999999999999876</v>
      </c>
      <c r="H387" s="50" t="str">
        <f>IF(G387&gt;8,G387-8,"")</f>
        <v/>
      </c>
      <c r="I387" s="74"/>
      <c r="J387" s="74"/>
      <c r="K387" s="51">
        <f>SUM((G387)*$L$2)</f>
        <v>89.999999999999858</v>
      </c>
      <c r="L387" s="9">
        <f>Q3/20/8</f>
        <v>11.25</v>
      </c>
    </row>
    <row r="388" spans="1:15" x14ac:dyDescent="0.25">
      <c r="A388" s="44" t="s">
        <v>1</v>
      </c>
      <c r="B388" s="42">
        <v>42941</v>
      </c>
      <c r="C388" s="43">
        <f t="shared" ref="C388:C393" si="215">INT((B388-DATE(YEAR(B388-WEEKDAY(B388-1)+4),1,3)+WEEKDAY(DATE(YEAR(B388-WEEKDAY(B388-1)+4),1,3))+5)/7)</f>
        <v>30</v>
      </c>
      <c r="D388" s="52">
        <v>0.37500000000000022</v>
      </c>
      <c r="E388" s="52">
        <v>0.70833333333333304</v>
      </c>
      <c r="F388" s="65">
        <v>2.0833333333333332E-2</v>
      </c>
      <c r="G388" s="35">
        <f t="shared" si="214"/>
        <v>7.9999999999999876</v>
      </c>
      <c r="H388" s="53" t="str">
        <f t="shared" ref="H388:H393" si="216">IF(G388&gt;8,G388-8,"")</f>
        <v/>
      </c>
      <c r="I388" s="75"/>
      <c r="J388" s="75"/>
      <c r="K388" s="54">
        <f t="shared" ref="K388:K393" si="217">SUM((G388)*$L$2)</f>
        <v>89.999999999999858</v>
      </c>
      <c r="L388" s="24"/>
    </row>
    <row r="389" spans="1:15" x14ac:dyDescent="0.25">
      <c r="A389" s="41" t="s">
        <v>2</v>
      </c>
      <c r="B389" s="42">
        <v>42942</v>
      </c>
      <c r="C389" s="43">
        <f t="shared" si="215"/>
        <v>30</v>
      </c>
      <c r="D389" s="49">
        <v>0.37500000000000022</v>
      </c>
      <c r="E389" s="49">
        <v>0.70833333333333304</v>
      </c>
      <c r="F389" s="64">
        <v>2.0833333333333332E-2</v>
      </c>
      <c r="G389" s="34">
        <f t="shared" si="214"/>
        <v>7.9999999999999876</v>
      </c>
      <c r="H389" s="50" t="str">
        <f t="shared" si="216"/>
        <v/>
      </c>
      <c r="I389" s="74"/>
      <c r="J389" s="74"/>
      <c r="K389" s="51">
        <f t="shared" si="217"/>
        <v>89.999999999999858</v>
      </c>
      <c r="L389" s="24"/>
    </row>
    <row r="390" spans="1:15" x14ac:dyDescent="0.25">
      <c r="A390" s="44" t="s">
        <v>3</v>
      </c>
      <c r="B390" s="42">
        <v>42943</v>
      </c>
      <c r="C390" s="43">
        <f t="shared" si="215"/>
        <v>30</v>
      </c>
      <c r="D390" s="52">
        <v>0.37500000000000022</v>
      </c>
      <c r="E390" s="52">
        <v>0.70833333333333304</v>
      </c>
      <c r="F390" s="65">
        <v>2.0833333333333332E-2</v>
      </c>
      <c r="G390" s="35">
        <f t="shared" si="214"/>
        <v>7.9999999999999876</v>
      </c>
      <c r="H390" s="53" t="str">
        <f t="shared" si="216"/>
        <v/>
      </c>
      <c r="I390" s="75"/>
      <c r="J390" s="75"/>
      <c r="K390" s="54">
        <f t="shared" si="217"/>
        <v>89.999999999999858</v>
      </c>
      <c r="L390" s="24"/>
    </row>
    <row r="391" spans="1:15" x14ac:dyDescent="0.25">
      <c r="A391" s="41" t="s">
        <v>4</v>
      </c>
      <c r="B391" s="42">
        <v>42944</v>
      </c>
      <c r="C391" s="43">
        <f t="shared" si="215"/>
        <v>30</v>
      </c>
      <c r="D391" s="49">
        <v>0.37500000000000022</v>
      </c>
      <c r="E391" s="49">
        <v>0.70833333333333304</v>
      </c>
      <c r="F391" s="64">
        <v>2.0833333333333332E-2</v>
      </c>
      <c r="G391" s="34">
        <f t="shared" si="214"/>
        <v>7.9999999999999876</v>
      </c>
      <c r="H391" s="50" t="str">
        <f t="shared" si="216"/>
        <v/>
      </c>
      <c r="I391" s="74"/>
      <c r="J391" s="74"/>
      <c r="K391" s="51">
        <f t="shared" si="217"/>
        <v>89.999999999999858</v>
      </c>
      <c r="L391" s="24"/>
    </row>
    <row r="392" spans="1:15" x14ac:dyDescent="0.25">
      <c r="A392" s="44" t="s">
        <v>5</v>
      </c>
      <c r="B392" s="42">
        <v>42945</v>
      </c>
      <c r="C392" s="43">
        <f t="shared" si="215"/>
        <v>30</v>
      </c>
      <c r="D392" s="52">
        <v>0.99999999999999867</v>
      </c>
      <c r="E392" s="52">
        <v>0.99999999999999867</v>
      </c>
      <c r="F392" s="65">
        <v>2.0833333333333332E-2</v>
      </c>
      <c r="G392" s="35">
        <f t="shared" si="214"/>
        <v>0</v>
      </c>
      <c r="H392" s="53" t="str">
        <f t="shared" si="216"/>
        <v/>
      </c>
      <c r="I392" s="75"/>
      <c r="J392" s="75"/>
      <c r="K392" s="54">
        <f t="shared" si="217"/>
        <v>0</v>
      </c>
      <c r="L392" s="24"/>
    </row>
    <row r="393" spans="1:15" x14ac:dyDescent="0.25">
      <c r="A393" s="41" t="s">
        <v>6</v>
      </c>
      <c r="B393" s="42">
        <v>42946</v>
      </c>
      <c r="C393" s="43">
        <f t="shared" si="215"/>
        <v>30</v>
      </c>
      <c r="D393" s="55">
        <v>0.99999999999999867</v>
      </c>
      <c r="E393" s="49">
        <v>0.99999999999999867</v>
      </c>
      <c r="F393" s="64">
        <v>2.0833333333333332E-2</v>
      </c>
      <c r="G393" s="34">
        <f t="shared" si="214"/>
        <v>0</v>
      </c>
      <c r="H393" s="50" t="str">
        <f t="shared" si="216"/>
        <v/>
      </c>
      <c r="I393" s="74"/>
      <c r="J393" s="74"/>
      <c r="K393" s="51">
        <f t="shared" si="217"/>
        <v>0</v>
      </c>
      <c r="L393" s="24"/>
    </row>
    <row r="394" spans="1:15" x14ac:dyDescent="0.25">
      <c r="A394" s="23"/>
      <c r="B394" s="21"/>
      <c r="C394" s="22"/>
      <c r="D394" s="56"/>
      <c r="E394" s="57"/>
      <c r="F394" s="46" t="s">
        <v>20</v>
      </c>
      <c r="G394" s="28">
        <f>SUM(G387:G393)</f>
        <v>39.999999999999936</v>
      </c>
      <c r="H394" s="58">
        <f>SUM(H387:H393)</f>
        <v>0</v>
      </c>
      <c r="I394" s="76">
        <f t="shared" ref="I394" si="218">SUM(I387:I393)</f>
        <v>0</v>
      </c>
      <c r="J394" s="76">
        <f t="shared" ref="J394" si="219">SUM(J387:J393)</f>
        <v>0</v>
      </c>
      <c r="K394" s="29">
        <f>SUM(K387:K393)</f>
        <v>449.99999999999932</v>
      </c>
      <c r="L394" s="24"/>
    </row>
    <row r="395" spans="1:15" x14ac:dyDescent="0.25">
      <c r="B395" s="21"/>
      <c r="C395" s="22"/>
      <c r="D395" s="57"/>
      <c r="E395" s="57"/>
      <c r="F395" s="66" t="s">
        <v>21</v>
      </c>
      <c r="G395" s="7"/>
      <c r="H395" s="50"/>
      <c r="I395" s="74"/>
      <c r="J395" s="74"/>
      <c r="K395" s="32">
        <f>K394/1.33</f>
        <v>338.34586466165359</v>
      </c>
      <c r="L395" s="24"/>
    </row>
    <row r="396" spans="1:15" ht="15.75" thickBot="1" x14ac:dyDescent="0.3"/>
    <row r="397" spans="1:15" ht="15.75" thickBot="1" x14ac:dyDescent="0.3">
      <c r="A397" s="14" t="s">
        <v>14</v>
      </c>
      <c r="B397" s="15" t="s">
        <v>7</v>
      </c>
      <c r="C397" s="15" t="s">
        <v>13</v>
      </c>
      <c r="D397" s="47" t="s">
        <v>8</v>
      </c>
      <c r="E397" s="47" t="s">
        <v>9</v>
      </c>
      <c r="F397" s="16" t="s">
        <v>15</v>
      </c>
      <c r="G397" s="16" t="s">
        <v>16</v>
      </c>
      <c r="H397" s="48" t="s">
        <v>19</v>
      </c>
      <c r="I397" s="73" t="s">
        <v>17</v>
      </c>
      <c r="J397" s="73" t="s">
        <v>18</v>
      </c>
      <c r="K397" s="17" t="s">
        <v>10</v>
      </c>
      <c r="L397" s="5" t="s">
        <v>12</v>
      </c>
      <c r="N397" s="59">
        <f>C398</f>
        <v>31</v>
      </c>
      <c r="O397" s="77" t="s">
        <v>75</v>
      </c>
    </row>
    <row r="398" spans="1:15" x14ac:dyDescent="0.25">
      <c r="A398" s="41" t="s">
        <v>0</v>
      </c>
      <c r="B398" s="42">
        <v>42947</v>
      </c>
      <c r="C398" s="43">
        <f>INT((B398-DATE(YEAR(B398-WEEKDAY(B398-1)+4),1,3)+WEEKDAY(DATE(YEAR(B398-WEEKDAY(B398-1)+4),1,3))+5)/7)</f>
        <v>31</v>
      </c>
      <c r="D398" s="49">
        <v>0.37500000000000022</v>
      </c>
      <c r="E398" s="49">
        <v>0.70833333333333304</v>
      </c>
      <c r="F398" s="64">
        <v>2.0833333333333332E-2</v>
      </c>
      <c r="G398" s="34">
        <f t="shared" ref="G398:G404" si="220">SUM(E398-D398)*24</f>
        <v>7.9999999999999876</v>
      </c>
      <c r="H398" s="50" t="str">
        <f>IF(G398&gt;8,G398-8,"")</f>
        <v/>
      </c>
      <c r="I398" s="74"/>
      <c r="J398" s="74"/>
      <c r="K398" s="51">
        <f>SUM((G398)*$L$2)</f>
        <v>89.999999999999858</v>
      </c>
      <c r="L398" s="9">
        <f>Q3/20/8</f>
        <v>11.25</v>
      </c>
    </row>
    <row r="399" spans="1:15" x14ac:dyDescent="0.25">
      <c r="A399" s="44" t="s">
        <v>1</v>
      </c>
      <c r="B399" s="42">
        <v>42948</v>
      </c>
      <c r="C399" s="43">
        <f t="shared" ref="C399:C404" si="221">INT((B399-DATE(YEAR(B399-WEEKDAY(B399-1)+4),1,3)+WEEKDAY(DATE(YEAR(B399-WEEKDAY(B399-1)+4),1,3))+5)/7)</f>
        <v>31</v>
      </c>
      <c r="D399" s="52">
        <v>0.37500000000000022</v>
      </c>
      <c r="E399" s="52">
        <v>0.70833333333333304</v>
      </c>
      <c r="F399" s="65">
        <v>2.0833333333333332E-2</v>
      </c>
      <c r="G399" s="35">
        <f t="shared" si="220"/>
        <v>7.9999999999999876</v>
      </c>
      <c r="H399" s="53" t="str">
        <f t="shared" ref="H399:H404" si="222">IF(G399&gt;8,G399-8,"")</f>
        <v/>
      </c>
      <c r="I399" s="75"/>
      <c r="J399" s="75"/>
      <c r="K399" s="54">
        <f t="shared" ref="K399:K404" si="223">SUM((G399)*$L$2)</f>
        <v>89.999999999999858</v>
      </c>
      <c r="L399" s="24"/>
    </row>
    <row r="400" spans="1:15" x14ac:dyDescent="0.25">
      <c r="A400" s="41" t="s">
        <v>2</v>
      </c>
      <c r="B400" s="42">
        <v>42949</v>
      </c>
      <c r="C400" s="43">
        <f t="shared" si="221"/>
        <v>31</v>
      </c>
      <c r="D400" s="49">
        <v>0.37500000000000022</v>
      </c>
      <c r="E400" s="49">
        <v>0.70833333333333304</v>
      </c>
      <c r="F400" s="64">
        <v>2.0833333333333332E-2</v>
      </c>
      <c r="G400" s="34">
        <f t="shared" si="220"/>
        <v>7.9999999999999876</v>
      </c>
      <c r="H400" s="50" t="str">
        <f t="shared" si="222"/>
        <v/>
      </c>
      <c r="I400" s="74"/>
      <c r="J400" s="74"/>
      <c r="K400" s="51">
        <f t="shared" si="223"/>
        <v>89.999999999999858</v>
      </c>
      <c r="L400" s="24"/>
    </row>
    <row r="401" spans="1:15" x14ac:dyDescent="0.25">
      <c r="A401" s="44" t="s">
        <v>3</v>
      </c>
      <c r="B401" s="42">
        <v>42950</v>
      </c>
      <c r="C401" s="43">
        <f t="shared" si="221"/>
        <v>31</v>
      </c>
      <c r="D401" s="52">
        <v>0.37500000000000022</v>
      </c>
      <c r="E401" s="52">
        <v>0.70833333333333304</v>
      </c>
      <c r="F401" s="65">
        <v>2.0833333333333332E-2</v>
      </c>
      <c r="G401" s="35">
        <f t="shared" si="220"/>
        <v>7.9999999999999876</v>
      </c>
      <c r="H401" s="53" t="str">
        <f t="shared" si="222"/>
        <v/>
      </c>
      <c r="I401" s="75"/>
      <c r="J401" s="75"/>
      <c r="K401" s="54">
        <f t="shared" si="223"/>
        <v>89.999999999999858</v>
      </c>
      <c r="L401" s="24"/>
    </row>
    <row r="402" spans="1:15" x14ac:dyDescent="0.25">
      <c r="A402" s="41" t="s">
        <v>4</v>
      </c>
      <c r="B402" s="42">
        <v>42951</v>
      </c>
      <c r="C402" s="43">
        <f t="shared" si="221"/>
        <v>31</v>
      </c>
      <c r="D402" s="49">
        <v>0.37500000000000022</v>
      </c>
      <c r="E402" s="49">
        <v>0.70833333333333304</v>
      </c>
      <c r="F402" s="64">
        <v>2.0833333333333332E-2</v>
      </c>
      <c r="G402" s="34">
        <f t="shared" si="220"/>
        <v>7.9999999999999876</v>
      </c>
      <c r="H402" s="50" t="str">
        <f t="shared" si="222"/>
        <v/>
      </c>
      <c r="I402" s="74"/>
      <c r="J402" s="74"/>
      <c r="K402" s="51">
        <f t="shared" si="223"/>
        <v>89.999999999999858</v>
      </c>
      <c r="L402" s="24"/>
    </row>
    <row r="403" spans="1:15" x14ac:dyDescent="0.25">
      <c r="A403" s="44" t="s">
        <v>5</v>
      </c>
      <c r="B403" s="42">
        <v>42952</v>
      </c>
      <c r="C403" s="43">
        <f t="shared" si="221"/>
        <v>31</v>
      </c>
      <c r="D403" s="52">
        <v>0.99999999999999867</v>
      </c>
      <c r="E403" s="52">
        <v>0.99999999999999867</v>
      </c>
      <c r="F403" s="65">
        <v>2.0833333333333332E-2</v>
      </c>
      <c r="G403" s="35">
        <f t="shared" si="220"/>
        <v>0</v>
      </c>
      <c r="H403" s="53" t="str">
        <f t="shared" si="222"/>
        <v/>
      </c>
      <c r="I403" s="75"/>
      <c r="J403" s="75"/>
      <c r="K403" s="54">
        <f t="shared" si="223"/>
        <v>0</v>
      </c>
      <c r="L403" s="24"/>
    </row>
    <row r="404" spans="1:15" x14ac:dyDescent="0.25">
      <c r="A404" s="41" t="s">
        <v>6</v>
      </c>
      <c r="B404" s="42">
        <v>42953</v>
      </c>
      <c r="C404" s="43">
        <f t="shared" si="221"/>
        <v>31</v>
      </c>
      <c r="D404" s="55">
        <v>0.99999999999999867</v>
      </c>
      <c r="E404" s="49">
        <v>0.99999999999999867</v>
      </c>
      <c r="F404" s="64">
        <v>2.0833333333333332E-2</v>
      </c>
      <c r="G404" s="34">
        <f t="shared" si="220"/>
        <v>0</v>
      </c>
      <c r="H404" s="50" t="str">
        <f t="shared" si="222"/>
        <v/>
      </c>
      <c r="I404" s="74"/>
      <c r="J404" s="74"/>
      <c r="K404" s="51">
        <f t="shared" si="223"/>
        <v>0</v>
      </c>
      <c r="L404" s="24"/>
    </row>
    <row r="405" spans="1:15" x14ac:dyDescent="0.25">
      <c r="A405" s="23"/>
      <c r="B405" s="21"/>
      <c r="C405" s="22"/>
      <c r="D405" s="56"/>
      <c r="E405" s="57"/>
      <c r="F405" s="46" t="s">
        <v>20</v>
      </c>
      <c r="G405" s="28">
        <f>SUM(G398:G404)</f>
        <v>39.999999999999936</v>
      </c>
      <c r="H405" s="58">
        <f>SUM(H398:H404)</f>
        <v>0</v>
      </c>
      <c r="I405" s="76">
        <f t="shared" ref="I405" si="224">SUM(I398:I404)</f>
        <v>0</v>
      </c>
      <c r="J405" s="76">
        <f t="shared" ref="J405" si="225">SUM(J398:J404)</f>
        <v>0</v>
      </c>
      <c r="K405" s="29">
        <f>SUM(K398:K404)</f>
        <v>449.99999999999932</v>
      </c>
      <c r="L405" s="24"/>
    </row>
    <row r="406" spans="1:15" x14ac:dyDescent="0.25">
      <c r="B406" s="21"/>
      <c r="C406" s="22"/>
      <c r="D406" s="57"/>
      <c r="E406" s="57"/>
      <c r="F406" s="66" t="s">
        <v>21</v>
      </c>
      <c r="G406" s="7"/>
      <c r="H406" s="50"/>
      <c r="I406" s="74"/>
      <c r="J406" s="74"/>
      <c r="K406" s="32">
        <f>K405/1.33</f>
        <v>338.34586466165359</v>
      </c>
      <c r="L406" s="24"/>
    </row>
    <row r="407" spans="1:15" ht="15.75" thickBot="1" x14ac:dyDescent="0.3"/>
    <row r="408" spans="1:15" ht="15.75" thickBot="1" x14ac:dyDescent="0.3">
      <c r="A408" s="14" t="s">
        <v>14</v>
      </c>
      <c r="B408" s="15" t="s">
        <v>7</v>
      </c>
      <c r="C408" s="15" t="s">
        <v>13</v>
      </c>
      <c r="D408" s="47" t="s">
        <v>8</v>
      </c>
      <c r="E408" s="47" t="s">
        <v>9</v>
      </c>
      <c r="F408" s="16" t="s">
        <v>15</v>
      </c>
      <c r="G408" s="16" t="s">
        <v>16</v>
      </c>
      <c r="H408" s="48" t="s">
        <v>19</v>
      </c>
      <c r="I408" s="73" t="s">
        <v>17</v>
      </c>
      <c r="J408" s="73" t="s">
        <v>18</v>
      </c>
      <c r="K408" s="17" t="s">
        <v>10</v>
      </c>
      <c r="L408" s="5" t="s">
        <v>12</v>
      </c>
      <c r="N408" s="59">
        <f>C409</f>
        <v>32</v>
      </c>
      <c r="O408" s="77" t="s">
        <v>75</v>
      </c>
    </row>
    <row r="409" spans="1:15" x14ac:dyDescent="0.25">
      <c r="A409" s="41" t="s">
        <v>0</v>
      </c>
      <c r="B409" s="42">
        <v>42954</v>
      </c>
      <c r="C409" s="43">
        <f>INT((B409-DATE(YEAR(B409-WEEKDAY(B409-1)+4),1,3)+WEEKDAY(DATE(YEAR(B409-WEEKDAY(B409-1)+4),1,3))+5)/7)</f>
        <v>32</v>
      </c>
      <c r="D409" s="49">
        <v>0.37500000000000022</v>
      </c>
      <c r="E409" s="49">
        <v>0.70833333333333304</v>
      </c>
      <c r="F409" s="64">
        <v>2.0833333333333332E-2</v>
      </c>
      <c r="G409" s="34">
        <f t="shared" ref="G409:G415" si="226">SUM(E409-D409)*24</f>
        <v>7.9999999999999876</v>
      </c>
      <c r="H409" s="50" t="str">
        <f>IF(G409&gt;8,G409-8,"")</f>
        <v/>
      </c>
      <c r="I409" s="74"/>
      <c r="J409" s="74"/>
      <c r="K409" s="51">
        <f>SUM((G409)*$L$2)</f>
        <v>89.999999999999858</v>
      </c>
      <c r="L409" s="9">
        <f>Q3/20/8</f>
        <v>11.25</v>
      </c>
    </row>
    <row r="410" spans="1:15" x14ac:dyDescent="0.25">
      <c r="A410" s="44" t="s">
        <v>1</v>
      </c>
      <c r="B410" s="42">
        <v>42955</v>
      </c>
      <c r="C410" s="43">
        <f t="shared" ref="C410:C415" si="227">INT((B410-DATE(YEAR(B410-WEEKDAY(B410-1)+4),1,3)+WEEKDAY(DATE(YEAR(B410-WEEKDAY(B410-1)+4),1,3))+5)/7)</f>
        <v>32</v>
      </c>
      <c r="D410" s="52">
        <v>0.37500000000000022</v>
      </c>
      <c r="E410" s="52">
        <v>0.70833333333333304</v>
      </c>
      <c r="F410" s="65">
        <v>2.0833333333333332E-2</v>
      </c>
      <c r="G410" s="35">
        <f t="shared" si="226"/>
        <v>7.9999999999999876</v>
      </c>
      <c r="H410" s="53" t="str">
        <f t="shared" ref="H410:H415" si="228">IF(G410&gt;8,G410-8,"")</f>
        <v/>
      </c>
      <c r="I410" s="75"/>
      <c r="J410" s="75"/>
      <c r="K410" s="54">
        <f t="shared" ref="K410:K415" si="229">SUM((G410)*$L$2)</f>
        <v>89.999999999999858</v>
      </c>
      <c r="L410" s="24"/>
    </row>
    <row r="411" spans="1:15" x14ac:dyDescent="0.25">
      <c r="A411" s="41" t="s">
        <v>2</v>
      </c>
      <c r="B411" s="42">
        <v>42956</v>
      </c>
      <c r="C411" s="43">
        <f t="shared" si="227"/>
        <v>32</v>
      </c>
      <c r="D411" s="49">
        <v>0.37500000000000022</v>
      </c>
      <c r="E411" s="49">
        <v>0.70833333333333304</v>
      </c>
      <c r="F411" s="64">
        <v>2.0833333333333332E-2</v>
      </c>
      <c r="G411" s="34">
        <f t="shared" si="226"/>
        <v>7.9999999999999876</v>
      </c>
      <c r="H411" s="50" t="str">
        <f t="shared" si="228"/>
        <v/>
      </c>
      <c r="I411" s="74"/>
      <c r="J411" s="74"/>
      <c r="K411" s="51">
        <f t="shared" si="229"/>
        <v>89.999999999999858</v>
      </c>
      <c r="L411" s="24"/>
    </row>
    <row r="412" spans="1:15" x14ac:dyDescent="0.25">
      <c r="A412" s="44" t="s">
        <v>3</v>
      </c>
      <c r="B412" s="42">
        <v>42957</v>
      </c>
      <c r="C412" s="43">
        <f t="shared" si="227"/>
        <v>32</v>
      </c>
      <c r="D412" s="52">
        <v>0.37500000000000022</v>
      </c>
      <c r="E412" s="52">
        <v>0.70833333333333304</v>
      </c>
      <c r="F412" s="65">
        <v>2.0833333333333332E-2</v>
      </c>
      <c r="G412" s="35">
        <f t="shared" si="226"/>
        <v>7.9999999999999876</v>
      </c>
      <c r="H412" s="53" t="str">
        <f t="shared" si="228"/>
        <v/>
      </c>
      <c r="I412" s="75"/>
      <c r="J412" s="75"/>
      <c r="K412" s="54">
        <f t="shared" si="229"/>
        <v>89.999999999999858</v>
      </c>
      <c r="L412" s="24"/>
    </row>
    <row r="413" spans="1:15" x14ac:dyDescent="0.25">
      <c r="A413" s="41" t="s">
        <v>4</v>
      </c>
      <c r="B413" s="42">
        <v>42958</v>
      </c>
      <c r="C413" s="43">
        <f t="shared" si="227"/>
        <v>32</v>
      </c>
      <c r="D413" s="49">
        <v>0.37500000000000022</v>
      </c>
      <c r="E413" s="49">
        <v>0.70833333333333304</v>
      </c>
      <c r="F413" s="64">
        <v>2.0833333333333332E-2</v>
      </c>
      <c r="G413" s="34">
        <f t="shared" si="226"/>
        <v>7.9999999999999876</v>
      </c>
      <c r="H413" s="50" t="str">
        <f t="shared" si="228"/>
        <v/>
      </c>
      <c r="I413" s="74"/>
      <c r="J413" s="74"/>
      <c r="K413" s="51">
        <f t="shared" si="229"/>
        <v>89.999999999999858</v>
      </c>
      <c r="L413" s="24"/>
    </row>
    <row r="414" spans="1:15" x14ac:dyDescent="0.25">
      <c r="A414" s="44" t="s">
        <v>5</v>
      </c>
      <c r="B414" s="42">
        <v>42959</v>
      </c>
      <c r="C414" s="43">
        <f t="shared" si="227"/>
        <v>32</v>
      </c>
      <c r="D414" s="52">
        <v>0.99999999999999867</v>
      </c>
      <c r="E414" s="52">
        <v>0.99999999999999867</v>
      </c>
      <c r="F414" s="65">
        <v>2.0833333333333332E-2</v>
      </c>
      <c r="G414" s="35">
        <f t="shared" si="226"/>
        <v>0</v>
      </c>
      <c r="H414" s="53" t="str">
        <f t="shared" si="228"/>
        <v/>
      </c>
      <c r="I414" s="75"/>
      <c r="J414" s="75"/>
      <c r="K414" s="54">
        <f t="shared" si="229"/>
        <v>0</v>
      </c>
      <c r="L414" s="24"/>
    </row>
    <row r="415" spans="1:15" x14ac:dyDescent="0.25">
      <c r="A415" s="41" t="s">
        <v>6</v>
      </c>
      <c r="B415" s="42">
        <v>42960</v>
      </c>
      <c r="C415" s="43">
        <f t="shared" si="227"/>
        <v>32</v>
      </c>
      <c r="D415" s="55">
        <v>0.99999999999999867</v>
      </c>
      <c r="E415" s="49">
        <v>0.99999999999999867</v>
      </c>
      <c r="F415" s="64">
        <v>2.0833333333333332E-2</v>
      </c>
      <c r="G415" s="34">
        <f t="shared" si="226"/>
        <v>0</v>
      </c>
      <c r="H415" s="50" t="str">
        <f t="shared" si="228"/>
        <v/>
      </c>
      <c r="I415" s="74"/>
      <c r="J415" s="74"/>
      <c r="K415" s="51">
        <f t="shared" si="229"/>
        <v>0</v>
      </c>
      <c r="L415" s="24"/>
    </row>
    <row r="416" spans="1:15" x14ac:dyDescent="0.25">
      <c r="A416" s="23"/>
      <c r="B416" s="21"/>
      <c r="C416" s="22"/>
      <c r="D416" s="56"/>
      <c r="E416" s="57"/>
      <c r="F416" s="46" t="s">
        <v>20</v>
      </c>
      <c r="G416" s="28">
        <f>SUM(G409:G415)</f>
        <v>39.999999999999936</v>
      </c>
      <c r="H416" s="58">
        <f>SUM(H409:H415)</f>
        <v>0</v>
      </c>
      <c r="I416" s="76">
        <f t="shared" ref="I416" si="230">SUM(I409:I415)</f>
        <v>0</v>
      </c>
      <c r="J416" s="76">
        <f t="shared" ref="J416" si="231">SUM(J409:J415)</f>
        <v>0</v>
      </c>
      <c r="K416" s="29">
        <f>SUM(K409:K415)</f>
        <v>449.99999999999932</v>
      </c>
      <c r="L416" s="24"/>
    </row>
    <row r="417" spans="1:15" x14ac:dyDescent="0.25">
      <c r="B417" s="21"/>
      <c r="C417" s="22"/>
      <c r="D417" s="57"/>
      <c r="E417" s="57"/>
      <c r="F417" s="66" t="s">
        <v>21</v>
      </c>
      <c r="G417" s="7"/>
      <c r="H417" s="50"/>
      <c r="I417" s="74"/>
      <c r="J417" s="74"/>
      <c r="K417" s="32">
        <f>K416/1.33</f>
        <v>338.34586466165359</v>
      </c>
      <c r="L417" s="24"/>
    </row>
    <row r="418" spans="1:15" ht="15.75" thickBot="1" x14ac:dyDescent="0.3"/>
    <row r="419" spans="1:15" ht="15.75" thickBot="1" x14ac:dyDescent="0.3">
      <c r="A419" s="14" t="s">
        <v>14</v>
      </c>
      <c r="B419" s="15" t="s">
        <v>7</v>
      </c>
      <c r="C419" s="15" t="s">
        <v>13</v>
      </c>
      <c r="D419" s="47" t="s">
        <v>8</v>
      </c>
      <c r="E419" s="47" t="s">
        <v>9</v>
      </c>
      <c r="F419" s="16" t="s">
        <v>15</v>
      </c>
      <c r="G419" s="16" t="s">
        <v>16</v>
      </c>
      <c r="H419" s="48" t="s">
        <v>19</v>
      </c>
      <c r="I419" s="73" t="s">
        <v>17</v>
      </c>
      <c r="J419" s="73" t="s">
        <v>18</v>
      </c>
      <c r="K419" s="17" t="s">
        <v>10</v>
      </c>
      <c r="L419" s="5" t="s">
        <v>12</v>
      </c>
      <c r="N419" s="59">
        <f>C420</f>
        <v>33</v>
      </c>
      <c r="O419" s="77" t="s">
        <v>75</v>
      </c>
    </row>
    <row r="420" spans="1:15" x14ac:dyDescent="0.25">
      <c r="A420" s="41" t="s">
        <v>0</v>
      </c>
      <c r="B420" s="42">
        <v>42961</v>
      </c>
      <c r="C420" s="43">
        <f>INT((B420-DATE(YEAR(B420-WEEKDAY(B420-1)+4),1,3)+WEEKDAY(DATE(YEAR(B420-WEEKDAY(B420-1)+4),1,3))+5)/7)</f>
        <v>33</v>
      </c>
      <c r="D420" s="49">
        <v>0.37500000000000022</v>
      </c>
      <c r="E420" s="49">
        <v>0.70833333333333304</v>
      </c>
      <c r="F420" s="64">
        <v>2.0833333333333332E-2</v>
      </c>
      <c r="G420" s="34">
        <f t="shared" ref="G420:G426" si="232">SUM(E420-D420)*24</f>
        <v>7.9999999999999876</v>
      </c>
      <c r="H420" s="50" t="str">
        <f>IF(G420&gt;8,G420-8,"")</f>
        <v/>
      </c>
      <c r="I420" s="74"/>
      <c r="J420" s="74"/>
      <c r="K420" s="51">
        <f>SUM((G420)*$L$2)</f>
        <v>89.999999999999858</v>
      </c>
      <c r="L420" s="9">
        <f>Q3/20/8</f>
        <v>11.25</v>
      </c>
    </row>
    <row r="421" spans="1:15" x14ac:dyDescent="0.25">
      <c r="A421" s="44" t="s">
        <v>1</v>
      </c>
      <c r="B421" s="42">
        <v>42962</v>
      </c>
      <c r="C421" s="43">
        <f t="shared" ref="C421:C426" si="233">INT((B421-DATE(YEAR(B421-WEEKDAY(B421-1)+4),1,3)+WEEKDAY(DATE(YEAR(B421-WEEKDAY(B421-1)+4),1,3))+5)/7)</f>
        <v>33</v>
      </c>
      <c r="D421" s="52">
        <v>0.37500000000000022</v>
      </c>
      <c r="E421" s="52">
        <v>0.70833333333333304</v>
      </c>
      <c r="F421" s="65">
        <v>2.0833333333333332E-2</v>
      </c>
      <c r="G421" s="35">
        <f t="shared" si="232"/>
        <v>7.9999999999999876</v>
      </c>
      <c r="H421" s="53" t="str">
        <f t="shared" ref="H421:H426" si="234">IF(G421&gt;8,G421-8,"")</f>
        <v/>
      </c>
      <c r="I421" s="75"/>
      <c r="J421" s="75"/>
      <c r="K421" s="54">
        <f t="shared" ref="K421:K426" si="235">SUM((G421)*$L$2)</f>
        <v>89.999999999999858</v>
      </c>
      <c r="L421" s="24"/>
    </row>
    <row r="422" spans="1:15" x14ac:dyDescent="0.25">
      <c r="A422" s="41" t="s">
        <v>2</v>
      </c>
      <c r="B422" s="42">
        <v>42963</v>
      </c>
      <c r="C422" s="43">
        <f t="shared" si="233"/>
        <v>33</v>
      </c>
      <c r="D422" s="49">
        <v>0.37500000000000022</v>
      </c>
      <c r="E422" s="49">
        <v>0.70833333333333304</v>
      </c>
      <c r="F422" s="64">
        <v>2.0833333333333332E-2</v>
      </c>
      <c r="G422" s="34">
        <f t="shared" si="232"/>
        <v>7.9999999999999876</v>
      </c>
      <c r="H422" s="50" t="str">
        <f t="shared" si="234"/>
        <v/>
      </c>
      <c r="I422" s="74"/>
      <c r="J422" s="74"/>
      <c r="K422" s="51">
        <f t="shared" si="235"/>
        <v>89.999999999999858</v>
      </c>
      <c r="L422" s="24"/>
    </row>
    <row r="423" spans="1:15" x14ac:dyDescent="0.25">
      <c r="A423" s="44" t="s">
        <v>3</v>
      </c>
      <c r="B423" s="42">
        <v>42964</v>
      </c>
      <c r="C423" s="43">
        <f t="shared" si="233"/>
        <v>33</v>
      </c>
      <c r="D423" s="52">
        <v>0.37500000000000022</v>
      </c>
      <c r="E423" s="52">
        <v>0.70833333333333304</v>
      </c>
      <c r="F423" s="65">
        <v>2.0833333333333332E-2</v>
      </c>
      <c r="G423" s="35">
        <f t="shared" si="232"/>
        <v>7.9999999999999876</v>
      </c>
      <c r="H423" s="53" t="str">
        <f t="shared" si="234"/>
        <v/>
      </c>
      <c r="I423" s="75"/>
      <c r="J423" s="75"/>
      <c r="K423" s="54">
        <f t="shared" si="235"/>
        <v>89.999999999999858</v>
      </c>
      <c r="L423" s="24"/>
    </row>
    <row r="424" spans="1:15" x14ac:dyDescent="0.25">
      <c r="A424" s="41" t="s">
        <v>4</v>
      </c>
      <c r="B424" s="42">
        <v>42965</v>
      </c>
      <c r="C424" s="43">
        <f t="shared" si="233"/>
        <v>33</v>
      </c>
      <c r="D424" s="49">
        <v>0.37500000000000022</v>
      </c>
      <c r="E424" s="49">
        <v>0.70833333333333304</v>
      </c>
      <c r="F424" s="64">
        <v>2.0833333333333332E-2</v>
      </c>
      <c r="G424" s="34">
        <f t="shared" si="232"/>
        <v>7.9999999999999876</v>
      </c>
      <c r="H424" s="50" t="str">
        <f t="shared" si="234"/>
        <v/>
      </c>
      <c r="I424" s="74"/>
      <c r="J424" s="74"/>
      <c r="K424" s="51">
        <f t="shared" si="235"/>
        <v>89.999999999999858</v>
      </c>
      <c r="L424" s="24"/>
    </row>
    <row r="425" spans="1:15" x14ac:dyDescent="0.25">
      <c r="A425" s="44" t="s">
        <v>5</v>
      </c>
      <c r="B425" s="42">
        <v>42966</v>
      </c>
      <c r="C425" s="43">
        <f t="shared" si="233"/>
        <v>33</v>
      </c>
      <c r="D425" s="52">
        <v>0.99999999999999867</v>
      </c>
      <c r="E425" s="52">
        <v>0.99999999999999867</v>
      </c>
      <c r="F425" s="65">
        <v>2.0833333333333332E-2</v>
      </c>
      <c r="G425" s="35">
        <f t="shared" si="232"/>
        <v>0</v>
      </c>
      <c r="H425" s="53" t="str">
        <f t="shared" si="234"/>
        <v/>
      </c>
      <c r="I425" s="75"/>
      <c r="J425" s="75"/>
      <c r="K425" s="54">
        <f t="shared" si="235"/>
        <v>0</v>
      </c>
      <c r="L425" s="24"/>
    </row>
    <row r="426" spans="1:15" x14ac:dyDescent="0.25">
      <c r="A426" s="41" t="s">
        <v>6</v>
      </c>
      <c r="B426" s="42">
        <v>42967</v>
      </c>
      <c r="C426" s="43">
        <f t="shared" si="233"/>
        <v>33</v>
      </c>
      <c r="D426" s="55">
        <v>0.99999999999999867</v>
      </c>
      <c r="E426" s="49">
        <v>0.99999999999999867</v>
      </c>
      <c r="F426" s="64">
        <v>2.0833333333333332E-2</v>
      </c>
      <c r="G426" s="34">
        <f t="shared" si="232"/>
        <v>0</v>
      </c>
      <c r="H426" s="50" t="str">
        <f t="shared" si="234"/>
        <v/>
      </c>
      <c r="I426" s="74"/>
      <c r="J426" s="74"/>
      <c r="K426" s="51">
        <f t="shared" si="235"/>
        <v>0</v>
      </c>
      <c r="L426" s="24"/>
    </row>
    <row r="427" spans="1:15" x14ac:dyDescent="0.25">
      <c r="A427" s="23"/>
      <c r="B427" s="21"/>
      <c r="C427" s="22"/>
      <c r="D427" s="56"/>
      <c r="E427" s="57"/>
      <c r="F427" s="46" t="s">
        <v>20</v>
      </c>
      <c r="G427" s="28">
        <f>SUM(G420:G426)</f>
        <v>39.999999999999936</v>
      </c>
      <c r="H427" s="58">
        <f>SUM(H420:H426)</f>
        <v>0</v>
      </c>
      <c r="I427" s="76">
        <f t="shared" ref="I427" si="236">SUM(I420:I426)</f>
        <v>0</v>
      </c>
      <c r="J427" s="76">
        <f t="shared" ref="J427" si="237">SUM(J420:J426)</f>
        <v>0</v>
      </c>
      <c r="K427" s="29">
        <f>SUM(K420:K426)</f>
        <v>449.99999999999932</v>
      </c>
      <c r="L427" s="24"/>
    </row>
    <row r="428" spans="1:15" x14ac:dyDescent="0.25">
      <c r="B428" s="21"/>
      <c r="C428" s="22"/>
      <c r="D428" s="57"/>
      <c r="E428" s="57"/>
      <c r="F428" s="66" t="s">
        <v>21</v>
      </c>
      <c r="G428" s="7"/>
      <c r="H428" s="50"/>
      <c r="I428" s="74"/>
      <c r="J428" s="74"/>
      <c r="K428" s="32">
        <f>K427/1.33</f>
        <v>338.34586466165359</v>
      </c>
      <c r="L428" s="24"/>
    </row>
    <row r="429" spans="1:15" ht="15.75" thickBot="1" x14ac:dyDescent="0.3"/>
    <row r="430" spans="1:15" ht="15.75" thickBot="1" x14ac:dyDescent="0.3">
      <c r="A430" s="14" t="s">
        <v>14</v>
      </c>
      <c r="B430" s="15" t="s">
        <v>7</v>
      </c>
      <c r="C430" s="15" t="s">
        <v>13</v>
      </c>
      <c r="D430" s="47" t="s">
        <v>8</v>
      </c>
      <c r="E430" s="47" t="s">
        <v>9</v>
      </c>
      <c r="F430" s="16" t="s">
        <v>15</v>
      </c>
      <c r="G430" s="16" t="s">
        <v>16</v>
      </c>
      <c r="H430" s="48" t="s">
        <v>19</v>
      </c>
      <c r="I430" s="73" t="s">
        <v>17</v>
      </c>
      <c r="J430" s="73" t="s">
        <v>18</v>
      </c>
      <c r="K430" s="17" t="s">
        <v>10</v>
      </c>
      <c r="L430" s="5" t="s">
        <v>12</v>
      </c>
      <c r="N430" s="59">
        <f>C431</f>
        <v>34</v>
      </c>
      <c r="O430" s="77" t="s">
        <v>75</v>
      </c>
    </row>
    <row r="431" spans="1:15" x14ac:dyDescent="0.25">
      <c r="A431" s="41" t="s">
        <v>0</v>
      </c>
      <c r="B431" s="42">
        <v>42968</v>
      </c>
      <c r="C431" s="43">
        <f>INT((B431-DATE(YEAR(B431-WEEKDAY(B431-1)+4),1,3)+WEEKDAY(DATE(YEAR(B431-WEEKDAY(B431-1)+4),1,3))+5)/7)</f>
        <v>34</v>
      </c>
      <c r="D431" s="49">
        <v>0.37500000000000022</v>
      </c>
      <c r="E431" s="49">
        <v>0.70833333333333304</v>
      </c>
      <c r="F431" s="64">
        <v>2.0833333333333332E-2</v>
      </c>
      <c r="G431" s="34">
        <f t="shared" ref="G431:G437" si="238">SUM(E431-D431)*24</f>
        <v>7.9999999999999876</v>
      </c>
      <c r="H431" s="50" t="str">
        <f>IF(G431&gt;8,G431-8,"")</f>
        <v/>
      </c>
      <c r="I431" s="74"/>
      <c r="J431" s="74"/>
      <c r="K431" s="51">
        <f>SUM((G431)*$L$2)</f>
        <v>89.999999999999858</v>
      </c>
      <c r="L431" s="9">
        <f>Q3/20/8</f>
        <v>11.25</v>
      </c>
    </row>
    <row r="432" spans="1:15" x14ac:dyDescent="0.25">
      <c r="A432" s="44" t="s">
        <v>1</v>
      </c>
      <c r="B432" s="42">
        <v>42969</v>
      </c>
      <c r="C432" s="43">
        <f t="shared" ref="C432:C437" si="239">INT((B432-DATE(YEAR(B432-WEEKDAY(B432-1)+4),1,3)+WEEKDAY(DATE(YEAR(B432-WEEKDAY(B432-1)+4),1,3))+5)/7)</f>
        <v>34</v>
      </c>
      <c r="D432" s="52">
        <v>0.37500000000000022</v>
      </c>
      <c r="E432" s="52">
        <v>0.70833333333333304</v>
      </c>
      <c r="F432" s="65">
        <v>2.0833333333333332E-2</v>
      </c>
      <c r="G432" s="35">
        <f t="shared" si="238"/>
        <v>7.9999999999999876</v>
      </c>
      <c r="H432" s="53" t="str">
        <f t="shared" ref="H432:H437" si="240">IF(G432&gt;8,G432-8,"")</f>
        <v/>
      </c>
      <c r="I432" s="75"/>
      <c r="J432" s="75"/>
      <c r="K432" s="54">
        <f t="shared" ref="K432:K437" si="241">SUM((G432)*$L$2)</f>
        <v>89.999999999999858</v>
      </c>
      <c r="L432" s="24"/>
    </row>
    <row r="433" spans="1:15" x14ac:dyDescent="0.25">
      <c r="A433" s="41" t="s">
        <v>2</v>
      </c>
      <c r="B433" s="42">
        <v>42970</v>
      </c>
      <c r="C433" s="43">
        <f t="shared" si="239"/>
        <v>34</v>
      </c>
      <c r="D433" s="49">
        <v>0.37500000000000022</v>
      </c>
      <c r="E433" s="49">
        <v>0.70833333333333304</v>
      </c>
      <c r="F433" s="64">
        <v>2.0833333333333332E-2</v>
      </c>
      <c r="G433" s="34">
        <f t="shared" si="238"/>
        <v>7.9999999999999876</v>
      </c>
      <c r="H433" s="50" t="str">
        <f t="shared" si="240"/>
        <v/>
      </c>
      <c r="I433" s="74"/>
      <c r="J433" s="74"/>
      <c r="K433" s="51">
        <f t="shared" si="241"/>
        <v>89.999999999999858</v>
      </c>
      <c r="L433" s="24"/>
    </row>
    <row r="434" spans="1:15" x14ac:dyDescent="0.25">
      <c r="A434" s="44" t="s">
        <v>3</v>
      </c>
      <c r="B434" s="42">
        <v>42971</v>
      </c>
      <c r="C434" s="43">
        <f t="shared" si="239"/>
        <v>34</v>
      </c>
      <c r="D434" s="52">
        <v>0.37500000000000022</v>
      </c>
      <c r="E434" s="52">
        <v>0.70833333333333304</v>
      </c>
      <c r="F434" s="65">
        <v>2.0833333333333332E-2</v>
      </c>
      <c r="G434" s="35">
        <f t="shared" si="238"/>
        <v>7.9999999999999876</v>
      </c>
      <c r="H434" s="53" t="str">
        <f t="shared" si="240"/>
        <v/>
      </c>
      <c r="I434" s="75"/>
      <c r="J434" s="75"/>
      <c r="K434" s="54">
        <f t="shared" si="241"/>
        <v>89.999999999999858</v>
      </c>
      <c r="L434" s="24"/>
    </row>
    <row r="435" spans="1:15" x14ac:dyDescent="0.25">
      <c r="A435" s="41" t="s">
        <v>4</v>
      </c>
      <c r="B435" s="42">
        <v>42972</v>
      </c>
      <c r="C435" s="43">
        <f t="shared" si="239"/>
        <v>34</v>
      </c>
      <c r="D435" s="49">
        <v>0.37500000000000022</v>
      </c>
      <c r="E435" s="49">
        <v>0.70833333333333304</v>
      </c>
      <c r="F435" s="64">
        <v>2.0833333333333332E-2</v>
      </c>
      <c r="G435" s="34">
        <f t="shared" si="238"/>
        <v>7.9999999999999876</v>
      </c>
      <c r="H435" s="50" t="str">
        <f t="shared" si="240"/>
        <v/>
      </c>
      <c r="I435" s="74"/>
      <c r="J435" s="74"/>
      <c r="K435" s="51">
        <f t="shared" si="241"/>
        <v>89.999999999999858</v>
      </c>
      <c r="L435" s="24"/>
    </row>
    <row r="436" spans="1:15" x14ac:dyDescent="0.25">
      <c r="A436" s="44" t="s">
        <v>5</v>
      </c>
      <c r="B436" s="42">
        <v>42973</v>
      </c>
      <c r="C436" s="43">
        <f t="shared" si="239"/>
        <v>34</v>
      </c>
      <c r="D436" s="52">
        <v>0.99999999999999867</v>
      </c>
      <c r="E436" s="52">
        <v>0.99999999999999867</v>
      </c>
      <c r="F436" s="65">
        <v>2.0833333333333332E-2</v>
      </c>
      <c r="G436" s="35">
        <f t="shared" si="238"/>
        <v>0</v>
      </c>
      <c r="H436" s="53" t="str">
        <f t="shared" si="240"/>
        <v/>
      </c>
      <c r="I436" s="75"/>
      <c r="J436" s="75"/>
      <c r="K436" s="54">
        <f t="shared" si="241"/>
        <v>0</v>
      </c>
      <c r="L436" s="24"/>
    </row>
    <row r="437" spans="1:15" x14ac:dyDescent="0.25">
      <c r="A437" s="41" t="s">
        <v>6</v>
      </c>
      <c r="B437" s="42">
        <v>42974</v>
      </c>
      <c r="C437" s="43">
        <f t="shared" si="239"/>
        <v>34</v>
      </c>
      <c r="D437" s="55">
        <v>0.99999999999999867</v>
      </c>
      <c r="E437" s="49">
        <v>0.99999999999999867</v>
      </c>
      <c r="F437" s="64">
        <v>2.0833333333333332E-2</v>
      </c>
      <c r="G437" s="34">
        <f t="shared" si="238"/>
        <v>0</v>
      </c>
      <c r="H437" s="50" t="str">
        <f t="shared" si="240"/>
        <v/>
      </c>
      <c r="I437" s="74"/>
      <c r="J437" s="74"/>
      <c r="K437" s="51">
        <f t="shared" si="241"/>
        <v>0</v>
      </c>
      <c r="L437" s="24"/>
    </row>
    <row r="438" spans="1:15" x14ac:dyDescent="0.25">
      <c r="A438" s="23"/>
      <c r="B438" s="21"/>
      <c r="C438" s="22"/>
      <c r="D438" s="56"/>
      <c r="E438" s="57"/>
      <c r="F438" s="46" t="s">
        <v>20</v>
      </c>
      <c r="G438" s="28">
        <f>SUM(G431:G437)</f>
        <v>39.999999999999936</v>
      </c>
      <c r="H438" s="58">
        <f>SUM(H431:H437)</f>
        <v>0</v>
      </c>
      <c r="I438" s="76">
        <f t="shared" ref="I438" si="242">SUM(I431:I437)</f>
        <v>0</v>
      </c>
      <c r="J438" s="76">
        <f t="shared" ref="J438" si="243">SUM(J431:J437)</f>
        <v>0</v>
      </c>
      <c r="K438" s="29">
        <f>SUM(K431:K437)</f>
        <v>449.99999999999932</v>
      </c>
      <c r="L438" s="24"/>
    </row>
    <row r="439" spans="1:15" x14ac:dyDescent="0.25">
      <c r="B439" s="21"/>
      <c r="C439" s="22"/>
      <c r="D439" s="57"/>
      <c r="E439" s="57"/>
      <c r="F439" s="66" t="s">
        <v>21</v>
      </c>
      <c r="G439" s="7"/>
      <c r="H439" s="50"/>
      <c r="I439" s="74"/>
      <c r="J439" s="74"/>
      <c r="K439" s="32">
        <f>K438/1.33</f>
        <v>338.34586466165359</v>
      </c>
      <c r="L439" s="24"/>
    </row>
    <row r="440" spans="1:15" ht="15.75" thickBot="1" x14ac:dyDescent="0.3"/>
    <row r="441" spans="1:15" ht="15.75" thickBot="1" x14ac:dyDescent="0.3">
      <c r="A441" s="14" t="s">
        <v>14</v>
      </c>
      <c r="B441" s="15" t="s">
        <v>7</v>
      </c>
      <c r="C441" s="15" t="s">
        <v>13</v>
      </c>
      <c r="D441" s="47" t="s">
        <v>8</v>
      </c>
      <c r="E441" s="47" t="s">
        <v>9</v>
      </c>
      <c r="F441" s="16" t="s">
        <v>15</v>
      </c>
      <c r="G441" s="16" t="s">
        <v>16</v>
      </c>
      <c r="H441" s="48" t="s">
        <v>19</v>
      </c>
      <c r="I441" s="73" t="s">
        <v>17</v>
      </c>
      <c r="J441" s="73" t="s">
        <v>18</v>
      </c>
      <c r="K441" s="17" t="s">
        <v>10</v>
      </c>
      <c r="L441" s="5" t="s">
        <v>12</v>
      </c>
      <c r="N441" s="59">
        <f>C442</f>
        <v>35</v>
      </c>
      <c r="O441" s="77" t="s">
        <v>75</v>
      </c>
    </row>
    <row r="442" spans="1:15" x14ac:dyDescent="0.25">
      <c r="A442" s="41" t="s">
        <v>0</v>
      </c>
      <c r="B442" s="42">
        <v>42975</v>
      </c>
      <c r="C442" s="43">
        <f>INT((B442-DATE(YEAR(B442-WEEKDAY(B442-1)+4),1,3)+WEEKDAY(DATE(YEAR(B442-WEEKDAY(B442-1)+4),1,3))+5)/7)</f>
        <v>35</v>
      </c>
      <c r="D442" s="49">
        <v>0.37500000000000022</v>
      </c>
      <c r="E442" s="49">
        <v>0.70833333333333304</v>
      </c>
      <c r="F442" s="64">
        <v>2.0833333333333332E-2</v>
      </c>
      <c r="G442" s="34">
        <f t="shared" ref="G442:G448" si="244">SUM(E442-D442)*24</f>
        <v>7.9999999999999876</v>
      </c>
      <c r="H442" s="50" t="str">
        <f>IF(G442&gt;8,G442-8,"")</f>
        <v/>
      </c>
      <c r="I442" s="74"/>
      <c r="J442" s="74"/>
      <c r="K442" s="51">
        <f>SUM((G442)*$L$2)</f>
        <v>89.999999999999858</v>
      </c>
      <c r="L442" s="9">
        <f>Q3/20/8</f>
        <v>11.25</v>
      </c>
    </row>
    <row r="443" spans="1:15" x14ac:dyDescent="0.25">
      <c r="A443" s="44" t="s">
        <v>1</v>
      </c>
      <c r="B443" s="42">
        <v>42976</v>
      </c>
      <c r="C443" s="43">
        <f t="shared" ref="C443:C448" si="245">INT((B443-DATE(YEAR(B443-WEEKDAY(B443-1)+4),1,3)+WEEKDAY(DATE(YEAR(B443-WEEKDAY(B443-1)+4),1,3))+5)/7)</f>
        <v>35</v>
      </c>
      <c r="D443" s="52">
        <v>0.37500000000000022</v>
      </c>
      <c r="E443" s="52">
        <v>0.70833333333333304</v>
      </c>
      <c r="F443" s="65">
        <v>2.0833333333333332E-2</v>
      </c>
      <c r="G443" s="35">
        <f t="shared" si="244"/>
        <v>7.9999999999999876</v>
      </c>
      <c r="H443" s="53" t="str">
        <f t="shared" ref="H443:H448" si="246">IF(G443&gt;8,G443-8,"")</f>
        <v/>
      </c>
      <c r="I443" s="75"/>
      <c r="J443" s="75"/>
      <c r="K443" s="54">
        <f t="shared" ref="K443:K448" si="247">SUM((G443)*$L$2)</f>
        <v>89.999999999999858</v>
      </c>
      <c r="L443" s="24"/>
    </row>
    <row r="444" spans="1:15" x14ac:dyDescent="0.25">
      <c r="A444" s="41" t="s">
        <v>2</v>
      </c>
      <c r="B444" s="42">
        <v>42977</v>
      </c>
      <c r="C444" s="43">
        <f t="shared" si="245"/>
        <v>35</v>
      </c>
      <c r="D444" s="49">
        <v>0.37500000000000022</v>
      </c>
      <c r="E444" s="49">
        <v>0.70833333333333304</v>
      </c>
      <c r="F444" s="64">
        <v>2.0833333333333332E-2</v>
      </c>
      <c r="G444" s="34">
        <f t="shared" si="244"/>
        <v>7.9999999999999876</v>
      </c>
      <c r="H444" s="50" t="str">
        <f t="shared" si="246"/>
        <v/>
      </c>
      <c r="I444" s="74"/>
      <c r="J444" s="74"/>
      <c r="K444" s="51">
        <f t="shared" si="247"/>
        <v>89.999999999999858</v>
      </c>
      <c r="L444" s="24"/>
    </row>
    <row r="445" spans="1:15" x14ac:dyDescent="0.25">
      <c r="A445" s="44" t="s">
        <v>3</v>
      </c>
      <c r="B445" s="42">
        <v>42978</v>
      </c>
      <c r="C445" s="43">
        <f t="shared" si="245"/>
        <v>35</v>
      </c>
      <c r="D445" s="52">
        <v>0.37500000000000022</v>
      </c>
      <c r="E445" s="52">
        <v>0.70833333333333304</v>
      </c>
      <c r="F445" s="65">
        <v>2.0833333333333332E-2</v>
      </c>
      <c r="G445" s="35">
        <f t="shared" si="244"/>
        <v>7.9999999999999876</v>
      </c>
      <c r="H445" s="53" t="str">
        <f t="shared" si="246"/>
        <v/>
      </c>
      <c r="I445" s="75"/>
      <c r="J445" s="75"/>
      <c r="K445" s="54">
        <f t="shared" si="247"/>
        <v>89.999999999999858</v>
      </c>
      <c r="L445" s="24"/>
    </row>
    <row r="446" spans="1:15" x14ac:dyDescent="0.25">
      <c r="A446" s="41" t="s">
        <v>4</v>
      </c>
      <c r="B446" s="42">
        <v>42979</v>
      </c>
      <c r="C446" s="43">
        <f t="shared" si="245"/>
        <v>35</v>
      </c>
      <c r="D446" s="49">
        <v>0.37500000000000022</v>
      </c>
      <c r="E446" s="49">
        <v>0.70833333333333304</v>
      </c>
      <c r="F446" s="64">
        <v>2.0833333333333332E-2</v>
      </c>
      <c r="G446" s="34">
        <f t="shared" si="244"/>
        <v>7.9999999999999876</v>
      </c>
      <c r="H446" s="50" t="str">
        <f t="shared" si="246"/>
        <v/>
      </c>
      <c r="I446" s="74"/>
      <c r="J446" s="74"/>
      <c r="K446" s="51">
        <f t="shared" si="247"/>
        <v>89.999999999999858</v>
      </c>
      <c r="L446" s="24"/>
    </row>
    <row r="447" spans="1:15" x14ac:dyDescent="0.25">
      <c r="A447" s="44" t="s">
        <v>5</v>
      </c>
      <c r="B447" s="42">
        <v>42980</v>
      </c>
      <c r="C447" s="43">
        <f t="shared" si="245"/>
        <v>35</v>
      </c>
      <c r="D447" s="52">
        <v>0.99999999999999867</v>
      </c>
      <c r="E447" s="52">
        <v>0.99999999999999867</v>
      </c>
      <c r="F447" s="65">
        <v>2.0833333333333332E-2</v>
      </c>
      <c r="G447" s="35">
        <f t="shared" si="244"/>
        <v>0</v>
      </c>
      <c r="H447" s="53" t="str">
        <f t="shared" si="246"/>
        <v/>
      </c>
      <c r="I447" s="75"/>
      <c r="J447" s="75"/>
      <c r="K447" s="54">
        <f t="shared" si="247"/>
        <v>0</v>
      </c>
      <c r="L447" s="24"/>
    </row>
    <row r="448" spans="1:15" x14ac:dyDescent="0.25">
      <c r="A448" s="41" t="s">
        <v>6</v>
      </c>
      <c r="B448" s="42">
        <v>42981</v>
      </c>
      <c r="C448" s="43">
        <f t="shared" si="245"/>
        <v>35</v>
      </c>
      <c r="D448" s="55">
        <v>0.99999999999999867</v>
      </c>
      <c r="E448" s="49">
        <v>0.99999999999999867</v>
      </c>
      <c r="F448" s="64">
        <v>2.0833333333333332E-2</v>
      </c>
      <c r="G448" s="34">
        <f t="shared" si="244"/>
        <v>0</v>
      </c>
      <c r="H448" s="50" t="str">
        <f t="shared" si="246"/>
        <v/>
      </c>
      <c r="I448" s="74"/>
      <c r="J448" s="74"/>
      <c r="K448" s="51">
        <f t="shared" si="247"/>
        <v>0</v>
      </c>
      <c r="L448" s="24"/>
    </row>
    <row r="449" spans="1:15" x14ac:dyDescent="0.25">
      <c r="A449" s="23"/>
      <c r="B449" s="21"/>
      <c r="C449" s="22"/>
      <c r="D449" s="56"/>
      <c r="E449" s="57"/>
      <c r="F449" s="46" t="s">
        <v>20</v>
      </c>
      <c r="G449" s="28">
        <f>SUM(G442:G448)</f>
        <v>39.999999999999936</v>
      </c>
      <c r="H449" s="58">
        <f>SUM(H442:H448)</f>
        <v>0</v>
      </c>
      <c r="I449" s="76">
        <f t="shared" ref="I449" si="248">SUM(I442:I448)</f>
        <v>0</v>
      </c>
      <c r="J449" s="76">
        <f t="shared" ref="J449" si="249">SUM(J442:J448)</f>
        <v>0</v>
      </c>
      <c r="K449" s="29">
        <f>SUM(K442:K448)</f>
        <v>449.99999999999932</v>
      </c>
      <c r="L449" s="24"/>
    </row>
    <row r="450" spans="1:15" x14ac:dyDescent="0.25">
      <c r="B450" s="21"/>
      <c r="C450" s="22"/>
      <c r="D450" s="57"/>
      <c r="E450" s="57"/>
      <c r="F450" s="66" t="s">
        <v>21</v>
      </c>
      <c r="G450" s="7"/>
      <c r="H450" s="50"/>
      <c r="I450" s="74"/>
      <c r="J450" s="74"/>
      <c r="K450" s="32">
        <f>K449/1.33</f>
        <v>338.34586466165359</v>
      </c>
      <c r="L450" s="24"/>
    </row>
    <row r="451" spans="1:15" ht="15.75" thickBot="1" x14ac:dyDescent="0.3"/>
    <row r="452" spans="1:15" ht="15.75" thickBot="1" x14ac:dyDescent="0.3">
      <c r="A452" s="14" t="s">
        <v>14</v>
      </c>
      <c r="B452" s="15" t="s">
        <v>7</v>
      </c>
      <c r="C452" s="15" t="s">
        <v>13</v>
      </c>
      <c r="D452" s="47" t="s">
        <v>8</v>
      </c>
      <c r="E452" s="47" t="s">
        <v>9</v>
      </c>
      <c r="F452" s="16" t="s">
        <v>15</v>
      </c>
      <c r="G452" s="16" t="s">
        <v>16</v>
      </c>
      <c r="H452" s="48" t="s">
        <v>19</v>
      </c>
      <c r="I452" s="73" t="s">
        <v>17</v>
      </c>
      <c r="J452" s="73" t="s">
        <v>18</v>
      </c>
      <c r="K452" s="17" t="s">
        <v>10</v>
      </c>
      <c r="L452" s="5" t="s">
        <v>12</v>
      </c>
      <c r="N452" s="59">
        <f>C453</f>
        <v>36</v>
      </c>
      <c r="O452" s="77" t="s">
        <v>75</v>
      </c>
    </row>
    <row r="453" spans="1:15" x14ac:dyDescent="0.25">
      <c r="A453" s="41" t="s">
        <v>0</v>
      </c>
      <c r="B453" s="42">
        <v>42982</v>
      </c>
      <c r="C453" s="43">
        <f>INT((B453-DATE(YEAR(B453-WEEKDAY(B453-1)+4),1,3)+WEEKDAY(DATE(YEAR(B453-WEEKDAY(B453-1)+4),1,3))+5)/7)</f>
        <v>36</v>
      </c>
      <c r="D453" s="49">
        <v>0.37500000000000022</v>
      </c>
      <c r="E453" s="49">
        <v>0.70833333333333304</v>
      </c>
      <c r="F453" s="64">
        <v>2.0833333333333332E-2</v>
      </c>
      <c r="G453" s="34">
        <f t="shared" ref="G453:G459" si="250">SUM(E453-D453)*24</f>
        <v>7.9999999999999876</v>
      </c>
      <c r="H453" s="50" t="str">
        <f>IF(G453&gt;8,G453-8,"")</f>
        <v/>
      </c>
      <c r="I453" s="74"/>
      <c r="J453" s="74"/>
      <c r="K453" s="51">
        <f>SUM((G453)*$L$2)</f>
        <v>89.999999999999858</v>
      </c>
      <c r="L453" s="9">
        <f>Q3/20/8</f>
        <v>11.25</v>
      </c>
    </row>
    <row r="454" spans="1:15" x14ac:dyDescent="0.25">
      <c r="A454" s="44" t="s">
        <v>1</v>
      </c>
      <c r="B454" s="42">
        <v>42983</v>
      </c>
      <c r="C454" s="43">
        <f t="shared" ref="C454:C459" si="251">INT((B454-DATE(YEAR(B454-WEEKDAY(B454-1)+4),1,3)+WEEKDAY(DATE(YEAR(B454-WEEKDAY(B454-1)+4),1,3))+5)/7)</f>
        <v>36</v>
      </c>
      <c r="D454" s="52">
        <v>0.37500000000000022</v>
      </c>
      <c r="E454" s="52">
        <v>0.70833333333333304</v>
      </c>
      <c r="F454" s="65">
        <v>2.0833333333333332E-2</v>
      </c>
      <c r="G454" s="35">
        <f t="shared" si="250"/>
        <v>7.9999999999999876</v>
      </c>
      <c r="H454" s="53" t="str">
        <f t="shared" ref="H454:H459" si="252">IF(G454&gt;8,G454-8,"")</f>
        <v/>
      </c>
      <c r="I454" s="75"/>
      <c r="J454" s="75"/>
      <c r="K454" s="54">
        <f t="shared" ref="K454:K459" si="253">SUM((G454)*$L$2)</f>
        <v>89.999999999999858</v>
      </c>
      <c r="L454" s="24"/>
    </row>
    <row r="455" spans="1:15" x14ac:dyDescent="0.25">
      <c r="A455" s="41" t="s">
        <v>2</v>
      </c>
      <c r="B455" s="42">
        <v>42984</v>
      </c>
      <c r="C455" s="43">
        <f t="shared" si="251"/>
        <v>36</v>
      </c>
      <c r="D455" s="49">
        <v>0.37500000000000022</v>
      </c>
      <c r="E455" s="49">
        <v>0.70833333333333304</v>
      </c>
      <c r="F455" s="64">
        <v>2.0833333333333332E-2</v>
      </c>
      <c r="G455" s="34">
        <f t="shared" si="250"/>
        <v>7.9999999999999876</v>
      </c>
      <c r="H455" s="50" t="str">
        <f t="shared" si="252"/>
        <v/>
      </c>
      <c r="I455" s="74"/>
      <c r="J455" s="74"/>
      <c r="K455" s="51">
        <f t="shared" si="253"/>
        <v>89.999999999999858</v>
      </c>
      <c r="L455" s="24"/>
    </row>
    <row r="456" spans="1:15" x14ac:dyDescent="0.25">
      <c r="A456" s="44" t="s">
        <v>3</v>
      </c>
      <c r="B456" s="42">
        <v>42985</v>
      </c>
      <c r="C456" s="43">
        <f t="shared" si="251"/>
        <v>36</v>
      </c>
      <c r="D456" s="52">
        <v>0.37500000000000022</v>
      </c>
      <c r="E456" s="52">
        <v>0.70833333333333304</v>
      </c>
      <c r="F456" s="65">
        <v>2.0833333333333332E-2</v>
      </c>
      <c r="G456" s="35">
        <f t="shared" si="250"/>
        <v>7.9999999999999876</v>
      </c>
      <c r="H456" s="53" t="str">
        <f t="shared" si="252"/>
        <v/>
      </c>
      <c r="I456" s="75"/>
      <c r="J456" s="75"/>
      <c r="K456" s="54">
        <f t="shared" si="253"/>
        <v>89.999999999999858</v>
      </c>
      <c r="L456" s="24"/>
    </row>
    <row r="457" spans="1:15" x14ac:dyDescent="0.25">
      <c r="A457" s="41" t="s">
        <v>4</v>
      </c>
      <c r="B457" s="42">
        <v>42986</v>
      </c>
      <c r="C457" s="43">
        <f t="shared" si="251"/>
        <v>36</v>
      </c>
      <c r="D457" s="49">
        <v>0.37500000000000022</v>
      </c>
      <c r="E457" s="49">
        <v>0.70833333333333304</v>
      </c>
      <c r="F457" s="64">
        <v>2.0833333333333332E-2</v>
      </c>
      <c r="G457" s="34">
        <f t="shared" si="250"/>
        <v>7.9999999999999876</v>
      </c>
      <c r="H457" s="50" t="str">
        <f t="shared" si="252"/>
        <v/>
      </c>
      <c r="I457" s="74"/>
      <c r="J457" s="74"/>
      <c r="K457" s="51">
        <f t="shared" si="253"/>
        <v>89.999999999999858</v>
      </c>
      <c r="L457" s="24"/>
    </row>
    <row r="458" spans="1:15" x14ac:dyDescent="0.25">
      <c r="A458" s="44" t="s">
        <v>5</v>
      </c>
      <c r="B458" s="42">
        <v>42987</v>
      </c>
      <c r="C458" s="43">
        <f t="shared" si="251"/>
        <v>36</v>
      </c>
      <c r="D458" s="52">
        <v>0.99999999999999867</v>
      </c>
      <c r="E458" s="52">
        <v>0.99999999999999867</v>
      </c>
      <c r="F458" s="65">
        <v>2.0833333333333332E-2</v>
      </c>
      <c r="G458" s="35">
        <f t="shared" si="250"/>
        <v>0</v>
      </c>
      <c r="H458" s="53" t="str">
        <f t="shared" si="252"/>
        <v/>
      </c>
      <c r="I458" s="75"/>
      <c r="J458" s="75"/>
      <c r="K458" s="54">
        <f t="shared" si="253"/>
        <v>0</v>
      </c>
      <c r="L458" s="24"/>
    </row>
    <row r="459" spans="1:15" x14ac:dyDescent="0.25">
      <c r="A459" s="41" t="s">
        <v>6</v>
      </c>
      <c r="B459" s="42">
        <v>42988</v>
      </c>
      <c r="C459" s="43">
        <f t="shared" si="251"/>
        <v>36</v>
      </c>
      <c r="D459" s="55">
        <v>0.99999999999999867</v>
      </c>
      <c r="E459" s="49">
        <v>0.99999999999999867</v>
      </c>
      <c r="F459" s="64">
        <v>2.0833333333333332E-2</v>
      </c>
      <c r="G459" s="34">
        <f t="shared" si="250"/>
        <v>0</v>
      </c>
      <c r="H459" s="50" t="str">
        <f t="shared" si="252"/>
        <v/>
      </c>
      <c r="I459" s="74"/>
      <c r="J459" s="74"/>
      <c r="K459" s="51">
        <f t="shared" si="253"/>
        <v>0</v>
      </c>
      <c r="L459" s="24"/>
    </row>
    <row r="460" spans="1:15" x14ac:dyDescent="0.25">
      <c r="A460" s="23"/>
      <c r="B460" s="21"/>
      <c r="C460" s="22"/>
      <c r="D460" s="56"/>
      <c r="E460" s="57"/>
      <c r="F460" s="46" t="s">
        <v>20</v>
      </c>
      <c r="G460" s="28">
        <f>SUM(G453:G459)</f>
        <v>39.999999999999936</v>
      </c>
      <c r="H460" s="58">
        <f>SUM(H453:H459)</f>
        <v>0</v>
      </c>
      <c r="I460" s="76">
        <f t="shared" ref="I460" si="254">SUM(I453:I459)</f>
        <v>0</v>
      </c>
      <c r="J460" s="76">
        <f t="shared" ref="J460" si="255">SUM(J453:J459)</f>
        <v>0</v>
      </c>
      <c r="K460" s="29">
        <f>SUM(K453:K459)</f>
        <v>449.99999999999932</v>
      </c>
      <c r="L460" s="24"/>
    </row>
    <row r="461" spans="1:15" x14ac:dyDescent="0.25">
      <c r="B461" s="21"/>
      <c r="C461" s="22"/>
      <c r="D461" s="57"/>
      <c r="E461" s="57"/>
      <c r="F461" s="66" t="s">
        <v>21</v>
      </c>
      <c r="G461" s="7"/>
      <c r="H461" s="50"/>
      <c r="I461" s="74"/>
      <c r="J461" s="74"/>
      <c r="K461" s="32">
        <f>K460/1.33</f>
        <v>338.34586466165359</v>
      </c>
      <c r="L461" s="24"/>
    </row>
    <row r="462" spans="1:15" ht="15.75" thickBot="1" x14ac:dyDescent="0.3"/>
    <row r="463" spans="1:15" ht="15.75" thickBot="1" x14ac:dyDescent="0.3">
      <c r="A463" s="14" t="s">
        <v>14</v>
      </c>
      <c r="B463" s="15" t="s">
        <v>7</v>
      </c>
      <c r="C463" s="15" t="s">
        <v>13</v>
      </c>
      <c r="D463" s="47" t="s">
        <v>8</v>
      </c>
      <c r="E463" s="47" t="s">
        <v>9</v>
      </c>
      <c r="F463" s="16" t="s">
        <v>15</v>
      </c>
      <c r="G463" s="16" t="s">
        <v>16</v>
      </c>
      <c r="H463" s="48" t="s">
        <v>19</v>
      </c>
      <c r="I463" s="73" t="s">
        <v>17</v>
      </c>
      <c r="J463" s="73" t="s">
        <v>18</v>
      </c>
      <c r="K463" s="17" t="s">
        <v>10</v>
      </c>
      <c r="L463" s="5" t="s">
        <v>12</v>
      </c>
      <c r="N463" s="59">
        <f>C464</f>
        <v>37</v>
      </c>
      <c r="O463" s="77" t="s">
        <v>75</v>
      </c>
    </row>
    <row r="464" spans="1:15" x14ac:dyDescent="0.25">
      <c r="A464" s="41" t="s">
        <v>0</v>
      </c>
      <c r="B464" s="42">
        <v>42989</v>
      </c>
      <c r="C464" s="43">
        <f>INT((B464-DATE(YEAR(B464-WEEKDAY(B464-1)+4),1,3)+WEEKDAY(DATE(YEAR(B464-WEEKDAY(B464-1)+4),1,3))+5)/7)</f>
        <v>37</v>
      </c>
      <c r="D464" s="49">
        <v>0.37500000000000022</v>
      </c>
      <c r="E464" s="49">
        <v>0.70833333333333304</v>
      </c>
      <c r="F464" s="64">
        <v>2.0833333333333332E-2</v>
      </c>
      <c r="G464" s="34">
        <f t="shared" ref="G464:G470" si="256">SUM(E464-D464)*24</f>
        <v>7.9999999999999876</v>
      </c>
      <c r="H464" s="50" t="str">
        <f>IF(G464&gt;8,G464-8,"")</f>
        <v/>
      </c>
      <c r="I464" s="74"/>
      <c r="J464" s="74"/>
      <c r="K464" s="51">
        <f>SUM((G464)*$L$2)</f>
        <v>89.999999999999858</v>
      </c>
      <c r="L464" s="9">
        <f>Q3/20/8</f>
        <v>11.25</v>
      </c>
    </row>
    <row r="465" spans="1:15" x14ac:dyDescent="0.25">
      <c r="A465" s="44" t="s">
        <v>1</v>
      </c>
      <c r="B465" s="42">
        <v>42990</v>
      </c>
      <c r="C465" s="43">
        <f t="shared" ref="C465:C470" si="257">INT((B465-DATE(YEAR(B465-WEEKDAY(B465-1)+4),1,3)+WEEKDAY(DATE(YEAR(B465-WEEKDAY(B465-1)+4),1,3))+5)/7)</f>
        <v>37</v>
      </c>
      <c r="D465" s="52">
        <v>0.37500000000000022</v>
      </c>
      <c r="E465" s="52">
        <v>0.70833333333333304</v>
      </c>
      <c r="F465" s="65">
        <v>2.0833333333333332E-2</v>
      </c>
      <c r="G465" s="35">
        <f t="shared" si="256"/>
        <v>7.9999999999999876</v>
      </c>
      <c r="H465" s="53" t="str">
        <f t="shared" ref="H465:H470" si="258">IF(G465&gt;8,G465-8,"")</f>
        <v/>
      </c>
      <c r="I465" s="75"/>
      <c r="J465" s="75"/>
      <c r="K465" s="54">
        <f t="shared" ref="K465:K470" si="259">SUM((G465)*$L$2)</f>
        <v>89.999999999999858</v>
      </c>
      <c r="L465" s="24"/>
    </row>
    <row r="466" spans="1:15" x14ac:dyDescent="0.25">
      <c r="A466" s="41" t="s">
        <v>2</v>
      </c>
      <c r="B466" s="42">
        <v>42991</v>
      </c>
      <c r="C466" s="43">
        <f t="shared" si="257"/>
        <v>37</v>
      </c>
      <c r="D466" s="49">
        <v>0.37500000000000022</v>
      </c>
      <c r="E466" s="49">
        <v>0.70833333333333304</v>
      </c>
      <c r="F466" s="64">
        <v>2.0833333333333332E-2</v>
      </c>
      <c r="G466" s="34">
        <f t="shared" si="256"/>
        <v>7.9999999999999876</v>
      </c>
      <c r="H466" s="50" t="str">
        <f t="shared" si="258"/>
        <v/>
      </c>
      <c r="I466" s="74"/>
      <c r="J466" s="74"/>
      <c r="K466" s="51">
        <f t="shared" si="259"/>
        <v>89.999999999999858</v>
      </c>
      <c r="L466" s="24"/>
    </row>
    <row r="467" spans="1:15" x14ac:dyDescent="0.25">
      <c r="A467" s="44" t="s">
        <v>3</v>
      </c>
      <c r="B467" s="42">
        <v>42992</v>
      </c>
      <c r="C467" s="43">
        <f t="shared" si="257"/>
        <v>37</v>
      </c>
      <c r="D467" s="52">
        <v>0.37500000000000022</v>
      </c>
      <c r="E467" s="52">
        <v>0.70833333333333304</v>
      </c>
      <c r="F467" s="65">
        <v>2.0833333333333332E-2</v>
      </c>
      <c r="G467" s="35">
        <f t="shared" si="256"/>
        <v>7.9999999999999876</v>
      </c>
      <c r="H467" s="53" t="str">
        <f t="shared" si="258"/>
        <v/>
      </c>
      <c r="I467" s="75"/>
      <c r="J467" s="75"/>
      <c r="K467" s="54">
        <f t="shared" si="259"/>
        <v>89.999999999999858</v>
      </c>
      <c r="L467" s="24"/>
    </row>
    <row r="468" spans="1:15" x14ac:dyDescent="0.25">
      <c r="A468" s="41" t="s">
        <v>4</v>
      </c>
      <c r="B468" s="42">
        <v>42993</v>
      </c>
      <c r="C468" s="43">
        <f t="shared" si="257"/>
        <v>37</v>
      </c>
      <c r="D468" s="49">
        <v>0.37500000000000022</v>
      </c>
      <c r="E468" s="49">
        <v>0.70833333333333304</v>
      </c>
      <c r="F468" s="64">
        <v>2.0833333333333332E-2</v>
      </c>
      <c r="G468" s="34">
        <f t="shared" si="256"/>
        <v>7.9999999999999876</v>
      </c>
      <c r="H468" s="50" t="str">
        <f t="shared" si="258"/>
        <v/>
      </c>
      <c r="I468" s="74"/>
      <c r="J468" s="74"/>
      <c r="K468" s="51">
        <f t="shared" si="259"/>
        <v>89.999999999999858</v>
      </c>
      <c r="L468" s="24"/>
    </row>
    <row r="469" spans="1:15" x14ac:dyDescent="0.25">
      <c r="A469" s="44" t="s">
        <v>5</v>
      </c>
      <c r="B469" s="42">
        <v>42994</v>
      </c>
      <c r="C469" s="43">
        <f t="shared" si="257"/>
        <v>37</v>
      </c>
      <c r="D469" s="52">
        <v>0.99999999999999867</v>
      </c>
      <c r="E469" s="52">
        <v>0.99999999999999867</v>
      </c>
      <c r="F469" s="65">
        <v>2.0833333333333332E-2</v>
      </c>
      <c r="G469" s="35">
        <f t="shared" si="256"/>
        <v>0</v>
      </c>
      <c r="H469" s="53" t="str">
        <f t="shared" si="258"/>
        <v/>
      </c>
      <c r="I469" s="75"/>
      <c r="J469" s="75"/>
      <c r="K469" s="54">
        <f t="shared" si="259"/>
        <v>0</v>
      </c>
      <c r="L469" s="24"/>
    </row>
    <row r="470" spans="1:15" x14ac:dyDescent="0.25">
      <c r="A470" s="41" t="s">
        <v>6</v>
      </c>
      <c r="B470" s="42">
        <v>42995</v>
      </c>
      <c r="C470" s="43">
        <f t="shared" si="257"/>
        <v>37</v>
      </c>
      <c r="D470" s="55">
        <v>0.99999999999999867</v>
      </c>
      <c r="E470" s="49">
        <v>0.99999999999999867</v>
      </c>
      <c r="F470" s="64">
        <v>2.0833333333333332E-2</v>
      </c>
      <c r="G470" s="34">
        <f t="shared" si="256"/>
        <v>0</v>
      </c>
      <c r="H470" s="50" t="str">
        <f t="shared" si="258"/>
        <v/>
      </c>
      <c r="I470" s="74"/>
      <c r="J470" s="74"/>
      <c r="K470" s="51">
        <f t="shared" si="259"/>
        <v>0</v>
      </c>
      <c r="L470" s="24"/>
    </row>
    <row r="471" spans="1:15" x14ac:dyDescent="0.25">
      <c r="A471" s="23"/>
      <c r="B471" s="21"/>
      <c r="C471" s="22"/>
      <c r="D471" s="56"/>
      <c r="E471" s="57"/>
      <c r="F471" s="46" t="s">
        <v>20</v>
      </c>
      <c r="G471" s="28">
        <f>SUM(G464:G470)</f>
        <v>39.999999999999936</v>
      </c>
      <c r="H471" s="58">
        <f>SUM(H464:H470)</f>
        <v>0</v>
      </c>
      <c r="I471" s="76">
        <f t="shared" ref="I471" si="260">SUM(I464:I470)</f>
        <v>0</v>
      </c>
      <c r="J471" s="76">
        <f t="shared" ref="J471" si="261">SUM(J464:J470)</f>
        <v>0</v>
      </c>
      <c r="K471" s="29">
        <f>SUM(K464:K470)</f>
        <v>449.99999999999932</v>
      </c>
      <c r="L471" s="24"/>
    </row>
    <row r="472" spans="1:15" x14ac:dyDescent="0.25">
      <c r="B472" s="21"/>
      <c r="C472" s="22"/>
      <c r="D472" s="57"/>
      <c r="E472" s="57"/>
      <c r="F472" s="66" t="s">
        <v>21</v>
      </c>
      <c r="G472" s="7"/>
      <c r="H472" s="50"/>
      <c r="I472" s="74"/>
      <c r="J472" s="74"/>
      <c r="K472" s="32">
        <f>K471/1.33</f>
        <v>338.34586466165359</v>
      </c>
      <c r="L472" s="24"/>
    </row>
    <row r="473" spans="1:15" ht="15.75" thickBot="1" x14ac:dyDescent="0.3"/>
    <row r="474" spans="1:15" ht="15.75" thickBot="1" x14ac:dyDescent="0.3">
      <c r="A474" s="14" t="s">
        <v>14</v>
      </c>
      <c r="B474" s="15" t="s">
        <v>7</v>
      </c>
      <c r="C474" s="15" t="s">
        <v>13</v>
      </c>
      <c r="D474" s="47" t="s">
        <v>8</v>
      </c>
      <c r="E474" s="47" t="s">
        <v>9</v>
      </c>
      <c r="F474" s="16" t="s">
        <v>15</v>
      </c>
      <c r="G474" s="16" t="s">
        <v>16</v>
      </c>
      <c r="H474" s="48" t="s">
        <v>19</v>
      </c>
      <c r="I474" s="73" t="s">
        <v>17</v>
      </c>
      <c r="J474" s="73" t="s">
        <v>18</v>
      </c>
      <c r="K474" s="17" t="s">
        <v>10</v>
      </c>
      <c r="L474" s="5" t="s">
        <v>12</v>
      </c>
      <c r="N474" s="59">
        <f>C475</f>
        <v>38</v>
      </c>
      <c r="O474" s="77" t="s">
        <v>75</v>
      </c>
    </row>
    <row r="475" spans="1:15" x14ac:dyDescent="0.25">
      <c r="A475" s="41" t="s">
        <v>0</v>
      </c>
      <c r="B475" s="42">
        <v>42996</v>
      </c>
      <c r="C475" s="43">
        <f>INT((B475-DATE(YEAR(B475-WEEKDAY(B475-1)+4),1,3)+WEEKDAY(DATE(YEAR(B475-WEEKDAY(B475-1)+4),1,3))+5)/7)</f>
        <v>38</v>
      </c>
      <c r="D475" s="49">
        <v>0.37500000000000022</v>
      </c>
      <c r="E475" s="49">
        <v>0.70833333333333304</v>
      </c>
      <c r="F475" s="64">
        <v>2.0833333333333332E-2</v>
      </c>
      <c r="G475" s="34">
        <f t="shared" ref="G475:G481" si="262">SUM(E475-D475)*24</f>
        <v>7.9999999999999876</v>
      </c>
      <c r="H475" s="50" t="str">
        <f>IF(G475&gt;8,G475-8,"")</f>
        <v/>
      </c>
      <c r="I475" s="74"/>
      <c r="J475" s="74"/>
      <c r="K475" s="51">
        <f>SUM((G475)*$L$2)</f>
        <v>89.999999999999858</v>
      </c>
      <c r="L475" s="9">
        <f>Q3/20/8</f>
        <v>11.25</v>
      </c>
    </row>
    <row r="476" spans="1:15" x14ac:dyDescent="0.25">
      <c r="A476" s="44" t="s">
        <v>1</v>
      </c>
      <c r="B476" s="42">
        <v>42997</v>
      </c>
      <c r="C476" s="43">
        <f t="shared" ref="C476:C481" si="263">INT((B476-DATE(YEAR(B476-WEEKDAY(B476-1)+4),1,3)+WEEKDAY(DATE(YEAR(B476-WEEKDAY(B476-1)+4),1,3))+5)/7)</f>
        <v>38</v>
      </c>
      <c r="D476" s="52">
        <v>0.37500000000000022</v>
      </c>
      <c r="E476" s="52">
        <v>0.70833333333333304</v>
      </c>
      <c r="F476" s="65">
        <v>2.0833333333333332E-2</v>
      </c>
      <c r="G476" s="35">
        <f t="shared" si="262"/>
        <v>7.9999999999999876</v>
      </c>
      <c r="H476" s="53" t="str">
        <f t="shared" ref="H476:H481" si="264">IF(G476&gt;8,G476-8,"")</f>
        <v/>
      </c>
      <c r="I476" s="75"/>
      <c r="J476" s="75"/>
      <c r="K476" s="54">
        <f t="shared" ref="K476:K481" si="265">SUM((G476)*$L$2)</f>
        <v>89.999999999999858</v>
      </c>
      <c r="L476" s="24"/>
    </row>
    <row r="477" spans="1:15" x14ac:dyDescent="0.25">
      <c r="A477" s="41" t="s">
        <v>2</v>
      </c>
      <c r="B477" s="42">
        <v>42998</v>
      </c>
      <c r="C477" s="43">
        <f t="shared" si="263"/>
        <v>38</v>
      </c>
      <c r="D477" s="49">
        <v>0.37500000000000022</v>
      </c>
      <c r="E477" s="49">
        <v>0.70833333333333304</v>
      </c>
      <c r="F477" s="64">
        <v>2.0833333333333332E-2</v>
      </c>
      <c r="G477" s="34">
        <f t="shared" si="262"/>
        <v>7.9999999999999876</v>
      </c>
      <c r="H477" s="50" t="str">
        <f t="shared" si="264"/>
        <v/>
      </c>
      <c r="I477" s="74"/>
      <c r="J477" s="74"/>
      <c r="K477" s="51">
        <f t="shared" si="265"/>
        <v>89.999999999999858</v>
      </c>
      <c r="L477" s="24"/>
    </row>
    <row r="478" spans="1:15" x14ac:dyDescent="0.25">
      <c r="A478" s="44" t="s">
        <v>3</v>
      </c>
      <c r="B478" s="42">
        <v>42999</v>
      </c>
      <c r="C478" s="43">
        <f t="shared" si="263"/>
        <v>38</v>
      </c>
      <c r="D478" s="52">
        <v>0.37500000000000022</v>
      </c>
      <c r="E478" s="52">
        <v>0.70833333333333304</v>
      </c>
      <c r="F478" s="65">
        <v>2.0833333333333332E-2</v>
      </c>
      <c r="G478" s="35">
        <f t="shared" si="262"/>
        <v>7.9999999999999876</v>
      </c>
      <c r="H478" s="53" t="str">
        <f t="shared" si="264"/>
        <v/>
      </c>
      <c r="I478" s="75"/>
      <c r="J478" s="75"/>
      <c r="K478" s="54">
        <f t="shared" si="265"/>
        <v>89.999999999999858</v>
      </c>
      <c r="L478" s="24"/>
    </row>
    <row r="479" spans="1:15" x14ac:dyDescent="0.25">
      <c r="A479" s="41" t="s">
        <v>4</v>
      </c>
      <c r="B479" s="42">
        <v>43000</v>
      </c>
      <c r="C479" s="43">
        <f t="shared" si="263"/>
        <v>38</v>
      </c>
      <c r="D479" s="49">
        <v>0.37500000000000022</v>
      </c>
      <c r="E479" s="49">
        <v>0.70833333333333304</v>
      </c>
      <c r="F479" s="64">
        <v>2.0833333333333332E-2</v>
      </c>
      <c r="G479" s="34">
        <f t="shared" si="262"/>
        <v>7.9999999999999876</v>
      </c>
      <c r="H479" s="50" t="str">
        <f t="shared" si="264"/>
        <v/>
      </c>
      <c r="I479" s="74"/>
      <c r="J479" s="74"/>
      <c r="K479" s="51">
        <f t="shared" si="265"/>
        <v>89.999999999999858</v>
      </c>
      <c r="L479" s="24"/>
    </row>
    <row r="480" spans="1:15" x14ac:dyDescent="0.25">
      <c r="A480" s="44" t="s">
        <v>5</v>
      </c>
      <c r="B480" s="42">
        <v>43001</v>
      </c>
      <c r="C480" s="43">
        <f t="shared" si="263"/>
        <v>38</v>
      </c>
      <c r="D480" s="52">
        <v>0.99999999999999867</v>
      </c>
      <c r="E480" s="52">
        <v>0.99999999999999867</v>
      </c>
      <c r="F480" s="65">
        <v>2.0833333333333332E-2</v>
      </c>
      <c r="G480" s="35">
        <f t="shared" si="262"/>
        <v>0</v>
      </c>
      <c r="H480" s="53" t="str">
        <f t="shared" si="264"/>
        <v/>
      </c>
      <c r="I480" s="75"/>
      <c r="J480" s="75"/>
      <c r="K480" s="54">
        <f t="shared" si="265"/>
        <v>0</v>
      </c>
      <c r="L480" s="24"/>
    </row>
    <row r="481" spans="1:15" x14ac:dyDescent="0.25">
      <c r="A481" s="41" t="s">
        <v>6</v>
      </c>
      <c r="B481" s="42">
        <v>43002</v>
      </c>
      <c r="C481" s="43">
        <f t="shared" si="263"/>
        <v>38</v>
      </c>
      <c r="D481" s="55">
        <v>0.99999999999999867</v>
      </c>
      <c r="E481" s="49">
        <v>0.99999999999999867</v>
      </c>
      <c r="F481" s="64">
        <v>2.0833333333333332E-2</v>
      </c>
      <c r="G481" s="34">
        <f t="shared" si="262"/>
        <v>0</v>
      </c>
      <c r="H481" s="50" t="str">
        <f t="shared" si="264"/>
        <v/>
      </c>
      <c r="I481" s="74"/>
      <c r="J481" s="74"/>
      <c r="K481" s="51">
        <f t="shared" si="265"/>
        <v>0</v>
      </c>
      <c r="L481" s="24"/>
    </row>
    <row r="482" spans="1:15" x14ac:dyDescent="0.25">
      <c r="A482" s="23"/>
      <c r="B482" s="21"/>
      <c r="C482" s="22"/>
      <c r="D482" s="56"/>
      <c r="E482" s="57"/>
      <c r="F482" s="46" t="s">
        <v>20</v>
      </c>
      <c r="G482" s="28">
        <f>SUM(G475:G481)</f>
        <v>39.999999999999936</v>
      </c>
      <c r="H482" s="58">
        <f>SUM(H475:H481)</f>
        <v>0</v>
      </c>
      <c r="I482" s="76">
        <f t="shared" ref="I482" si="266">SUM(I475:I481)</f>
        <v>0</v>
      </c>
      <c r="J482" s="76">
        <f t="shared" ref="J482" si="267">SUM(J475:J481)</f>
        <v>0</v>
      </c>
      <c r="K482" s="29">
        <f>SUM(K475:K481)</f>
        <v>449.99999999999932</v>
      </c>
      <c r="L482" s="24"/>
    </row>
    <row r="483" spans="1:15" x14ac:dyDescent="0.25">
      <c r="B483" s="21"/>
      <c r="C483" s="22"/>
      <c r="D483" s="57"/>
      <c r="E483" s="57"/>
      <c r="F483" s="66" t="s">
        <v>21</v>
      </c>
      <c r="G483" s="7"/>
      <c r="H483" s="50"/>
      <c r="I483" s="74"/>
      <c r="J483" s="74"/>
      <c r="K483" s="32">
        <f>K482/1.33</f>
        <v>338.34586466165359</v>
      </c>
      <c r="L483" s="24"/>
    </row>
    <row r="484" spans="1:15" ht="15.75" thickBot="1" x14ac:dyDescent="0.3"/>
    <row r="485" spans="1:15" ht="15.75" thickBot="1" x14ac:dyDescent="0.3">
      <c r="A485" s="14" t="s">
        <v>14</v>
      </c>
      <c r="B485" s="15" t="s">
        <v>7</v>
      </c>
      <c r="C485" s="15" t="s">
        <v>13</v>
      </c>
      <c r="D485" s="47" t="s">
        <v>8</v>
      </c>
      <c r="E485" s="47" t="s">
        <v>9</v>
      </c>
      <c r="F485" s="16" t="s">
        <v>15</v>
      </c>
      <c r="G485" s="16" t="s">
        <v>16</v>
      </c>
      <c r="H485" s="48" t="s">
        <v>19</v>
      </c>
      <c r="I485" s="73" t="s">
        <v>17</v>
      </c>
      <c r="J485" s="73" t="s">
        <v>18</v>
      </c>
      <c r="K485" s="17" t="s">
        <v>10</v>
      </c>
      <c r="L485" s="5" t="s">
        <v>12</v>
      </c>
      <c r="N485" s="59">
        <f>C486</f>
        <v>39</v>
      </c>
      <c r="O485" s="77" t="s">
        <v>75</v>
      </c>
    </row>
    <row r="486" spans="1:15" x14ac:dyDescent="0.25">
      <c r="A486" s="41" t="s">
        <v>0</v>
      </c>
      <c r="B486" s="42">
        <v>43003</v>
      </c>
      <c r="C486" s="43">
        <f>INT((B486-DATE(YEAR(B486-WEEKDAY(B486-1)+4),1,3)+WEEKDAY(DATE(YEAR(B486-WEEKDAY(B486-1)+4),1,3))+5)/7)</f>
        <v>39</v>
      </c>
      <c r="D486" s="49">
        <v>0.37500000000000022</v>
      </c>
      <c r="E486" s="49">
        <v>0.70833333333333304</v>
      </c>
      <c r="F486" s="64">
        <v>2.0833333333333332E-2</v>
      </c>
      <c r="G486" s="34">
        <f t="shared" ref="G486:G492" si="268">SUM(E486-D486)*24</f>
        <v>7.9999999999999876</v>
      </c>
      <c r="H486" s="50" t="str">
        <f>IF(G486&gt;8,G486-8,"")</f>
        <v/>
      </c>
      <c r="I486" s="74"/>
      <c r="J486" s="74"/>
      <c r="K486" s="51">
        <f>SUM((G486)*$L$2)</f>
        <v>89.999999999999858</v>
      </c>
      <c r="L486" s="9">
        <f>Q3/20/8</f>
        <v>11.25</v>
      </c>
    </row>
    <row r="487" spans="1:15" x14ac:dyDescent="0.25">
      <c r="A487" s="44" t="s">
        <v>1</v>
      </c>
      <c r="B487" s="42">
        <v>43004</v>
      </c>
      <c r="C487" s="43">
        <f t="shared" ref="C487:C492" si="269">INT((B487-DATE(YEAR(B487-WEEKDAY(B487-1)+4),1,3)+WEEKDAY(DATE(YEAR(B487-WEEKDAY(B487-1)+4),1,3))+5)/7)</f>
        <v>39</v>
      </c>
      <c r="D487" s="52">
        <v>0.37500000000000022</v>
      </c>
      <c r="E487" s="52">
        <v>0.70833333333333304</v>
      </c>
      <c r="F487" s="65">
        <v>2.0833333333333332E-2</v>
      </c>
      <c r="G487" s="35">
        <f t="shared" si="268"/>
        <v>7.9999999999999876</v>
      </c>
      <c r="H487" s="53" t="str">
        <f t="shared" ref="H487:H492" si="270">IF(G487&gt;8,G487-8,"")</f>
        <v/>
      </c>
      <c r="I487" s="75"/>
      <c r="J487" s="75"/>
      <c r="K487" s="54">
        <f t="shared" ref="K487:K492" si="271">SUM((G487)*$L$2)</f>
        <v>89.999999999999858</v>
      </c>
      <c r="L487" s="24"/>
    </row>
    <row r="488" spans="1:15" x14ac:dyDescent="0.25">
      <c r="A488" s="41" t="s">
        <v>2</v>
      </c>
      <c r="B488" s="42">
        <v>43005</v>
      </c>
      <c r="C488" s="43">
        <f t="shared" si="269"/>
        <v>39</v>
      </c>
      <c r="D488" s="49">
        <v>0.37500000000000022</v>
      </c>
      <c r="E488" s="49">
        <v>0.70833333333333304</v>
      </c>
      <c r="F488" s="64">
        <v>2.0833333333333332E-2</v>
      </c>
      <c r="G488" s="34">
        <f t="shared" si="268"/>
        <v>7.9999999999999876</v>
      </c>
      <c r="H488" s="50" t="str">
        <f t="shared" si="270"/>
        <v/>
      </c>
      <c r="I488" s="74"/>
      <c r="J488" s="74"/>
      <c r="K488" s="51">
        <f t="shared" si="271"/>
        <v>89.999999999999858</v>
      </c>
      <c r="L488" s="24"/>
    </row>
    <row r="489" spans="1:15" x14ac:dyDescent="0.25">
      <c r="A489" s="44" t="s">
        <v>3</v>
      </c>
      <c r="B489" s="42">
        <v>43006</v>
      </c>
      <c r="C489" s="43">
        <f t="shared" si="269"/>
        <v>39</v>
      </c>
      <c r="D489" s="52">
        <v>0.37500000000000022</v>
      </c>
      <c r="E489" s="52">
        <v>0.70833333333333304</v>
      </c>
      <c r="F489" s="65">
        <v>2.0833333333333332E-2</v>
      </c>
      <c r="G489" s="35">
        <f t="shared" si="268"/>
        <v>7.9999999999999876</v>
      </c>
      <c r="H489" s="53" t="str">
        <f t="shared" si="270"/>
        <v/>
      </c>
      <c r="I489" s="75"/>
      <c r="J489" s="75"/>
      <c r="K489" s="54">
        <f t="shared" si="271"/>
        <v>89.999999999999858</v>
      </c>
      <c r="L489" s="24"/>
    </row>
    <row r="490" spans="1:15" x14ac:dyDescent="0.25">
      <c r="A490" s="41" t="s">
        <v>4</v>
      </c>
      <c r="B490" s="42">
        <v>43007</v>
      </c>
      <c r="C490" s="43">
        <f t="shared" si="269"/>
        <v>39</v>
      </c>
      <c r="D490" s="49">
        <v>0.37500000000000022</v>
      </c>
      <c r="E490" s="49">
        <v>0.70833333333333304</v>
      </c>
      <c r="F490" s="64">
        <v>2.0833333333333332E-2</v>
      </c>
      <c r="G490" s="34">
        <f t="shared" si="268"/>
        <v>7.9999999999999876</v>
      </c>
      <c r="H490" s="50" t="str">
        <f t="shared" si="270"/>
        <v/>
      </c>
      <c r="I490" s="74"/>
      <c r="J490" s="74"/>
      <c r="K490" s="51">
        <f t="shared" si="271"/>
        <v>89.999999999999858</v>
      </c>
      <c r="L490" s="24"/>
    </row>
    <row r="491" spans="1:15" x14ac:dyDescent="0.25">
      <c r="A491" s="44" t="s">
        <v>5</v>
      </c>
      <c r="B491" s="42">
        <v>43008</v>
      </c>
      <c r="C491" s="43">
        <f t="shared" si="269"/>
        <v>39</v>
      </c>
      <c r="D491" s="52">
        <v>0.99999999999999867</v>
      </c>
      <c r="E491" s="52">
        <v>0.99999999999999867</v>
      </c>
      <c r="F491" s="65">
        <v>2.0833333333333332E-2</v>
      </c>
      <c r="G491" s="35">
        <f t="shared" si="268"/>
        <v>0</v>
      </c>
      <c r="H491" s="53" t="str">
        <f t="shared" si="270"/>
        <v/>
      </c>
      <c r="I491" s="75"/>
      <c r="J491" s="75"/>
      <c r="K491" s="54">
        <f t="shared" si="271"/>
        <v>0</v>
      </c>
      <c r="L491" s="24"/>
    </row>
    <row r="492" spans="1:15" x14ac:dyDescent="0.25">
      <c r="A492" s="41" t="s">
        <v>6</v>
      </c>
      <c r="B492" s="42">
        <v>43009</v>
      </c>
      <c r="C492" s="43">
        <f t="shared" si="269"/>
        <v>39</v>
      </c>
      <c r="D492" s="55">
        <v>0.99999999999999867</v>
      </c>
      <c r="E492" s="49">
        <v>0.99999999999999867</v>
      </c>
      <c r="F492" s="64">
        <v>2.0833333333333332E-2</v>
      </c>
      <c r="G492" s="34">
        <f t="shared" si="268"/>
        <v>0</v>
      </c>
      <c r="H492" s="50" t="str">
        <f t="shared" si="270"/>
        <v/>
      </c>
      <c r="I492" s="74"/>
      <c r="J492" s="74"/>
      <c r="K492" s="51">
        <f t="shared" si="271"/>
        <v>0</v>
      </c>
      <c r="L492" s="24"/>
    </row>
    <row r="493" spans="1:15" x14ac:dyDescent="0.25">
      <c r="A493" s="23"/>
      <c r="B493" s="21"/>
      <c r="C493" s="22"/>
      <c r="D493" s="56"/>
      <c r="E493" s="57"/>
      <c r="F493" s="46" t="s">
        <v>20</v>
      </c>
      <c r="G493" s="28">
        <f>SUM(G486:G492)</f>
        <v>39.999999999999936</v>
      </c>
      <c r="H493" s="58">
        <f>SUM(H486:H492)</f>
        <v>0</v>
      </c>
      <c r="I493" s="76">
        <f t="shared" ref="I493" si="272">SUM(I486:I492)</f>
        <v>0</v>
      </c>
      <c r="J493" s="76">
        <f t="shared" ref="J493" si="273">SUM(J486:J492)</f>
        <v>0</v>
      </c>
      <c r="K493" s="29">
        <f>SUM(K486:K492)</f>
        <v>449.99999999999932</v>
      </c>
      <c r="L493" s="24"/>
    </row>
    <row r="494" spans="1:15" x14ac:dyDescent="0.25">
      <c r="B494" s="21"/>
      <c r="C494" s="22"/>
      <c r="D494" s="57"/>
      <c r="E494" s="57"/>
      <c r="F494" s="66" t="s">
        <v>21</v>
      </c>
      <c r="G494" s="7"/>
      <c r="H494" s="50"/>
      <c r="I494" s="74"/>
      <c r="J494" s="74"/>
      <c r="K494" s="32">
        <f>K493/1.33</f>
        <v>338.34586466165359</v>
      </c>
      <c r="L494" s="24"/>
    </row>
    <row r="495" spans="1:15" ht="15.75" thickBot="1" x14ac:dyDescent="0.3"/>
    <row r="496" spans="1:15" ht="15.75" thickBot="1" x14ac:dyDescent="0.3">
      <c r="A496" s="14" t="s">
        <v>14</v>
      </c>
      <c r="B496" s="15" t="s">
        <v>7</v>
      </c>
      <c r="C496" s="15" t="s">
        <v>13</v>
      </c>
      <c r="D496" s="47" t="s">
        <v>8</v>
      </c>
      <c r="E496" s="47" t="s">
        <v>9</v>
      </c>
      <c r="F496" s="16" t="s">
        <v>15</v>
      </c>
      <c r="G496" s="16" t="s">
        <v>16</v>
      </c>
      <c r="H496" s="48" t="s">
        <v>19</v>
      </c>
      <c r="I496" s="73" t="s">
        <v>17</v>
      </c>
      <c r="J496" s="73" t="s">
        <v>18</v>
      </c>
      <c r="K496" s="17" t="s">
        <v>10</v>
      </c>
      <c r="L496" s="5" t="s">
        <v>12</v>
      </c>
      <c r="N496" s="59">
        <f>C497</f>
        <v>40</v>
      </c>
      <c r="O496" s="77" t="s">
        <v>75</v>
      </c>
    </row>
    <row r="497" spans="1:15" x14ac:dyDescent="0.25">
      <c r="A497" s="41" t="s">
        <v>0</v>
      </c>
      <c r="B497" s="42">
        <v>43010</v>
      </c>
      <c r="C497" s="43">
        <f>INT((B497-DATE(YEAR(B497-WEEKDAY(B497-1)+4),1,3)+WEEKDAY(DATE(YEAR(B497-WEEKDAY(B497-1)+4),1,3))+5)/7)</f>
        <v>40</v>
      </c>
      <c r="D497" s="49">
        <v>0.37500000000000022</v>
      </c>
      <c r="E497" s="49">
        <v>0.70833333333333304</v>
      </c>
      <c r="F497" s="64">
        <v>2.0833333333333332E-2</v>
      </c>
      <c r="G497" s="34">
        <f t="shared" ref="G497:G503" si="274">SUM(E497-D497)*24</f>
        <v>7.9999999999999876</v>
      </c>
      <c r="H497" s="50" t="str">
        <f>IF(G497&gt;8,G497-8,"")</f>
        <v/>
      </c>
      <c r="I497" s="74"/>
      <c r="J497" s="74"/>
      <c r="K497" s="51">
        <f>SUM((G497)*$L$2)</f>
        <v>89.999999999999858</v>
      </c>
      <c r="L497" s="9">
        <f>Q3/20/8</f>
        <v>11.25</v>
      </c>
    </row>
    <row r="498" spans="1:15" x14ac:dyDescent="0.25">
      <c r="A498" s="44" t="s">
        <v>1</v>
      </c>
      <c r="B498" s="42">
        <v>43011</v>
      </c>
      <c r="C498" s="43">
        <f t="shared" ref="C498:C503" si="275">INT((B498-DATE(YEAR(B498-WEEKDAY(B498-1)+4),1,3)+WEEKDAY(DATE(YEAR(B498-WEEKDAY(B498-1)+4),1,3))+5)/7)</f>
        <v>40</v>
      </c>
      <c r="D498" s="52">
        <v>0.37500000000000022</v>
      </c>
      <c r="E498" s="52">
        <v>0.70833333333333304</v>
      </c>
      <c r="F498" s="65">
        <v>2.0833333333333332E-2</v>
      </c>
      <c r="G498" s="35">
        <f t="shared" si="274"/>
        <v>7.9999999999999876</v>
      </c>
      <c r="H498" s="53" t="str">
        <f t="shared" ref="H498:H503" si="276">IF(G498&gt;8,G498-8,"")</f>
        <v/>
      </c>
      <c r="I498" s="75"/>
      <c r="J498" s="75"/>
      <c r="K498" s="54">
        <f t="shared" ref="K498:K503" si="277">SUM((G498)*$L$2)</f>
        <v>89.999999999999858</v>
      </c>
      <c r="L498" s="24"/>
    </row>
    <row r="499" spans="1:15" x14ac:dyDescent="0.25">
      <c r="A499" s="41" t="s">
        <v>2</v>
      </c>
      <c r="B499" s="42">
        <v>43012</v>
      </c>
      <c r="C499" s="43">
        <f t="shared" si="275"/>
        <v>40</v>
      </c>
      <c r="D499" s="49">
        <v>0.37500000000000022</v>
      </c>
      <c r="E499" s="49">
        <v>0.70833333333333304</v>
      </c>
      <c r="F499" s="64">
        <v>2.0833333333333332E-2</v>
      </c>
      <c r="G499" s="34">
        <f t="shared" si="274"/>
        <v>7.9999999999999876</v>
      </c>
      <c r="H499" s="50" t="str">
        <f t="shared" si="276"/>
        <v/>
      </c>
      <c r="I499" s="74"/>
      <c r="J499" s="74"/>
      <c r="K499" s="51">
        <f t="shared" si="277"/>
        <v>89.999999999999858</v>
      </c>
      <c r="L499" s="24"/>
    </row>
    <row r="500" spans="1:15" x14ac:dyDescent="0.25">
      <c r="A500" s="44" t="s">
        <v>3</v>
      </c>
      <c r="B500" s="42">
        <v>43013</v>
      </c>
      <c r="C500" s="43">
        <f t="shared" si="275"/>
        <v>40</v>
      </c>
      <c r="D500" s="52">
        <v>0.37500000000000022</v>
      </c>
      <c r="E500" s="52">
        <v>0.70833333333333304</v>
      </c>
      <c r="F500" s="65">
        <v>2.0833333333333332E-2</v>
      </c>
      <c r="G500" s="35">
        <f t="shared" si="274"/>
        <v>7.9999999999999876</v>
      </c>
      <c r="H500" s="53" t="str">
        <f t="shared" si="276"/>
        <v/>
      </c>
      <c r="I500" s="75"/>
      <c r="J500" s="75"/>
      <c r="K500" s="54">
        <f t="shared" si="277"/>
        <v>89.999999999999858</v>
      </c>
      <c r="L500" s="24"/>
    </row>
    <row r="501" spans="1:15" x14ac:dyDescent="0.25">
      <c r="A501" s="41" t="s">
        <v>4</v>
      </c>
      <c r="B501" s="42">
        <v>43014</v>
      </c>
      <c r="C501" s="43">
        <f t="shared" si="275"/>
        <v>40</v>
      </c>
      <c r="D501" s="49">
        <v>0.37500000000000022</v>
      </c>
      <c r="E501" s="49">
        <v>0.70833333333333304</v>
      </c>
      <c r="F501" s="64">
        <v>2.0833333333333332E-2</v>
      </c>
      <c r="G501" s="34">
        <f t="shared" si="274"/>
        <v>7.9999999999999876</v>
      </c>
      <c r="H501" s="50" t="str">
        <f t="shared" si="276"/>
        <v/>
      </c>
      <c r="I501" s="74"/>
      <c r="J501" s="74"/>
      <c r="K501" s="51">
        <f t="shared" si="277"/>
        <v>89.999999999999858</v>
      </c>
      <c r="L501" s="24"/>
    </row>
    <row r="502" spans="1:15" x14ac:dyDescent="0.25">
      <c r="A502" s="44" t="s">
        <v>5</v>
      </c>
      <c r="B502" s="42">
        <v>43015</v>
      </c>
      <c r="C502" s="43">
        <f t="shared" si="275"/>
        <v>40</v>
      </c>
      <c r="D502" s="52">
        <v>0.99999999999999867</v>
      </c>
      <c r="E502" s="52">
        <v>0.99999999999999867</v>
      </c>
      <c r="F502" s="65">
        <v>2.0833333333333332E-2</v>
      </c>
      <c r="G502" s="35">
        <f t="shared" si="274"/>
        <v>0</v>
      </c>
      <c r="H502" s="53" t="str">
        <f t="shared" si="276"/>
        <v/>
      </c>
      <c r="I502" s="75"/>
      <c r="J502" s="75"/>
      <c r="K502" s="54">
        <f t="shared" si="277"/>
        <v>0</v>
      </c>
      <c r="L502" s="24"/>
    </row>
    <row r="503" spans="1:15" x14ac:dyDescent="0.25">
      <c r="A503" s="41" t="s">
        <v>6</v>
      </c>
      <c r="B503" s="42">
        <v>43016</v>
      </c>
      <c r="C503" s="43">
        <f t="shared" si="275"/>
        <v>40</v>
      </c>
      <c r="D503" s="55">
        <v>0.99999999999999867</v>
      </c>
      <c r="E503" s="49">
        <v>0.99999999999999867</v>
      </c>
      <c r="F503" s="64">
        <v>2.0833333333333332E-2</v>
      </c>
      <c r="G503" s="34">
        <f t="shared" si="274"/>
        <v>0</v>
      </c>
      <c r="H503" s="50" t="str">
        <f t="shared" si="276"/>
        <v/>
      </c>
      <c r="I503" s="74"/>
      <c r="J503" s="74"/>
      <c r="K503" s="51">
        <f t="shared" si="277"/>
        <v>0</v>
      </c>
      <c r="L503" s="24"/>
    </row>
    <row r="504" spans="1:15" x14ac:dyDescent="0.25">
      <c r="A504" s="23"/>
      <c r="B504" s="21"/>
      <c r="C504" s="22"/>
      <c r="D504" s="56"/>
      <c r="E504" s="57"/>
      <c r="F504" s="46" t="s">
        <v>20</v>
      </c>
      <c r="G504" s="28">
        <f>SUM(G497:G503)</f>
        <v>39.999999999999936</v>
      </c>
      <c r="H504" s="58">
        <f>SUM(H497:H503)</f>
        <v>0</v>
      </c>
      <c r="I504" s="76">
        <f t="shared" ref="I504" si="278">SUM(I497:I503)</f>
        <v>0</v>
      </c>
      <c r="J504" s="76">
        <f t="shared" ref="J504" si="279">SUM(J497:J503)</f>
        <v>0</v>
      </c>
      <c r="K504" s="29">
        <f>SUM(K497:K503)</f>
        <v>449.99999999999932</v>
      </c>
      <c r="L504" s="24"/>
    </row>
    <row r="505" spans="1:15" x14ac:dyDescent="0.25">
      <c r="B505" s="21"/>
      <c r="C505" s="22"/>
      <c r="D505" s="57"/>
      <c r="E505" s="57"/>
      <c r="F505" s="66" t="s">
        <v>21</v>
      </c>
      <c r="G505" s="7"/>
      <c r="H505" s="50"/>
      <c r="I505" s="74"/>
      <c r="J505" s="74"/>
      <c r="K505" s="32">
        <f>K504/1.33</f>
        <v>338.34586466165359</v>
      </c>
      <c r="L505" s="24"/>
    </row>
    <row r="506" spans="1:15" ht="15.75" thickBot="1" x14ac:dyDescent="0.3"/>
    <row r="507" spans="1:15" ht="15.75" thickBot="1" x14ac:dyDescent="0.3">
      <c r="A507" s="14" t="s">
        <v>14</v>
      </c>
      <c r="B507" s="15" t="s">
        <v>7</v>
      </c>
      <c r="C507" s="15" t="s">
        <v>13</v>
      </c>
      <c r="D507" s="47" t="s">
        <v>8</v>
      </c>
      <c r="E507" s="47" t="s">
        <v>9</v>
      </c>
      <c r="F507" s="16" t="s">
        <v>15</v>
      </c>
      <c r="G507" s="16" t="s">
        <v>16</v>
      </c>
      <c r="H507" s="48" t="s">
        <v>19</v>
      </c>
      <c r="I507" s="73" t="s">
        <v>17</v>
      </c>
      <c r="J507" s="73" t="s">
        <v>18</v>
      </c>
      <c r="K507" s="17" t="s">
        <v>10</v>
      </c>
      <c r="L507" s="5" t="s">
        <v>12</v>
      </c>
      <c r="N507" s="59">
        <f>C508</f>
        <v>41</v>
      </c>
      <c r="O507" s="77" t="s">
        <v>75</v>
      </c>
    </row>
    <row r="508" spans="1:15" x14ac:dyDescent="0.25">
      <c r="A508" s="41" t="s">
        <v>0</v>
      </c>
      <c r="B508" s="42">
        <v>43017</v>
      </c>
      <c r="C508" s="43">
        <f>INT((B508-DATE(YEAR(B508-WEEKDAY(B508-1)+4),1,3)+WEEKDAY(DATE(YEAR(B508-WEEKDAY(B508-1)+4),1,3))+5)/7)</f>
        <v>41</v>
      </c>
      <c r="D508" s="49">
        <v>0.37500000000000022</v>
      </c>
      <c r="E508" s="49">
        <v>0.70833333333333304</v>
      </c>
      <c r="F508" s="64">
        <v>2.0833333333333332E-2</v>
      </c>
      <c r="G508" s="34">
        <f t="shared" ref="G508:G514" si="280">SUM(E508-D508)*24</f>
        <v>7.9999999999999876</v>
      </c>
      <c r="H508" s="50" t="str">
        <f>IF(G508&gt;8,G508-8,"")</f>
        <v/>
      </c>
      <c r="I508" s="74"/>
      <c r="J508" s="74"/>
      <c r="K508" s="51">
        <f>SUM((G508)*$L$2)</f>
        <v>89.999999999999858</v>
      </c>
      <c r="L508" s="9">
        <f>Q3/20/8</f>
        <v>11.25</v>
      </c>
    </row>
    <row r="509" spans="1:15" x14ac:dyDescent="0.25">
      <c r="A509" s="44" t="s">
        <v>1</v>
      </c>
      <c r="B509" s="42">
        <v>43018</v>
      </c>
      <c r="C509" s="43">
        <f t="shared" ref="C509:C514" si="281">INT((B509-DATE(YEAR(B509-WEEKDAY(B509-1)+4),1,3)+WEEKDAY(DATE(YEAR(B509-WEEKDAY(B509-1)+4),1,3))+5)/7)</f>
        <v>41</v>
      </c>
      <c r="D509" s="52">
        <v>0.37500000000000022</v>
      </c>
      <c r="E509" s="52">
        <v>0.70833333333333304</v>
      </c>
      <c r="F509" s="65">
        <v>2.0833333333333332E-2</v>
      </c>
      <c r="G509" s="35">
        <f t="shared" si="280"/>
        <v>7.9999999999999876</v>
      </c>
      <c r="H509" s="53" t="str">
        <f t="shared" ref="H509:H514" si="282">IF(G509&gt;8,G509-8,"")</f>
        <v/>
      </c>
      <c r="I509" s="75"/>
      <c r="J509" s="75"/>
      <c r="K509" s="54">
        <f t="shared" ref="K509:K514" si="283">SUM((G509)*$L$2)</f>
        <v>89.999999999999858</v>
      </c>
      <c r="L509" s="24"/>
    </row>
    <row r="510" spans="1:15" x14ac:dyDescent="0.25">
      <c r="A510" s="41" t="s">
        <v>2</v>
      </c>
      <c r="B510" s="42">
        <v>43019</v>
      </c>
      <c r="C510" s="43">
        <f t="shared" si="281"/>
        <v>41</v>
      </c>
      <c r="D510" s="49">
        <v>0.37500000000000022</v>
      </c>
      <c r="E510" s="49">
        <v>0.70833333333333304</v>
      </c>
      <c r="F510" s="64">
        <v>2.0833333333333332E-2</v>
      </c>
      <c r="G510" s="34">
        <f t="shared" si="280"/>
        <v>7.9999999999999876</v>
      </c>
      <c r="H510" s="50" t="str">
        <f t="shared" si="282"/>
        <v/>
      </c>
      <c r="I510" s="74"/>
      <c r="J510" s="74"/>
      <c r="K510" s="51">
        <f t="shared" si="283"/>
        <v>89.999999999999858</v>
      </c>
      <c r="L510" s="24"/>
    </row>
    <row r="511" spans="1:15" x14ac:dyDescent="0.25">
      <c r="A511" s="44" t="s">
        <v>3</v>
      </c>
      <c r="B511" s="42">
        <v>43020</v>
      </c>
      <c r="C511" s="43">
        <f t="shared" si="281"/>
        <v>41</v>
      </c>
      <c r="D511" s="52">
        <v>0.37500000000000022</v>
      </c>
      <c r="E511" s="52">
        <v>0.70833333333333304</v>
      </c>
      <c r="F511" s="65">
        <v>2.0833333333333332E-2</v>
      </c>
      <c r="G511" s="35">
        <f t="shared" si="280"/>
        <v>7.9999999999999876</v>
      </c>
      <c r="H511" s="53" t="str">
        <f t="shared" si="282"/>
        <v/>
      </c>
      <c r="I511" s="75"/>
      <c r="J511" s="75"/>
      <c r="K511" s="54">
        <f t="shared" si="283"/>
        <v>89.999999999999858</v>
      </c>
      <c r="L511" s="24"/>
    </row>
    <row r="512" spans="1:15" x14ac:dyDescent="0.25">
      <c r="A512" s="41" t="s">
        <v>4</v>
      </c>
      <c r="B512" s="42">
        <v>43021</v>
      </c>
      <c r="C512" s="43">
        <f t="shared" si="281"/>
        <v>41</v>
      </c>
      <c r="D512" s="49">
        <v>0.37500000000000022</v>
      </c>
      <c r="E512" s="49">
        <v>0.70833333333333304</v>
      </c>
      <c r="F512" s="64">
        <v>2.0833333333333332E-2</v>
      </c>
      <c r="G512" s="34">
        <f t="shared" si="280"/>
        <v>7.9999999999999876</v>
      </c>
      <c r="H512" s="50" t="str">
        <f t="shared" si="282"/>
        <v/>
      </c>
      <c r="I512" s="74"/>
      <c r="J512" s="74"/>
      <c r="K512" s="51">
        <f t="shared" si="283"/>
        <v>89.999999999999858</v>
      </c>
      <c r="L512" s="24"/>
    </row>
    <row r="513" spans="1:15" x14ac:dyDescent="0.25">
      <c r="A513" s="44" t="s">
        <v>5</v>
      </c>
      <c r="B513" s="42">
        <v>43022</v>
      </c>
      <c r="C513" s="43">
        <f t="shared" si="281"/>
        <v>41</v>
      </c>
      <c r="D513" s="52">
        <v>0.99999999999999867</v>
      </c>
      <c r="E513" s="52">
        <v>0.99999999999999867</v>
      </c>
      <c r="F513" s="65">
        <v>2.0833333333333332E-2</v>
      </c>
      <c r="G513" s="35">
        <f t="shared" si="280"/>
        <v>0</v>
      </c>
      <c r="H513" s="53" t="str">
        <f t="shared" si="282"/>
        <v/>
      </c>
      <c r="I513" s="75"/>
      <c r="J513" s="75"/>
      <c r="K513" s="54">
        <f t="shared" si="283"/>
        <v>0</v>
      </c>
      <c r="L513" s="24"/>
    </row>
    <row r="514" spans="1:15" x14ac:dyDescent="0.25">
      <c r="A514" s="41" t="s">
        <v>6</v>
      </c>
      <c r="B514" s="42">
        <v>43023</v>
      </c>
      <c r="C514" s="43">
        <f t="shared" si="281"/>
        <v>41</v>
      </c>
      <c r="D514" s="55">
        <v>0.99999999999999867</v>
      </c>
      <c r="E514" s="49">
        <v>0.99999999999999867</v>
      </c>
      <c r="F514" s="64">
        <v>2.0833333333333332E-2</v>
      </c>
      <c r="G514" s="34">
        <f t="shared" si="280"/>
        <v>0</v>
      </c>
      <c r="H514" s="50" t="str">
        <f t="shared" si="282"/>
        <v/>
      </c>
      <c r="I514" s="74"/>
      <c r="J514" s="74"/>
      <c r="K514" s="51">
        <f t="shared" si="283"/>
        <v>0</v>
      </c>
      <c r="L514" s="24"/>
    </row>
    <row r="515" spans="1:15" x14ac:dyDescent="0.25">
      <c r="A515" s="23"/>
      <c r="B515" s="21"/>
      <c r="C515" s="22"/>
      <c r="D515" s="56"/>
      <c r="E515" s="57"/>
      <c r="F515" s="46" t="s">
        <v>20</v>
      </c>
      <c r="G515" s="28">
        <f>SUM(G508:G514)</f>
        <v>39.999999999999936</v>
      </c>
      <c r="H515" s="58">
        <f>SUM(H508:H514)</f>
        <v>0</v>
      </c>
      <c r="I515" s="76">
        <f t="shared" ref="I515" si="284">SUM(I508:I514)</f>
        <v>0</v>
      </c>
      <c r="J515" s="76">
        <f t="shared" ref="J515" si="285">SUM(J508:J514)</f>
        <v>0</v>
      </c>
      <c r="K515" s="29">
        <f>SUM(K508:K514)</f>
        <v>449.99999999999932</v>
      </c>
      <c r="L515" s="24"/>
    </row>
    <row r="516" spans="1:15" x14ac:dyDescent="0.25">
      <c r="B516" s="21"/>
      <c r="C516" s="22"/>
      <c r="D516" s="57"/>
      <c r="E516" s="57"/>
      <c r="F516" s="66" t="s">
        <v>21</v>
      </c>
      <c r="G516" s="7"/>
      <c r="H516" s="50"/>
      <c r="I516" s="74"/>
      <c r="J516" s="74"/>
      <c r="K516" s="32">
        <f>K515/1.33</f>
        <v>338.34586466165359</v>
      </c>
      <c r="L516" s="24"/>
    </row>
    <row r="517" spans="1:15" ht="15.75" thickBot="1" x14ac:dyDescent="0.3"/>
    <row r="518" spans="1:15" ht="15.75" thickBot="1" x14ac:dyDescent="0.3">
      <c r="A518" s="14" t="s">
        <v>14</v>
      </c>
      <c r="B518" s="15" t="s">
        <v>7</v>
      </c>
      <c r="C518" s="15" t="s">
        <v>13</v>
      </c>
      <c r="D518" s="47" t="s">
        <v>8</v>
      </c>
      <c r="E518" s="47" t="s">
        <v>9</v>
      </c>
      <c r="F518" s="16" t="s">
        <v>15</v>
      </c>
      <c r="G518" s="16" t="s">
        <v>16</v>
      </c>
      <c r="H518" s="48" t="s">
        <v>19</v>
      </c>
      <c r="I518" s="73" t="s">
        <v>17</v>
      </c>
      <c r="J518" s="73" t="s">
        <v>18</v>
      </c>
      <c r="K518" s="17" t="s">
        <v>10</v>
      </c>
      <c r="L518" s="5" t="s">
        <v>12</v>
      </c>
      <c r="N518" s="59">
        <f>C519</f>
        <v>42</v>
      </c>
      <c r="O518" s="77" t="s">
        <v>75</v>
      </c>
    </row>
    <row r="519" spans="1:15" x14ac:dyDescent="0.25">
      <c r="A519" s="41" t="s">
        <v>0</v>
      </c>
      <c r="B519" s="42">
        <v>43024</v>
      </c>
      <c r="C519" s="43">
        <f>INT((B519-DATE(YEAR(B519-WEEKDAY(B519-1)+4),1,3)+WEEKDAY(DATE(YEAR(B519-WEEKDAY(B519-1)+4),1,3))+5)/7)</f>
        <v>42</v>
      </c>
      <c r="D519" s="49">
        <v>0.37500000000000022</v>
      </c>
      <c r="E519" s="49">
        <v>0.70833333333333304</v>
      </c>
      <c r="F519" s="64">
        <v>2.0833333333333332E-2</v>
      </c>
      <c r="G519" s="34">
        <f t="shared" ref="G519:G525" si="286">SUM(E519-D519)*24</f>
        <v>7.9999999999999876</v>
      </c>
      <c r="H519" s="50" t="str">
        <f>IF(G519&gt;8,G519-8,"")</f>
        <v/>
      </c>
      <c r="I519" s="74"/>
      <c r="J519" s="74"/>
      <c r="K519" s="51">
        <f>SUM((G519)*$L$2)</f>
        <v>89.999999999999858</v>
      </c>
      <c r="L519" s="9">
        <f>Q3/20/8</f>
        <v>11.25</v>
      </c>
    </row>
    <row r="520" spans="1:15" x14ac:dyDescent="0.25">
      <c r="A520" s="44" t="s">
        <v>1</v>
      </c>
      <c r="B520" s="42">
        <v>43025</v>
      </c>
      <c r="C520" s="43">
        <f t="shared" ref="C520:C525" si="287">INT((B520-DATE(YEAR(B520-WEEKDAY(B520-1)+4),1,3)+WEEKDAY(DATE(YEAR(B520-WEEKDAY(B520-1)+4),1,3))+5)/7)</f>
        <v>42</v>
      </c>
      <c r="D520" s="52">
        <v>0.37500000000000022</v>
      </c>
      <c r="E520" s="52">
        <v>0.70833333333333304</v>
      </c>
      <c r="F520" s="65">
        <v>2.0833333333333332E-2</v>
      </c>
      <c r="G520" s="35">
        <f t="shared" si="286"/>
        <v>7.9999999999999876</v>
      </c>
      <c r="H520" s="53" t="str">
        <f t="shared" ref="H520:H525" si="288">IF(G520&gt;8,G520-8,"")</f>
        <v/>
      </c>
      <c r="I520" s="75"/>
      <c r="J520" s="75"/>
      <c r="K520" s="54">
        <f t="shared" ref="K520:K525" si="289">SUM((G520)*$L$2)</f>
        <v>89.999999999999858</v>
      </c>
      <c r="L520" s="24"/>
    </row>
    <row r="521" spans="1:15" x14ac:dyDescent="0.25">
      <c r="A521" s="41" t="s">
        <v>2</v>
      </c>
      <c r="B521" s="42">
        <v>43026</v>
      </c>
      <c r="C521" s="43">
        <f t="shared" si="287"/>
        <v>42</v>
      </c>
      <c r="D521" s="49">
        <v>0.37500000000000022</v>
      </c>
      <c r="E521" s="49">
        <v>0.70833333333333304</v>
      </c>
      <c r="F521" s="64">
        <v>2.0833333333333332E-2</v>
      </c>
      <c r="G521" s="34">
        <f t="shared" si="286"/>
        <v>7.9999999999999876</v>
      </c>
      <c r="H521" s="50" t="str">
        <f t="shared" si="288"/>
        <v/>
      </c>
      <c r="I521" s="74"/>
      <c r="J521" s="74"/>
      <c r="K521" s="51">
        <f t="shared" si="289"/>
        <v>89.999999999999858</v>
      </c>
      <c r="L521" s="24"/>
    </row>
    <row r="522" spans="1:15" x14ac:dyDescent="0.25">
      <c r="A522" s="44" t="s">
        <v>3</v>
      </c>
      <c r="B522" s="42">
        <v>43027</v>
      </c>
      <c r="C522" s="43">
        <f t="shared" si="287"/>
        <v>42</v>
      </c>
      <c r="D522" s="52">
        <v>0.37500000000000022</v>
      </c>
      <c r="E522" s="52">
        <v>0.70833333333333304</v>
      </c>
      <c r="F522" s="65">
        <v>2.0833333333333332E-2</v>
      </c>
      <c r="G522" s="35">
        <f t="shared" si="286"/>
        <v>7.9999999999999876</v>
      </c>
      <c r="H522" s="53" t="str">
        <f t="shared" si="288"/>
        <v/>
      </c>
      <c r="I522" s="75"/>
      <c r="J522" s="75"/>
      <c r="K522" s="54">
        <f t="shared" si="289"/>
        <v>89.999999999999858</v>
      </c>
      <c r="L522" s="24"/>
    </row>
    <row r="523" spans="1:15" x14ac:dyDescent="0.25">
      <c r="A523" s="41" t="s">
        <v>4</v>
      </c>
      <c r="B523" s="42">
        <v>43028</v>
      </c>
      <c r="C523" s="43">
        <f t="shared" si="287"/>
        <v>42</v>
      </c>
      <c r="D523" s="49">
        <v>0.37500000000000022</v>
      </c>
      <c r="E523" s="49">
        <v>0.70833333333333304</v>
      </c>
      <c r="F523" s="64">
        <v>2.0833333333333332E-2</v>
      </c>
      <c r="G523" s="34">
        <f t="shared" si="286"/>
        <v>7.9999999999999876</v>
      </c>
      <c r="H523" s="50" t="str">
        <f t="shared" si="288"/>
        <v/>
      </c>
      <c r="I523" s="74"/>
      <c r="J523" s="74"/>
      <c r="K523" s="51">
        <f t="shared" si="289"/>
        <v>89.999999999999858</v>
      </c>
      <c r="L523" s="24"/>
    </row>
    <row r="524" spans="1:15" x14ac:dyDescent="0.25">
      <c r="A524" s="44" t="s">
        <v>5</v>
      </c>
      <c r="B524" s="42">
        <v>43029</v>
      </c>
      <c r="C524" s="43">
        <f t="shared" si="287"/>
        <v>42</v>
      </c>
      <c r="D524" s="52">
        <v>0.99999999999999867</v>
      </c>
      <c r="E524" s="52">
        <v>0.99999999999999867</v>
      </c>
      <c r="F524" s="65">
        <v>2.0833333333333332E-2</v>
      </c>
      <c r="G524" s="35">
        <f t="shared" si="286"/>
        <v>0</v>
      </c>
      <c r="H524" s="53" t="str">
        <f t="shared" si="288"/>
        <v/>
      </c>
      <c r="I524" s="75"/>
      <c r="J524" s="75"/>
      <c r="K524" s="54">
        <f t="shared" si="289"/>
        <v>0</v>
      </c>
      <c r="L524" s="24"/>
    </row>
    <row r="525" spans="1:15" x14ac:dyDescent="0.25">
      <c r="A525" s="41" t="s">
        <v>6</v>
      </c>
      <c r="B525" s="42">
        <v>43030</v>
      </c>
      <c r="C525" s="43">
        <f t="shared" si="287"/>
        <v>42</v>
      </c>
      <c r="D525" s="55">
        <v>0.99999999999999867</v>
      </c>
      <c r="E525" s="49">
        <v>0.99999999999999867</v>
      </c>
      <c r="F525" s="64">
        <v>2.0833333333333332E-2</v>
      </c>
      <c r="G525" s="34">
        <f t="shared" si="286"/>
        <v>0</v>
      </c>
      <c r="H525" s="50" t="str">
        <f t="shared" si="288"/>
        <v/>
      </c>
      <c r="I525" s="74"/>
      <c r="J525" s="74"/>
      <c r="K525" s="51">
        <f t="shared" si="289"/>
        <v>0</v>
      </c>
      <c r="L525" s="24"/>
    </row>
    <row r="526" spans="1:15" x14ac:dyDescent="0.25">
      <c r="A526" s="23"/>
      <c r="B526" s="21"/>
      <c r="C526" s="22"/>
      <c r="D526" s="56"/>
      <c r="E526" s="57"/>
      <c r="F526" s="46" t="s">
        <v>20</v>
      </c>
      <c r="G526" s="28">
        <f>SUM(G519:G525)</f>
        <v>39.999999999999936</v>
      </c>
      <c r="H526" s="58">
        <f>SUM(H519:H525)</f>
        <v>0</v>
      </c>
      <c r="I526" s="76">
        <f t="shared" ref="I526" si="290">SUM(I519:I525)</f>
        <v>0</v>
      </c>
      <c r="J526" s="76">
        <f t="shared" ref="J526" si="291">SUM(J519:J525)</f>
        <v>0</v>
      </c>
      <c r="K526" s="29">
        <f>SUM(K519:K525)</f>
        <v>449.99999999999932</v>
      </c>
      <c r="L526" s="24"/>
    </row>
    <row r="527" spans="1:15" x14ac:dyDescent="0.25">
      <c r="B527" s="21"/>
      <c r="C527" s="22"/>
      <c r="D527" s="57"/>
      <c r="E527" s="57"/>
      <c r="F527" s="66" t="s">
        <v>21</v>
      </c>
      <c r="G527" s="7"/>
      <c r="H527" s="50"/>
      <c r="I527" s="74"/>
      <c r="J527" s="74"/>
      <c r="K527" s="32">
        <f>K526/1.33</f>
        <v>338.34586466165359</v>
      </c>
      <c r="L527" s="24"/>
    </row>
    <row r="528" spans="1:15" ht="15.75" thickBot="1" x14ac:dyDescent="0.3"/>
    <row r="529" spans="1:15" ht="15.75" thickBot="1" x14ac:dyDescent="0.3">
      <c r="A529" s="14" t="s">
        <v>14</v>
      </c>
      <c r="B529" s="15" t="s">
        <v>7</v>
      </c>
      <c r="C529" s="15" t="s">
        <v>13</v>
      </c>
      <c r="D529" s="47" t="s">
        <v>8</v>
      </c>
      <c r="E529" s="47" t="s">
        <v>9</v>
      </c>
      <c r="F529" s="16" t="s">
        <v>15</v>
      </c>
      <c r="G529" s="16" t="s">
        <v>16</v>
      </c>
      <c r="H529" s="48" t="s">
        <v>19</v>
      </c>
      <c r="I529" s="73" t="s">
        <v>17</v>
      </c>
      <c r="J529" s="73" t="s">
        <v>18</v>
      </c>
      <c r="K529" s="17" t="s">
        <v>10</v>
      </c>
      <c r="L529" s="5" t="s">
        <v>12</v>
      </c>
      <c r="N529" s="59">
        <f>C530</f>
        <v>43</v>
      </c>
      <c r="O529" s="77" t="s">
        <v>75</v>
      </c>
    </row>
    <row r="530" spans="1:15" x14ac:dyDescent="0.25">
      <c r="A530" s="41" t="s">
        <v>0</v>
      </c>
      <c r="B530" s="42">
        <v>43031</v>
      </c>
      <c r="C530" s="43">
        <f>INT((B530-DATE(YEAR(B530-WEEKDAY(B530-1)+4),1,3)+WEEKDAY(DATE(YEAR(B530-WEEKDAY(B530-1)+4),1,3))+5)/7)</f>
        <v>43</v>
      </c>
      <c r="D530" s="49">
        <v>0.37500000000000022</v>
      </c>
      <c r="E530" s="49">
        <v>0.70833333333333304</v>
      </c>
      <c r="F530" s="64">
        <v>2.0833333333333332E-2</v>
      </c>
      <c r="G530" s="34">
        <f t="shared" ref="G530:G536" si="292">SUM(E530-D530)*24</f>
        <v>7.9999999999999876</v>
      </c>
      <c r="H530" s="50" t="str">
        <f>IF(G530&gt;8,G530-8,"")</f>
        <v/>
      </c>
      <c r="I530" s="74"/>
      <c r="J530" s="74"/>
      <c r="K530" s="51">
        <f>SUM((G530)*$L$2)</f>
        <v>89.999999999999858</v>
      </c>
      <c r="L530" s="9">
        <f>Q3/20/8</f>
        <v>11.25</v>
      </c>
    </row>
    <row r="531" spans="1:15" x14ac:dyDescent="0.25">
      <c r="A531" s="44" t="s">
        <v>1</v>
      </c>
      <c r="B531" s="42">
        <v>43032</v>
      </c>
      <c r="C531" s="43">
        <f t="shared" ref="C531:C536" si="293">INT((B531-DATE(YEAR(B531-WEEKDAY(B531-1)+4),1,3)+WEEKDAY(DATE(YEAR(B531-WEEKDAY(B531-1)+4),1,3))+5)/7)</f>
        <v>43</v>
      </c>
      <c r="D531" s="52">
        <v>0.37500000000000022</v>
      </c>
      <c r="E531" s="52">
        <v>0.70833333333333304</v>
      </c>
      <c r="F531" s="65">
        <v>2.0833333333333332E-2</v>
      </c>
      <c r="G531" s="35">
        <f t="shared" si="292"/>
        <v>7.9999999999999876</v>
      </c>
      <c r="H531" s="53" t="str">
        <f t="shared" ref="H531:H536" si="294">IF(G531&gt;8,G531-8,"")</f>
        <v/>
      </c>
      <c r="I531" s="75"/>
      <c r="J531" s="75"/>
      <c r="K531" s="54">
        <f t="shared" ref="K531:K536" si="295">SUM((G531)*$L$2)</f>
        <v>89.999999999999858</v>
      </c>
      <c r="L531" s="24"/>
    </row>
    <row r="532" spans="1:15" x14ac:dyDescent="0.25">
      <c r="A532" s="41" t="s">
        <v>2</v>
      </c>
      <c r="B532" s="42">
        <v>43033</v>
      </c>
      <c r="C532" s="43">
        <f t="shared" si="293"/>
        <v>43</v>
      </c>
      <c r="D532" s="49">
        <v>0.37500000000000022</v>
      </c>
      <c r="E532" s="49">
        <v>0.70833333333333304</v>
      </c>
      <c r="F532" s="64">
        <v>2.0833333333333332E-2</v>
      </c>
      <c r="G532" s="34">
        <f t="shared" si="292"/>
        <v>7.9999999999999876</v>
      </c>
      <c r="H532" s="50" t="str">
        <f t="shared" si="294"/>
        <v/>
      </c>
      <c r="I532" s="74"/>
      <c r="J532" s="74"/>
      <c r="K532" s="51">
        <f t="shared" si="295"/>
        <v>89.999999999999858</v>
      </c>
      <c r="L532" s="24"/>
    </row>
    <row r="533" spans="1:15" x14ac:dyDescent="0.25">
      <c r="A533" s="44" t="s">
        <v>3</v>
      </c>
      <c r="B533" s="42">
        <v>43034</v>
      </c>
      <c r="C533" s="43">
        <f t="shared" si="293"/>
        <v>43</v>
      </c>
      <c r="D533" s="52">
        <v>0.37500000000000022</v>
      </c>
      <c r="E533" s="52">
        <v>0.70833333333333304</v>
      </c>
      <c r="F533" s="65">
        <v>2.0833333333333332E-2</v>
      </c>
      <c r="G533" s="35">
        <f t="shared" si="292"/>
        <v>7.9999999999999876</v>
      </c>
      <c r="H533" s="53" t="str">
        <f t="shared" si="294"/>
        <v/>
      </c>
      <c r="I533" s="75"/>
      <c r="J533" s="75"/>
      <c r="K533" s="54">
        <f t="shared" si="295"/>
        <v>89.999999999999858</v>
      </c>
      <c r="L533" s="24"/>
    </row>
    <row r="534" spans="1:15" x14ac:dyDescent="0.25">
      <c r="A534" s="41" t="s">
        <v>4</v>
      </c>
      <c r="B534" s="42">
        <v>43035</v>
      </c>
      <c r="C534" s="43">
        <f t="shared" si="293"/>
        <v>43</v>
      </c>
      <c r="D534" s="49">
        <v>0.37500000000000022</v>
      </c>
      <c r="E534" s="49">
        <v>0.70833333333333304</v>
      </c>
      <c r="F534" s="64">
        <v>2.0833333333333332E-2</v>
      </c>
      <c r="G534" s="34">
        <f t="shared" si="292"/>
        <v>7.9999999999999876</v>
      </c>
      <c r="H534" s="50" t="str">
        <f t="shared" si="294"/>
        <v/>
      </c>
      <c r="I534" s="74"/>
      <c r="J534" s="74"/>
      <c r="K534" s="51">
        <f t="shared" si="295"/>
        <v>89.999999999999858</v>
      </c>
      <c r="L534" s="24"/>
    </row>
    <row r="535" spans="1:15" x14ac:dyDescent="0.25">
      <c r="A535" s="44" t="s">
        <v>5</v>
      </c>
      <c r="B535" s="42">
        <v>43036</v>
      </c>
      <c r="C535" s="43">
        <f t="shared" si="293"/>
        <v>43</v>
      </c>
      <c r="D535" s="52">
        <v>0.99999999999999867</v>
      </c>
      <c r="E535" s="52">
        <v>0.99999999999999867</v>
      </c>
      <c r="F535" s="65">
        <v>2.0833333333333332E-2</v>
      </c>
      <c r="G535" s="35">
        <f t="shared" si="292"/>
        <v>0</v>
      </c>
      <c r="H535" s="53" t="str">
        <f t="shared" si="294"/>
        <v/>
      </c>
      <c r="I535" s="75"/>
      <c r="J535" s="75"/>
      <c r="K535" s="54">
        <f t="shared" si="295"/>
        <v>0</v>
      </c>
      <c r="L535" s="24"/>
    </row>
    <row r="536" spans="1:15" x14ac:dyDescent="0.25">
      <c r="A536" s="41" t="s">
        <v>6</v>
      </c>
      <c r="B536" s="42">
        <v>43037</v>
      </c>
      <c r="C536" s="43">
        <f t="shared" si="293"/>
        <v>43</v>
      </c>
      <c r="D536" s="55">
        <v>0.99999999999999867</v>
      </c>
      <c r="E536" s="49">
        <v>0.99999999999999867</v>
      </c>
      <c r="F536" s="64">
        <v>2.0833333333333332E-2</v>
      </c>
      <c r="G536" s="34">
        <f t="shared" si="292"/>
        <v>0</v>
      </c>
      <c r="H536" s="50" t="str">
        <f t="shared" si="294"/>
        <v/>
      </c>
      <c r="I536" s="74"/>
      <c r="J536" s="74"/>
      <c r="K536" s="51">
        <f t="shared" si="295"/>
        <v>0</v>
      </c>
      <c r="L536" s="24"/>
    </row>
    <row r="537" spans="1:15" x14ac:dyDescent="0.25">
      <c r="A537" s="23"/>
      <c r="B537" s="21"/>
      <c r="C537" s="22"/>
      <c r="D537" s="56"/>
      <c r="E537" s="57"/>
      <c r="F537" s="46" t="s">
        <v>20</v>
      </c>
      <c r="G537" s="28">
        <f>SUM(G530:G536)</f>
        <v>39.999999999999936</v>
      </c>
      <c r="H537" s="58">
        <f>SUM(H530:H536)</f>
        <v>0</v>
      </c>
      <c r="I537" s="76">
        <f t="shared" ref="I537" si="296">SUM(I530:I536)</f>
        <v>0</v>
      </c>
      <c r="J537" s="76">
        <f t="shared" ref="J537" si="297">SUM(J530:J536)</f>
        <v>0</v>
      </c>
      <c r="K537" s="29">
        <f>SUM(K530:K536)</f>
        <v>449.99999999999932</v>
      </c>
      <c r="L537" s="24"/>
    </row>
    <row r="538" spans="1:15" x14ac:dyDescent="0.25">
      <c r="B538" s="21"/>
      <c r="C538" s="22"/>
      <c r="D538" s="57"/>
      <c r="E538" s="57"/>
      <c r="F538" s="66" t="s">
        <v>21</v>
      </c>
      <c r="G538" s="7"/>
      <c r="H538" s="50"/>
      <c r="I538" s="74"/>
      <c r="J538" s="74"/>
      <c r="K538" s="32">
        <f>K537/1.33</f>
        <v>338.34586466165359</v>
      </c>
      <c r="L538" s="24"/>
    </row>
    <row r="539" spans="1:15" ht="15.75" thickBot="1" x14ac:dyDescent="0.3"/>
    <row r="540" spans="1:15" ht="15.75" thickBot="1" x14ac:dyDescent="0.3">
      <c r="A540" s="14" t="s">
        <v>14</v>
      </c>
      <c r="B540" s="15" t="s">
        <v>7</v>
      </c>
      <c r="C540" s="15" t="s">
        <v>13</v>
      </c>
      <c r="D540" s="47" t="s">
        <v>8</v>
      </c>
      <c r="E540" s="47" t="s">
        <v>9</v>
      </c>
      <c r="F540" s="16" t="s">
        <v>15</v>
      </c>
      <c r="G540" s="16" t="s">
        <v>16</v>
      </c>
      <c r="H540" s="48" t="s">
        <v>19</v>
      </c>
      <c r="I540" s="73" t="s">
        <v>17</v>
      </c>
      <c r="J540" s="73" t="s">
        <v>18</v>
      </c>
      <c r="K540" s="17" t="s">
        <v>10</v>
      </c>
      <c r="L540" s="5" t="s">
        <v>12</v>
      </c>
      <c r="N540" s="59">
        <f>C541</f>
        <v>44</v>
      </c>
      <c r="O540" s="77" t="s">
        <v>75</v>
      </c>
    </row>
    <row r="541" spans="1:15" x14ac:dyDescent="0.25">
      <c r="A541" s="41" t="s">
        <v>0</v>
      </c>
      <c r="B541" s="42">
        <v>43038</v>
      </c>
      <c r="C541" s="43">
        <f>INT((B541-DATE(YEAR(B541-WEEKDAY(B541-1)+4),1,3)+WEEKDAY(DATE(YEAR(B541-WEEKDAY(B541-1)+4),1,3))+5)/7)</f>
        <v>44</v>
      </c>
      <c r="D541" s="49">
        <v>0.37500000000000022</v>
      </c>
      <c r="E541" s="49">
        <v>0.70833333333333304</v>
      </c>
      <c r="F541" s="64">
        <v>2.0833333333333332E-2</v>
      </c>
      <c r="G541" s="34">
        <f t="shared" ref="G541:G547" si="298">SUM(E541-D541)*24</f>
        <v>7.9999999999999876</v>
      </c>
      <c r="H541" s="50" t="str">
        <f>IF(G541&gt;8,G541-8,"")</f>
        <v/>
      </c>
      <c r="I541" s="74"/>
      <c r="J541" s="74"/>
      <c r="K541" s="51">
        <f>SUM((G541)*$L$2)</f>
        <v>89.999999999999858</v>
      </c>
      <c r="L541" s="9">
        <f>Q3/20/8</f>
        <v>11.25</v>
      </c>
    </row>
    <row r="542" spans="1:15" x14ac:dyDescent="0.25">
      <c r="A542" s="44" t="s">
        <v>1</v>
      </c>
      <c r="B542" s="42">
        <v>43039</v>
      </c>
      <c r="C542" s="43">
        <f t="shared" ref="C542:C547" si="299">INT((B542-DATE(YEAR(B542-WEEKDAY(B542-1)+4),1,3)+WEEKDAY(DATE(YEAR(B542-WEEKDAY(B542-1)+4),1,3))+5)/7)</f>
        <v>44</v>
      </c>
      <c r="D542" s="52">
        <v>0.37500000000000022</v>
      </c>
      <c r="E542" s="52">
        <v>0.70833333333333304</v>
      </c>
      <c r="F542" s="65">
        <v>2.0833333333333332E-2</v>
      </c>
      <c r="G542" s="35">
        <f t="shared" si="298"/>
        <v>7.9999999999999876</v>
      </c>
      <c r="H542" s="53" t="str">
        <f t="shared" ref="H542:H547" si="300">IF(G542&gt;8,G542-8,"")</f>
        <v/>
      </c>
      <c r="I542" s="75"/>
      <c r="J542" s="75"/>
      <c r="K542" s="54">
        <f t="shared" ref="K542:K547" si="301">SUM((G542)*$L$2)</f>
        <v>89.999999999999858</v>
      </c>
      <c r="L542" s="24"/>
    </row>
    <row r="543" spans="1:15" x14ac:dyDescent="0.25">
      <c r="A543" s="41" t="s">
        <v>2</v>
      </c>
      <c r="B543" s="42">
        <v>43040</v>
      </c>
      <c r="C543" s="43">
        <f t="shared" si="299"/>
        <v>44</v>
      </c>
      <c r="D543" s="49">
        <v>0.37500000000000022</v>
      </c>
      <c r="E543" s="49">
        <v>0.70833333333333304</v>
      </c>
      <c r="F543" s="64">
        <v>2.0833333333333332E-2</v>
      </c>
      <c r="G543" s="34">
        <f t="shared" si="298"/>
        <v>7.9999999999999876</v>
      </c>
      <c r="H543" s="50" t="str">
        <f t="shared" si="300"/>
        <v/>
      </c>
      <c r="I543" s="74"/>
      <c r="J543" s="74"/>
      <c r="K543" s="51">
        <f t="shared" si="301"/>
        <v>89.999999999999858</v>
      </c>
      <c r="L543" s="24"/>
    </row>
    <row r="544" spans="1:15" x14ac:dyDescent="0.25">
      <c r="A544" s="44" t="s">
        <v>3</v>
      </c>
      <c r="B544" s="42">
        <v>43041</v>
      </c>
      <c r="C544" s="43">
        <f t="shared" si="299"/>
        <v>44</v>
      </c>
      <c r="D544" s="52">
        <v>0.37500000000000022</v>
      </c>
      <c r="E544" s="52">
        <v>0.70833333333333304</v>
      </c>
      <c r="F544" s="65">
        <v>2.0833333333333332E-2</v>
      </c>
      <c r="G544" s="35">
        <f t="shared" si="298"/>
        <v>7.9999999999999876</v>
      </c>
      <c r="H544" s="53" t="str">
        <f t="shared" si="300"/>
        <v/>
      </c>
      <c r="I544" s="75"/>
      <c r="J544" s="75"/>
      <c r="K544" s="54">
        <f t="shared" si="301"/>
        <v>89.999999999999858</v>
      </c>
      <c r="L544" s="24"/>
    </row>
    <row r="545" spans="1:15" x14ac:dyDescent="0.25">
      <c r="A545" s="41" t="s">
        <v>4</v>
      </c>
      <c r="B545" s="42">
        <v>43042</v>
      </c>
      <c r="C545" s="43">
        <f t="shared" si="299"/>
        <v>44</v>
      </c>
      <c r="D545" s="49">
        <v>0.37500000000000022</v>
      </c>
      <c r="E545" s="49">
        <v>0.70833333333333304</v>
      </c>
      <c r="F545" s="64">
        <v>2.0833333333333332E-2</v>
      </c>
      <c r="G545" s="34">
        <f t="shared" si="298"/>
        <v>7.9999999999999876</v>
      </c>
      <c r="H545" s="50" t="str">
        <f t="shared" si="300"/>
        <v/>
      </c>
      <c r="I545" s="74"/>
      <c r="J545" s="74"/>
      <c r="K545" s="51">
        <f t="shared" si="301"/>
        <v>89.999999999999858</v>
      </c>
      <c r="L545" s="24"/>
    </row>
    <row r="546" spans="1:15" x14ac:dyDescent="0.25">
      <c r="A546" s="44" t="s">
        <v>5</v>
      </c>
      <c r="B546" s="42">
        <v>43043</v>
      </c>
      <c r="C546" s="43">
        <f t="shared" si="299"/>
        <v>44</v>
      </c>
      <c r="D546" s="52">
        <v>0.99999999999999867</v>
      </c>
      <c r="E546" s="52">
        <v>0.99999999999999867</v>
      </c>
      <c r="F546" s="65">
        <v>2.0833333333333332E-2</v>
      </c>
      <c r="G546" s="35">
        <f t="shared" si="298"/>
        <v>0</v>
      </c>
      <c r="H546" s="53" t="str">
        <f t="shared" si="300"/>
        <v/>
      </c>
      <c r="I546" s="75"/>
      <c r="J546" s="75"/>
      <c r="K546" s="54">
        <f t="shared" si="301"/>
        <v>0</v>
      </c>
      <c r="L546" s="24"/>
    </row>
    <row r="547" spans="1:15" x14ac:dyDescent="0.25">
      <c r="A547" s="41" t="s">
        <v>6</v>
      </c>
      <c r="B547" s="42">
        <v>43044</v>
      </c>
      <c r="C547" s="43">
        <f t="shared" si="299"/>
        <v>44</v>
      </c>
      <c r="D547" s="55">
        <v>0.99999999999999867</v>
      </c>
      <c r="E547" s="49">
        <v>0.99999999999999867</v>
      </c>
      <c r="F547" s="64">
        <v>2.0833333333333332E-2</v>
      </c>
      <c r="G547" s="34">
        <f t="shared" si="298"/>
        <v>0</v>
      </c>
      <c r="H547" s="50" t="str">
        <f t="shared" si="300"/>
        <v/>
      </c>
      <c r="I547" s="74"/>
      <c r="J547" s="74"/>
      <c r="K547" s="51">
        <f t="shared" si="301"/>
        <v>0</v>
      </c>
      <c r="L547" s="24"/>
    </row>
    <row r="548" spans="1:15" x14ac:dyDescent="0.25">
      <c r="A548" s="23"/>
      <c r="B548" s="21"/>
      <c r="C548" s="22"/>
      <c r="D548" s="56"/>
      <c r="E548" s="57"/>
      <c r="F548" s="46" t="s">
        <v>20</v>
      </c>
      <c r="G548" s="28">
        <f>SUM(G541:G547)</f>
        <v>39.999999999999936</v>
      </c>
      <c r="H548" s="58">
        <f>SUM(H541:H547)</f>
        <v>0</v>
      </c>
      <c r="I548" s="76">
        <f t="shared" ref="I548" si="302">SUM(I541:I547)</f>
        <v>0</v>
      </c>
      <c r="J548" s="76">
        <f t="shared" ref="J548" si="303">SUM(J541:J547)</f>
        <v>0</v>
      </c>
      <c r="K548" s="29">
        <f>SUM(K541:K547)</f>
        <v>449.99999999999932</v>
      </c>
      <c r="L548" s="24"/>
    </row>
    <row r="549" spans="1:15" x14ac:dyDescent="0.25">
      <c r="B549" s="21"/>
      <c r="C549" s="22"/>
      <c r="D549" s="57"/>
      <c r="E549" s="57"/>
      <c r="F549" s="66" t="s">
        <v>21</v>
      </c>
      <c r="G549" s="7"/>
      <c r="H549" s="50"/>
      <c r="I549" s="74"/>
      <c r="J549" s="74"/>
      <c r="K549" s="32">
        <f>K548/1.33</f>
        <v>338.34586466165359</v>
      </c>
      <c r="L549" s="24"/>
    </row>
    <row r="550" spans="1:15" ht="15.75" thickBot="1" x14ac:dyDescent="0.3"/>
    <row r="551" spans="1:15" ht="15.75" thickBot="1" x14ac:dyDescent="0.3">
      <c r="A551" s="14" t="s">
        <v>14</v>
      </c>
      <c r="B551" s="15" t="s">
        <v>7</v>
      </c>
      <c r="C551" s="15" t="s">
        <v>13</v>
      </c>
      <c r="D551" s="47" t="s">
        <v>8</v>
      </c>
      <c r="E551" s="47" t="s">
        <v>9</v>
      </c>
      <c r="F551" s="16" t="s">
        <v>15</v>
      </c>
      <c r="G551" s="16" t="s">
        <v>16</v>
      </c>
      <c r="H551" s="48" t="s">
        <v>19</v>
      </c>
      <c r="I551" s="73" t="s">
        <v>17</v>
      </c>
      <c r="J551" s="73" t="s">
        <v>18</v>
      </c>
      <c r="K551" s="17" t="s">
        <v>10</v>
      </c>
      <c r="L551" s="5" t="s">
        <v>12</v>
      </c>
      <c r="N551" s="59">
        <f>C552</f>
        <v>45</v>
      </c>
      <c r="O551" s="77" t="s">
        <v>75</v>
      </c>
    </row>
    <row r="552" spans="1:15" x14ac:dyDescent="0.25">
      <c r="A552" s="41" t="s">
        <v>0</v>
      </c>
      <c r="B552" s="42">
        <v>43045</v>
      </c>
      <c r="C552" s="43">
        <f>INT((B552-DATE(YEAR(B552-WEEKDAY(B552-1)+4),1,3)+WEEKDAY(DATE(YEAR(B552-WEEKDAY(B552-1)+4),1,3))+5)/7)</f>
        <v>45</v>
      </c>
      <c r="D552" s="49">
        <v>0.37500000000000022</v>
      </c>
      <c r="E552" s="49">
        <v>0.70833333333333304</v>
      </c>
      <c r="F552" s="64">
        <v>2.0833333333333332E-2</v>
      </c>
      <c r="G552" s="34">
        <f t="shared" ref="G552:G558" si="304">SUM(E552-D552)*24</f>
        <v>7.9999999999999876</v>
      </c>
      <c r="H552" s="50" t="str">
        <f>IF(G552&gt;8,G552-8,"")</f>
        <v/>
      </c>
      <c r="I552" s="74"/>
      <c r="J552" s="74"/>
      <c r="K552" s="51">
        <f>SUM((G552)*$L$2)</f>
        <v>89.999999999999858</v>
      </c>
      <c r="L552" s="9">
        <f>Q3/20/8</f>
        <v>11.25</v>
      </c>
    </row>
    <row r="553" spans="1:15" x14ac:dyDescent="0.25">
      <c r="A553" s="44" t="s">
        <v>1</v>
      </c>
      <c r="B553" s="42">
        <v>43046</v>
      </c>
      <c r="C553" s="43">
        <f t="shared" ref="C553:C558" si="305">INT((B553-DATE(YEAR(B553-WEEKDAY(B553-1)+4),1,3)+WEEKDAY(DATE(YEAR(B553-WEEKDAY(B553-1)+4),1,3))+5)/7)</f>
        <v>45</v>
      </c>
      <c r="D553" s="52">
        <v>0.37500000000000022</v>
      </c>
      <c r="E553" s="52">
        <v>0.70833333333333304</v>
      </c>
      <c r="F553" s="65">
        <v>2.0833333333333332E-2</v>
      </c>
      <c r="G553" s="35">
        <f t="shared" si="304"/>
        <v>7.9999999999999876</v>
      </c>
      <c r="H553" s="53" t="str">
        <f t="shared" ref="H553:H558" si="306">IF(G553&gt;8,G553-8,"")</f>
        <v/>
      </c>
      <c r="I553" s="75"/>
      <c r="J553" s="75"/>
      <c r="K553" s="54">
        <f t="shared" ref="K553:K558" si="307">SUM((G553)*$L$2)</f>
        <v>89.999999999999858</v>
      </c>
      <c r="L553" s="24"/>
    </row>
    <row r="554" spans="1:15" x14ac:dyDescent="0.25">
      <c r="A554" s="41" t="s">
        <v>2</v>
      </c>
      <c r="B554" s="42">
        <v>43047</v>
      </c>
      <c r="C554" s="43">
        <f t="shared" si="305"/>
        <v>45</v>
      </c>
      <c r="D554" s="49">
        <v>0.37500000000000022</v>
      </c>
      <c r="E554" s="49">
        <v>0.70833333333333304</v>
      </c>
      <c r="F554" s="64">
        <v>2.0833333333333332E-2</v>
      </c>
      <c r="G554" s="34">
        <f t="shared" si="304"/>
        <v>7.9999999999999876</v>
      </c>
      <c r="H554" s="50" t="str">
        <f t="shared" si="306"/>
        <v/>
      </c>
      <c r="I554" s="74"/>
      <c r="J554" s="74"/>
      <c r="K554" s="51">
        <f t="shared" si="307"/>
        <v>89.999999999999858</v>
      </c>
      <c r="L554" s="24"/>
    </row>
    <row r="555" spans="1:15" x14ac:dyDescent="0.25">
      <c r="A555" s="44" t="s">
        <v>3</v>
      </c>
      <c r="B555" s="42">
        <v>43048</v>
      </c>
      <c r="C555" s="43">
        <f t="shared" si="305"/>
        <v>45</v>
      </c>
      <c r="D555" s="52">
        <v>0.37500000000000022</v>
      </c>
      <c r="E555" s="52">
        <v>0.70833333333333304</v>
      </c>
      <c r="F555" s="65">
        <v>2.0833333333333332E-2</v>
      </c>
      <c r="G555" s="35">
        <f t="shared" si="304"/>
        <v>7.9999999999999876</v>
      </c>
      <c r="H555" s="53" t="str">
        <f t="shared" si="306"/>
        <v/>
      </c>
      <c r="I555" s="75"/>
      <c r="J555" s="75"/>
      <c r="K555" s="54">
        <f t="shared" si="307"/>
        <v>89.999999999999858</v>
      </c>
      <c r="L555" s="24"/>
    </row>
    <row r="556" spans="1:15" x14ac:dyDescent="0.25">
      <c r="A556" s="41" t="s">
        <v>4</v>
      </c>
      <c r="B556" s="42">
        <v>43049</v>
      </c>
      <c r="C556" s="43">
        <f t="shared" si="305"/>
        <v>45</v>
      </c>
      <c r="D556" s="49">
        <v>0.37500000000000022</v>
      </c>
      <c r="E556" s="49">
        <v>0.70833333333333304</v>
      </c>
      <c r="F556" s="64">
        <v>2.0833333333333332E-2</v>
      </c>
      <c r="G556" s="34">
        <f t="shared" si="304"/>
        <v>7.9999999999999876</v>
      </c>
      <c r="H556" s="50" t="str">
        <f t="shared" si="306"/>
        <v/>
      </c>
      <c r="I556" s="74"/>
      <c r="J556" s="74"/>
      <c r="K556" s="51">
        <f t="shared" si="307"/>
        <v>89.999999999999858</v>
      </c>
      <c r="L556" s="24"/>
    </row>
    <row r="557" spans="1:15" x14ac:dyDescent="0.25">
      <c r="A557" s="44" t="s">
        <v>5</v>
      </c>
      <c r="B557" s="42">
        <v>43050</v>
      </c>
      <c r="C557" s="43">
        <f t="shared" si="305"/>
        <v>45</v>
      </c>
      <c r="D557" s="52">
        <v>0.99999999999999867</v>
      </c>
      <c r="E557" s="52">
        <v>0.99999999999999867</v>
      </c>
      <c r="F557" s="65">
        <v>2.0833333333333332E-2</v>
      </c>
      <c r="G557" s="35">
        <f t="shared" si="304"/>
        <v>0</v>
      </c>
      <c r="H557" s="53" t="str">
        <f t="shared" si="306"/>
        <v/>
      </c>
      <c r="I557" s="75"/>
      <c r="J557" s="75"/>
      <c r="K557" s="54">
        <f t="shared" si="307"/>
        <v>0</v>
      </c>
      <c r="L557" s="24"/>
    </row>
    <row r="558" spans="1:15" x14ac:dyDescent="0.25">
      <c r="A558" s="41" t="s">
        <v>6</v>
      </c>
      <c r="B558" s="42">
        <v>43051</v>
      </c>
      <c r="C558" s="43">
        <f t="shared" si="305"/>
        <v>45</v>
      </c>
      <c r="D558" s="55">
        <v>0.99999999999999867</v>
      </c>
      <c r="E558" s="49">
        <v>0.99999999999999867</v>
      </c>
      <c r="F558" s="64">
        <v>2.0833333333333332E-2</v>
      </c>
      <c r="G558" s="34">
        <f t="shared" si="304"/>
        <v>0</v>
      </c>
      <c r="H558" s="50" t="str">
        <f t="shared" si="306"/>
        <v/>
      </c>
      <c r="I558" s="74"/>
      <c r="J558" s="74"/>
      <c r="K558" s="51">
        <f t="shared" si="307"/>
        <v>0</v>
      </c>
      <c r="L558" s="24"/>
    </row>
    <row r="559" spans="1:15" x14ac:dyDescent="0.25">
      <c r="A559" s="23"/>
      <c r="B559" s="21"/>
      <c r="C559" s="22"/>
      <c r="D559" s="56"/>
      <c r="E559" s="57"/>
      <c r="F559" s="46" t="s">
        <v>20</v>
      </c>
      <c r="G559" s="28">
        <f>SUM(G552:G558)</f>
        <v>39.999999999999936</v>
      </c>
      <c r="H559" s="58">
        <f>SUM(H552:H558)</f>
        <v>0</v>
      </c>
      <c r="I559" s="76">
        <f t="shared" ref="I559" si="308">SUM(I552:I558)</f>
        <v>0</v>
      </c>
      <c r="J559" s="76">
        <f t="shared" ref="J559" si="309">SUM(J552:J558)</f>
        <v>0</v>
      </c>
      <c r="K559" s="29">
        <f>SUM(K552:K558)</f>
        <v>449.99999999999932</v>
      </c>
      <c r="L559" s="24"/>
    </row>
    <row r="560" spans="1:15" x14ac:dyDescent="0.25">
      <c r="B560" s="21"/>
      <c r="C560" s="22"/>
      <c r="D560" s="57"/>
      <c r="E560" s="57"/>
      <c r="F560" s="66" t="s">
        <v>21</v>
      </c>
      <c r="G560" s="7"/>
      <c r="H560" s="50"/>
      <c r="I560" s="74"/>
      <c r="J560" s="74"/>
      <c r="K560" s="32">
        <f>K559/1.33</f>
        <v>338.34586466165359</v>
      </c>
      <c r="L560" s="24"/>
    </row>
    <row r="561" spans="1:15" ht="15.75" thickBot="1" x14ac:dyDescent="0.3"/>
    <row r="562" spans="1:15" ht="15.75" thickBot="1" x14ac:dyDescent="0.3">
      <c r="A562" s="14" t="s">
        <v>14</v>
      </c>
      <c r="B562" s="15" t="s">
        <v>7</v>
      </c>
      <c r="C562" s="15" t="s">
        <v>13</v>
      </c>
      <c r="D562" s="47" t="s">
        <v>8</v>
      </c>
      <c r="E562" s="47" t="s">
        <v>9</v>
      </c>
      <c r="F562" s="16" t="s">
        <v>15</v>
      </c>
      <c r="G562" s="16" t="s">
        <v>16</v>
      </c>
      <c r="H562" s="48" t="s">
        <v>19</v>
      </c>
      <c r="I562" s="73" t="s">
        <v>17</v>
      </c>
      <c r="J562" s="73" t="s">
        <v>18</v>
      </c>
      <c r="K562" s="17" t="s">
        <v>10</v>
      </c>
      <c r="L562" s="5" t="s">
        <v>12</v>
      </c>
      <c r="N562" s="59">
        <f>C563</f>
        <v>46</v>
      </c>
      <c r="O562" s="77" t="s">
        <v>75</v>
      </c>
    </row>
    <row r="563" spans="1:15" x14ac:dyDescent="0.25">
      <c r="A563" s="41" t="s">
        <v>0</v>
      </c>
      <c r="B563" s="42">
        <v>43052</v>
      </c>
      <c r="C563" s="43">
        <f>INT((B563-DATE(YEAR(B563-WEEKDAY(B563-1)+4),1,3)+WEEKDAY(DATE(YEAR(B563-WEEKDAY(B563-1)+4),1,3))+5)/7)</f>
        <v>46</v>
      </c>
      <c r="D563" s="49">
        <v>0.37500000000000022</v>
      </c>
      <c r="E563" s="49">
        <v>0.70833333333333304</v>
      </c>
      <c r="F563" s="64">
        <v>2.0833333333333332E-2</v>
      </c>
      <c r="G563" s="34">
        <f t="shared" ref="G563:G569" si="310">SUM(E563-D563)*24</f>
        <v>7.9999999999999876</v>
      </c>
      <c r="H563" s="50" t="str">
        <f>IF(G563&gt;8,G563-8,"")</f>
        <v/>
      </c>
      <c r="I563" s="74"/>
      <c r="J563" s="74"/>
      <c r="K563" s="51">
        <f>SUM((G563)*$L$2)</f>
        <v>89.999999999999858</v>
      </c>
      <c r="L563" s="9">
        <f>Q3/20/8</f>
        <v>11.25</v>
      </c>
    </row>
    <row r="564" spans="1:15" x14ac:dyDescent="0.25">
      <c r="A564" s="44" t="s">
        <v>1</v>
      </c>
      <c r="B564" s="42">
        <v>43053</v>
      </c>
      <c r="C564" s="43">
        <f t="shared" ref="C564:C569" si="311">INT((B564-DATE(YEAR(B564-WEEKDAY(B564-1)+4),1,3)+WEEKDAY(DATE(YEAR(B564-WEEKDAY(B564-1)+4),1,3))+5)/7)</f>
        <v>46</v>
      </c>
      <c r="D564" s="52">
        <v>0.37500000000000022</v>
      </c>
      <c r="E564" s="52">
        <v>0.70833333333333304</v>
      </c>
      <c r="F564" s="65">
        <v>2.0833333333333332E-2</v>
      </c>
      <c r="G564" s="35">
        <f t="shared" si="310"/>
        <v>7.9999999999999876</v>
      </c>
      <c r="H564" s="53" t="str">
        <f t="shared" ref="H564:H569" si="312">IF(G564&gt;8,G564-8,"")</f>
        <v/>
      </c>
      <c r="I564" s="75"/>
      <c r="J564" s="75"/>
      <c r="K564" s="54">
        <f t="shared" ref="K564:K569" si="313">SUM((G564)*$L$2)</f>
        <v>89.999999999999858</v>
      </c>
      <c r="L564" s="24"/>
    </row>
    <row r="565" spans="1:15" x14ac:dyDescent="0.25">
      <c r="A565" s="41" t="s">
        <v>2</v>
      </c>
      <c r="B565" s="42">
        <v>43054</v>
      </c>
      <c r="C565" s="43">
        <f t="shared" si="311"/>
        <v>46</v>
      </c>
      <c r="D565" s="49">
        <v>0.37500000000000022</v>
      </c>
      <c r="E565" s="49">
        <v>0.70833333333333304</v>
      </c>
      <c r="F565" s="64">
        <v>2.0833333333333332E-2</v>
      </c>
      <c r="G565" s="34">
        <f t="shared" si="310"/>
        <v>7.9999999999999876</v>
      </c>
      <c r="H565" s="50" t="str">
        <f t="shared" si="312"/>
        <v/>
      </c>
      <c r="I565" s="74"/>
      <c r="J565" s="74"/>
      <c r="K565" s="51">
        <f t="shared" si="313"/>
        <v>89.999999999999858</v>
      </c>
      <c r="L565" s="24"/>
    </row>
    <row r="566" spans="1:15" x14ac:dyDescent="0.25">
      <c r="A566" s="44" t="s">
        <v>3</v>
      </c>
      <c r="B566" s="42">
        <v>43055</v>
      </c>
      <c r="C566" s="43">
        <f t="shared" si="311"/>
        <v>46</v>
      </c>
      <c r="D566" s="52">
        <v>0.37500000000000022</v>
      </c>
      <c r="E566" s="52">
        <v>0.70833333333333304</v>
      </c>
      <c r="F566" s="65">
        <v>2.0833333333333332E-2</v>
      </c>
      <c r="G566" s="35">
        <f t="shared" si="310"/>
        <v>7.9999999999999876</v>
      </c>
      <c r="H566" s="53" t="str">
        <f t="shared" si="312"/>
        <v/>
      </c>
      <c r="I566" s="75"/>
      <c r="J566" s="75"/>
      <c r="K566" s="54">
        <f t="shared" si="313"/>
        <v>89.999999999999858</v>
      </c>
      <c r="L566" s="24"/>
    </row>
    <row r="567" spans="1:15" x14ac:dyDescent="0.25">
      <c r="A567" s="41" t="s">
        <v>4</v>
      </c>
      <c r="B567" s="42">
        <v>43056</v>
      </c>
      <c r="C567" s="43">
        <f t="shared" si="311"/>
        <v>46</v>
      </c>
      <c r="D567" s="49">
        <v>0.37500000000000022</v>
      </c>
      <c r="E567" s="49">
        <v>0.70833333333333304</v>
      </c>
      <c r="F567" s="64">
        <v>2.0833333333333332E-2</v>
      </c>
      <c r="G567" s="34">
        <f t="shared" si="310"/>
        <v>7.9999999999999876</v>
      </c>
      <c r="H567" s="50" t="str">
        <f t="shared" si="312"/>
        <v/>
      </c>
      <c r="I567" s="74"/>
      <c r="J567" s="74"/>
      <c r="K567" s="51">
        <f t="shared" si="313"/>
        <v>89.999999999999858</v>
      </c>
      <c r="L567" s="24"/>
    </row>
    <row r="568" spans="1:15" x14ac:dyDescent="0.25">
      <c r="A568" s="44" t="s">
        <v>5</v>
      </c>
      <c r="B568" s="42">
        <v>43057</v>
      </c>
      <c r="C568" s="43">
        <f t="shared" si="311"/>
        <v>46</v>
      </c>
      <c r="D568" s="52">
        <v>0.99999999999999867</v>
      </c>
      <c r="E568" s="52">
        <v>0.99999999999999867</v>
      </c>
      <c r="F568" s="65">
        <v>2.0833333333333332E-2</v>
      </c>
      <c r="G568" s="35">
        <f t="shared" si="310"/>
        <v>0</v>
      </c>
      <c r="H568" s="53" t="str">
        <f t="shared" si="312"/>
        <v/>
      </c>
      <c r="I568" s="75"/>
      <c r="J568" s="75"/>
      <c r="K568" s="54">
        <f t="shared" si="313"/>
        <v>0</v>
      </c>
      <c r="L568" s="24"/>
    </row>
    <row r="569" spans="1:15" x14ac:dyDescent="0.25">
      <c r="A569" s="41" t="s">
        <v>6</v>
      </c>
      <c r="B569" s="42">
        <v>43058</v>
      </c>
      <c r="C569" s="43">
        <f t="shared" si="311"/>
        <v>46</v>
      </c>
      <c r="D569" s="55">
        <v>0.99999999999999867</v>
      </c>
      <c r="E569" s="49">
        <v>0.99999999999999867</v>
      </c>
      <c r="F569" s="64">
        <v>2.0833333333333332E-2</v>
      </c>
      <c r="G569" s="34">
        <f t="shared" si="310"/>
        <v>0</v>
      </c>
      <c r="H569" s="50" t="str">
        <f t="shared" si="312"/>
        <v/>
      </c>
      <c r="I569" s="74"/>
      <c r="J569" s="74"/>
      <c r="K569" s="51">
        <f t="shared" si="313"/>
        <v>0</v>
      </c>
      <c r="L569" s="24"/>
    </row>
    <row r="570" spans="1:15" x14ac:dyDescent="0.25">
      <c r="A570" s="23"/>
      <c r="B570" s="21"/>
      <c r="C570" s="22"/>
      <c r="D570" s="56"/>
      <c r="E570" s="57"/>
      <c r="F570" s="46" t="s">
        <v>20</v>
      </c>
      <c r="G570" s="28">
        <f>SUM(G563:G569)</f>
        <v>39.999999999999936</v>
      </c>
      <c r="H570" s="58">
        <f>SUM(H563:H569)</f>
        <v>0</v>
      </c>
      <c r="I570" s="76">
        <f t="shared" ref="I570" si="314">SUM(I563:I569)</f>
        <v>0</v>
      </c>
      <c r="J570" s="76">
        <f t="shared" ref="J570" si="315">SUM(J563:J569)</f>
        <v>0</v>
      </c>
      <c r="K570" s="29">
        <f>SUM(K563:K569)</f>
        <v>449.99999999999932</v>
      </c>
      <c r="L570" s="24"/>
    </row>
    <row r="571" spans="1:15" x14ac:dyDescent="0.25">
      <c r="B571" s="21"/>
      <c r="C571" s="22"/>
      <c r="D571" s="57"/>
      <c r="E571" s="57"/>
      <c r="F571" s="66" t="s">
        <v>21</v>
      </c>
      <c r="G571" s="7"/>
      <c r="H571" s="50"/>
      <c r="I571" s="74"/>
      <c r="J571" s="74"/>
      <c r="K571" s="32">
        <f>K570/1.33</f>
        <v>338.34586466165359</v>
      </c>
      <c r="L571" s="24"/>
    </row>
    <row r="572" spans="1:15" ht="15.75" thickBot="1" x14ac:dyDescent="0.3"/>
    <row r="573" spans="1:15" ht="15.75" thickBot="1" x14ac:dyDescent="0.3">
      <c r="A573" s="14" t="s">
        <v>14</v>
      </c>
      <c r="B573" s="15" t="s">
        <v>7</v>
      </c>
      <c r="C573" s="15" t="s">
        <v>13</v>
      </c>
      <c r="D573" s="47" t="s">
        <v>8</v>
      </c>
      <c r="E573" s="47" t="s">
        <v>9</v>
      </c>
      <c r="F573" s="16" t="s">
        <v>15</v>
      </c>
      <c r="G573" s="16" t="s">
        <v>16</v>
      </c>
      <c r="H573" s="48" t="s">
        <v>19</v>
      </c>
      <c r="I573" s="73" t="s">
        <v>17</v>
      </c>
      <c r="J573" s="73" t="s">
        <v>18</v>
      </c>
      <c r="K573" s="17" t="s">
        <v>10</v>
      </c>
      <c r="L573" s="5" t="s">
        <v>12</v>
      </c>
      <c r="N573" s="59">
        <f>C574</f>
        <v>47</v>
      </c>
      <c r="O573" s="77" t="s">
        <v>75</v>
      </c>
    </row>
    <row r="574" spans="1:15" x14ac:dyDescent="0.25">
      <c r="A574" s="41" t="s">
        <v>0</v>
      </c>
      <c r="B574" s="42">
        <v>43059</v>
      </c>
      <c r="C574" s="43">
        <f>INT((B574-DATE(YEAR(B574-WEEKDAY(B574-1)+4),1,3)+WEEKDAY(DATE(YEAR(B574-WEEKDAY(B574-1)+4),1,3))+5)/7)</f>
        <v>47</v>
      </c>
      <c r="D574" s="49">
        <v>0.37500000000000022</v>
      </c>
      <c r="E574" s="49">
        <v>0.70833333333333304</v>
      </c>
      <c r="F574" s="64">
        <v>2.0833333333333332E-2</v>
      </c>
      <c r="G574" s="34">
        <f t="shared" ref="G574:G580" si="316">SUM(E574-D574)*24</f>
        <v>7.9999999999999876</v>
      </c>
      <c r="H574" s="50" t="str">
        <f>IF(G574&gt;8,G574-8,"")</f>
        <v/>
      </c>
      <c r="I574" s="74"/>
      <c r="J574" s="74"/>
      <c r="K574" s="51">
        <f>SUM((G574)*$L$2)</f>
        <v>89.999999999999858</v>
      </c>
      <c r="L574" s="9">
        <f>Q3/20/8</f>
        <v>11.25</v>
      </c>
    </row>
    <row r="575" spans="1:15" x14ac:dyDescent="0.25">
      <c r="A575" s="44" t="s">
        <v>1</v>
      </c>
      <c r="B575" s="42">
        <v>43060</v>
      </c>
      <c r="C575" s="43">
        <f t="shared" ref="C575:C580" si="317">INT((B575-DATE(YEAR(B575-WEEKDAY(B575-1)+4),1,3)+WEEKDAY(DATE(YEAR(B575-WEEKDAY(B575-1)+4),1,3))+5)/7)</f>
        <v>47</v>
      </c>
      <c r="D575" s="52">
        <v>0.37500000000000022</v>
      </c>
      <c r="E575" s="52">
        <v>0.70833333333333304</v>
      </c>
      <c r="F575" s="65">
        <v>2.0833333333333332E-2</v>
      </c>
      <c r="G575" s="35">
        <f t="shared" si="316"/>
        <v>7.9999999999999876</v>
      </c>
      <c r="H575" s="53" t="str">
        <f t="shared" ref="H575:H580" si="318">IF(G575&gt;8,G575-8,"")</f>
        <v/>
      </c>
      <c r="I575" s="75"/>
      <c r="J575" s="75"/>
      <c r="K575" s="54">
        <f t="shared" ref="K575:K580" si="319">SUM((G575)*$L$2)</f>
        <v>89.999999999999858</v>
      </c>
      <c r="L575" s="24"/>
    </row>
    <row r="576" spans="1:15" x14ac:dyDescent="0.25">
      <c r="A576" s="41" t="s">
        <v>2</v>
      </c>
      <c r="B576" s="42">
        <v>43061</v>
      </c>
      <c r="C576" s="43">
        <f t="shared" si="317"/>
        <v>47</v>
      </c>
      <c r="D576" s="49">
        <v>0.37500000000000022</v>
      </c>
      <c r="E576" s="49">
        <v>0.70833333333333304</v>
      </c>
      <c r="F576" s="64">
        <v>2.0833333333333332E-2</v>
      </c>
      <c r="G576" s="34">
        <f t="shared" si="316"/>
        <v>7.9999999999999876</v>
      </c>
      <c r="H576" s="50" t="str">
        <f t="shared" si="318"/>
        <v/>
      </c>
      <c r="I576" s="74"/>
      <c r="J576" s="74"/>
      <c r="K576" s="51">
        <f t="shared" si="319"/>
        <v>89.999999999999858</v>
      </c>
      <c r="L576" s="24"/>
    </row>
    <row r="577" spans="1:15" x14ac:dyDescent="0.25">
      <c r="A577" s="44" t="s">
        <v>3</v>
      </c>
      <c r="B577" s="42">
        <v>43062</v>
      </c>
      <c r="C577" s="43">
        <f t="shared" si="317"/>
        <v>47</v>
      </c>
      <c r="D577" s="52">
        <v>0.37500000000000022</v>
      </c>
      <c r="E577" s="52">
        <v>0.70833333333333304</v>
      </c>
      <c r="F577" s="65">
        <v>2.0833333333333332E-2</v>
      </c>
      <c r="G577" s="35">
        <f t="shared" si="316"/>
        <v>7.9999999999999876</v>
      </c>
      <c r="H577" s="53" t="str">
        <f t="shared" si="318"/>
        <v/>
      </c>
      <c r="I577" s="75"/>
      <c r="J577" s="75"/>
      <c r="K577" s="54">
        <f t="shared" si="319"/>
        <v>89.999999999999858</v>
      </c>
      <c r="L577" s="24"/>
    </row>
    <row r="578" spans="1:15" x14ac:dyDescent="0.25">
      <c r="A578" s="41" t="s">
        <v>4</v>
      </c>
      <c r="B578" s="42">
        <v>43063</v>
      </c>
      <c r="C578" s="43">
        <f t="shared" si="317"/>
        <v>47</v>
      </c>
      <c r="D578" s="49">
        <v>0.37500000000000022</v>
      </c>
      <c r="E578" s="49">
        <v>0.70833333333333304</v>
      </c>
      <c r="F578" s="64">
        <v>2.0833333333333332E-2</v>
      </c>
      <c r="G578" s="34">
        <f t="shared" si="316"/>
        <v>7.9999999999999876</v>
      </c>
      <c r="H578" s="50" t="str">
        <f t="shared" si="318"/>
        <v/>
      </c>
      <c r="I578" s="74"/>
      <c r="J578" s="74"/>
      <c r="K578" s="51">
        <f t="shared" si="319"/>
        <v>89.999999999999858</v>
      </c>
      <c r="L578" s="24"/>
    </row>
    <row r="579" spans="1:15" x14ac:dyDescent="0.25">
      <c r="A579" s="44" t="s">
        <v>5</v>
      </c>
      <c r="B579" s="42">
        <v>43064</v>
      </c>
      <c r="C579" s="43">
        <f t="shared" si="317"/>
        <v>47</v>
      </c>
      <c r="D579" s="52">
        <v>0.99999999999999867</v>
      </c>
      <c r="E579" s="52">
        <v>0.99999999999999867</v>
      </c>
      <c r="F579" s="65">
        <v>2.0833333333333332E-2</v>
      </c>
      <c r="G579" s="35">
        <f t="shared" si="316"/>
        <v>0</v>
      </c>
      <c r="H579" s="53" t="str">
        <f t="shared" si="318"/>
        <v/>
      </c>
      <c r="I579" s="75"/>
      <c r="J579" s="75"/>
      <c r="K579" s="54">
        <f t="shared" si="319"/>
        <v>0</v>
      </c>
      <c r="L579" s="24"/>
    </row>
    <row r="580" spans="1:15" x14ac:dyDescent="0.25">
      <c r="A580" s="41" t="s">
        <v>6</v>
      </c>
      <c r="B580" s="42">
        <v>43065</v>
      </c>
      <c r="C580" s="43">
        <f t="shared" si="317"/>
        <v>47</v>
      </c>
      <c r="D580" s="55">
        <v>0.99999999999999867</v>
      </c>
      <c r="E580" s="49">
        <v>0.99999999999999867</v>
      </c>
      <c r="F580" s="64">
        <v>2.0833333333333332E-2</v>
      </c>
      <c r="G580" s="34">
        <f t="shared" si="316"/>
        <v>0</v>
      </c>
      <c r="H580" s="50" t="str">
        <f t="shared" si="318"/>
        <v/>
      </c>
      <c r="I580" s="74"/>
      <c r="J580" s="74"/>
      <c r="K580" s="51">
        <f t="shared" si="319"/>
        <v>0</v>
      </c>
      <c r="L580" s="24"/>
    </row>
    <row r="581" spans="1:15" x14ac:dyDescent="0.25">
      <c r="A581" s="23"/>
      <c r="B581" s="21"/>
      <c r="C581" s="22"/>
      <c r="D581" s="56"/>
      <c r="E581" s="57"/>
      <c r="F581" s="46" t="s">
        <v>20</v>
      </c>
      <c r="G581" s="28">
        <f>SUM(G574:G580)</f>
        <v>39.999999999999936</v>
      </c>
      <c r="H581" s="58">
        <f>SUM(H574:H580)</f>
        <v>0</v>
      </c>
      <c r="I581" s="76">
        <f t="shared" ref="I581" si="320">SUM(I574:I580)</f>
        <v>0</v>
      </c>
      <c r="J581" s="76">
        <f t="shared" ref="J581" si="321">SUM(J574:J580)</f>
        <v>0</v>
      </c>
      <c r="K581" s="29">
        <f>SUM(K574:K580)</f>
        <v>449.99999999999932</v>
      </c>
      <c r="L581" s="24"/>
    </row>
    <row r="582" spans="1:15" x14ac:dyDescent="0.25">
      <c r="B582" s="21"/>
      <c r="C582" s="22"/>
      <c r="D582" s="57"/>
      <c r="E582" s="57"/>
      <c r="F582" s="66" t="s">
        <v>21</v>
      </c>
      <c r="G582" s="7"/>
      <c r="H582" s="50"/>
      <c r="I582" s="74"/>
      <c r="J582" s="74"/>
      <c r="K582" s="32">
        <f>K581/1.33</f>
        <v>338.34586466165359</v>
      </c>
      <c r="L582" s="24"/>
    </row>
    <row r="583" spans="1:15" ht="15.75" thickBot="1" x14ac:dyDescent="0.3"/>
    <row r="584" spans="1:15" ht="15.75" thickBot="1" x14ac:dyDescent="0.3">
      <c r="A584" s="14" t="s">
        <v>14</v>
      </c>
      <c r="B584" s="15" t="s">
        <v>7</v>
      </c>
      <c r="C584" s="15" t="s">
        <v>13</v>
      </c>
      <c r="D584" s="47" t="s">
        <v>8</v>
      </c>
      <c r="E584" s="47" t="s">
        <v>9</v>
      </c>
      <c r="F584" s="16" t="s">
        <v>15</v>
      </c>
      <c r="G584" s="16" t="s">
        <v>16</v>
      </c>
      <c r="H584" s="48" t="s">
        <v>19</v>
      </c>
      <c r="I584" s="73" t="s">
        <v>17</v>
      </c>
      <c r="J584" s="73" t="s">
        <v>18</v>
      </c>
      <c r="K584" s="17" t="s">
        <v>10</v>
      </c>
      <c r="L584" s="5" t="s">
        <v>12</v>
      </c>
      <c r="N584" s="59">
        <f>C585</f>
        <v>48</v>
      </c>
      <c r="O584" s="77" t="s">
        <v>75</v>
      </c>
    </row>
    <row r="585" spans="1:15" x14ac:dyDescent="0.25">
      <c r="A585" s="41" t="s">
        <v>0</v>
      </c>
      <c r="B585" s="42">
        <v>43066</v>
      </c>
      <c r="C585" s="43">
        <f>INT((B585-DATE(YEAR(B585-WEEKDAY(B585-1)+4),1,3)+WEEKDAY(DATE(YEAR(B585-WEEKDAY(B585-1)+4),1,3))+5)/7)</f>
        <v>48</v>
      </c>
      <c r="D585" s="49">
        <v>0.37500000000000022</v>
      </c>
      <c r="E585" s="49">
        <v>0.70833333333333304</v>
      </c>
      <c r="F585" s="64">
        <v>2.0833333333333332E-2</v>
      </c>
      <c r="G585" s="34">
        <f t="shared" ref="G585:G591" si="322">SUM(E585-D585)*24</f>
        <v>7.9999999999999876</v>
      </c>
      <c r="H585" s="50" t="str">
        <f>IF(G585&gt;8,G585-8,"")</f>
        <v/>
      </c>
      <c r="I585" s="74"/>
      <c r="J585" s="74"/>
      <c r="K585" s="51">
        <f>SUM((G585)*$L$2)</f>
        <v>89.999999999999858</v>
      </c>
      <c r="L585" s="9">
        <f>Q3/20/8</f>
        <v>11.25</v>
      </c>
    </row>
    <row r="586" spans="1:15" x14ac:dyDescent="0.25">
      <c r="A586" s="44" t="s">
        <v>1</v>
      </c>
      <c r="B586" s="42">
        <v>43067</v>
      </c>
      <c r="C586" s="43">
        <f t="shared" ref="C586:C591" si="323">INT((B586-DATE(YEAR(B586-WEEKDAY(B586-1)+4),1,3)+WEEKDAY(DATE(YEAR(B586-WEEKDAY(B586-1)+4),1,3))+5)/7)</f>
        <v>48</v>
      </c>
      <c r="D586" s="52">
        <v>0.37500000000000022</v>
      </c>
      <c r="E586" s="52">
        <v>0.70833333333333304</v>
      </c>
      <c r="F586" s="65">
        <v>2.0833333333333332E-2</v>
      </c>
      <c r="G586" s="35">
        <f t="shared" si="322"/>
        <v>7.9999999999999876</v>
      </c>
      <c r="H586" s="53" t="str">
        <f t="shared" ref="H586:H591" si="324">IF(G586&gt;8,G586-8,"")</f>
        <v/>
      </c>
      <c r="I586" s="75"/>
      <c r="J586" s="75"/>
      <c r="K586" s="54">
        <f t="shared" ref="K586:K591" si="325">SUM((G586)*$L$2)</f>
        <v>89.999999999999858</v>
      </c>
      <c r="L586" s="24"/>
    </row>
    <row r="587" spans="1:15" x14ac:dyDescent="0.25">
      <c r="A587" s="41" t="s">
        <v>2</v>
      </c>
      <c r="B587" s="42">
        <v>43068</v>
      </c>
      <c r="C587" s="43">
        <f t="shared" si="323"/>
        <v>48</v>
      </c>
      <c r="D587" s="49">
        <v>0.37500000000000022</v>
      </c>
      <c r="E587" s="49">
        <v>0.70833333333333304</v>
      </c>
      <c r="F587" s="64">
        <v>2.0833333333333332E-2</v>
      </c>
      <c r="G587" s="34">
        <f t="shared" si="322"/>
        <v>7.9999999999999876</v>
      </c>
      <c r="H587" s="50" t="str">
        <f t="shared" si="324"/>
        <v/>
      </c>
      <c r="I587" s="74"/>
      <c r="J587" s="74"/>
      <c r="K587" s="51">
        <f t="shared" si="325"/>
        <v>89.999999999999858</v>
      </c>
      <c r="L587" s="24"/>
    </row>
    <row r="588" spans="1:15" x14ac:dyDescent="0.25">
      <c r="A588" s="44" t="s">
        <v>3</v>
      </c>
      <c r="B588" s="42">
        <v>43069</v>
      </c>
      <c r="C588" s="43">
        <f t="shared" si="323"/>
        <v>48</v>
      </c>
      <c r="D588" s="52">
        <v>0.37500000000000022</v>
      </c>
      <c r="E588" s="52">
        <v>0.70833333333333304</v>
      </c>
      <c r="F588" s="65">
        <v>2.0833333333333332E-2</v>
      </c>
      <c r="G588" s="35">
        <f t="shared" si="322"/>
        <v>7.9999999999999876</v>
      </c>
      <c r="H588" s="53" t="str">
        <f t="shared" si="324"/>
        <v/>
      </c>
      <c r="I588" s="75"/>
      <c r="J588" s="75"/>
      <c r="K588" s="54">
        <f t="shared" si="325"/>
        <v>89.999999999999858</v>
      </c>
      <c r="L588" s="24"/>
    </row>
    <row r="589" spans="1:15" x14ac:dyDescent="0.25">
      <c r="A589" s="41" t="s">
        <v>4</v>
      </c>
      <c r="B589" s="42">
        <v>43070</v>
      </c>
      <c r="C589" s="43">
        <f t="shared" si="323"/>
        <v>48</v>
      </c>
      <c r="D589" s="49">
        <v>0.37500000000000022</v>
      </c>
      <c r="E589" s="49">
        <v>0.70833333333333304</v>
      </c>
      <c r="F589" s="64">
        <v>2.0833333333333332E-2</v>
      </c>
      <c r="G589" s="34">
        <f t="shared" si="322"/>
        <v>7.9999999999999876</v>
      </c>
      <c r="H589" s="50" t="str">
        <f t="shared" si="324"/>
        <v/>
      </c>
      <c r="I589" s="74"/>
      <c r="J589" s="74"/>
      <c r="K589" s="51">
        <f t="shared" si="325"/>
        <v>89.999999999999858</v>
      </c>
      <c r="L589" s="24"/>
    </row>
    <row r="590" spans="1:15" x14ac:dyDescent="0.25">
      <c r="A590" s="44" t="s">
        <v>5</v>
      </c>
      <c r="B590" s="42">
        <v>43071</v>
      </c>
      <c r="C590" s="43">
        <f t="shared" si="323"/>
        <v>48</v>
      </c>
      <c r="D590" s="52">
        <v>0.99999999999999867</v>
      </c>
      <c r="E590" s="52">
        <v>0.99999999999999867</v>
      </c>
      <c r="F590" s="65">
        <v>2.0833333333333332E-2</v>
      </c>
      <c r="G590" s="35">
        <f t="shared" si="322"/>
        <v>0</v>
      </c>
      <c r="H590" s="53" t="str">
        <f t="shared" si="324"/>
        <v/>
      </c>
      <c r="I590" s="75"/>
      <c r="J590" s="75"/>
      <c r="K590" s="54">
        <f t="shared" si="325"/>
        <v>0</v>
      </c>
      <c r="L590" s="24"/>
    </row>
    <row r="591" spans="1:15" x14ac:dyDescent="0.25">
      <c r="A591" s="41" t="s">
        <v>6</v>
      </c>
      <c r="B591" s="42">
        <v>43072</v>
      </c>
      <c r="C591" s="43">
        <f t="shared" si="323"/>
        <v>48</v>
      </c>
      <c r="D591" s="55">
        <v>0.99999999999999867</v>
      </c>
      <c r="E591" s="49">
        <v>0.99999999999999867</v>
      </c>
      <c r="F591" s="64">
        <v>2.0833333333333332E-2</v>
      </c>
      <c r="G591" s="34">
        <f t="shared" si="322"/>
        <v>0</v>
      </c>
      <c r="H591" s="50" t="str">
        <f t="shared" si="324"/>
        <v/>
      </c>
      <c r="I591" s="74"/>
      <c r="J591" s="74"/>
      <c r="K591" s="51">
        <f t="shared" si="325"/>
        <v>0</v>
      </c>
      <c r="L591" s="24"/>
    </row>
    <row r="592" spans="1:15" x14ac:dyDescent="0.25">
      <c r="A592" s="23"/>
      <c r="B592" s="21"/>
      <c r="C592" s="22"/>
      <c r="D592" s="56"/>
      <c r="E592" s="57"/>
      <c r="F592" s="46" t="s">
        <v>20</v>
      </c>
      <c r="G592" s="28">
        <f>SUM(G585:G591)</f>
        <v>39.999999999999936</v>
      </c>
      <c r="H592" s="58">
        <f>SUM(H585:H591)</f>
        <v>0</v>
      </c>
      <c r="I592" s="76">
        <f t="shared" ref="I592" si="326">SUM(I585:I591)</f>
        <v>0</v>
      </c>
      <c r="J592" s="76">
        <f t="shared" ref="J592" si="327">SUM(J585:J591)</f>
        <v>0</v>
      </c>
      <c r="K592" s="29">
        <f>SUM(K585:K591)</f>
        <v>449.99999999999932</v>
      </c>
      <c r="L592" s="24"/>
    </row>
    <row r="593" spans="1:15" x14ac:dyDescent="0.25">
      <c r="B593" s="21"/>
      <c r="C593" s="22"/>
      <c r="D593" s="57"/>
      <c r="E593" s="57"/>
      <c r="F593" s="66" t="s">
        <v>21</v>
      </c>
      <c r="G593" s="7"/>
      <c r="H593" s="50"/>
      <c r="I593" s="74"/>
      <c r="J593" s="74"/>
      <c r="K593" s="32">
        <f>K592/1.33</f>
        <v>338.34586466165359</v>
      </c>
      <c r="L593" s="24"/>
    </row>
    <row r="594" spans="1:15" ht="15.75" thickBot="1" x14ac:dyDescent="0.3"/>
    <row r="595" spans="1:15" ht="15.75" thickBot="1" x14ac:dyDescent="0.3">
      <c r="A595" s="14" t="s">
        <v>14</v>
      </c>
      <c r="B595" s="15" t="s">
        <v>7</v>
      </c>
      <c r="C595" s="15" t="s">
        <v>13</v>
      </c>
      <c r="D595" s="47" t="s">
        <v>8</v>
      </c>
      <c r="E595" s="47" t="s">
        <v>9</v>
      </c>
      <c r="F595" s="16" t="s">
        <v>15</v>
      </c>
      <c r="G595" s="16" t="s">
        <v>16</v>
      </c>
      <c r="H595" s="48" t="s">
        <v>19</v>
      </c>
      <c r="I595" s="73" t="s">
        <v>17</v>
      </c>
      <c r="J595" s="73" t="s">
        <v>18</v>
      </c>
      <c r="K595" s="17" t="s">
        <v>10</v>
      </c>
      <c r="L595" s="5" t="s">
        <v>12</v>
      </c>
      <c r="N595" s="59">
        <f>C596</f>
        <v>49</v>
      </c>
      <c r="O595" s="77" t="s">
        <v>75</v>
      </c>
    </row>
    <row r="596" spans="1:15" x14ac:dyDescent="0.25">
      <c r="A596" s="41" t="s">
        <v>0</v>
      </c>
      <c r="B596" s="42">
        <v>43073</v>
      </c>
      <c r="C596" s="43">
        <f>INT((B596-DATE(YEAR(B596-WEEKDAY(B596-1)+4),1,3)+WEEKDAY(DATE(YEAR(B596-WEEKDAY(B596-1)+4),1,3))+5)/7)</f>
        <v>49</v>
      </c>
      <c r="D596" s="49">
        <v>0.37500000000000022</v>
      </c>
      <c r="E596" s="49">
        <v>0.70833333333333304</v>
      </c>
      <c r="F596" s="64">
        <v>2.0833333333333332E-2</v>
      </c>
      <c r="G596" s="34">
        <f t="shared" ref="G596:G602" si="328">SUM(E596-D596)*24</f>
        <v>7.9999999999999876</v>
      </c>
      <c r="H596" s="50" t="str">
        <f>IF(G596&gt;8,G596-8,"")</f>
        <v/>
      </c>
      <c r="I596" s="74"/>
      <c r="J596" s="74"/>
      <c r="K596" s="51">
        <f>SUM((G596)*$L$2)</f>
        <v>89.999999999999858</v>
      </c>
      <c r="L596" s="9">
        <f>Q3/20/8</f>
        <v>11.25</v>
      </c>
    </row>
    <row r="597" spans="1:15" x14ac:dyDescent="0.25">
      <c r="A597" s="44" t="s">
        <v>1</v>
      </c>
      <c r="B597" s="42">
        <v>43074</v>
      </c>
      <c r="C597" s="43">
        <f t="shared" ref="C597:C602" si="329">INT((B597-DATE(YEAR(B597-WEEKDAY(B597-1)+4),1,3)+WEEKDAY(DATE(YEAR(B597-WEEKDAY(B597-1)+4),1,3))+5)/7)</f>
        <v>49</v>
      </c>
      <c r="D597" s="52">
        <v>0.37500000000000022</v>
      </c>
      <c r="E597" s="52">
        <v>0.70833333333333304</v>
      </c>
      <c r="F597" s="65">
        <v>2.0833333333333332E-2</v>
      </c>
      <c r="G597" s="35">
        <f t="shared" si="328"/>
        <v>7.9999999999999876</v>
      </c>
      <c r="H597" s="53" t="str">
        <f t="shared" ref="H597:H602" si="330">IF(G597&gt;8,G597-8,"")</f>
        <v/>
      </c>
      <c r="I597" s="75"/>
      <c r="J597" s="75"/>
      <c r="K597" s="54">
        <f t="shared" ref="K597:K602" si="331">SUM((G597)*$L$2)</f>
        <v>89.999999999999858</v>
      </c>
      <c r="L597" s="24"/>
    </row>
    <row r="598" spans="1:15" x14ac:dyDescent="0.25">
      <c r="A598" s="41" t="s">
        <v>2</v>
      </c>
      <c r="B598" s="42">
        <v>43075</v>
      </c>
      <c r="C598" s="43">
        <f t="shared" si="329"/>
        <v>49</v>
      </c>
      <c r="D598" s="49">
        <v>0.37500000000000022</v>
      </c>
      <c r="E598" s="49">
        <v>0.70833333333333304</v>
      </c>
      <c r="F598" s="64">
        <v>2.0833333333333332E-2</v>
      </c>
      <c r="G598" s="34">
        <f t="shared" si="328"/>
        <v>7.9999999999999876</v>
      </c>
      <c r="H598" s="50" t="str">
        <f t="shared" si="330"/>
        <v/>
      </c>
      <c r="I598" s="74"/>
      <c r="J598" s="74"/>
      <c r="K598" s="51">
        <f t="shared" si="331"/>
        <v>89.999999999999858</v>
      </c>
      <c r="L598" s="24"/>
    </row>
    <row r="599" spans="1:15" x14ac:dyDescent="0.25">
      <c r="A599" s="44" t="s">
        <v>3</v>
      </c>
      <c r="B599" s="42">
        <v>43076</v>
      </c>
      <c r="C599" s="43">
        <f t="shared" si="329"/>
        <v>49</v>
      </c>
      <c r="D599" s="52">
        <v>0.37500000000000022</v>
      </c>
      <c r="E599" s="52">
        <v>0.70833333333333304</v>
      </c>
      <c r="F599" s="65">
        <v>2.0833333333333332E-2</v>
      </c>
      <c r="G599" s="35">
        <f t="shared" si="328"/>
        <v>7.9999999999999876</v>
      </c>
      <c r="H599" s="53" t="str">
        <f t="shared" si="330"/>
        <v/>
      </c>
      <c r="I599" s="75"/>
      <c r="J599" s="75"/>
      <c r="K599" s="54">
        <f t="shared" si="331"/>
        <v>89.999999999999858</v>
      </c>
      <c r="L599" s="24"/>
    </row>
    <row r="600" spans="1:15" x14ac:dyDescent="0.25">
      <c r="A600" s="41" t="s">
        <v>4</v>
      </c>
      <c r="B600" s="42">
        <v>43077</v>
      </c>
      <c r="C600" s="43">
        <f t="shared" si="329"/>
        <v>49</v>
      </c>
      <c r="D600" s="49">
        <v>0.37500000000000022</v>
      </c>
      <c r="E600" s="49">
        <v>0.70833333333333304</v>
      </c>
      <c r="F600" s="64">
        <v>2.0833333333333332E-2</v>
      </c>
      <c r="G600" s="34">
        <f t="shared" si="328"/>
        <v>7.9999999999999876</v>
      </c>
      <c r="H600" s="50" t="str">
        <f t="shared" si="330"/>
        <v/>
      </c>
      <c r="I600" s="74"/>
      <c r="J600" s="74"/>
      <c r="K600" s="51">
        <f t="shared" si="331"/>
        <v>89.999999999999858</v>
      </c>
      <c r="L600" s="24"/>
    </row>
    <row r="601" spans="1:15" x14ac:dyDescent="0.25">
      <c r="A601" s="44" t="s">
        <v>5</v>
      </c>
      <c r="B601" s="42">
        <v>43078</v>
      </c>
      <c r="C601" s="43">
        <f t="shared" si="329"/>
        <v>49</v>
      </c>
      <c r="D601" s="52">
        <v>0.99999999999999867</v>
      </c>
      <c r="E601" s="52">
        <v>0.99999999999999867</v>
      </c>
      <c r="F601" s="65">
        <v>2.0833333333333332E-2</v>
      </c>
      <c r="G601" s="35">
        <f t="shared" si="328"/>
        <v>0</v>
      </c>
      <c r="H601" s="53" t="str">
        <f t="shared" si="330"/>
        <v/>
      </c>
      <c r="I601" s="75"/>
      <c r="J601" s="75"/>
      <c r="K601" s="54">
        <f t="shared" si="331"/>
        <v>0</v>
      </c>
      <c r="L601" s="24"/>
    </row>
    <row r="602" spans="1:15" x14ac:dyDescent="0.25">
      <c r="A602" s="41" t="s">
        <v>6</v>
      </c>
      <c r="B602" s="42">
        <v>43079</v>
      </c>
      <c r="C602" s="43">
        <f t="shared" si="329"/>
        <v>49</v>
      </c>
      <c r="D602" s="55">
        <v>0.99999999999999867</v>
      </c>
      <c r="E602" s="49">
        <v>0.99999999999999867</v>
      </c>
      <c r="F602" s="64">
        <v>2.0833333333333332E-2</v>
      </c>
      <c r="G602" s="34">
        <f t="shared" si="328"/>
        <v>0</v>
      </c>
      <c r="H602" s="50" t="str">
        <f t="shared" si="330"/>
        <v/>
      </c>
      <c r="I602" s="74"/>
      <c r="J602" s="74"/>
      <c r="K602" s="51">
        <f t="shared" si="331"/>
        <v>0</v>
      </c>
      <c r="L602" s="24"/>
    </row>
    <row r="603" spans="1:15" x14ac:dyDescent="0.25">
      <c r="A603" s="23"/>
      <c r="B603" s="21"/>
      <c r="C603" s="22"/>
      <c r="D603" s="56"/>
      <c r="E603" s="57"/>
      <c r="F603" s="46" t="s">
        <v>20</v>
      </c>
      <c r="G603" s="28">
        <f>SUM(G596:G602)</f>
        <v>39.999999999999936</v>
      </c>
      <c r="H603" s="58">
        <f>SUM(H596:H602)</f>
        <v>0</v>
      </c>
      <c r="I603" s="76">
        <f t="shared" ref="I603" si="332">SUM(I596:I602)</f>
        <v>0</v>
      </c>
      <c r="J603" s="76">
        <f t="shared" ref="J603" si="333">SUM(J596:J602)</f>
        <v>0</v>
      </c>
      <c r="K603" s="29">
        <f>SUM(K596:K602)</f>
        <v>449.99999999999932</v>
      </c>
      <c r="L603" s="24"/>
    </row>
    <row r="604" spans="1:15" x14ac:dyDescent="0.25">
      <c r="B604" s="21"/>
      <c r="C604" s="22"/>
      <c r="D604" s="57"/>
      <c r="E604" s="57"/>
      <c r="F604" s="66" t="s">
        <v>21</v>
      </c>
      <c r="G604" s="7"/>
      <c r="H604" s="50"/>
      <c r="I604" s="74"/>
      <c r="J604" s="74"/>
      <c r="K604" s="32">
        <f>K603/1.33</f>
        <v>338.34586466165359</v>
      </c>
      <c r="L604" s="24"/>
    </row>
    <row r="605" spans="1:15" ht="15.75" thickBot="1" x14ac:dyDescent="0.3"/>
    <row r="606" spans="1:15" ht="15.75" thickBot="1" x14ac:dyDescent="0.3">
      <c r="A606" s="14" t="s">
        <v>14</v>
      </c>
      <c r="B606" s="15" t="s">
        <v>7</v>
      </c>
      <c r="C606" s="15" t="s">
        <v>13</v>
      </c>
      <c r="D606" s="47" t="s">
        <v>8</v>
      </c>
      <c r="E606" s="47" t="s">
        <v>9</v>
      </c>
      <c r="F606" s="16" t="s">
        <v>15</v>
      </c>
      <c r="G606" s="16" t="s">
        <v>16</v>
      </c>
      <c r="H606" s="48" t="s">
        <v>19</v>
      </c>
      <c r="I606" s="73" t="s">
        <v>17</v>
      </c>
      <c r="J606" s="73" t="s">
        <v>18</v>
      </c>
      <c r="K606" s="17" t="s">
        <v>10</v>
      </c>
      <c r="L606" s="5" t="s">
        <v>12</v>
      </c>
      <c r="N606" s="59">
        <f>C607</f>
        <v>50</v>
      </c>
      <c r="O606" s="77" t="s">
        <v>75</v>
      </c>
    </row>
    <row r="607" spans="1:15" x14ac:dyDescent="0.25">
      <c r="A607" s="41" t="s">
        <v>0</v>
      </c>
      <c r="B607" s="42">
        <v>43080</v>
      </c>
      <c r="C607" s="43">
        <f>INT((B607-DATE(YEAR(B607-WEEKDAY(B607-1)+4),1,3)+WEEKDAY(DATE(YEAR(B607-WEEKDAY(B607-1)+4),1,3))+5)/7)</f>
        <v>50</v>
      </c>
      <c r="D607" s="49">
        <v>0.37500000000000022</v>
      </c>
      <c r="E607" s="49">
        <v>0.70833333333333304</v>
      </c>
      <c r="F607" s="64">
        <v>2.0833333333333332E-2</v>
      </c>
      <c r="G607" s="34">
        <f t="shared" ref="G607:G613" si="334">SUM(E607-D607)*24</f>
        <v>7.9999999999999876</v>
      </c>
      <c r="H607" s="50" t="str">
        <f>IF(G607&gt;8,G607-8,"")</f>
        <v/>
      </c>
      <c r="I607" s="74"/>
      <c r="J607" s="74"/>
      <c r="K607" s="51">
        <f>SUM((G607)*$L$2)</f>
        <v>89.999999999999858</v>
      </c>
      <c r="L607" s="9">
        <f>Q3/20/8</f>
        <v>11.25</v>
      </c>
    </row>
    <row r="608" spans="1:15" x14ac:dyDescent="0.25">
      <c r="A608" s="44" t="s">
        <v>1</v>
      </c>
      <c r="B608" s="42">
        <v>43081</v>
      </c>
      <c r="C608" s="43">
        <f t="shared" ref="C608:C613" si="335">INT((B608-DATE(YEAR(B608-WEEKDAY(B608-1)+4),1,3)+WEEKDAY(DATE(YEAR(B608-WEEKDAY(B608-1)+4),1,3))+5)/7)</f>
        <v>50</v>
      </c>
      <c r="D608" s="52">
        <v>0.37500000000000022</v>
      </c>
      <c r="E608" s="52">
        <v>0.70833333333333304</v>
      </c>
      <c r="F608" s="65">
        <v>2.0833333333333332E-2</v>
      </c>
      <c r="G608" s="35">
        <f t="shared" si="334"/>
        <v>7.9999999999999876</v>
      </c>
      <c r="H608" s="53" t="str">
        <f t="shared" ref="H608:H613" si="336">IF(G608&gt;8,G608-8,"")</f>
        <v/>
      </c>
      <c r="I608" s="75"/>
      <c r="J608" s="75"/>
      <c r="K608" s="54">
        <f t="shared" ref="K608:K613" si="337">SUM((G608)*$L$2)</f>
        <v>89.999999999999858</v>
      </c>
      <c r="L608" s="24"/>
    </row>
    <row r="609" spans="1:15" x14ac:dyDescent="0.25">
      <c r="A609" s="41" t="s">
        <v>2</v>
      </c>
      <c r="B609" s="42">
        <v>43082</v>
      </c>
      <c r="C609" s="43">
        <f t="shared" si="335"/>
        <v>50</v>
      </c>
      <c r="D609" s="49">
        <v>0.37500000000000022</v>
      </c>
      <c r="E609" s="49">
        <v>0.70833333333333304</v>
      </c>
      <c r="F609" s="64">
        <v>2.0833333333333332E-2</v>
      </c>
      <c r="G609" s="34">
        <f t="shared" si="334"/>
        <v>7.9999999999999876</v>
      </c>
      <c r="H609" s="50" t="str">
        <f t="shared" si="336"/>
        <v/>
      </c>
      <c r="I609" s="74"/>
      <c r="J609" s="74"/>
      <c r="K609" s="51">
        <f t="shared" si="337"/>
        <v>89.999999999999858</v>
      </c>
      <c r="L609" s="24"/>
    </row>
    <row r="610" spans="1:15" x14ac:dyDescent="0.25">
      <c r="A610" s="44" t="s">
        <v>3</v>
      </c>
      <c r="B610" s="42">
        <v>43083</v>
      </c>
      <c r="C610" s="43">
        <f t="shared" si="335"/>
        <v>50</v>
      </c>
      <c r="D610" s="52">
        <v>0.37500000000000022</v>
      </c>
      <c r="E610" s="52">
        <v>0.70833333333333304</v>
      </c>
      <c r="F610" s="65">
        <v>2.0833333333333332E-2</v>
      </c>
      <c r="G610" s="35">
        <f t="shared" si="334"/>
        <v>7.9999999999999876</v>
      </c>
      <c r="H610" s="53" t="str">
        <f t="shared" si="336"/>
        <v/>
      </c>
      <c r="I610" s="75"/>
      <c r="J610" s="75"/>
      <c r="K610" s="54">
        <f t="shared" si="337"/>
        <v>89.999999999999858</v>
      </c>
      <c r="L610" s="24"/>
    </row>
    <row r="611" spans="1:15" x14ac:dyDescent="0.25">
      <c r="A611" s="41" t="s">
        <v>4</v>
      </c>
      <c r="B611" s="42">
        <v>43084</v>
      </c>
      <c r="C611" s="43">
        <f t="shared" si="335"/>
        <v>50</v>
      </c>
      <c r="D611" s="49">
        <v>0.37500000000000022</v>
      </c>
      <c r="E611" s="49">
        <v>0.70833333333333304</v>
      </c>
      <c r="F611" s="64">
        <v>2.0833333333333332E-2</v>
      </c>
      <c r="G611" s="34">
        <f t="shared" si="334"/>
        <v>7.9999999999999876</v>
      </c>
      <c r="H611" s="50" t="str">
        <f t="shared" si="336"/>
        <v/>
      </c>
      <c r="I611" s="74"/>
      <c r="J611" s="74"/>
      <c r="K611" s="51">
        <f t="shared" si="337"/>
        <v>89.999999999999858</v>
      </c>
      <c r="L611" s="24"/>
    </row>
    <row r="612" spans="1:15" x14ac:dyDescent="0.25">
      <c r="A612" s="44" t="s">
        <v>5</v>
      </c>
      <c r="B612" s="42">
        <v>43085</v>
      </c>
      <c r="C612" s="43">
        <f t="shared" si="335"/>
        <v>50</v>
      </c>
      <c r="D612" s="52">
        <v>0.99999999999999867</v>
      </c>
      <c r="E612" s="52">
        <v>0.99999999999999867</v>
      </c>
      <c r="F612" s="65">
        <v>2.0833333333333332E-2</v>
      </c>
      <c r="G612" s="35">
        <f t="shared" si="334"/>
        <v>0</v>
      </c>
      <c r="H612" s="53" t="str">
        <f t="shared" si="336"/>
        <v/>
      </c>
      <c r="I612" s="75"/>
      <c r="J612" s="75"/>
      <c r="K612" s="54">
        <f t="shared" si="337"/>
        <v>0</v>
      </c>
      <c r="L612" s="24"/>
    </row>
    <row r="613" spans="1:15" x14ac:dyDescent="0.25">
      <c r="A613" s="41" t="s">
        <v>6</v>
      </c>
      <c r="B613" s="42">
        <v>43086</v>
      </c>
      <c r="C613" s="43">
        <f t="shared" si="335"/>
        <v>50</v>
      </c>
      <c r="D613" s="55">
        <v>0.99999999999999867</v>
      </c>
      <c r="E613" s="49">
        <v>0.99999999999999867</v>
      </c>
      <c r="F613" s="64">
        <v>2.0833333333333332E-2</v>
      </c>
      <c r="G613" s="34">
        <f t="shared" si="334"/>
        <v>0</v>
      </c>
      <c r="H613" s="50" t="str">
        <f t="shared" si="336"/>
        <v/>
      </c>
      <c r="I613" s="74"/>
      <c r="J613" s="74"/>
      <c r="K613" s="51">
        <f t="shared" si="337"/>
        <v>0</v>
      </c>
      <c r="L613" s="24"/>
    </row>
    <row r="614" spans="1:15" x14ac:dyDescent="0.25">
      <c r="A614" s="23"/>
      <c r="B614" s="21"/>
      <c r="C614" s="22"/>
      <c r="D614" s="56"/>
      <c r="E614" s="57"/>
      <c r="F614" s="46" t="s">
        <v>20</v>
      </c>
      <c r="G614" s="28">
        <f>SUM(G607:G613)</f>
        <v>39.999999999999936</v>
      </c>
      <c r="H614" s="58">
        <f>SUM(H607:H613)</f>
        <v>0</v>
      </c>
      <c r="I614" s="76">
        <f t="shared" ref="I614" si="338">SUM(I607:I613)</f>
        <v>0</v>
      </c>
      <c r="J614" s="76">
        <f t="shared" ref="J614" si="339">SUM(J607:J613)</f>
        <v>0</v>
      </c>
      <c r="K614" s="29">
        <f>SUM(K607:K613)</f>
        <v>449.99999999999932</v>
      </c>
      <c r="L614" s="24"/>
    </row>
    <row r="615" spans="1:15" x14ac:dyDescent="0.25">
      <c r="B615" s="21"/>
      <c r="C615" s="22"/>
      <c r="D615" s="57"/>
      <c r="E615" s="57"/>
      <c r="F615" s="66" t="s">
        <v>21</v>
      </c>
      <c r="G615" s="7"/>
      <c r="H615" s="50"/>
      <c r="I615" s="74"/>
      <c r="J615" s="74"/>
      <c r="K615" s="32">
        <f>K614/1.33</f>
        <v>338.34586466165359</v>
      </c>
      <c r="L615" s="24"/>
    </row>
    <row r="616" spans="1:15" ht="15.75" thickBot="1" x14ac:dyDescent="0.3"/>
    <row r="617" spans="1:15" ht="15.75" thickBot="1" x14ac:dyDescent="0.3">
      <c r="A617" s="14" t="s">
        <v>14</v>
      </c>
      <c r="B617" s="15" t="s">
        <v>7</v>
      </c>
      <c r="C617" s="15" t="s">
        <v>13</v>
      </c>
      <c r="D617" s="47" t="s">
        <v>8</v>
      </c>
      <c r="E617" s="47" t="s">
        <v>9</v>
      </c>
      <c r="F617" s="16" t="s">
        <v>15</v>
      </c>
      <c r="G617" s="16" t="s">
        <v>16</v>
      </c>
      <c r="H617" s="48" t="s">
        <v>19</v>
      </c>
      <c r="I617" s="73" t="s">
        <v>17</v>
      </c>
      <c r="J617" s="73" t="s">
        <v>18</v>
      </c>
      <c r="K617" s="17" t="s">
        <v>10</v>
      </c>
      <c r="L617" s="5" t="s">
        <v>12</v>
      </c>
      <c r="N617" s="59">
        <f>C618</f>
        <v>51</v>
      </c>
      <c r="O617" s="77" t="s">
        <v>75</v>
      </c>
    </row>
    <row r="618" spans="1:15" x14ac:dyDescent="0.25">
      <c r="A618" s="41" t="s">
        <v>0</v>
      </c>
      <c r="B618" s="42">
        <v>43087</v>
      </c>
      <c r="C618" s="43">
        <f>INT((B618-DATE(YEAR(B618-WEEKDAY(B618-1)+4),1,3)+WEEKDAY(DATE(YEAR(B618-WEEKDAY(B618-1)+4),1,3))+5)/7)</f>
        <v>51</v>
      </c>
      <c r="D618" s="49">
        <v>0.37500000000000022</v>
      </c>
      <c r="E618" s="49">
        <v>0.70833333333333304</v>
      </c>
      <c r="F618" s="64">
        <v>2.0833333333333332E-2</v>
      </c>
      <c r="G618" s="34">
        <f t="shared" ref="G618:G624" si="340">SUM(E618-D618)*24</f>
        <v>7.9999999999999876</v>
      </c>
      <c r="H618" s="50" t="str">
        <f>IF(G618&gt;8,G618-8,"")</f>
        <v/>
      </c>
      <c r="I618" s="74"/>
      <c r="J618" s="74"/>
      <c r="K618" s="51">
        <f>SUM((G618)*$L$2)</f>
        <v>89.999999999999858</v>
      </c>
      <c r="L618" s="9">
        <f>Q3/20/8</f>
        <v>11.25</v>
      </c>
    </row>
    <row r="619" spans="1:15" x14ac:dyDescent="0.25">
      <c r="A619" s="44" t="s">
        <v>1</v>
      </c>
      <c r="B619" s="42">
        <v>43088</v>
      </c>
      <c r="C619" s="43">
        <f t="shared" ref="C619:C624" si="341">INT((B619-DATE(YEAR(B619-WEEKDAY(B619-1)+4),1,3)+WEEKDAY(DATE(YEAR(B619-WEEKDAY(B619-1)+4),1,3))+5)/7)</f>
        <v>51</v>
      </c>
      <c r="D619" s="52">
        <v>0.37500000000000022</v>
      </c>
      <c r="E619" s="52">
        <v>0.70833333333333304</v>
      </c>
      <c r="F619" s="65">
        <v>2.0833333333333332E-2</v>
      </c>
      <c r="G619" s="35">
        <f t="shared" si="340"/>
        <v>7.9999999999999876</v>
      </c>
      <c r="H619" s="53" t="str">
        <f t="shared" ref="H619:H624" si="342">IF(G619&gt;8,G619-8,"")</f>
        <v/>
      </c>
      <c r="I619" s="75"/>
      <c r="J619" s="75"/>
      <c r="K619" s="54">
        <f t="shared" ref="K619:K624" si="343">SUM((G619)*$L$2)</f>
        <v>89.999999999999858</v>
      </c>
      <c r="L619" s="24"/>
    </row>
    <row r="620" spans="1:15" x14ac:dyDescent="0.25">
      <c r="A620" s="41" t="s">
        <v>2</v>
      </c>
      <c r="B620" s="42">
        <v>43089</v>
      </c>
      <c r="C620" s="43">
        <f t="shared" si="341"/>
        <v>51</v>
      </c>
      <c r="D620" s="49">
        <v>0.37500000000000022</v>
      </c>
      <c r="E620" s="49">
        <v>0.70833333333333304</v>
      </c>
      <c r="F620" s="64">
        <v>2.0833333333333332E-2</v>
      </c>
      <c r="G620" s="34">
        <f t="shared" si="340"/>
        <v>7.9999999999999876</v>
      </c>
      <c r="H620" s="50" t="str">
        <f t="shared" si="342"/>
        <v/>
      </c>
      <c r="I620" s="74"/>
      <c r="J620" s="74"/>
      <c r="K620" s="51">
        <f t="shared" si="343"/>
        <v>89.999999999999858</v>
      </c>
      <c r="L620" s="24"/>
    </row>
    <row r="621" spans="1:15" x14ac:dyDescent="0.25">
      <c r="A621" s="44" t="s">
        <v>3</v>
      </c>
      <c r="B621" s="42">
        <v>43090</v>
      </c>
      <c r="C621" s="43">
        <f t="shared" si="341"/>
        <v>51</v>
      </c>
      <c r="D621" s="52">
        <v>0.37500000000000022</v>
      </c>
      <c r="E621" s="52">
        <v>0.70833333333333304</v>
      </c>
      <c r="F621" s="65">
        <v>2.0833333333333332E-2</v>
      </c>
      <c r="G621" s="35">
        <f t="shared" si="340"/>
        <v>7.9999999999999876</v>
      </c>
      <c r="H621" s="53" t="str">
        <f t="shared" si="342"/>
        <v/>
      </c>
      <c r="I621" s="75"/>
      <c r="J621" s="75"/>
      <c r="K621" s="54">
        <f t="shared" si="343"/>
        <v>89.999999999999858</v>
      </c>
      <c r="L621" s="24"/>
    </row>
    <row r="622" spans="1:15" x14ac:dyDescent="0.25">
      <c r="A622" s="41" t="s">
        <v>4</v>
      </c>
      <c r="B622" s="42">
        <v>43091</v>
      </c>
      <c r="C622" s="43">
        <f t="shared" si="341"/>
        <v>51</v>
      </c>
      <c r="D622" s="49">
        <v>0.37500000000000022</v>
      </c>
      <c r="E622" s="49">
        <v>0.70833333333333304</v>
      </c>
      <c r="F622" s="64">
        <v>2.0833333333333332E-2</v>
      </c>
      <c r="G622" s="34">
        <f t="shared" si="340"/>
        <v>7.9999999999999876</v>
      </c>
      <c r="H622" s="50" t="str">
        <f t="shared" si="342"/>
        <v/>
      </c>
      <c r="I622" s="74"/>
      <c r="J622" s="74"/>
      <c r="K622" s="51">
        <f t="shared" si="343"/>
        <v>89.999999999999858</v>
      </c>
      <c r="L622" s="24"/>
    </row>
    <row r="623" spans="1:15" x14ac:dyDescent="0.25">
      <c r="A623" s="44" t="s">
        <v>5</v>
      </c>
      <c r="B623" s="42">
        <v>43092</v>
      </c>
      <c r="C623" s="43">
        <f t="shared" si="341"/>
        <v>51</v>
      </c>
      <c r="D623" s="52">
        <v>0.99999999999999867</v>
      </c>
      <c r="E623" s="52">
        <v>0.99999999999999867</v>
      </c>
      <c r="F623" s="65">
        <v>2.0833333333333332E-2</v>
      </c>
      <c r="G623" s="35">
        <f t="shared" si="340"/>
        <v>0</v>
      </c>
      <c r="H623" s="53" t="str">
        <f t="shared" si="342"/>
        <v/>
      </c>
      <c r="I623" s="75"/>
      <c r="J623" s="75"/>
      <c r="K623" s="54">
        <f t="shared" si="343"/>
        <v>0</v>
      </c>
      <c r="L623" s="24"/>
    </row>
    <row r="624" spans="1:15" x14ac:dyDescent="0.25">
      <c r="A624" s="41" t="s">
        <v>6</v>
      </c>
      <c r="B624" s="42">
        <v>43093</v>
      </c>
      <c r="C624" s="43">
        <f t="shared" si="341"/>
        <v>51</v>
      </c>
      <c r="D624" s="55">
        <v>0.99999999999999867</v>
      </c>
      <c r="E624" s="49">
        <v>0.99999999999999867</v>
      </c>
      <c r="F624" s="64">
        <v>2.0833333333333332E-2</v>
      </c>
      <c r="G624" s="34">
        <f t="shared" si="340"/>
        <v>0</v>
      </c>
      <c r="H624" s="50" t="str">
        <f t="shared" si="342"/>
        <v/>
      </c>
      <c r="I624" s="74"/>
      <c r="J624" s="74"/>
      <c r="K624" s="51">
        <f t="shared" si="343"/>
        <v>0</v>
      </c>
      <c r="L624" s="24"/>
    </row>
    <row r="625" spans="1:15" x14ac:dyDescent="0.25">
      <c r="A625" s="23"/>
      <c r="B625" s="21"/>
      <c r="C625" s="22"/>
      <c r="D625" s="56"/>
      <c r="E625" s="57"/>
      <c r="F625" s="46" t="s">
        <v>20</v>
      </c>
      <c r="G625" s="28">
        <f>SUM(G618:G624)</f>
        <v>39.999999999999936</v>
      </c>
      <c r="H625" s="58">
        <f>SUM(H618:H624)</f>
        <v>0</v>
      </c>
      <c r="I625" s="76">
        <f t="shared" ref="I625" si="344">SUM(I618:I624)</f>
        <v>0</v>
      </c>
      <c r="J625" s="76">
        <f t="shared" ref="J625" si="345">SUM(J618:J624)</f>
        <v>0</v>
      </c>
      <c r="K625" s="29">
        <f>SUM(K618:K624)</f>
        <v>449.99999999999932</v>
      </c>
      <c r="L625" s="24"/>
    </row>
    <row r="626" spans="1:15" x14ac:dyDescent="0.25">
      <c r="B626" s="21"/>
      <c r="C626" s="22"/>
      <c r="D626" s="57"/>
      <c r="E626" s="57"/>
      <c r="F626" s="66" t="s">
        <v>21</v>
      </c>
      <c r="G626" s="7"/>
      <c r="H626" s="50"/>
      <c r="I626" s="74"/>
      <c r="J626" s="74"/>
      <c r="K626" s="32">
        <f>K625/1.33</f>
        <v>338.34586466165359</v>
      </c>
      <c r="L626" s="24"/>
    </row>
    <row r="627" spans="1:15" ht="15.75" thickBot="1" x14ac:dyDescent="0.3"/>
    <row r="628" spans="1:15" ht="15.75" thickBot="1" x14ac:dyDescent="0.3">
      <c r="A628" s="14" t="s">
        <v>14</v>
      </c>
      <c r="B628" s="15" t="s">
        <v>7</v>
      </c>
      <c r="C628" s="15" t="s">
        <v>13</v>
      </c>
      <c r="D628" s="47" t="s">
        <v>8</v>
      </c>
      <c r="E628" s="47" t="s">
        <v>9</v>
      </c>
      <c r="F628" s="16" t="s">
        <v>15</v>
      </c>
      <c r="G628" s="16" t="s">
        <v>16</v>
      </c>
      <c r="H628" s="48" t="s">
        <v>19</v>
      </c>
      <c r="I628" s="73" t="s">
        <v>17</v>
      </c>
      <c r="J628" s="73" t="s">
        <v>18</v>
      </c>
      <c r="K628" s="17" t="s">
        <v>10</v>
      </c>
      <c r="L628" s="5" t="s">
        <v>12</v>
      </c>
      <c r="N628" s="59">
        <f>C629</f>
        <v>52</v>
      </c>
      <c r="O628" s="77" t="s">
        <v>75</v>
      </c>
    </row>
    <row r="629" spans="1:15" x14ac:dyDescent="0.25">
      <c r="A629" s="41" t="s">
        <v>0</v>
      </c>
      <c r="B629" s="42">
        <v>43094</v>
      </c>
      <c r="C629" s="43">
        <f>INT((B629-DATE(YEAR(B629-WEEKDAY(B629-1)+4),1,3)+WEEKDAY(DATE(YEAR(B629-WEEKDAY(B629-1)+4),1,3))+5)/7)</f>
        <v>52</v>
      </c>
      <c r="D629" s="49">
        <v>0.37500000000000022</v>
      </c>
      <c r="E629" s="49">
        <v>0.70833333333333304</v>
      </c>
      <c r="F629" s="64">
        <v>2.0833333333333332E-2</v>
      </c>
      <c r="G629" s="34">
        <f t="shared" ref="G629:G635" si="346">SUM(E629-D629)*24</f>
        <v>7.9999999999999876</v>
      </c>
      <c r="H629" s="50" t="str">
        <f>IF(G629&gt;8,G629-8,"")</f>
        <v/>
      </c>
      <c r="I629" s="74"/>
      <c r="J629" s="74"/>
      <c r="K629" s="51">
        <f>SUM((G629)*$L$2)</f>
        <v>89.999999999999858</v>
      </c>
      <c r="L629" s="9">
        <f>Q3/20/8</f>
        <v>11.25</v>
      </c>
    </row>
    <row r="630" spans="1:15" x14ac:dyDescent="0.25">
      <c r="A630" s="44" t="s">
        <v>1</v>
      </c>
      <c r="B630" s="42">
        <v>43095</v>
      </c>
      <c r="C630" s="43">
        <f t="shared" ref="C630:C635" si="347">INT((B630-DATE(YEAR(B630-WEEKDAY(B630-1)+4),1,3)+WEEKDAY(DATE(YEAR(B630-WEEKDAY(B630-1)+4),1,3))+5)/7)</f>
        <v>52</v>
      </c>
      <c r="D630" s="52">
        <v>0.37500000000000022</v>
      </c>
      <c r="E630" s="52">
        <v>0.70833333333333304</v>
      </c>
      <c r="F630" s="65">
        <v>2.0833333333333332E-2</v>
      </c>
      <c r="G630" s="35">
        <f t="shared" si="346"/>
        <v>7.9999999999999876</v>
      </c>
      <c r="H630" s="53" t="str">
        <f t="shared" ref="H630:H635" si="348">IF(G630&gt;8,G630-8,"")</f>
        <v/>
      </c>
      <c r="I630" s="75"/>
      <c r="J630" s="75"/>
      <c r="K630" s="54">
        <f t="shared" ref="K630:K635" si="349">SUM((G630)*$L$2)</f>
        <v>89.999999999999858</v>
      </c>
      <c r="L630" s="24"/>
    </row>
    <row r="631" spans="1:15" x14ac:dyDescent="0.25">
      <c r="A631" s="41" t="s">
        <v>2</v>
      </c>
      <c r="B631" s="42">
        <v>43096</v>
      </c>
      <c r="C631" s="43">
        <f t="shared" si="347"/>
        <v>52</v>
      </c>
      <c r="D631" s="49">
        <v>0.37500000000000022</v>
      </c>
      <c r="E631" s="49">
        <v>0.70833333333333304</v>
      </c>
      <c r="F631" s="64">
        <v>2.0833333333333332E-2</v>
      </c>
      <c r="G631" s="34">
        <f t="shared" si="346"/>
        <v>7.9999999999999876</v>
      </c>
      <c r="H631" s="50" t="str">
        <f t="shared" si="348"/>
        <v/>
      </c>
      <c r="I631" s="74"/>
      <c r="J631" s="74"/>
      <c r="K631" s="51">
        <f t="shared" si="349"/>
        <v>89.999999999999858</v>
      </c>
      <c r="L631" s="24"/>
    </row>
    <row r="632" spans="1:15" x14ac:dyDescent="0.25">
      <c r="A632" s="44" t="s">
        <v>3</v>
      </c>
      <c r="B632" s="42">
        <v>43097</v>
      </c>
      <c r="C632" s="43">
        <f t="shared" si="347"/>
        <v>52</v>
      </c>
      <c r="D632" s="52">
        <v>0.37500000000000022</v>
      </c>
      <c r="E632" s="52">
        <v>0.70833333333333304</v>
      </c>
      <c r="F632" s="65">
        <v>2.0833333333333332E-2</v>
      </c>
      <c r="G632" s="35">
        <f t="shared" si="346"/>
        <v>7.9999999999999876</v>
      </c>
      <c r="H632" s="53" t="str">
        <f t="shared" si="348"/>
        <v/>
      </c>
      <c r="I632" s="75"/>
      <c r="J632" s="75"/>
      <c r="K632" s="54">
        <f t="shared" si="349"/>
        <v>89.999999999999858</v>
      </c>
      <c r="L632" s="24"/>
    </row>
    <row r="633" spans="1:15" x14ac:dyDescent="0.25">
      <c r="A633" s="41" t="s">
        <v>4</v>
      </c>
      <c r="B633" s="42">
        <v>43098</v>
      </c>
      <c r="C633" s="43">
        <f t="shared" si="347"/>
        <v>52</v>
      </c>
      <c r="D633" s="49">
        <v>0.37500000000000022</v>
      </c>
      <c r="E633" s="49">
        <v>0.70833333333333304</v>
      </c>
      <c r="F633" s="64">
        <v>2.0833333333333332E-2</v>
      </c>
      <c r="G633" s="34">
        <f t="shared" si="346"/>
        <v>7.9999999999999876</v>
      </c>
      <c r="H633" s="50" t="str">
        <f t="shared" si="348"/>
        <v/>
      </c>
      <c r="I633" s="74"/>
      <c r="J633" s="74"/>
      <c r="K633" s="51">
        <f t="shared" si="349"/>
        <v>89.999999999999858</v>
      </c>
      <c r="L633" s="24"/>
    </row>
    <row r="634" spans="1:15" x14ac:dyDescent="0.25">
      <c r="A634" s="44" t="s">
        <v>5</v>
      </c>
      <c r="B634" s="42">
        <v>43099</v>
      </c>
      <c r="C634" s="43">
        <f t="shared" si="347"/>
        <v>52</v>
      </c>
      <c r="D634" s="52">
        <v>0.99999999999999867</v>
      </c>
      <c r="E634" s="52">
        <v>0.99999999999999867</v>
      </c>
      <c r="F634" s="65">
        <v>2.0833333333333332E-2</v>
      </c>
      <c r="G634" s="35">
        <f t="shared" si="346"/>
        <v>0</v>
      </c>
      <c r="H634" s="53" t="str">
        <f t="shared" si="348"/>
        <v/>
      </c>
      <c r="I634" s="75"/>
      <c r="J634" s="75"/>
      <c r="K634" s="54">
        <f t="shared" si="349"/>
        <v>0</v>
      </c>
      <c r="L634" s="24"/>
    </row>
    <row r="635" spans="1:15" x14ac:dyDescent="0.25">
      <c r="A635" s="41" t="s">
        <v>6</v>
      </c>
      <c r="B635" s="42">
        <v>43100</v>
      </c>
      <c r="C635" s="43">
        <f t="shared" si="347"/>
        <v>52</v>
      </c>
      <c r="D635" s="55">
        <v>0.99999999999999867</v>
      </c>
      <c r="E635" s="49">
        <v>0.99999999999999867</v>
      </c>
      <c r="F635" s="64">
        <v>2.0833333333333332E-2</v>
      </c>
      <c r="G635" s="34">
        <f t="shared" si="346"/>
        <v>0</v>
      </c>
      <c r="H635" s="50" t="str">
        <f t="shared" si="348"/>
        <v/>
      </c>
      <c r="I635" s="74"/>
      <c r="J635" s="74"/>
      <c r="K635" s="51">
        <f t="shared" si="349"/>
        <v>0</v>
      </c>
      <c r="L635" s="24"/>
    </row>
    <row r="636" spans="1:15" x14ac:dyDescent="0.25">
      <c r="A636" s="23"/>
      <c r="B636" s="21"/>
      <c r="C636" s="22"/>
      <c r="D636" s="56"/>
      <c r="E636" s="57"/>
      <c r="F636" s="46" t="s">
        <v>20</v>
      </c>
      <c r="G636" s="28">
        <f>SUM(G629:G635)</f>
        <v>39.999999999999936</v>
      </c>
      <c r="H636" s="58">
        <f>SUM(H629:H635)</f>
        <v>0</v>
      </c>
      <c r="I636" s="76">
        <f t="shared" ref="I636" si="350">SUM(I629:I635)</f>
        <v>0</v>
      </c>
      <c r="J636" s="76">
        <f t="shared" ref="J636" si="351">SUM(J629:J635)</f>
        <v>0</v>
      </c>
      <c r="K636" s="29">
        <f>SUM(K629:K635)</f>
        <v>449.99999999999932</v>
      </c>
      <c r="L636" s="24"/>
    </row>
    <row r="637" spans="1:15" x14ac:dyDescent="0.25">
      <c r="B637" s="21"/>
      <c r="C637" s="22"/>
      <c r="D637" s="57"/>
      <c r="E637" s="57"/>
      <c r="F637" s="66" t="s">
        <v>21</v>
      </c>
      <c r="G637" s="7"/>
      <c r="H637" s="50"/>
      <c r="I637" s="74"/>
      <c r="J637" s="74"/>
      <c r="K637" s="32">
        <f>K636/1.33</f>
        <v>338.34586466165359</v>
      </c>
      <c r="L637" s="24"/>
    </row>
  </sheetData>
  <sheetProtection selectLockedCells="1"/>
  <mergeCells count="3">
    <mergeCell ref="Q6:T6"/>
    <mergeCell ref="Q2:T2"/>
    <mergeCell ref="Q3:T3"/>
  </mergeCells>
  <dataValidations count="1">
    <dataValidation type="list" allowBlank="1" showInputMessage="1" showErrorMessage="1" sqref="D2:E8 D57:E63 D46:E52 D35:E41 D24:E30 D13:E19 D68:E74 D79:E85 D90:E96 D101:E107 D112:E118 D123:E129 D134:E140 D145:E151 D156:E162 D167:E173 D178:E184 D189:E195 D200:E206 D211:E217 D222:E228 D233:E239 D244:E250 D255:E261 D266:E272 D277:E283 D288:E294 D299:E305 D310:E316 D321:E327 D332:E338 D343:E349 D354:E360 D365:E371 D376:E382 D387:E393 D398:E404 D409:E415 D420:E426 D431:E437 D442:E448 D453:E459 D464:E470 D475:E481 D486:E492 D497:E503 D508:E514 D519:E525 D530:E536 D541:E547 D552:E558 D563:E569 D574:E580 D585:E591 D596:E602 D607:E613 D618:E624 D629:E635">
      <formula1>$AB$2:$AB$97</formula1>
    </dataValidation>
  </dataValidations>
  <hyperlinks>
    <hyperlink ref="O23" location="Axel!O1" display="Home"/>
    <hyperlink ref="O45" location="Axel!O1" display="Home"/>
    <hyperlink ref="O56" location="Axel!O1" display="Home"/>
    <hyperlink ref="O67" location="Axel!O1" display="Home"/>
    <hyperlink ref="O78" location="Axel!O1" display="Home"/>
    <hyperlink ref="O89" location="Axel!O1" display="Home"/>
    <hyperlink ref="O100" location="Axel!O1" display="Home"/>
    <hyperlink ref="O111" location="Axel!O1" display="Home"/>
    <hyperlink ref="O122" location="Axel!O1" display="Home"/>
    <hyperlink ref="O133" location="Axel!O1" display="Home"/>
    <hyperlink ref="O144" location="Axel!O1" display="Home"/>
    <hyperlink ref="O496" location="Axel!O1" display="Home"/>
    <hyperlink ref="O485" location="Axel!O1" display="Home"/>
    <hyperlink ref="O474" location="Axel!O1" display="Home"/>
    <hyperlink ref="O463" location="Axel!O1" display="Home"/>
    <hyperlink ref="O276" location="Axel!O1" display="Home"/>
    <hyperlink ref="O287" location="Axel!O1" display="Home"/>
    <hyperlink ref="O298" location="Axel!O1" display="Home"/>
    <hyperlink ref="O309" location="Axel!O1" display="Home"/>
    <hyperlink ref="O320" location="Axel!O1" display="Home"/>
    <hyperlink ref="O331" location="Axel!O1" display="Home"/>
    <hyperlink ref="O342" location="Axel!O1" display="Home"/>
    <hyperlink ref="O353" location="Axel!O1" display="Home"/>
    <hyperlink ref="O364" location="Axel!O1" display="Home"/>
    <hyperlink ref="O375" location="Axel!O1" display="Home"/>
    <hyperlink ref="O386" location="Axel!O1" display="Home"/>
    <hyperlink ref="O397" location="Axel!O1" display="Home"/>
    <hyperlink ref="O408" location="Axel!O1" display="Home"/>
    <hyperlink ref="O419" location="Axel!O1" display="Home"/>
    <hyperlink ref="O430" location="Axel!O1" display="Home"/>
    <hyperlink ref="O441" location="Axel!O1" display="Home"/>
    <hyperlink ref="O452" location="Axel!O1" display="Home"/>
    <hyperlink ref="O507" location="Axel!O1" display="Home"/>
    <hyperlink ref="O518" location="Axel!O1" display="Home"/>
    <hyperlink ref="O529" location="Axel!O1" display="Home"/>
    <hyperlink ref="O540" location="Axel!O1" display="Home"/>
    <hyperlink ref="O551" location="Axel!O1" display="Home"/>
    <hyperlink ref="O562" location="Axel!O1" display="Home"/>
    <hyperlink ref="O573" location="Axel!O1" display="Home"/>
    <hyperlink ref="O584" location="Axel!O1" display="Home"/>
    <hyperlink ref="O595" location="Axel!O1" display="Home"/>
    <hyperlink ref="O606" location="Axel!O1" display="Home"/>
    <hyperlink ref="O617" location="Axel!O1" display="Home"/>
    <hyperlink ref="O628" location="Axel!O1" display="Home"/>
    <hyperlink ref="O34" location="Axel!O1" display="Home"/>
    <hyperlink ref="O155" location="Axel!O1" display="Home"/>
    <hyperlink ref="O166" location="Axel!O1" display="Home"/>
    <hyperlink ref="O177" location="Axel!O1" display="Home"/>
    <hyperlink ref="O188" location="Axel!O1" display="Home"/>
    <hyperlink ref="O199" location="Axel!O1" display="Home"/>
    <hyperlink ref="O210" location="Axel!O1" display="Home"/>
    <hyperlink ref="O221" location="Axel!O1" display="Home"/>
    <hyperlink ref="O232" location="Axel!O1" display="Home"/>
    <hyperlink ref="O243" location="Axel!O1" display="Home"/>
    <hyperlink ref="O254" location="Axel!O1" display="Home"/>
    <hyperlink ref="O265" location="Axel!O1" display="Home"/>
    <hyperlink ref="T7" location="Axel!N496" display="WEEK 40"/>
    <hyperlink ref="S7" location="Axel!N331" display="WEEK 25"/>
    <hyperlink ref="R7" location="Axel!N166" display="WEEK 10"/>
    <hyperlink ref="Q9" location="Axel!N23" display="WEEK 49"/>
    <hyperlink ref="Q7" location="Axel!N1" display="WEEK 1"/>
    <hyperlink ref="O12" location="Axel!O1" display="Home"/>
    <hyperlink ref="O1" location="Axel!O1" display="Home"/>
    <hyperlink ref="Q8" location="Axel!N12" display="WEEK 48"/>
    <hyperlink ref="Q10" location="Axel!N34" display="WEEK 50"/>
    <hyperlink ref="Q11" location="Axel!N45" display="WEEK 51"/>
    <hyperlink ref="Q12" location="Axel!N56" display="WEEK 52"/>
    <hyperlink ref="Q13" location="Axel!N67" display="WEEK 1"/>
    <hyperlink ref="Q14" location="Axel!N78" display="WEEK 2"/>
    <hyperlink ref="Q15" location="Axel!N89" display="WEEK 3"/>
    <hyperlink ref="Q16" location="Axel!N100" display="WEEK 4"/>
    <hyperlink ref="Q17" location="Axel!N111" display="WEEK 5"/>
    <hyperlink ref="Q18" location="Axel!N122" display="WEEK 6"/>
    <hyperlink ref="Q19" location="Axel!N133" display="WEEK 7"/>
    <hyperlink ref="Q20" location="Axel!N144" display="WEEK 8"/>
    <hyperlink ref="Q21" location="Axel!N155" display="WEEK 9"/>
    <hyperlink ref="R8" location="Axel!N177" display="WEEK 11"/>
    <hyperlink ref="R9" location="Axel!N188" display="WEEK 12"/>
    <hyperlink ref="R10" location="Axel!N199" display="WEEK 13"/>
    <hyperlink ref="R11" location="Axel!N210" display="WEEK 14"/>
    <hyperlink ref="R12" location="Axel!N221" display="WEEK 15"/>
    <hyperlink ref="R13" location="Axel!N232" display="WEEK 16"/>
    <hyperlink ref="R14" location="Axel!N243" display="WEEK 17"/>
    <hyperlink ref="R15" location="Axel!N254" display="WEEK 18"/>
    <hyperlink ref="R16" location="Axel!N265" display="WEEK 19"/>
    <hyperlink ref="R17" location="Axel!N276" display="WEEK 20"/>
    <hyperlink ref="R18" location="Axel!N287" display="WEEK 21"/>
    <hyperlink ref="R19" location="Axel!N298" display="WEEK 22"/>
    <hyperlink ref="R20" location="Axel!N309" display="WEEK 23"/>
    <hyperlink ref="R21" location="Axel!N320" display="WEEK 24"/>
    <hyperlink ref="S8" location="Axel!N342" display="WEEK 26"/>
    <hyperlink ref="S9" location="Axel!N353" display="WEEK 27"/>
    <hyperlink ref="S10" location="Axel!N364" display="WEEK 28"/>
    <hyperlink ref="S11" location="Axel!N375" display="WEEK 29"/>
    <hyperlink ref="S12" location="Axel!N386" display="WEEK 30"/>
    <hyperlink ref="S13" location="Axel!N397" display="WEEK 31"/>
    <hyperlink ref="S14" location="Axel!N408" display="WEEK 32"/>
    <hyperlink ref="S15" location="Axel!N419" display="WEEK 33"/>
    <hyperlink ref="S16" location="Axel!N430" display="WEEK 34"/>
    <hyperlink ref="S17" location="Axel!N441" display="WEEK 35"/>
    <hyperlink ref="S18" location="Axel!N452" display="WEEK 36"/>
    <hyperlink ref="S19" location="Axel!N463" display="WEEK 37"/>
    <hyperlink ref="S20" location="Axel!N474" display="WEEK 38"/>
    <hyperlink ref="S21" location="Axel!N485" display="WEEK 39"/>
    <hyperlink ref="T8" location="Axel!N507" display="WEEK 41"/>
    <hyperlink ref="T9" location="Axel!N518" display="WEEK 42"/>
    <hyperlink ref="T10" location="Axel!N529" display="WEEK 43"/>
    <hyperlink ref="T11" location="Axel!N540" display="WEEK 44"/>
    <hyperlink ref="T12" location="Axel!N551" display="WEEK 45"/>
    <hyperlink ref="T13" location="Axel!N562" display="WEEK 46"/>
    <hyperlink ref="T14" location="Axel!N573" display="WEEK 47"/>
    <hyperlink ref="T15" location="Axel!N584" display="WEEK 48"/>
    <hyperlink ref="T16" location="Axel!N595" display="WEEK 49"/>
    <hyperlink ref="T17" location="Axel!N606" display="WEEK 50"/>
    <hyperlink ref="T18" location="Axel!N617" display="WEEK 51"/>
    <hyperlink ref="T19" location="Axel!N628" display="WEEK 52"/>
  </hyperlinks>
  <pageMargins left="0.7" right="0.7" top="0.75" bottom="0.75" header="0.3" footer="0.3"/>
  <pageSetup paperSize="0" orientation="portrait" horizontalDpi="203" verticalDpi="203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7"/>
  <sheetViews>
    <sheetView workbookViewId="0"/>
  </sheetViews>
  <sheetFormatPr defaultRowHeight="15" x14ac:dyDescent="0.25"/>
  <cols>
    <col min="1" max="1" width="9.85546875" style="3" bestFit="1" customWidth="1"/>
    <col min="2" max="2" width="10.42578125" style="3" bestFit="1" customWidth="1"/>
    <col min="3" max="3" width="6.28515625" style="3" bestFit="1" customWidth="1"/>
    <col min="4" max="4" width="6.140625" style="3" bestFit="1" customWidth="1"/>
    <col min="5" max="5" width="7.42578125" style="3" bestFit="1" customWidth="1"/>
    <col min="6" max="6" width="22.140625" style="3" bestFit="1" customWidth="1"/>
    <col min="7" max="7" width="13.28515625" style="3" bestFit="1" customWidth="1"/>
    <col min="8" max="8" width="15" style="3" bestFit="1" customWidth="1"/>
    <col min="9" max="9" width="9.85546875" style="72" bestFit="1" customWidth="1"/>
    <col min="10" max="10" width="14.42578125" style="72" bestFit="1" customWidth="1"/>
    <col min="11" max="11" width="9" style="3" bestFit="1" customWidth="1"/>
    <col min="12" max="12" width="9.28515625" style="3" bestFit="1" customWidth="1"/>
    <col min="13" max="13" width="1.42578125" style="3" customWidth="1"/>
    <col min="14" max="14" width="9.85546875" style="3" bestFit="1" customWidth="1"/>
    <col min="15" max="17" width="13.7109375" style="3" customWidth="1"/>
    <col min="18" max="25" width="9" style="3" customWidth="1"/>
    <col min="26" max="26" width="9.140625" style="3"/>
    <col min="27" max="27" width="6.5703125" style="3" hidden="1" customWidth="1"/>
    <col min="28" max="16384" width="9.140625" style="3"/>
  </cols>
  <sheetData>
    <row r="1" spans="1:27" s="2" customFormat="1" ht="18" customHeight="1" thickBot="1" x14ac:dyDescent="0.3">
      <c r="A1" s="10" t="s">
        <v>14</v>
      </c>
      <c r="B1" s="11" t="s">
        <v>7</v>
      </c>
      <c r="C1" s="11" t="s">
        <v>13</v>
      </c>
      <c r="D1" s="12" t="s">
        <v>8</v>
      </c>
      <c r="E1" s="12" t="s">
        <v>9</v>
      </c>
      <c r="F1" s="12" t="s">
        <v>15</v>
      </c>
      <c r="G1" s="12" t="s">
        <v>16</v>
      </c>
      <c r="H1" s="30" t="s">
        <v>19</v>
      </c>
      <c r="I1" s="68" t="s">
        <v>17</v>
      </c>
      <c r="J1" s="68" t="s">
        <v>18</v>
      </c>
      <c r="K1" s="13" t="s">
        <v>10</v>
      </c>
      <c r="L1" s="1" t="s">
        <v>12</v>
      </c>
      <c r="M1" s="25"/>
      <c r="N1" s="60">
        <f>C2</f>
        <v>47</v>
      </c>
      <c r="AA1" s="2" t="s">
        <v>11</v>
      </c>
    </row>
    <row r="2" spans="1:27" ht="18" customHeight="1" thickBot="1" x14ac:dyDescent="0.3">
      <c r="A2" s="37" t="s">
        <v>0</v>
      </c>
      <c r="B2" s="38">
        <v>42695</v>
      </c>
      <c r="C2" s="39">
        <f>INT((B2-DATE(YEAR(B2-WEEKDAY(B2-1)+4),1,3)+WEEKDAY(DATE(YEAR(B2-WEEKDAY(B2-1)+4),1,3))+5)/7)</f>
        <v>47</v>
      </c>
      <c r="D2" s="36">
        <v>0.37500000000000022</v>
      </c>
      <c r="E2" s="36">
        <v>0.70833333333333304</v>
      </c>
      <c r="F2" s="62">
        <v>2.0833333333333332E-2</v>
      </c>
      <c r="G2" s="33">
        <f t="shared" ref="G2:G8" si="0">SUM(E2-D2)*24</f>
        <v>7.9999999999999876</v>
      </c>
      <c r="H2" s="6" t="str">
        <f>IF(G2&gt;8,G2-8,"")</f>
        <v/>
      </c>
      <c r="I2" s="69"/>
      <c r="J2" s="69"/>
      <c r="K2" s="31">
        <f>SUM((G2)*$L$2)</f>
        <v>89.999999999999858</v>
      </c>
      <c r="L2" s="8">
        <f t="shared" ref="L2" si="1">P3/20/8</f>
        <v>11.25</v>
      </c>
      <c r="M2" s="23"/>
      <c r="P2" s="104" t="s">
        <v>76</v>
      </c>
      <c r="Q2" s="105"/>
      <c r="R2" s="105"/>
      <c r="S2" s="106"/>
      <c r="AA2" s="4">
        <v>0.25</v>
      </c>
    </row>
    <row r="3" spans="1:27" ht="18" customHeight="1" thickBot="1" x14ac:dyDescent="0.3">
      <c r="A3" s="37" t="s">
        <v>1</v>
      </c>
      <c r="B3" s="38">
        <v>42696</v>
      </c>
      <c r="C3" s="39">
        <f t="shared" ref="C3:C8" si="2">INT((B3-DATE(YEAR(B3-WEEKDAY(B3-1)+4),1,3)+WEEKDAY(DATE(YEAR(B3-WEEKDAY(B3-1)+4),1,3))+5)/7)</f>
        <v>47</v>
      </c>
      <c r="D3" s="36">
        <v>0.37500000000000022</v>
      </c>
      <c r="E3" s="36">
        <v>0.70833333333333304</v>
      </c>
      <c r="F3" s="62">
        <v>2.0833333333333332E-2</v>
      </c>
      <c r="G3" s="33">
        <f t="shared" si="0"/>
        <v>7.9999999999999876</v>
      </c>
      <c r="H3" s="6" t="str">
        <f t="shared" ref="H3:H8" si="3">IF(G3&gt;8,G3-8,"")</f>
        <v/>
      </c>
      <c r="I3" s="69"/>
      <c r="J3" s="69"/>
      <c r="K3" s="31">
        <f t="shared" ref="K3:K8" si="4">SUM((G3)*$L$2)</f>
        <v>89.999999999999858</v>
      </c>
      <c r="L3" s="61"/>
      <c r="M3" s="23"/>
      <c r="P3" s="107">
        <v>1800</v>
      </c>
      <c r="Q3" s="108"/>
      <c r="R3" s="108"/>
      <c r="S3" s="109"/>
      <c r="AA3" s="4">
        <f>AA2+TIME(0,15,0)</f>
        <v>0.26041666666666669</v>
      </c>
    </row>
    <row r="4" spans="1:27" ht="18" customHeight="1" x14ac:dyDescent="0.25">
      <c r="A4" s="37" t="s">
        <v>2</v>
      </c>
      <c r="B4" s="38">
        <v>42697</v>
      </c>
      <c r="C4" s="39">
        <f t="shared" si="2"/>
        <v>47</v>
      </c>
      <c r="D4" s="36">
        <v>0.37500000000000022</v>
      </c>
      <c r="E4" s="36">
        <v>0.70833333333333304</v>
      </c>
      <c r="F4" s="62">
        <v>2.0833333333333332E-2</v>
      </c>
      <c r="G4" s="33">
        <f t="shared" si="0"/>
        <v>7.9999999999999876</v>
      </c>
      <c r="H4" s="6" t="str">
        <f t="shared" si="3"/>
        <v/>
      </c>
      <c r="I4" s="69"/>
      <c r="J4" s="69"/>
      <c r="K4" s="31">
        <f t="shared" si="4"/>
        <v>89.999999999999858</v>
      </c>
      <c r="L4" s="61"/>
      <c r="M4" s="23"/>
      <c r="AA4" s="4">
        <f>AA3+TIME(0,15,0)</f>
        <v>0.27083333333333337</v>
      </c>
    </row>
    <row r="5" spans="1:27" ht="18" customHeight="1" thickBot="1" x14ac:dyDescent="0.3">
      <c r="A5" s="37" t="s">
        <v>3</v>
      </c>
      <c r="B5" s="38">
        <v>42698</v>
      </c>
      <c r="C5" s="39">
        <f t="shared" si="2"/>
        <v>47</v>
      </c>
      <c r="D5" s="36">
        <v>0.37500000000000022</v>
      </c>
      <c r="E5" s="36">
        <v>0.70833333333333304</v>
      </c>
      <c r="F5" s="62">
        <v>2.0833333333333332E-2</v>
      </c>
      <c r="G5" s="33">
        <f t="shared" si="0"/>
        <v>7.9999999999999876</v>
      </c>
      <c r="H5" s="6" t="str">
        <f t="shared" si="3"/>
        <v/>
      </c>
      <c r="I5" s="69"/>
      <c r="J5" s="69"/>
      <c r="K5" s="31">
        <f t="shared" si="4"/>
        <v>89.999999999999858</v>
      </c>
      <c r="L5" s="61"/>
      <c r="M5" s="23"/>
      <c r="AA5" s="4">
        <f t="shared" ref="AA5:AA68" si="5">AA4+TIME(0,15,0)</f>
        <v>0.28125000000000006</v>
      </c>
    </row>
    <row r="6" spans="1:27" ht="18" customHeight="1" thickBot="1" x14ac:dyDescent="0.3">
      <c r="A6" s="37" t="s">
        <v>4</v>
      </c>
      <c r="B6" s="38">
        <v>42699</v>
      </c>
      <c r="C6" s="39">
        <f t="shared" si="2"/>
        <v>47</v>
      </c>
      <c r="D6" s="36">
        <v>0.37500000000000022</v>
      </c>
      <c r="E6" s="36">
        <v>0.70833333333333304</v>
      </c>
      <c r="F6" s="62">
        <v>2.0833333333333332E-2</v>
      </c>
      <c r="G6" s="33">
        <f t="shared" si="0"/>
        <v>7.9999999999999876</v>
      </c>
      <c r="H6" s="6" t="str">
        <f t="shared" si="3"/>
        <v/>
      </c>
      <c r="I6" s="69"/>
      <c r="J6" s="69"/>
      <c r="K6" s="31">
        <f t="shared" si="4"/>
        <v>89.999999999999858</v>
      </c>
      <c r="L6" s="61"/>
      <c r="M6" s="23"/>
      <c r="P6" s="110"/>
      <c r="Q6" s="111"/>
      <c r="R6" s="111"/>
      <c r="S6" s="112"/>
      <c r="AA6" s="4">
        <f>AA5+TIME(0,15,0)</f>
        <v>0.29166666666666674</v>
      </c>
    </row>
    <row r="7" spans="1:27" ht="18" customHeight="1" x14ac:dyDescent="0.25">
      <c r="A7" s="37" t="s">
        <v>5</v>
      </c>
      <c r="B7" s="38">
        <v>42700</v>
      </c>
      <c r="C7" s="39">
        <f t="shared" si="2"/>
        <v>47</v>
      </c>
      <c r="D7" s="36">
        <v>0.99999999999999867</v>
      </c>
      <c r="E7" s="36">
        <v>0.99999999999999867</v>
      </c>
      <c r="F7" s="62">
        <v>2.0833333333333332E-2</v>
      </c>
      <c r="G7" s="33">
        <f t="shared" si="0"/>
        <v>0</v>
      </c>
      <c r="H7" s="6" t="str">
        <f t="shared" si="3"/>
        <v/>
      </c>
      <c r="I7" s="69"/>
      <c r="J7" s="69"/>
      <c r="K7" s="31">
        <f t="shared" si="4"/>
        <v>0</v>
      </c>
      <c r="L7" s="61"/>
      <c r="M7" s="23"/>
      <c r="P7" s="93"/>
      <c r="Q7" s="94"/>
      <c r="R7" s="94"/>
      <c r="S7" s="95"/>
      <c r="AA7" s="4">
        <f t="shared" si="5"/>
        <v>0.30208333333333343</v>
      </c>
    </row>
    <row r="8" spans="1:27" ht="18" customHeight="1" x14ac:dyDescent="0.25">
      <c r="A8" s="37" t="s">
        <v>6</v>
      </c>
      <c r="B8" s="38">
        <v>42701</v>
      </c>
      <c r="C8" s="39">
        <f t="shared" si="2"/>
        <v>47</v>
      </c>
      <c r="D8" s="40">
        <v>0.99999999999999867</v>
      </c>
      <c r="E8" s="36">
        <v>0.99999999999999867</v>
      </c>
      <c r="F8" s="62">
        <v>2.0833333333333332E-2</v>
      </c>
      <c r="G8" s="33">
        <f t="shared" si="0"/>
        <v>0</v>
      </c>
      <c r="H8" s="6" t="str">
        <f t="shared" si="3"/>
        <v/>
      </c>
      <c r="I8" s="69"/>
      <c r="J8" s="69"/>
      <c r="K8" s="31">
        <f t="shared" si="4"/>
        <v>0</v>
      </c>
      <c r="L8" s="61"/>
      <c r="M8" s="23"/>
      <c r="P8" s="96"/>
      <c r="Q8" s="97"/>
      <c r="R8" s="97"/>
      <c r="S8" s="98"/>
      <c r="AA8" s="4">
        <f t="shared" si="5"/>
        <v>0.31250000000000011</v>
      </c>
    </row>
    <row r="9" spans="1:27" ht="18" customHeight="1" x14ac:dyDescent="0.25">
      <c r="A9" s="18"/>
      <c r="B9" s="18"/>
      <c r="C9" s="19"/>
      <c r="D9" s="18"/>
      <c r="E9" s="20"/>
      <c r="F9" s="45" t="s">
        <v>20</v>
      </c>
      <c r="G9" s="26">
        <f>SUM(G2:G8)</f>
        <v>39.999999999999936</v>
      </c>
      <c r="H9" s="26">
        <f>SUM(H2:H8)</f>
        <v>0</v>
      </c>
      <c r="I9" s="70">
        <f t="shared" ref="I9:J9" si="6">SUM(I2:I8)</f>
        <v>0</v>
      </c>
      <c r="J9" s="70">
        <f t="shared" si="6"/>
        <v>0</v>
      </c>
      <c r="K9" s="27">
        <f>SUM(K2:K8)</f>
        <v>449.99999999999932</v>
      </c>
      <c r="L9" s="61"/>
      <c r="M9" s="23"/>
      <c r="P9" s="96"/>
      <c r="Q9" s="97"/>
      <c r="R9" s="97"/>
      <c r="S9" s="98"/>
      <c r="AA9" s="4">
        <f t="shared" si="5"/>
        <v>0.3229166666666668</v>
      </c>
    </row>
    <row r="10" spans="1:27" ht="18" customHeight="1" x14ac:dyDescent="0.25">
      <c r="A10" s="18"/>
      <c r="B10" s="18"/>
      <c r="C10" s="19"/>
      <c r="D10" s="20"/>
      <c r="E10" s="20"/>
      <c r="F10" s="63" t="s">
        <v>21</v>
      </c>
      <c r="G10" s="6"/>
      <c r="H10" s="6"/>
      <c r="I10" s="69"/>
      <c r="J10" s="69"/>
      <c r="K10" s="27">
        <f>K9/1.33</f>
        <v>338.34586466165359</v>
      </c>
      <c r="L10" s="61"/>
      <c r="M10" s="23"/>
      <c r="P10" s="99"/>
      <c r="Q10" s="97"/>
      <c r="R10" s="97"/>
      <c r="S10" s="98"/>
      <c r="AA10" s="4">
        <f t="shared" si="5"/>
        <v>0.33333333333333348</v>
      </c>
    </row>
    <row r="11" spans="1:27" ht="18" customHeight="1" thickBot="1" x14ac:dyDescent="0.3">
      <c r="A11" s="23"/>
      <c r="B11" s="23"/>
      <c r="C11" s="23"/>
      <c r="D11" s="23"/>
      <c r="E11" s="23"/>
      <c r="F11" s="23"/>
      <c r="G11" s="23"/>
      <c r="H11" s="23"/>
      <c r="I11" s="71"/>
      <c r="J11" s="71"/>
      <c r="K11" s="23"/>
      <c r="L11" s="23"/>
      <c r="M11" s="23"/>
      <c r="P11" s="99"/>
      <c r="Q11" s="97"/>
      <c r="R11" s="97"/>
      <c r="S11" s="98"/>
      <c r="AA11" s="4">
        <f>AA10+TIME(0,15,0)</f>
        <v>0.34375000000000017</v>
      </c>
    </row>
    <row r="12" spans="1:27" ht="18" customHeight="1" x14ac:dyDescent="0.25">
      <c r="A12" s="10" t="s">
        <v>14</v>
      </c>
      <c r="B12" s="11" t="s">
        <v>7</v>
      </c>
      <c r="C12" s="11" t="s">
        <v>13</v>
      </c>
      <c r="D12" s="12" t="s">
        <v>8</v>
      </c>
      <c r="E12" s="12" t="s">
        <v>9</v>
      </c>
      <c r="F12" s="12" t="s">
        <v>15</v>
      </c>
      <c r="G12" s="12" t="s">
        <v>16</v>
      </c>
      <c r="H12" s="30" t="s">
        <v>19</v>
      </c>
      <c r="I12" s="68" t="s">
        <v>17</v>
      </c>
      <c r="J12" s="68" t="s">
        <v>18</v>
      </c>
      <c r="K12" s="13" t="s">
        <v>10</v>
      </c>
      <c r="L12" s="1" t="s">
        <v>12</v>
      </c>
      <c r="M12" s="23"/>
      <c r="N12" s="59">
        <f>C13</f>
        <v>48</v>
      </c>
      <c r="P12" s="99"/>
      <c r="Q12" s="97"/>
      <c r="R12" s="97"/>
      <c r="S12" s="98"/>
      <c r="AA12" s="4">
        <f>AA11+TIME(0,15,0)</f>
        <v>0.35416666666666685</v>
      </c>
    </row>
    <row r="13" spans="1:27" ht="18" customHeight="1" x14ac:dyDescent="0.25">
      <c r="A13" s="37" t="s">
        <v>0</v>
      </c>
      <c r="B13" s="38">
        <v>42702</v>
      </c>
      <c r="C13" s="39">
        <f>INT((B13-DATE(YEAR(B13-WEEKDAY(B13-1)+4),1,3)+WEEKDAY(DATE(YEAR(B13-WEEKDAY(B13-1)+4),1,3))+5)/7)</f>
        <v>48</v>
      </c>
      <c r="D13" s="36">
        <v>0.37500000000000022</v>
      </c>
      <c r="E13" s="36">
        <v>0.70833333333333304</v>
      </c>
      <c r="F13" s="62">
        <v>2.0833333333333332E-2</v>
      </c>
      <c r="G13" s="33">
        <f t="shared" ref="G13:G19" si="7">SUM(E13-D13)*24</f>
        <v>7.9999999999999876</v>
      </c>
      <c r="H13" s="6" t="str">
        <f>IF(G13&gt;8,G13-8,"")</f>
        <v/>
      </c>
      <c r="I13" s="69"/>
      <c r="J13" s="69"/>
      <c r="K13" s="31">
        <f>SUM((G13)*$L$2)</f>
        <v>89.999999999999858</v>
      </c>
      <c r="L13" s="8">
        <f t="shared" ref="L13" si="8">P3/20/8</f>
        <v>11.25</v>
      </c>
      <c r="M13" s="23"/>
      <c r="P13" s="99"/>
      <c r="Q13" s="97"/>
      <c r="R13" s="97"/>
      <c r="S13" s="98"/>
      <c r="U13" s="23"/>
      <c r="AA13" s="4">
        <f t="shared" si="5"/>
        <v>0.36458333333333354</v>
      </c>
    </row>
    <row r="14" spans="1:27" ht="18" customHeight="1" x14ac:dyDescent="0.25">
      <c r="A14" s="37" t="s">
        <v>1</v>
      </c>
      <c r="B14" s="38">
        <v>42703</v>
      </c>
      <c r="C14" s="39">
        <f t="shared" ref="C14:C19" si="9">INT((B14-DATE(YEAR(B14-WEEKDAY(B14-1)+4),1,3)+WEEKDAY(DATE(YEAR(B14-WEEKDAY(B14-1)+4),1,3))+5)/7)</f>
        <v>48</v>
      </c>
      <c r="D14" s="36">
        <v>0.37500000000000022</v>
      </c>
      <c r="E14" s="36">
        <v>0.70833333333333304</v>
      </c>
      <c r="F14" s="62">
        <v>2.0833333333333332E-2</v>
      </c>
      <c r="G14" s="33">
        <f t="shared" si="7"/>
        <v>7.9999999999999876</v>
      </c>
      <c r="H14" s="6" t="str">
        <f t="shared" ref="H14:H19" si="10">IF(G14&gt;8,G14-8,"")</f>
        <v/>
      </c>
      <c r="I14" s="69"/>
      <c r="J14" s="69"/>
      <c r="K14" s="31">
        <f t="shared" ref="K14:K19" si="11">SUM((G14)*$L$2)</f>
        <v>89.999999999999858</v>
      </c>
      <c r="L14" s="61"/>
      <c r="M14" s="23"/>
      <c r="P14" s="99"/>
      <c r="Q14" s="97"/>
      <c r="R14" s="97"/>
      <c r="S14" s="98"/>
      <c r="AA14" s="4">
        <f t="shared" si="5"/>
        <v>0.37500000000000022</v>
      </c>
    </row>
    <row r="15" spans="1:27" ht="18" customHeight="1" x14ac:dyDescent="0.25">
      <c r="A15" s="37" t="s">
        <v>2</v>
      </c>
      <c r="B15" s="38">
        <v>42704</v>
      </c>
      <c r="C15" s="39">
        <f t="shared" si="9"/>
        <v>48</v>
      </c>
      <c r="D15" s="36">
        <v>0.37500000000000022</v>
      </c>
      <c r="E15" s="36">
        <v>0.70833333333333304</v>
      </c>
      <c r="F15" s="62">
        <v>2.0833333333333332E-2</v>
      </c>
      <c r="G15" s="33">
        <f t="shared" si="7"/>
        <v>7.9999999999999876</v>
      </c>
      <c r="H15" s="6" t="str">
        <f t="shared" si="10"/>
        <v/>
      </c>
      <c r="I15" s="69"/>
      <c r="J15" s="69"/>
      <c r="K15" s="31">
        <f t="shared" si="11"/>
        <v>89.999999999999858</v>
      </c>
      <c r="L15" s="61"/>
      <c r="M15" s="23"/>
      <c r="P15" s="99"/>
      <c r="Q15" s="97"/>
      <c r="R15" s="97"/>
      <c r="S15" s="98"/>
      <c r="AA15" s="4">
        <f t="shared" si="5"/>
        <v>0.38541666666666691</v>
      </c>
    </row>
    <row r="16" spans="1:27" ht="18" customHeight="1" x14ac:dyDescent="0.25">
      <c r="A16" s="37" t="s">
        <v>3</v>
      </c>
      <c r="B16" s="38">
        <v>42705</v>
      </c>
      <c r="C16" s="39">
        <f t="shared" si="9"/>
        <v>48</v>
      </c>
      <c r="D16" s="36">
        <v>0.37500000000000022</v>
      </c>
      <c r="E16" s="36">
        <v>0.70833333333333304</v>
      </c>
      <c r="F16" s="62">
        <v>2.0833333333333332E-2</v>
      </c>
      <c r="G16" s="33">
        <f t="shared" si="7"/>
        <v>7.9999999999999876</v>
      </c>
      <c r="H16" s="6" t="str">
        <f t="shared" si="10"/>
        <v/>
      </c>
      <c r="I16" s="69"/>
      <c r="J16" s="69"/>
      <c r="K16" s="31">
        <f t="shared" si="11"/>
        <v>89.999999999999858</v>
      </c>
      <c r="L16" s="61"/>
      <c r="M16" s="23"/>
      <c r="P16" s="99"/>
      <c r="Q16" s="97"/>
      <c r="R16" s="97"/>
      <c r="S16" s="98"/>
      <c r="AA16" s="4">
        <f t="shared" si="5"/>
        <v>0.39583333333333359</v>
      </c>
    </row>
    <row r="17" spans="1:27" ht="18" customHeight="1" x14ac:dyDescent="0.25">
      <c r="A17" s="37" t="s">
        <v>4</v>
      </c>
      <c r="B17" s="38">
        <v>42706</v>
      </c>
      <c r="C17" s="39">
        <f t="shared" si="9"/>
        <v>48</v>
      </c>
      <c r="D17" s="36">
        <v>0.37500000000000022</v>
      </c>
      <c r="E17" s="36">
        <v>0.70833333333333304</v>
      </c>
      <c r="F17" s="62">
        <v>2.0833333333333332E-2</v>
      </c>
      <c r="G17" s="33">
        <f t="shared" si="7"/>
        <v>7.9999999999999876</v>
      </c>
      <c r="H17" s="6" t="str">
        <f t="shared" si="10"/>
        <v/>
      </c>
      <c r="I17" s="69"/>
      <c r="J17" s="69"/>
      <c r="K17" s="31">
        <f t="shared" si="11"/>
        <v>89.999999999999858</v>
      </c>
      <c r="L17" s="61"/>
      <c r="M17" s="23"/>
      <c r="P17" s="99"/>
      <c r="Q17" s="97"/>
      <c r="R17" s="97"/>
      <c r="S17" s="98"/>
      <c r="AA17" s="4">
        <f t="shared" si="5"/>
        <v>0.40625000000000028</v>
      </c>
    </row>
    <row r="18" spans="1:27" ht="18" customHeight="1" x14ac:dyDescent="0.25">
      <c r="A18" s="37" t="s">
        <v>5</v>
      </c>
      <c r="B18" s="38">
        <v>42707</v>
      </c>
      <c r="C18" s="39">
        <f t="shared" si="9"/>
        <v>48</v>
      </c>
      <c r="D18" s="36">
        <v>0.99999999999999867</v>
      </c>
      <c r="E18" s="36">
        <v>0.99999999999999867</v>
      </c>
      <c r="F18" s="62">
        <v>2.0833333333333332E-2</v>
      </c>
      <c r="G18" s="33">
        <f t="shared" si="7"/>
        <v>0</v>
      </c>
      <c r="H18" s="6" t="str">
        <f t="shared" si="10"/>
        <v/>
      </c>
      <c r="I18" s="69"/>
      <c r="J18" s="69"/>
      <c r="K18" s="31">
        <f t="shared" si="11"/>
        <v>0</v>
      </c>
      <c r="L18" s="61"/>
      <c r="M18" s="23"/>
      <c r="P18" s="99"/>
      <c r="Q18" s="97"/>
      <c r="R18" s="97"/>
      <c r="S18" s="98"/>
      <c r="AA18" s="4">
        <f t="shared" si="5"/>
        <v>0.41666666666666696</v>
      </c>
    </row>
    <row r="19" spans="1:27" ht="18" customHeight="1" x14ac:dyDescent="0.25">
      <c r="A19" s="37" t="s">
        <v>6</v>
      </c>
      <c r="B19" s="38">
        <v>42708</v>
      </c>
      <c r="C19" s="39">
        <f t="shared" si="9"/>
        <v>48</v>
      </c>
      <c r="D19" s="40">
        <v>0.99999999999999867</v>
      </c>
      <c r="E19" s="36">
        <v>0.99999999999999867</v>
      </c>
      <c r="F19" s="62">
        <v>2.0833333333333332E-2</v>
      </c>
      <c r="G19" s="33">
        <f t="shared" si="7"/>
        <v>0</v>
      </c>
      <c r="H19" s="6" t="str">
        <f t="shared" si="10"/>
        <v/>
      </c>
      <c r="I19" s="69"/>
      <c r="J19" s="69"/>
      <c r="K19" s="31">
        <f t="shared" si="11"/>
        <v>0</v>
      </c>
      <c r="L19" s="61"/>
      <c r="M19" s="23"/>
      <c r="P19" s="99"/>
      <c r="Q19" s="97"/>
      <c r="R19" s="97"/>
      <c r="S19" s="98"/>
      <c r="AA19" s="4">
        <f t="shared" si="5"/>
        <v>0.42708333333333365</v>
      </c>
    </row>
    <row r="20" spans="1:27" ht="18" customHeight="1" x14ac:dyDescent="0.25">
      <c r="A20" s="18"/>
      <c r="B20" s="18"/>
      <c r="C20" s="19"/>
      <c r="D20" s="18"/>
      <c r="E20" s="20"/>
      <c r="F20" s="45" t="s">
        <v>20</v>
      </c>
      <c r="G20" s="26">
        <f>SUM(G13:G19)</f>
        <v>39.999999999999936</v>
      </c>
      <c r="H20" s="26">
        <f>SUM(H13:H19)</f>
        <v>0</v>
      </c>
      <c r="I20" s="70">
        <f t="shared" ref="I20:J20" si="12">SUM(I13:I19)</f>
        <v>0</v>
      </c>
      <c r="J20" s="70">
        <f t="shared" si="12"/>
        <v>0</v>
      </c>
      <c r="K20" s="27">
        <f>SUM(K13:K19)</f>
        <v>449.99999999999932</v>
      </c>
      <c r="L20" s="61"/>
      <c r="M20" s="23"/>
      <c r="P20" s="99"/>
      <c r="Q20" s="97"/>
      <c r="R20" s="97"/>
      <c r="S20" s="100"/>
      <c r="AA20" s="4">
        <f t="shared" si="5"/>
        <v>0.43750000000000033</v>
      </c>
    </row>
    <row r="21" spans="1:27" ht="18" customHeight="1" thickBot="1" x14ac:dyDescent="0.3">
      <c r="A21" s="18"/>
      <c r="B21" s="18"/>
      <c r="C21" s="19"/>
      <c r="D21" s="20"/>
      <c r="E21" s="20"/>
      <c r="F21" s="63" t="s">
        <v>21</v>
      </c>
      <c r="G21" s="6"/>
      <c r="H21" s="6"/>
      <c r="I21" s="69"/>
      <c r="J21" s="69"/>
      <c r="K21" s="27">
        <f>K20/1.33</f>
        <v>338.34586466165359</v>
      </c>
      <c r="L21" s="61"/>
      <c r="M21" s="23"/>
      <c r="P21" s="101"/>
      <c r="Q21" s="102"/>
      <c r="R21" s="102"/>
      <c r="S21" s="103"/>
      <c r="AA21" s="4">
        <f t="shared" si="5"/>
        <v>0.44791666666666702</v>
      </c>
    </row>
    <row r="22" spans="1:27" ht="18" customHeight="1" thickBot="1" x14ac:dyDescent="0.3">
      <c r="A22" s="23"/>
      <c r="B22" s="23"/>
      <c r="C22" s="23"/>
      <c r="D22" s="23"/>
      <c r="E22" s="23"/>
      <c r="F22" s="23"/>
      <c r="G22" s="23"/>
      <c r="H22" s="23"/>
      <c r="I22" s="71"/>
      <c r="J22" s="71"/>
      <c r="K22" s="23"/>
      <c r="L22" s="23"/>
      <c r="M22" s="23"/>
      <c r="AA22" s="4">
        <f>AA21+TIME(0,15,0)</f>
        <v>0.4583333333333337</v>
      </c>
    </row>
    <row r="23" spans="1:27" ht="18" customHeight="1" x14ac:dyDescent="0.25">
      <c r="A23" s="10" t="s">
        <v>14</v>
      </c>
      <c r="B23" s="11" t="s">
        <v>7</v>
      </c>
      <c r="C23" s="11" t="s">
        <v>13</v>
      </c>
      <c r="D23" s="12" t="s">
        <v>8</v>
      </c>
      <c r="E23" s="12" t="s">
        <v>9</v>
      </c>
      <c r="F23" s="12" t="s">
        <v>15</v>
      </c>
      <c r="G23" s="12" t="s">
        <v>16</v>
      </c>
      <c r="H23" s="30" t="s">
        <v>19</v>
      </c>
      <c r="I23" s="68" t="s">
        <v>17</v>
      </c>
      <c r="J23" s="68" t="s">
        <v>18</v>
      </c>
      <c r="K23" s="13" t="s">
        <v>10</v>
      </c>
      <c r="L23" s="1" t="s">
        <v>12</v>
      </c>
      <c r="M23" s="23"/>
      <c r="N23" s="59">
        <f>C24</f>
        <v>49</v>
      </c>
      <c r="AA23" s="4">
        <f>AA22+TIME(0,15,0)</f>
        <v>0.46875000000000039</v>
      </c>
    </row>
    <row r="24" spans="1:27" ht="18" customHeight="1" x14ac:dyDescent="0.25">
      <c r="A24" s="37" t="s">
        <v>0</v>
      </c>
      <c r="B24" s="38">
        <v>42709</v>
      </c>
      <c r="C24" s="39">
        <f>INT((B24-DATE(YEAR(B24-WEEKDAY(B24-1)+4),1,3)+WEEKDAY(DATE(YEAR(B24-WEEKDAY(B24-1)+4),1,3))+5)/7)</f>
        <v>49</v>
      </c>
      <c r="D24" s="36">
        <v>0.37500000000000022</v>
      </c>
      <c r="E24" s="36">
        <v>0.70833333333333304</v>
      </c>
      <c r="F24" s="62">
        <v>2.0833333333333332E-2</v>
      </c>
      <c r="G24" s="33">
        <f t="shared" ref="G24:G30" si="13">SUM(E24-D24)*24</f>
        <v>7.9999999999999876</v>
      </c>
      <c r="H24" s="6" t="str">
        <f>IF(G24&gt;8,G24-8,"")</f>
        <v/>
      </c>
      <c r="I24" s="69"/>
      <c r="J24" s="69"/>
      <c r="K24" s="31">
        <f>SUM((G24)*$L$2)</f>
        <v>89.999999999999858</v>
      </c>
      <c r="L24" s="8">
        <f t="shared" ref="L24" si="14">P3/20/8</f>
        <v>11.25</v>
      </c>
      <c r="M24" s="23"/>
      <c r="AA24" s="4">
        <f t="shared" si="5"/>
        <v>0.47916666666666707</v>
      </c>
    </row>
    <row r="25" spans="1:27" ht="18" customHeight="1" x14ac:dyDescent="0.25">
      <c r="A25" s="37" t="s">
        <v>1</v>
      </c>
      <c r="B25" s="38">
        <v>42710</v>
      </c>
      <c r="C25" s="39">
        <f t="shared" ref="C25:C30" si="15">INT((B25-DATE(YEAR(B25-WEEKDAY(B25-1)+4),1,3)+WEEKDAY(DATE(YEAR(B25-WEEKDAY(B25-1)+4),1,3))+5)/7)</f>
        <v>49</v>
      </c>
      <c r="D25" s="36">
        <v>0.37500000000000022</v>
      </c>
      <c r="E25" s="36">
        <v>0.70833333333333304</v>
      </c>
      <c r="F25" s="62">
        <v>2.0833333333333332E-2</v>
      </c>
      <c r="G25" s="33">
        <f t="shared" si="13"/>
        <v>7.9999999999999876</v>
      </c>
      <c r="H25" s="6" t="str">
        <f t="shared" ref="H25:H30" si="16">IF(G25&gt;8,G25-8,"")</f>
        <v/>
      </c>
      <c r="I25" s="69"/>
      <c r="J25" s="69"/>
      <c r="K25" s="31">
        <f t="shared" ref="K25:K30" si="17">SUM((G25)*$L$2)</f>
        <v>89.999999999999858</v>
      </c>
      <c r="L25" s="61"/>
      <c r="M25" s="23"/>
      <c r="AA25" s="4">
        <f t="shared" si="5"/>
        <v>0.48958333333333376</v>
      </c>
    </row>
    <row r="26" spans="1:27" ht="18" customHeight="1" x14ac:dyDescent="0.25">
      <c r="A26" s="37" t="s">
        <v>2</v>
      </c>
      <c r="B26" s="38">
        <v>42711</v>
      </c>
      <c r="C26" s="39">
        <f t="shared" si="15"/>
        <v>49</v>
      </c>
      <c r="D26" s="36">
        <v>0.37500000000000022</v>
      </c>
      <c r="E26" s="36">
        <v>0.70833333333333304</v>
      </c>
      <c r="F26" s="62">
        <v>2.0833333333333332E-2</v>
      </c>
      <c r="G26" s="33">
        <f t="shared" si="13"/>
        <v>7.9999999999999876</v>
      </c>
      <c r="H26" s="6" t="str">
        <f t="shared" si="16"/>
        <v/>
      </c>
      <c r="I26" s="69"/>
      <c r="J26" s="69"/>
      <c r="K26" s="31">
        <f t="shared" si="17"/>
        <v>89.999999999999858</v>
      </c>
      <c r="L26" s="61"/>
      <c r="M26" s="23"/>
      <c r="AA26" s="4">
        <f t="shared" si="5"/>
        <v>0.50000000000000044</v>
      </c>
    </row>
    <row r="27" spans="1:27" ht="18" customHeight="1" x14ac:dyDescent="0.25">
      <c r="A27" s="37" t="s">
        <v>3</v>
      </c>
      <c r="B27" s="38">
        <v>42712</v>
      </c>
      <c r="C27" s="39">
        <f t="shared" si="15"/>
        <v>49</v>
      </c>
      <c r="D27" s="36">
        <v>0.37500000000000022</v>
      </c>
      <c r="E27" s="36">
        <v>0.70833333333333304</v>
      </c>
      <c r="F27" s="62">
        <v>2.0833333333333332E-2</v>
      </c>
      <c r="G27" s="33">
        <f t="shared" si="13"/>
        <v>7.9999999999999876</v>
      </c>
      <c r="H27" s="6" t="str">
        <f t="shared" si="16"/>
        <v/>
      </c>
      <c r="I27" s="69"/>
      <c r="J27" s="69"/>
      <c r="K27" s="31">
        <f t="shared" si="17"/>
        <v>89.999999999999858</v>
      </c>
      <c r="L27" s="61"/>
      <c r="M27" s="23"/>
      <c r="AA27" s="4">
        <f t="shared" si="5"/>
        <v>0.51041666666666707</v>
      </c>
    </row>
    <row r="28" spans="1:27" ht="18" customHeight="1" x14ac:dyDescent="0.25">
      <c r="A28" s="37" t="s">
        <v>4</v>
      </c>
      <c r="B28" s="38">
        <v>42713</v>
      </c>
      <c r="C28" s="39">
        <f t="shared" si="15"/>
        <v>49</v>
      </c>
      <c r="D28" s="36">
        <v>0.37500000000000022</v>
      </c>
      <c r="E28" s="36">
        <v>0.70833333333333304</v>
      </c>
      <c r="F28" s="62">
        <v>2.0833333333333332E-2</v>
      </c>
      <c r="G28" s="33">
        <f t="shared" si="13"/>
        <v>7.9999999999999876</v>
      </c>
      <c r="H28" s="6" t="str">
        <f t="shared" si="16"/>
        <v/>
      </c>
      <c r="I28" s="69"/>
      <c r="J28" s="69"/>
      <c r="K28" s="31">
        <f t="shared" si="17"/>
        <v>89.999999999999858</v>
      </c>
      <c r="L28" s="61"/>
      <c r="M28" s="23"/>
      <c r="AA28" s="4">
        <f t="shared" si="5"/>
        <v>0.5208333333333337</v>
      </c>
    </row>
    <row r="29" spans="1:27" ht="18" customHeight="1" x14ac:dyDescent="0.25">
      <c r="A29" s="37" t="s">
        <v>5</v>
      </c>
      <c r="B29" s="38">
        <v>42714</v>
      </c>
      <c r="C29" s="39">
        <f t="shared" si="15"/>
        <v>49</v>
      </c>
      <c r="D29" s="36">
        <v>0.99999999999999867</v>
      </c>
      <c r="E29" s="36">
        <v>0.99999999999999867</v>
      </c>
      <c r="F29" s="62">
        <v>2.0833333333333332E-2</v>
      </c>
      <c r="G29" s="33">
        <f t="shared" si="13"/>
        <v>0</v>
      </c>
      <c r="H29" s="6" t="str">
        <f t="shared" si="16"/>
        <v/>
      </c>
      <c r="I29" s="69"/>
      <c r="J29" s="69"/>
      <c r="K29" s="31">
        <f t="shared" si="17"/>
        <v>0</v>
      </c>
      <c r="L29" s="61"/>
      <c r="M29" s="23"/>
      <c r="AA29" s="4">
        <f t="shared" si="5"/>
        <v>0.53125000000000033</v>
      </c>
    </row>
    <row r="30" spans="1:27" ht="18" customHeight="1" x14ac:dyDescent="0.25">
      <c r="A30" s="37" t="s">
        <v>6</v>
      </c>
      <c r="B30" s="38">
        <v>42715</v>
      </c>
      <c r="C30" s="39">
        <f t="shared" si="15"/>
        <v>49</v>
      </c>
      <c r="D30" s="40">
        <v>0.99999999999999867</v>
      </c>
      <c r="E30" s="36">
        <v>0.99999999999999867</v>
      </c>
      <c r="F30" s="62">
        <v>2.0833333333333332E-2</v>
      </c>
      <c r="G30" s="33">
        <f t="shared" si="13"/>
        <v>0</v>
      </c>
      <c r="H30" s="6" t="str">
        <f t="shared" si="16"/>
        <v/>
      </c>
      <c r="I30" s="69"/>
      <c r="J30" s="69"/>
      <c r="K30" s="31">
        <f t="shared" si="17"/>
        <v>0</v>
      </c>
      <c r="L30" s="61"/>
      <c r="M30" s="23"/>
      <c r="AA30" s="4">
        <f t="shared" si="5"/>
        <v>0.54166666666666696</v>
      </c>
    </row>
    <row r="31" spans="1:27" ht="18" customHeight="1" x14ac:dyDescent="0.25">
      <c r="A31" s="18"/>
      <c r="B31" s="18"/>
      <c r="C31" s="19"/>
      <c r="D31" s="18"/>
      <c r="E31" s="20"/>
      <c r="F31" s="45" t="s">
        <v>20</v>
      </c>
      <c r="G31" s="26">
        <f>SUM(G24:G30)</f>
        <v>39.999999999999936</v>
      </c>
      <c r="H31" s="26">
        <f>SUM(H24:H30)</f>
        <v>0</v>
      </c>
      <c r="I31" s="70">
        <f t="shared" ref="I31:J31" si="18">SUM(I24:I30)</f>
        <v>0</v>
      </c>
      <c r="J31" s="70">
        <f t="shared" si="18"/>
        <v>0</v>
      </c>
      <c r="K31" s="27">
        <f>SUM(K24:K30)</f>
        <v>449.99999999999932</v>
      </c>
      <c r="L31" s="61"/>
      <c r="M31" s="23"/>
      <c r="AA31" s="4">
        <f t="shared" si="5"/>
        <v>0.55208333333333359</v>
      </c>
    </row>
    <row r="32" spans="1:27" ht="18" customHeight="1" x14ac:dyDescent="0.25">
      <c r="A32" s="18"/>
      <c r="B32" s="18"/>
      <c r="C32" s="19"/>
      <c r="D32" s="20"/>
      <c r="E32" s="20"/>
      <c r="F32" s="63" t="s">
        <v>21</v>
      </c>
      <c r="G32" s="6"/>
      <c r="H32" s="6"/>
      <c r="I32" s="69"/>
      <c r="J32" s="69"/>
      <c r="K32" s="27">
        <f>K31/1.33</f>
        <v>338.34586466165359</v>
      </c>
      <c r="L32" s="61"/>
      <c r="AA32" s="4">
        <f t="shared" si="5"/>
        <v>0.56250000000000022</v>
      </c>
    </row>
    <row r="33" spans="1:27" ht="15.75" thickBot="1" x14ac:dyDescent="0.3">
      <c r="AA33" s="4">
        <f>AA32+TIME(0,15,0)</f>
        <v>0.57291666666666685</v>
      </c>
    </row>
    <row r="34" spans="1:27" ht="15.75" thickBot="1" x14ac:dyDescent="0.3">
      <c r="A34" s="14" t="s">
        <v>14</v>
      </c>
      <c r="B34" s="15" t="s">
        <v>7</v>
      </c>
      <c r="C34" s="15" t="s">
        <v>13</v>
      </c>
      <c r="D34" s="47" t="s">
        <v>8</v>
      </c>
      <c r="E34" s="47" t="s">
        <v>9</v>
      </c>
      <c r="F34" s="16" t="s">
        <v>15</v>
      </c>
      <c r="G34" s="16" t="s">
        <v>16</v>
      </c>
      <c r="H34" s="48" t="s">
        <v>19</v>
      </c>
      <c r="I34" s="73" t="s">
        <v>17</v>
      </c>
      <c r="J34" s="73" t="s">
        <v>18</v>
      </c>
      <c r="K34" s="17" t="s">
        <v>10</v>
      </c>
      <c r="L34" s="5" t="s">
        <v>12</v>
      </c>
      <c r="N34" s="59">
        <f>C35</f>
        <v>50</v>
      </c>
      <c r="AA34" s="4">
        <f t="shared" si="5"/>
        <v>0.58333333333333348</v>
      </c>
    </row>
    <row r="35" spans="1:27" x14ac:dyDescent="0.25">
      <c r="A35" s="41" t="s">
        <v>0</v>
      </c>
      <c r="B35" s="42">
        <v>42716</v>
      </c>
      <c r="C35" s="43">
        <f>INT((B35-DATE(YEAR(B35-WEEKDAY(B35-1)+4),1,3)+WEEKDAY(DATE(YEAR(B35-WEEKDAY(B35-1)+4),1,3))+5)/7)</f>
        <v>50</v>
      </c>
      <c r="D35" s="49">
        <v>0.37500000000000022</v>
      </c>
      <c r="E35" s="49">
        <v>0.70833333333333304</v>
      </c>
      <c r="F35" s="64">
        <v>2.0833333333333332E-2</v>
      </c>
      <c r="G35" s="34">
        <f t="shared" ref="G35:G41" si="19">SUM(E35-D35)*24</f>
        <v>7.9999999999999876</v>
      </c>
      <c r="H35" s="50" t="str">
        <f>IF(G35&gt;8,G35-8,"")</f>
        <v/>
      </c>
      <c r="I35" s="74"/>
      <c r="J35" s="74"/>
      <c r="K35" s="51">
        <f>SUM((G35)*$L$2)</f>
        <v>89.999999999999858</v>
      </c>
      <c r="L35" s="9">
        <f>P3/20/8</f>
        <v>11.25</v>
      </c>
      <c r="AA35" s="4">
        <f t="shared" si="5"/>
        <v>0.59375000000000011</v>
      </c>
    </row>
    <row r="36" spans="1:27" x14ac:dyDescent="0.25">
      <c r="A36" s="44" t="s">
        <v>1</v>
      </c>
      <c r="B36" s="42">
        <v>42717</v>
      </c>
      <c r="C36" s="43">
        <f t="shared" ref="C36:C41" si="20">INT((B36-DATE(YEAR(B36-WEEKDAY(B36-1)+4),1,3)+WEEKDAY(DATE(YEAR(B36-WEEKDAY(B36-1)+4),1,3))+5)/7)</f>
        <v>50</v>
      </c>
      <c r="D36" s="52">
        <v>0.37500000000000022</v>
      </c>
      <c r="E36" s="52">
        <v>0.70833333333333304</v>
      </c>
      <c r="F36" s="65">
        <v>2.0833333333333332E-2</v>
      </c>
      <c r="G36" s="35">
        <f t="shared" si="19"/>
        <v>7.9999999999999876</v>
      </c>
      <c r="H36" s="53" t="str">
        <f t="shared" ref="H36:H41" si="21">IF(G36&gt;8,G36-8,"")</f>
        <v/>
      </c>
      <c r="I36" s="75"/>
      <c r="J36" s="75"/>
      <c r="K36" s="54">
        <f t="shared" ref="K36:K41" si="22">SUM((G36)*$L$2)</f>
        <v>89.999999999999858</v>
      </c>
      <c r="L36" s="24"/>
      <c r="AA36" s="4">
        <f t="shared" si="5"/>
        <v>0.60416666666666674</v>
      </c>
    </row>
    <row r="37" spans="1:27" x14ac:dyDescent="0.25">
      <c r="A37" s="41" t="s">
        <v>2</v>
      </c>
      <c r="B37" s="42">
        <v>42718</v>
      </c>
      <c r="C37" s="43">
        <f t="shared" si="20"/>
        <v>50</v>
      </c>
      <c r="D37" s="49">
        <v>0.37500000000000022</v>
      </c>
      <c r="E37" s="49">
        <v>0.70833333333333304</v>
      </c>
      <c r="F37" s="64">
        <v>2.0833333333333332E-2</v>
      </c>
      <c r="G37" s="34">
        <f t="shared" si="19"/>
        <v>7.9999999999999876</v>
      </c>
      <c r="H37" s="50" t="str">
        <f t="shared" si="21"/>
        <v/>
      </c>
      <c r="I37" s="74"/>
      <c r="J37" s="74"/>
      <c r="K37" s="51">
        <f t="shared" si="22"/>
        <v>89.999999999999858</v>
      </c>
      <c r="L37" s="24"/>
      <c r="AA37" s="4">
        <f t="shared" si="5"/>
        <v>0.61458333333333337</v>
      </c>
    </row>
    <row r="38" spans="1:27" x14ac:dyDescent="0.25">
      <c r="A38" s="44" t="s">
        <v>3</v>
      </c>
      <c r="B38" s="42">
        <v>42719</v>
      </c>
      <c r="C38" s="43">
        <f t="shared" si="20"/>
        <v>50</v>
      </c>
      <c r="D38" s="52">
        <v>0.37500000000000022</v>
      </c>
      <c r="E38" s="52">
        <v>0.70833333333333304</v>
      </c>
      <c r="F38" s="65">
        <v>2.0833333333333332E-2</v>
      </c>
      <c r="G38" s="35">
        <f t="shared" si="19"/>
        <v>7.9999999999999876</v>
      </c>
      <c r="H38" s="53" t="str">
        <f t="shared" si="21"/>
        <v/>
      </c>
      <c r="I38" s="75"/>
      <c r="J38" s="75"/>
      <c r="K38" s="54">
        <f t="shared" si="22"/>
        <v>89.999999999999858</v>
      </c>
      <c r="L38" s="24"/>
      <c r="AA38" s="4">
        <f t="shared" si="5"/>
        <v>0.625</v>
      </c>
    </row>
    <row r="39" spans="1:27" x14ac:dyDescent="0.25">
      <c r="A39" s="41" t="s">
        <v>4</v>
      </c>
      <c r="B39" s="42">
        <v>42720</v>
      </c>
      <c r="C39" s="43">
        <f t="shared" si="20"/>
        <v>50</v>
      </c>
      <c r="D39" s="49">
        <v>0.37500000000000022</v>
      </c>
      <c r="E39" s="49">
        <v>0.70833333333333304</v>
      </c>
      <c r="F39" s="64">
        <v>2.0833333333333332E-2</v>
      </c>
      <c r="G39" s="34">
        <f t="shared" si="19"/>
        <v>7.9999999999999876</v>
      </c>
      <c r="H39" s="50" t="str">
        <f t="shared" si="21"/>
        <v/>
      </c>
      <c r="I39" s="74"/>
      <c r="J39" s="74"/>
      <c r="K39" s="51">
        <f t="shared" si="22"/>
        <v>89.999999999999858</v>
      </c>
      <c r="L39" s="24"/>
      <c r="AA39" s="4">
        <f t="shared" si="5"/>
        <v>0.63541666666666663</v>
      </c>
    </row>
    <row r="40" spans="1:27" x14ac:dyDescent="0.25">
      <c r="A40" s="44" t="s">
        <v>5</v>
      </c>
      <c r="B40" s="42">
        <v>42721</v>
      </c>
      <c r="C40" s="43">
        <f t="shared" si="20"/>
        <v>50</v>
      </c>
      <c r="D40" s="52">
        <v>0.99999999999999867</v>
      </c>
      <c r="E40" s="52">
        <v>0.99999999999999867</v>
      </c>
      <c r="F40" s="65">
        <v>2.0833333333333332E-2</v>
      </c>
      <c r="G40" s="35">
        <f t="shared" si="19"/>
        <v>0</v>
      </c>
      <c r="H40" s="53" t="str">
        <f t="shared" si="21"/>
        <v/>
      </c>
      <c r="I40" s="75"/>
      <c r="J40" s="75"/>
      <c r="K40" s="54">
        <f t="shared" si="22"/>
        <v>0</v>
      </c>
      <c r="L40" s="24"/>
      <c r="AA40" s="4">
        <f t="shared" si="5"/>
        <v>0.64583333333333326</v>
      </c>
    </row>
    <row r="41" spans="1:27" x14ac:dyDescent="0.25">
      <c r="A41" s="41" t="s">
        <v>6</v>
      </c>
      <c r="B41" s="42">
        <v>42722</v>
      </c>
      <c r="C41" s="43">
        <f t="shared" si="20"/>
        <v>50</v>
      </c>
      <c r="D41" s="55">
        <v>0.99999999999999867</v>
      </c>
      <c r="E41" s="49">
        <v>0.99999999999999867</v>
      </c>
      <c r="F41" s="64">
        <v>2.0833333333333332E-2</v>
      </c>
      <c r="G41" s="34">
        <f t="shared" si="19"/>
        <v>0</v>
      </c>
      <c r="H41" s="50" t="str">
        <f t="shared" si="21"/>
        <v/>
      </c>
      <c r="I41" s="74"/>
      <c r="J41" s="74"/>
      <c r="K41" s="51">
        <f t="shared" si="22"/>
        <v>0</v>
      </c>
      <c r="L41" s="24"/>
      <c r="AA41" s="4">
        <f t="shared" si="5"/>
        <v>0.65624999999999989</v>
      </c>
    </row>
    <row r="42" spans="1:27" x14ac:dyDescent="0.25">
      <c r="A42" s="23"/>
      <c r="B42" s="21"/>
      <c r="C42" s="22"/>
      <c r="D42" s="56"/>
      <c r="E42" s="57"/>
      <c r="F42" s="46" t="s">
        <v>20</v>
      </c>
      <c r="G42" s="28">
        <f>SUM(G35:G41)</f>
        <v>39.999999999999936</v>
      </c>
      <c r="H42" s="58">
        <f>SUM(H35:H41)</f>
        <v>0</v>
      </c>
      <c r="I42" s="76">
        <f t="shared" ref="I42:J42" si="23">SUM(I35:I41)</f>
        <v>0</v>
      </c>
      <c r="J42" s="76">
        <f t="shared" si="23"/>
        <v>0</v>
      </c>
      <c r="K42" s="29">
        <f>SUM(K35:K41)</f>
        <v>449.99999999999932</v>
      </c>
      <c r="L42" s="24"/>
      <c r="AA42" s="4">
        <f t="shared" si="5"/>
        <v>0.66666666666666652</v>
      </c>
    </row>
    <row r="43" spans="1:27" x14ac:dyDescent="0.25">
      <c r="A43" s="23"/>
      <c r="B43" s="21"/>
      <c r="C43" s="22"/>
      <c r="D43" s="57"/>
      <c r="E43" s="57"/>
      <c r="F43" s="66" t="s">
        <v>21</v>
      </c>
      <c r="G43" s="7"/>
      <c r="H43" s="50"/>
      <c r="I43" s="74"/>
      <c r="J43" s="74"/>
      <c r="K43" s="32">
        <f>K42/1.33</f>
        <v>338.34586466165359</v>
      </c>
      <c r="L43" s="24"/>
      <c r="AA43" s="4">
        <f t="shared" si="5"/>
        <v>0.67708333333333315</v>
      </c>
    </row>
    <row r="44" spans="1:27" ht="15.75" thickBot="1" x14ac:dyDescent="0.3">
      <c r="A44" s="23"/>
      <c r="AA44" s="4">
        <f t="shared" si="5"/>
        <v>0.68749999999999978</v>
      </c>
    </row>
    <row r="45" spans="1:27" ht="15.75" thickBot="1" x14ac:dyDescent="0.3">
      <c r="A45" s="14" t="s">
        <v>14</v>
      </c>
      <c r="B45" s="15" t="s">
        <v>7</v>
      </c>
      <c r="C45" s="15" t="s">
        <v>13</v>
      </c>
      <c r="D45" s="47" t="s">
        <v>8</v>
      </c>
      <c r="E45" s="47" t="s">
        <v>9</v>
      </c>
      <c r="F45" s="16" t="s">
        <v>15</v>
      </c>
      <c r="G45" s="16" t="s">
        <v>16</v>
      </c>
      <c r="H45" s="48" t="s">
        <v>19</v>
      </c>
      <c r="I45" s="73" t="s">
        <v>17</v>
      </c>
      <c r="J45" s="73" t="s">
        <v>18</v>
      </c>
      <c r="K45" s="17" t="s">
        <v>10</v>
      </c>
      <c r="L45" s="5" t="s">
        <v>12</v>
      </c>
      <c r="N45" s="59">
        <f>C46</f>
        <v>51</v>
      </c>
      <c r="AA45" s="4">
        <f t="shared" si="5"/>
        <v>0.69791666666666641</v>
      </c>
    </row>
    <row r="46" spans="1:27" x14ac:dyDescent="0.25">
      <c r="A46" s="41" t="s">
        <v>0</v>
      </c>
      <c r="B46" s="42">
        <v>42723</v>
      </c>
      <c r="C46" s="43">
        <f>INT((B46-DATE(YEAR(B46-WEEKDAY(B46-1)+4),1,3)+WEEKDAY(DATE(YEAR(B46-WEEKDAY(B46-1)+4),1,3))+5)/7)</f>
        <v>51</v>
      </c>
      <c r="D46" s="49">
        <v>0.37500000000000022</v>
      </c>
      <c r="E46" s="49">
        <v>0.70833333333333304</v>
      </c>
      <c r="F46" s="64">
        <v>2.0833333333333332E-2</v>
      </c>
      <c r="G46" s="34">
        <f t="shared" ref="G46:G52" si="24">SUM(E46-D46)*24</f>
        <v>7.9999999999999876</v>
      </c>
      <c r="H46" s="50" t="str">
        <f>IF(G46&gt;8,G46-8,"")</f>
        <v/>
      </c>
      <c r="I46" s="74"/>
      <c r="J46" s="74"/>
      <c r="K46" s="51">
        <f>SUM((G46)*$L$2)</f>
        <v>89.999999999999858</v>
      </c>
      <c r="L46" s="9">
        <f>P3/20/8</f>
        <v>11.25</v>
      </c>
      <c r="AA46" s="4">
        <f t="shared" si="5"/>
        <v>0.70833333333333304</v>
      </c>
    </row>
    <row r="47" spans="1:27" x14ac:dyDescent="0.25">
      <c r="A47" s="44" t="s">
        <v>1</v>
      </c>
      <c r="B47" s="42">
        <v>42724</v>
      </c>
      <c r="C47" s="43">
        <f t="shared" ref="C47:C52" si="25">INT((B47-DATE(YEAR(B47-WEEKDAY(B47-1)+4),1,3)+WEEKDAY(DATE(YEAR(B47-WEEKDAY(B47-1)+4),1,3))+5)/7)</f>
        <v>51</v>
      </c>
      <c r="D47" s="52">
        <v>0.37500000000000022</v>
      </c>
      <c r="E47" s="52">
        <v>0.70833333333333304</v>
      </c>
      <c r="F47" s="65">
        <v>2.0833333333333332E-2</v>
      </c>
      <c r="G47" s="35">
        <f t="shared" si="24"/>
        <v>7.9999999999999876</v>
      </c>
      <c r="H47" s="53" t="str">
        <f t="shared" ref="H47:H52" si="26">IF(G47&gt;8,G47-8,"")</f>
        <v/>
      </c>
      <c r="I47" s="75"/>
      <c r="J47" s="75"/>
      <c r="K47" s="54">
        <f t="shared" ref="K47:K52" si="27">SUM((G47)*$L$2)</f>
        <v>89.999999999999858</v>
      </c>
      <c r="L47" s="24"/>
      <c r="AA47" s="4">
        <f t="shared" si="5"/>
        <v>0.71874999999999967</v>
      </c>
    </row>
    <row r="48" spans="1:27" x14ac:dyDescent="0.25">
      <c r="A48" s="41" t="s">
        <v>2</v>
      </c>
      <c r="B48" s="42">
        <v>42725</v>
      </c>
      <c r="C48" s="43">
        <f t="shared" si="25"/>
        <v>51</v>
      </c>
      <c r="D48" s="49">
        <v>0.37500000000000022</v>
      </c>
      <c r="E48" s="49">
        <v>0.70833333333333304</v>
      </c>
      <c r="F48" s="64">
        <v>2.0833333333333332E-2</v>
      </c>
      <c r="G48" s="34">
        <f t="shared" si="24"/>
        <v>7.9999999999999876</v>
      </c>
      <c r="H48" s="50" t="str">
        <f t="shared" si="26"/>
        <v/>
      </c>
      <c r="I48" s="74"/>
      <c r="J48" s="74"/>
      <c r="K48" s="51">
        <f t="shared" si="27"/>
        <v>89.999999999999858</v>
      </c>
      <c r="L48" s="24"/>
      <c r="AA48" s="4">
        <f t="shared" si="5"/>
        <v>0.7291666666666663</v>
      </c>
    </row>
    <row r="49" spans="1:27" x14ac:dyDescent="0.25">
      <c r="A49" s="44" t="s">
        <v>3</v>
      </c>
      <c r="B49" s="42">
        <v>42726</v>
      </c>
      <c r="C49" s="43">
        <f t="shared" si="25"/>
        <v>51</v>
      </c>
      <c r="D49" s="52">
        <v>0.37500000000000022</v>
      </c>
      <c r="E49" s="52">
        <v>0.70833333333333304</v>
      </c>
      <c r="F49" s="65">
        <v>2.0833333333333332E-2</v>
      </c>
      <c r="G49" s="35">
        <f t="shared" si="24"/>
        <v>7.9999999999999876</v>
      </c>
      <c r="H49" s="53" t="str">
        <f t="shared" si="26"/>
        <v/>
      </c>
      <c r="I49" s="75"/>
      <c r="J49" s="75"/>
      <c r="K49" s="54">
        <f t="shared" si="27"/>
        <v>89.999999999999858</v>
      </c>
      <c r="L49" s="24"/>
      <c r="AA49" s="4">
        <f t="shared" si="5"/>
        <v>0.73958333333333293</v>
      </c>
    </row>
    <row r="50" spans="1:27" x14ac:dyDescent="0.25">
      <c r="A50" s="41" t="s">
        <v>4</v>
      </c>
      <c r="B50" s="42">
        <v>42727</v>
      </c>
      <c r="C50" s="43">
        <f t="shared" si="25"/>
        <v>51</v>
      </c>
      <c r="D50" s="49">
        <v>0.37500000000000022</v>
      </c>
      <c r="E50" s="49">
        <v>0.70833333333333304</v>
      </c>
      <c r="F50" s="64">
        <v>2.0833333333333332E-2</v>
      </c>
      <c r="G50" s="34">
        <f t="shared" si="24"/>
        <v>7.9999999999999876</v>
      </c>
      <c r="H50" s="50" t="str">
        <f t="shared" si="26"/>
        <v/>
      </c>
      <c r="I50" s="74"/>
      <c r="J50" s="74"/>
      <c r="K50" s="51">
        <f t="shared" si="27"/>
        <v>89.999999999999858</v>
      </c>
      <c r="L50" s="24"/>
      <c r="AA50" s="4">
        <f t="shared" si="5"/>
        <v>0.74999999999999956</v>
      </c>
    </row>
    <row r="51" spans="1:27" x14ac:dyDescent="0.25">
      <c r="A51" s="44" t="s">
        <v>5</v>
      </c>
      <c r="B51" s="42">
        <v>42728</v>
      </c>
      <c r="C51" s="43">
        <f t="shared" si="25"/>
        <v>51</v>
      </c>
      <c r="D51" s="52">
        <v>0.99999999999999867</v>
      </c>
      <c r="E51" s="52">
        <v>0.99999999999999867</v>
      </c>
      <c r="F51" s="65">
        <v>2.0833333333333332E-2</v>
      </c>
      <c r="G51" s="35">
        <f t="shared" si="24"/>
        <v>0</v>
      </c>
      <c r="H51" s="53" t="str">
        <f t="shared" si="26"/>
        <v/>
      </c>
      <c r="I51" s="75"/>
      <c r="J51" s="75"/>
      <c r="K51" s="54">
        <f t="shared" si="27"/>
        <v>0</v>
      </c>
      <c r="L51" s="24"/>
      <c r="AA51" s="4">
        <f t="shared" si="5"/>
        <v>0.76041666666666619</v>
      </c>
    </row>
    <row r="52" spans="1:27" x14ac:dyDescent="0.25">
      <c r="A52" s="41" t="s">
        <v>6</v>
      </c>
      <c r="B52" s="42">
        <v>42729</v>
      </c>
      <c r="C52" s="43">
        <f t="shared" si="25"/>
        <v>51</v>
      </c>
      <c r="D52" s="55">
        <v>0.99999999999999867</v>
      </c>
      <c r="E52" s="49">
        <v>0.99999999999999867</v>
      </c>
      <c r="F52" s="64">
        <v>2.0833333333333332E-2</v>
      </c>
      <c r="G52" s="34">
        <f t="shared" si="24"/>
        <v>0</v>
      </c>
      <c r="H52" s="50" t="str">
        <f t="shared" si="26"/>
        <v/>
      </c>
      <c r="I52" s="74"/>
      <c r="J52" s="74"/>
      <c r="K52" s="51">
        <f t="shared" si="27"/>
        <v>0</v>
      </c>
      <c r="L52" s="24"/>
      <c r="AA52" s="4">
        <f t="shared" si="5"/>
        <v>0.77083333333333282</v>
      </c>
    </row>
    <row r="53" spans="1:27" x14ac:dyDescent="0.25">
      <c r="A53" s="23"/>
      <c r="B53" s="21"/>
      <c r="C53" s="22"/>
      <c r="D53" s="56"/>
      <c r="E53" s="57"/>
      <c r="F53" s="46" t="s">
        <v>20</v>
      </c>
      <c r="G53" s="28">
        <f>SUM(G46:G52)</f>
        <v>39.999999999999936</v>
      </c>
      <c r="H53" s="58">
        <f>SUM(H46:H52)</f>
        <v>0</v>
      </c>
      <c r="I53" s="76">
        <f t="shared" ref="I53:J53" si="28">SUM(I46:I52)</f>
        <v>0</v>
      </c>
      <c r="J53" s="76">
        <f t="shared" si="28"/>
        <v>0</v>
      </c>
      <c r="K53" s="29">
        <f>SUM(K46:K52)</f>
        <v>449.99999999999932</v>
      </c>
      <c r="L53" s="24"/>
      <c r="AA53" s="4">
        <f t="shared" si="5"/>
        <v>0.78124999999999944</v>
      </c>
    </row>
    <row r="54" spans="1:27" x14ac:dyDescent="0.25">
      <c r="A54" s="23"/>
      <c r="B54" s="21"/>
      <c r="C54" s="22"/>
      <c r="D54" s="57"/>
      <c r="E54" s="57"/>
      <c r="F54" s="66" t="s">
        <v>21</v>
      </c>
      <c r="G54" s="7"/>
      <c r="H54" s="50"/>
      <c r="I54" s="74"/>
      <c r="J54" s="74"/>
      <c r="K54" s="32">
        <f>K53/1.33</f>
        <v>338.34586466165359</v>
      </c>
      <c r="L54" s="24"/>
      <c r="AA54" s="4">
        <f t="shared" si="5"/>
        <v>0.79166666666666607</v>
      </c>
    </row>
    <row r="55" spans="1:27" ht="15.75" thickBot="1" x14ac:dyDescent="0.3">
      <c r="A55" s="23"/>
      <c r="O55" s="67"/>
      <c r="AA55" s="4">
        <f t="shared" si="5"/>
        <v>0.8020833333333327</v>
      </c>
    </row>
    <row r="56" spans="1:27" ht="15.75" thickBot="1" x14ac:dyDescent="0.3">
      <c r="A56" s="14" t="s">
        <v>14</v>
      </c>
      <c r="B56" s="15" t="s">
        <v>7</v>
      </c>
      <c r="C56" s="15" t="s">
        <v>13</v>
      </c>
      <c r="D56" s="47" t="s">
        <v>8</v>
      </c>
      <c r="E56" s="47" t="s">
        <v>9</v>
      </c>
      <c r="F56" s="16" t="s">
        <v>15</v>
      </c>
      <c r="G56" s="16" t="s">
        <v>16</v>
      </c>
      <c r="H56" s="48" t="s">
        <v>19</v>
      </c>
      <c r="I56" s="73" t="s">
        <v>17</v>
      </c>
      <c r="J56" s="73" t="s">
        <v>18</v>
      </c>
      <c r="K56" s="17" t="s">
        <v>10</v>
      </c>
      <c r="L56" s="5" t="s">
        <v>12</v>
      </c>
      <c r="N56" s="59">
        <f>C57</f>
        <v>52</v>
      </c>
      <c r="O56" s="67"/>
      <c r="AA56" s="4">
        <f t="shared" si="5"/>
        <v>0.81249999999999933</v>
      </c>
    </row>
    <row r="57" spans="1:27" x14ac:dyDescent="0.25">
      <c r="A57" s="41" t="s">
        <v>0</v>
      </c>
      <c r="B57" s="42">
        <v>42730</v>
      </c>
      <c r="C57" s="43">
        <f>INT((B57-DATE(YEAR(B57-WEEKDAY(B57-1)+4),1,3)+WEEKDAY(DATE(YEAR(B57-WEEKDAY(B57-1)+4),1,3))+5)/7)</f>
        <v>52</v>
      </c>
      <c r="D57" s="49">
        <v>0.37500000000000022</v>
      </c>
      <c r="E57" s="49">
        <v>0.70833333333333304</v>
      </c>
      <c r="F57" s="64">
        <v>2.0833333333333332E-2</v>
      </c>
      <c r="G57" s="34">
        <f t="shared" ref="G57:G63" si="29">SUM(E57-D57)*24</f>
        <v>7.9999999999999876</v>
      </c>
      <c r="H57" s="50" t="str">
        <f>IF(G57&gt;8,G57-8,"")</f>
        <v/>
      </c>
      <c r="I57" s="74"/>
      <c r="J57" s="74"/>
      <c r="K57" s="51">
        <f>SUM((G57)*$L$2)</f>
        <v>89.999999999999858</v>
      </c>
      <c r="L57" s="9">
        <f>P3/20/8</f>
        <v>11.25</v>
      </c>
      <c r="O57" s="67"/>
      <c r="AA57" s="4">
        <f t="shared" si="5"/>
        <v>0.82291666666666596</v>
      </c>
    </row>
    <row r="58" spans="1:27" x14ac:dyDescent="0.25">
      <c r="A58" s="44" t="s">
        <v>1</v>
      </c>
      <c r="B58" s="42">
        <v>42731</v>
      </c>
      <c r="C58" s="43">
        <f t="shared" ref="C58:C63" si="30">INT((B58-DATE(YEAR(B58-WEEKDAY(B58-1)+4),1,3)+WEEKDAY(DATE(YEAR(B58-WEEKDAY(B58-1)+4),1,3))+5)/7)</f>
        <v>52</v>
      </c>
      <c r="D58" s="52">
        <v>0.37500000000000022</v>
      </c>
      <c r="E58" s="52">
        <v>0.70833333333333304</v>
      </c>
      <c r="F58" s="65">
        <v>2.0833333333333332E-2</v>
      </c>
      <c r="G58" s="35">
        <f t="shared" si="29"/>
        <v>7.9999999999999876</v>
      </c>
      <c r="H58" s="53" t="str">
        <f t="shared" ref="H58:H63" si="31">IF(G58&gt;8,G58-8,"")</f>
        <v/>
      </c>
      <c r="I58" s="75"/>
      <c r="J58" s="75"/>
      <c r="K58" s="54">
        <f t="shared" ref="K58:K63" si="32">SUM((G58)*$L$2)</f>
        <v>89.999999999999858</v>
      </c>
      <c r="L58" s="24"/>
      <c r="O58" s="67"/>
      <c r="AA58" s="4">
        <f t="shared" si="5"/>
        <v>0.83333333333333259</v>
      </c>
    </row>
    <row r="59" spans="1:27" x14ac:dyDescent="0.25">
      <c r="A59" s="41" t="s">
        <v>2</v>
      </c>
      <c r="B59" s="42">
        <v>42732</v>
      </c>
      <c r="C59" s="43">
        <f t="shared" si="30"/>
        <v>52</v>
      </c>
      <c r="D59" s="49">
        <v>0.37500000000000022</v>
      </c>
      <c r="E59" s="49">
        <v>0.70833333333333304</v>
      </c>
      <c r="F59" s="64">
        <v>2.0833333333333332E-2</v>
      </c>
      <c r="G59" s="34">
        <f t="shared" si="29"/>
        <v>7.9999999999999876</v>
      </c>
      <c r="H59" s="50" t="str">
        <f t="shared" si="31"/>
        <v/>
      </c>
      <c r="I59" s="74"/>
      <c r="J59" s="74"/>
      <c r="K59" s="51">
        <f t="shared" si="32"/>
        <v>89.999999999999858</v>
      </c>
      <c r="L59" s="24"/>
      <c r="O59" s="67"/>
      <c r="AA59" s="4">
        <f t="shared" si="5"/>
        <v>0.84374999999999922</v>
      </c>
    </row>
    <row r="60" spans="1:27" x14ac:dyDescent="0.25">
      <c r="A60" s="44" t="s">
        <v>3</v>
      </c>
      <c r="B60" s="42">
        <v>42733</v>
      </c>
      <c r="C60" s="43">
        <f t="shared" si="30"/>
        <v>52</v>
      </c>
      <c r="D60" s="52">
        <v>0.37500000000000022</v>
      </c>
      <c r="E60" s="52">
        <v>0.70833333333333304</v>
      </c>
      <c r="F60" s="65">
        <v>2.0833333333333332E-2</v>
      </c>
      <c r="G60" s="35">
        <f t="shared" si="29"/>
        <v>7.9999999999999876</v>
      </c>
      <c r="H60" s="53" t="str">
        <f t="shared" si="31"/>
        <v/>
      </c>
      <c r="I60" s="75"/>
      <c r="J60" s="75"/>
      <c r="K60" s="54">
        <f t="shared" si="32"/>
        <v>89.999999999999858</v>
      </c>
      <c r="L60" s="24"/>
      <c r="AA60" s="4">
        <f t="shared" si="5"/>
        <v>0.85416666666666585</v>
      </c>
    </row>
    <row r="61" spans="1:27" x14ac:dyDescent="0.25">
      <c r="A61" s="41" t="s">
        <v>4</v>
      </c>
      <c r="B61" s="42">
        <v>42734</v>
      </c>
      <c r="C61" s="43">
        <f t="shared" si="30"/>
        <v>52</v>
      </c>
      <c r="D61" s="49">
        <v>0.37500000000000022</v>
      </c>
      <c r="E61" s="49">
        <v>0.70833333333333304</v>
      </c>
      <c r="F61" s="64">
        <v>2.0833333333333332E-2</v>
      </c>
      <c r="G61" s="34">
        <f t="shared" si="29"/>
        <v>7.9999999999999876</v>
      </c>
      <c r="H61" s="50" t="str">
        <f t="shared" si="31"/>
        <v/>
      </c>
      <c r="I61" s="74"/>
      <c r="J61" s="74"/>
      <c r="K61" s="51">
        <f t="shared" si="32"/>
        <v>89.999999999999858</v>
      </c>
      <c r="L61" s="24"/>
      <c r="AA61" s="4">
        <f t="shared" si="5"/>
        <v>0.86458333333333248</v>
      </c>
    </row>
    <row r="62" spans="1:27" x14ac:dyDescent="0.25">
      <c r="A62" s="44" t="s">
        <v>5</v>
      </c>
      <c r="B62" s="42">
        <v>42735</v>
      </c>
      <c r="C62" s="43">
        <f t="shared" si="30"/>
        <v>52</v>
      </c>
      <c r="D62" s="52">
        <v>0.99999999999999867</v>
      </c>
      <c r="E62" s="52">
        <v>0.99999999999999867</v>
      </c>
      <c r="F62" s="65">
        <v>2.0833333333333332E-2</v>
      </c>
      <c r="G62" s="35">
        <f t="shared" si="29"/>
        <v>0</v>
      </c>
      <c r="H62" s="53" t="str">
        <f t="shared" si="31"/>
        <v/>
      </c>
      <c r="I62" s="75"/>
      <c r="J62" s="75"/>
      <c r="K62" s="54">
        <f t="shared" si="32"/>
        <v>0</v>
      </c>
      <c r="L62" s="24"/>
      <c r="AA62" s="4">
        <f t="shared" si="5"/>
        <v>0.87499999999999911</v>
      </c>
    </row>
    <row r="63" spans="1:27" x14ac:dyDescent="0.25">
      <c r="A63" s="41" t="s">
        <v>6</v>
      </c>
      <c r="B63" s="42">
        <v>42736</v>
      </c>
      <c r="C63" s="43">
        <f t="shared" si="30"/>
        <v>52</v>
      </c>
      <c r="D63" s="55">
        <v>0.99999999999999867</v>
      </c>
      <c r="E63" s="49">
        <v>0.99999999999999867</v>
      </c>
      <c r="F63" s="64">
        <v>2.0833333333333332E-2</v>
      </c>
      <c r="G63" s="34">
        <f t="shared" si="29"/>
        <v>0</v>
      </c>
      <c r="H63" s="50" t="str">
        <f t="shared" si="31"/>
        <v/>
      </c>
      <c r="I63" s="74"/>
      <c r="J63" s="74"/>
      <c r="K63" s="51">
        <f t="shared" si="32"/>
        <v>0</v>
      </c>
      <c r="L63" s="24"/>
      <c r="AA63" s="4">
        <f t="shared" si="5"/>
        <v>0.88541666666666574</v>
      </c>
    </row>
    <row r="64" spans="1:27" x14ac:dyDescent="0.25">
      <c r="A64" s="23"/>
      <c r="B64" s="21"/>
      <c r="C64" s="22"/>
      <c r="D64" s="56"/>
      <c r="E64" s="57"/>
      <c r="F64" s="46" t="s">
        <v>20</v>
      </c>
      <c r="G64" s="28">
        <f>SUM(G57:G63)</f>
        <v>39.999999999999936</v>
      </c>
      <c r="H64" s="58">
        <f>SUM(H57:H63)</f>
        <v>0</v>
      </c>
      <c r="I64" s="76">
        <f t="shared" ref="I64:J64" si="33">SUM(I57:I63)</f>
        <v>0</v>
      </c>
      <c r="J64" s="76">
        <f t="shared" si="33"/>
        <v>0</v>
      </c>
      <c r="K64" s="29">
        <f>SUM(K57:K63)</f>
        <v>449.99999999999932</v>
      </c>
      <c r="L64" s="24"/>
      <c r="AA64" s="4">
        <f t="shared" si="5"/>
        <v>0.89583333333333237</v>
      </c>
    </row>
    <row r="65" spans="1:27" x14ac:dyDescent="0.25">
      <c r="B65" s="21"/>
      <c r="C65" s="22"/>
      <c r="D65" s="57"/>
      <c r="E65" s="57"/>
      <c r="F65" s="66" t="s">
        <v>21</v>
      </c>
      <c r="G65" s="7"/>
      <c r="H65" s="50"/>
      <c r="I65" s="74"/>
      <c r="J65" s="74"/>
      <c r="K65" s="32">
        <f>K64/1.33</f>
        <v>338.34586466165359</v>
      </c>
      <c r="L65" s="24"/>
      <c r="AA65" s="4">
        <f t="shared" si="5"/>
        <v>0.906249999999999</v>
      </c>
    </row>
    <row r="66" spans="1:27" ht="15.75" thickBot="1" x14ac:dyDescent="0.3">
      <c r="AA66" s="4">
        <f t="shared" si="5"/>
        <v>0.91666666666666563</v>
      </c>
    </row>
    <row r="67" spans="1:27" ht="15.75" thickBot="1" x14ac:dyDescent="0.3">
      <c r="A67" s="14" t="s">
        <v>14</v>
      </c>
      <c r="B67" s="15" t="s">
        <v>7</v>
      </c>
      <c r="C67" s="15" t="s">
        <v>13</v>
      </c>
      <c r="D67" s="47" t="s">
        <v>8</v>
      </c>
      <c r="E67" s="47" t="s">
        <v>9</v>
      </c>
      <c r="F67" s="16" t="s">
        <v>15</v>
      </c>
      <c r="G67" s="16" t="s">
        <v>16</v>
      </c>
      <c r="H67" s="48" t="s">
        <v>19</v>
      </c>
      <c r="I67" s="73" t="s">
        <v>17</v>
      </c>
      <c r="J67" s="73" t="s">
        <v>18</v>
      </c>
      <c r="K67" s="17" t="s">
        <v>10</v>
      </c>
      <c r="L67" s="5" t="s">
        <v>12</v>
      </c>
      <c r="N67" s="59">
        <f>C68</f>
        <v>1</v>
      </c>
      <c r="AA67" s="4">
        <f t="shared" si="5"/>
        <v>0.92708333333333226</v>
      </c>
    </row>
    <row r="68" spans="1:27" x14ac:dyDescent="0.25">
      <c r="A68" s="41" t="s">
        <v>0</v>
      </c>
      <c r="B68" s="42">
        <v>42737</v>
      </c>
      <c r="C68" s="43">
        <f>INT((B68-DATE(YEAR(B68-WEEKDAY(B68-1)+4),1,3)+WEEKDAY(DATE(YEAR(B68-WEEKDAY(B68-1)+4),1,3))+5)/7)</f>
        <v>1</v>
      </c>
      <c r="D68" s="49">
        <v>0.37500000000000022</v>
      </c>
      <c r="E68" s="49">
        <v>0.70833333333333304</v>
      </c>
      <c r="F68" s="64">
        <v>2.0833333333333332E-2</v>
      </c>
      <c r="G68" s="34">
        <f t="shared" ref="G68:G74" si="34">SUM(E68-D68)*24</f>
        <v>7.9999999999999876</v>
      </c>
      <c r="H68" s="50" t="str">
        <f>IF(G68&gt;8,G68-8,"")</f>
        <v/>
      </c>
      <c r="I68" s="74"/>
      <c r="J68" s="74"/>
      <c r="K68" s="51">
        <f>SUM((G68)*$L$2)</f>
        <v>89.999999999999858</v>
      </c>
      <c r="L68" s="9">
        <f>P3/20/8</f>
        <v>11.25</v>
      </c>
      <c r="AA68" s="4">
        <f t="shared" si="5"/>
        <v>0.93749999999999889</v>
      </c>
    </row>
    <row r="69" spans="1:27" x14ac:dyDescent="0.25">
      <c r="A69" s="44" t="s">
        <v>1</v>
      </c>
      <c r="B69" s="42">
        <v>42738</v>
      </c>
      <c r="C69" s="43">
        <f t="shared" ref="C69:C74" si="35">INT((B69-DATE(YEAR(B69-WEEKDAY(B69-1)+4),1,3)+WEEKDAY(DATE(YEAR(B69-WEEKDAY(B69-1)+4),1,3))+5)/7)</f>
        <v>1</v>
      </c>
      <c r="D69" s="52">
        <v>0.37500000000000022</v>
      </c>
      <c r="E69" s="52">
        <v>0.70833333333333304</v>
      </c>
      <c r="F69" s="65">
        <v>2.0833333333333332E-2</v>
      </c>
      <c r="G69" s="35">
        <f t="shared" si="34"/>
        <v>7.9999999999999876</v>
      </c>
      <c r="H69" s="53" t="str">
        <f t="shared" ref="H69:H74" si="36">IF(G69&gt;8,G69-8,"")</f>
        <v/>
      </c>
      <c r="I69" s="75"/>
      <c r="J69" s="75"/>
      <c r="K69" s="54">
        <f t="shared" ref="K69:K74" si="37">SUM((G69)*$L$2)</f>
        <v>89.999999999999858</v>
      </c>
      <c r="L69" s="24"/>
      <c r="AA69" s="4">
        <f t="shared" ref="AA69:AA97" si="38">AA68+TIME(0,15,0)</f>
        <v>0.94791666666666552</v>
      </c>
    </row>
    <row r="70" spans="1:27" x14ac:dyDescent="0.25">
      <c r="A70" s="41" t="s">
        <v>2</v>
      </c>
      <c r="B70" s="42">
        <v>42739</v>
      </c>
      <c r="C70" s="43">
        <f t="shared" si="35"/>
        <v>1</v>
      </c>
      <c r="D70" s="49">
        <v>0.37500000000000022</v>
      </c>
      <c r="E70" s="49">
        <v>0.70833333333333304</v>
      </c>
      <c r="F70" s="64">
        <v>2.0833333333333332E-2</v>
      </c>
      <c r="G70" s="34">
        <f t="shared" si="34"/>
        <v>7.9999999999999876</v>
      </c>
      <c r="H70" s="50" t="str">
        <f t="shared" si="36"/>
        <v/>
      </c>
      <c r="I70" s="74"/>
      <c r="J70" s="74"/>
      <c r="K70" s="51">
        <f t="shared" si="37"/>
        <v>89.999999999999858</v>
      </c>
      <c r="L70" s="24"/>
      <c r="AA70" s="4">
        <f t="shared" si="38"/>
        <v>0.95833333333333215</v>
      </c>
    </row>
    <row r="71" spans="1:27" x14ac:dyDescent="0.25">
      <c r="A71" s="44" t="s">
        <v>3</v>
      </c>
      <c r="B71" s="42">
        <v>42740</v>
      </c>
      <c r="C71" s="43">
        <f t="shared" si="35"/>
        <v>1</v>
      </c>
      <c r="D71" s="52">
        <v>0.37500000000000022</v>
      </c>
      <c r="E71" s="52">
        <v>0.70833333333333304</v>
      </c>
      <c r="F71" s="65">
        <v>2.0833333333333332E-2</v>
      </c>
      <c r="G71" s="35">
        <f t="shared" si="34"/>
        <v>7.9999999999999876</v>
      </c>
      <c r="H71" s="53" t="str">
        <f t="shared" si="36"/>
        <v/>
      </c>
      <c r="I71" s="75"/>
      <c r="J71" s="75"/>
      <c r="K71" s="54">
        <f t="shared" si="37"/>
        <v>89.999999999999858</v>
      </c>
      <c r="L71" s="24"/>
      <c r="AA71" s="4">
        <f t="shared" si="38"/>
        <v>0.96874999999999878</v>
      </c>
    </row>
    <row r="72" spans="1:27" x14ac:dyDescent="0.25">
      <c r="A72" s="41" t="s">
        <v>4</v>
      </c>
      <c r="B72" s="42">
        <v>42741</v>
      </c>
      <c r="C72" s="43">
        <f t="shared" si="35"/>
        <v>1</v>
      </c>
      <c r="D72" s="49">
        <v>0.37500000000000022</v>
      </c>
      <c r="E72" s="49">
        <v>0.70833333333333304</v>
      </c>
      <c r="F72" s="64">
        <v>2.0833333333333332E-2</v>
      </c>
      <c r="G72" s="34">
        <f t="shared" si="34"/>
        <v>7.9999999999999876</v>
      </c>
      <c r="H72" s="50" t="str">
        <f t="shared" si="36"/>
        <v/>
      </c>
      <c r="I72" s="74"/>
      <c r="J72" s="74"/>
      <c r="K72" s="51">
        <f t="shared" si="37"/>
        <v>89.999999999999858</v>
      </c>
      <c r="L72" s="24"/>
      <c r="AA72" s="4">
        <f t="shared" si="38"/>
        <v>0.97916666666666541</v>
      </c>
    </row>
    <row r="73" spans="1:27" x14ac:dyDescent="0.25">
      <c r="A73" s="44" t="s">
        <v>5</v>
      </c>
      <c r="B73" s="42">
        <v>42742</v>
      </c>
      <c r="C73" s="43">
        <f t="shared" si="35"/>
        <v>1</v>
      </c>
      <c r="D73" s="52">
        <v>0.99999999999999867</v>
      </c>
      <c r="E73" s="52">
        <v>0.99999999999999867</v>
      </c>
      <c r="F73" s="65">
        <v>2.0833333333333332E-2</v>
      </c>
      <c r="G73" s="35">
        <f t="shared" si="34"/>
        <v>0</v>
      </c>
      <c r="H73" s="53" t="str">
        <f t="shared" si="36"/>
        <v/>
      </c>
      <c r="I73" s="75"/>
      <c r="J73" s="75"/>
      <c r="K73" s="54">
        <f t="shared" si="37"/>
        <v>0</v>
      </c>
      <c r="L73" s="24"/>
      <c r="AA73" s="4">
        <f t="shared" si="38"/>
        <v>0.98958333333333204</v>
      </c>
    </row>
    <row r="74" spans="1:27" x14ac:dyDescent="0.25">
      <c r="A74" s="41" t="s">
        <v>6</v>
      </c>
      <c r="B74" s="42">
        <v>42743</v>
      </c>
      <c r="C74" s="43">
        <f t="shared" si="35"/>
        <v>1</v>
      </c>
      <c r="D74" s="55">
        <v>0.99999999999999867</v>
      </c>
      <c r="E74" s="49">
        <v>0.99999999999999867</v>
      </c>
      <c r="F74" s="64">
        <v>2.0833333333333332E-2</v>
      </c>
      <c r="G74" s="34">
        <f t="shared" si="34"/>
        <v>0</v>
      </c>
      <c r="H74" s="50" t="str">
        <f t="shared" si="36"/>
        <v/>
      </c>
      <c r="I74" s="74"/>
      <c r="J74" s="74"/>
      <c r="K74" s="51">
        <f t="shared" si="37"/>
        <v>0</v>
      </c>
      <c r="L74" s="24"/>
      <c r="AA74" s="4">
        <f t="shared" si="38"/>
        <v>0.99999999999999867</v>
      </c>
    </row>
    <row r="75" spans="1:27" x14ac:dyDescent="0.25">
      <c r="A75" s="23"/>
      <c r="B75" s="21"/>
      <c r="C75" s="22"/>
      <c r="D75" s="56"/>
      <c r="E75" s="57"/>
      <c r="F75" s="46" t="s">
        <v>20</v>
      </c>
      <c r="G75" s="28">
        <f>SUM(G68:G74)</f>
        <v>39.999999999999936</v>
      </c>
      <c r="H75" s="58">
        <f>SUM(H68:H74)</f>
        <v>0</v>
      </c>
      <c r="I75" s="76">
        <f t="shared" ref="I75:J75" si="39">SUM(I68:I74)</f>
        <v>0</v>
      </c>
      <c r="J75" s="76">
        <f t="shared" si="39"/>
        <v>0</v>
      </c>
      <c r="K75" s="29">
        <f>SUM(K68:K74)</f>
        <v>449.99999999999932</v>
      </c>
      <c r="L75" s="24"/>
      <c r="AA75" s="4">
        <f t="shared" si="38"/>
        <v>1.0104166666666654</v>
      </c>
    </row>
    <row r="76" spans="1:27" x14ac:dyDescent="0.25">
      <c r="B76" s="21"/>
      <c r="C76" s="22"/>
      <c r="D76" s="57"/>
      <c r="E76" s="57"/>
      <c r="F76" s="66" t="s">
        <v>21</v>
      </c>
      <c r="G76" s="7"/>
      <c r="H76" s="50"/>
      <c r="I76" s="74"/>
      <c r="J76" s="74"/>
      <c r="K76" s="32">
        <f>K75/1.33</f>
        <v>338.34586466165359</v>
      </c>
      <c r="L76" s="24"/>
      <c r="AA76" s="4">
        <f t="shared" si="38"/>
        <v>1.0208333333333321</v>
      </c>
    </row>
    <row r="77" spans="1:27" ht="15.75" thickBot="1" x14ac:dyDescent="0.3">
      <c r="AA77" s="4">
        <f t="shared" si="38"/>
        <v>1.0312499999999989</v>
      </c>
    </row>
    <row r="78" spans="1:27" ht="15.75" thickBot="1" x14ac:dyDescent="0.3">
      <c r="A78" s="14" t="s">
        <v>14</v>
      </c>
      <c r="B78" s="15" t="s">
        <v>7</v>
      </c>
      <c r="C78" s="15" t="s">
        <v>13</v>
      </c>
      <c r="D78" s="47" t="s">
        <v>8</v>
      </c>
      <c r="E78" s="47" t="s">
        <v>9</v>
      </c>
      <c r="F78" s="16" t="s">
        <v>15</v>
      </c>
      <c r="G78" s="16" t="s">
        <v>16</v>
      </c>
      <c r="H78" s="48" t="s">
        <v>19</v>
      </c>
      <c r="I78" s="73" t="s">
        <v>17</v>
      </c>
      <c r="J78" s="73" t="s">
        <v>18</v>
      </c>
      <c r="K78" s="17" t="s">
        <v>10</v>
      </c>
      <c r="L78" s="5" t="s">
        <v>12</v>
      </c>
      <c r="N78" s="59">
        <f>C79</f>
        <v>2</v>
      </c>
      <c r="AA78" s="4">
        <f t="shared" si="38"/>
        <v>1.0416666666666656</v>
      </c>
    </row>
    <row r="79" spans="1:27" x14ac:dyDescent="0.25">
      <c r="A79" s="41" t="s">
        <v>0</v>
      </c>
      <c r="B79" s="42">
        <v>42744</v>
      </c>
      <c r="C79" s="43">
        <f>INT((B79-DATE(YEAR(B79-WEEKDAY(B79-1)+4),1,3)+WEEKDAY(DATE(YEAR(B79-WEEKDAY(B79-1)+4),1,3))+5)/7)</f>
        <v>2</v>
      </c>
      <c r="D79" s="49">
        <v>0.37500000000000022</v>
      </c>
      <c r="E79" s="49">
        <v>0.70833333333333304</v>
      </c>
      <c r="F79" s="64">
        <v>2.0833333333333332E-2</v>
      </c>
      <c r="G79" s="34">
        <f t="shared" ref="G79:G85" si="40">SUM(E79-D79)*24</f>
        <v>7.9999999999999876</v>
      </c>
      <c r="H79" s="50" t="str">
        <f>IF(G79&gt;8,G79-8,"")</f>
        <v/>
      </c>
      <c r="I79" s="74"/>
      <c r="J79" s="74"/>
      <c r="K79" s="51">
        <f>SUM((G79)*$L$2)</f>
        <v>89.999999999999858</v>
      </c>
      <c r="L79" s="9">
        <f>P3/20/8</f>
        <v>11.25</v>
      </c>
      <c r="AA79" s="4">
        <f t="shared" si="38"/>
        <v>1.0520833333333324</v>
      </c>
    </row>
    <row r="80" spans="1:27" x14ac:dyDescent="0.25">
      <c r="A80" s="44" t="s">
        <v>1</v>
      </c>
      <c r="B80" s="42">
        <v>42745</v>
      </c>
      <c r="C80" s="43">
        <f t="shared" ref="C80:C85" si="41">INT((B80-DATE(YEAR(B80-WEEKDAY(B80-1)+4),1,3)+WEEKDAY(DATE(YEAR(B80-WEEKDAY(B80-1)+4),1,3))+5)/7)</f>
        <v>2</v>
      </c>
      <c r="D80" s="52">
        <v>0.37500000000000022</v>
      </c>
      <c r="E80" s="52">
        <v>0.70833333333333304</v>
      </c>
      <c r="F80" s="65">
        <v>2.0833333333333332E-2</v>
      </c>
      <c r="G80" s="35">
        <f t="shared" si="40"/>
        <v>7.9999999999999876</v>
      </c>
      <c r="H80" s="53" t="str">
        <f t="shared" ref="H80:H85" si="42">IF(G80&gt;8,G80-8,"")</f>
        <v/>
      </c>
      <c r="I80" s="75"/>
      <c r="J80" s="75"/>
      <c r="K80" s="54">
        <f t="shared" ref="K80:K85" si="43">SUM((G80)*$L$2)</f>
        <v>89.999999999999858</v>
      </c>
      <c r="L80" s="24"/>
      <c r="AA80" s="4">
        <f t="shared" si="38"/>
        <v>1.0624999999999991</v>
      </c>
    </row>
    <row r="81" spans="1:27" x14ac:dyDescent="0.25">
      <c r="A81" s="41" t="s">
        <v>2</v>
      </c>
      <c r="B81" s="42">
        <v>42746</v>
      </c>
      <c r="C81" s="43">
        <f t="shared" si="41"/>
        <v>2</v>
      </c>
      <c r="D81" s="49">
        <v>0.37500000000000022</v>
      </c>
      <c r="E81" s="49">
        <v>0.70833333333333304</v>
      </c>
      <c r="F81" s="64">
        <v>2.0833333333333332E-2</v>
      </c>
      <c r="G81" s="34">
        <f t="shared" si="40"/>
        <v>7.9999999999999876</v>
      </c>
      <c r="H81" s="50" t="str">
        <f t="shared" si="42"/>
        <v/>
      </c>
      <c r="I81" s="74"/>
      <c r="J81" s="74"/>
      <c r="K81" s="51">
        <f t="shared" si="43"/>
        <v>89.999999999999858</v>
      </c>
      <c r="L81" s="24"/>
      <c r="AA81" s="4">
        <f t="shared" si="38"/>
        <v>1.0729166666666659</v>
      </c>
    </row>
    <row r="82" spans="1:27" x14ac:dyDescent="0.25">
      <c r="A82" s="44" t="s">
        <v>3</v>
      </c>
      <c r="B82" s="42">
        <v>42747</v>
      </c>
      <c r="C82" s="43">
        <f t="shared" si="41"/>
        <v>2</v>
      </c>
      <c r="D82" s="52">
        <v>0.37500000000000022</v>
      </c>
      <c r="E82" s="52">
        <v>0.70833333333333304</v>
      </c>
      <c r="F82" s="65">
        <v>2.0833333333333332E-2</v>
      </c>
      <c r="G82" s="35">
        <f t="shared" si="40"/>
        <v>7.9999999999999876</v>
      </c>
      <c r="H82" s="53" t="str">
        <f t="shared" si="42"/>
        <v/>
      </c>
      <c r="I82" s="75"/>
      <c r="J82" s="75"/>
      <c r="K82" s="54">
        <f t="shared" si="43"/>
        <v>89.999999999999858</v>
      </c>
      <c r="L82" s="24"/>
      <c r="AA82" s="4">
        <f t="shared" si="38"/>
        <v>1.0833333333333326</v>
      </c>
    </row>
    <row r="83" spans="1:27" x14ac:dyDescent="0.25">
      <c r="A83" s="41" t="s">
        <v>4</v>
      </c>
      <c r="B83" s="42">
        <v>42748</v>
      </c>
      <c r="C83" s="43">
        <f t="shared" si="41"/>
        <v>2</v>
      </c>
      <c r="D83" s="49">
        <v>0.37500000000000022</v>
      </c>
      <c r="E83" s="49">
        <v>0.70833333333333304</v>
      </c>
      <c r="F83" s="64">
        <v>2.0833333333333332E-2</v>
      </c>
      <c r="G83" s="34">
        <f t="shared" si="40"/>
        <v>7.9999999999999876</v>
      </c>
      <c r="H83" s="50" t="str">
        <f t="shared" si="42"/>
        <v/>
      </c>
      <c r="I83" s="74"/>
      <c r="J83" s="74"/>
      <c r="K83" s="51">
        <f t="shared" si="43"/>
        <v>89.999999999999858</v>
      </c>
      <c r="L83" s="24"/>
      <c r="AA83" s="4">
        <f t="shared" si="38"/>
        <v>1.0937499999999993</v>
      </c>
    </row>
    <row r="84" spans="1:27" x14ac:dyDescent="0.25">
      <c r="A84" s="44" t="s">
        <v>5</v>
      </c>
      <c r="B84" s="42">
        <v>42749</v>
      </c>
      <c r="C84" s="43">
        <f t="shared" si="41"/>
        <v>2</v>
      </c>
      <c r="D84" s="52">
        <v>0.99999999999999867</v>
      </c>
      <c r="E84" s="52">
        <v>0.99999999999999867</v>
      </c>
      <c r="F84" s="65">
        <v>2.0833333333333332E-2</v>
      </c>
      <c r="G84" s="35">
        <f t="shared" si="40"/>
        <v>0</v>
      </c>
      <c r="H84" s="53" t="str">
        <f t="shared" si="42"/>
        <v/>
      </c>
      <c r="I84" s="75"/>
      <c r="J84" s="75"/>
      <c r="K84" s="54">
        <f t="shared" si="43"/>
        <v>0</v>
      </c>
      <c r="L84" s="24"/>
      <c r="AA84" s="4">
        <f t="shared" si="38"/>
        <v>1.1041666666666661</v>
      </c>
    </row>
    <row r="85" spans="1:27" x14ac:dyDescent="0.25">
      <c r="A85" s="41" t="s">
        <v>6</v>
      </c>
      <c r="B85" s="42">
        <v>42750</v>
      </c>
      <c r="C85" s="43">
        <f t="shared" si="41"/>
        <v>2</v>
      </c>
      <c r="D85" s="55">
        <v>0.99999999999999867</v>
      </c>
      <c r="E85" s="49">
        <v>0.99999999999999867</v>
      </c>
      <c r="F85" s="64">
        <v>2.0833333333333332E-2</v>
      </c>
      <c r="G85" s="34">
        <f t="shared" si="40"/>
        <v>0</v>
      </c>
      <c r="H85" s="50" t="str">
        <f t="shared" si="42"/>
        <v/>
      </c>
      <c r="I85" s="74"/>
      <c r="J85" s="74"/>
      <c r="K85" s="51">
        <f t="shared" si="43"/>
        <v>0</v>
      </c>
      <c r="L85" s="24"/>
      <c r="AA85" s="4">
        <f t="shared" si="38"/>
        <v>1.1145833333333328</v>
      </c>
    </row>
    <row r="86" spans="1:27" x14ac:dyDescent="0.25">
      <c r="A86" s="23"/>
      <c r="B86" s="21"/>
      <c r="C86" s="22"/>
      <c r="D86" s="56"/>
      <c r="E86" s="57"/>
      <c r="F86" s="46" t="s">
        <v>20</v>
      </c>
      <c r="G86" s="28">
        <f>SUM(G79:G85)</f>
        <v>39.999999999999936</v>
      </c>
      <c r="H86" s="58">
        <f>SUM(H79:H85)</f>
        <v>0</v>
      </c>
      <c r="I86" s="76">
        <f t="shared" ref="I86:J86" si="44">SUM(I79:I85)</f>
        <v>0</v>
      </c>
      <c r="J86" s="76">
        <f t="shared" si="44"/>
        <v>0</v>
      </c>
      <c r="K86" s="29">
        <f>SUM(K79:K85)</f>
        <v>449.99999999999932</v>
      </c>
      <c r="L86" s="24"/>
      <c r="AA86" s="4">
        <f t="shared" si="38"/>
        <v>1.1249999999999996</v>
      </c>
    </row>
    <row r="87" spans="1:27" x14ac:dyDescent="0.25">
      <c r="B87" s="21"/>
      <c r="C87" s="22"/>
      <c r="D87" s="57"/>
      <c r="E87" s="57"/>
      <c r="F87" s="66" t="s">
        <v>21</v>
      </c>
      <c r="G87" s="7"/>
      <c r="H87" s="50"/>
      <c r="I87" s="74"/>
      <c r="J87" s="74"/>
      <c r="K87" s="32">
        <f>K86/1.33</f>
        <v>338.34586466165359</v>
      </c>
      <c r="L87" s="24"/>
      <c r="AA87" s="4">
        <f t="shared" si="38"/>
        <v>1.1354166666666663</v>
      </c>
    </row>
    <row r="88" spans="1:27" ht="15.75" thickBot="1" x14ac:dyDescent="0.3">
      <c r="AA88" s="4">
        <f t="shared" si="38"/>
        <v>1.145833333333333</v>
      </c>
    </row>
    <row r="89" spans="1:27" ht="15.75" thickBot="1" x14ac:dyDescent="0.3">
      <c r="A89" s="14" t="s">
        <v>14</v>
      </c>
      <c r="B89" s="15" t="s">
        <v>7</v>
      </c>
      <c r="C89" s="15" t="s">
        <v>13</v>
      </c>
      <c r="D89" s="47" t="s">
        <v>8</v>
      </c>
      <c r="E89" s="47" t="s">
        <v>9</v>
      </c>
      <c r="F89" s="16" t="s">
        <v>15</v>
      </c>
      <c r="G89" s="16" t="s">
        <v>16</v>
      </c>
      <c r="H89" s="48" t="s">
        <v>19</v>
      </c>
      <c r="I89" s="73" t="s">
        <v>17</v>
      </c>
      <c r="J89" s="73" t="s">
        <v>18</v>
      </c>
      <c r="K89" s="17" t="s">
        <v>10</v>
      </c>
      <c r="L89" s="5" t="s">
        <v>12</v>
      </c>
      <c r="N89" s="59">
        <f>C90</f>
        <v>3</v>
      </c>
      <c r="AA89" s="4">
        <f t="shared" si="38"/>
        <v>1.1562499999999998</v>
      </c>
    </row>
    <row r="90" spans="1:27" x14ac:dyDescent="0.25">
      <c r="A90" s="41" t="s">
        <v>0</v>
      </c>
      <c r="B90" s="42">
        <v>42751</v>
      </c>
      <c r="C90" s="43">
        <f>INT((B90-DATE(YEAR(B90-WEEKDAY(B90-1)+4),1,3)+WEEKDAY(DATE(YEAR(B90-WEEKDAY(B90-1)+4),1,3))+5)/7)</f>
        <v>3</v>
      </c>
      <c r="D90" s="49">
        <v>0.37500000000000022</v>
      </c>
      <c r="E90" s="49">
        <v>0.70833333333333304</v>
      </c>
      <c r="F90" s="64">
        <v>2.0833333333333332E-2</v>
      </c>
      <c r="G90" s="34">
        <f t="shared" ref="G90:G96" si="45">SUM(E90-D90)*24</f>
        <v>7.9999999999999876</v>
      </c>
      <c r="H90" s="50" t="str">
        <f>IF(G90&gt;8,G90-8,"")</f>
        <v/>
      </c>
      <c r="I90" s="74"/>
      <c r="J90" s="74"/>
      <c r="K90" s="51">
        <f>SUM((G90)*$L$2)</f>
        <v>89.999999999999858</v>
      </c>
      <c r="L90" s="9">
        <f>P3/20/8</f>
        <v>11.25</v>
      </c>
      <c r="AA90" s="4">
        <f t="shared" si="38"/>
        <v>1.1666666666666665</v>
      </c>
    </row>
    <row r="91" spans="1:27" x14ac:dyDescent="0.25">
      <c r="A91" s="44" t="s">
        <v>1</v>
      </c>
      <c r="B91" s="42">
        <v>42752</v>
      </c>
      <c r="C91" s="43">
        <f t="shared" ref="C91:C96" si="46">INT((B91-DATE(YEAR(B91-WEEKDAY(B91-1)+4),1,3)+WEEKDAY(DATE(YEAR(B91-WEEKDAY(B91-1)+4),1,3))+5)/7)</f>
        <v>3</v>
      </c>
      <c r="D91" s="52">
        <v>0.37500000000000022</v>
      </c>
      <c r="E91" s="52">
        <v>0.70833333333333304</v>
      </c>
      <c r="F91" s="65">
        <v>2.0833333333333332E-2</v>
      </c>
      <c r="G91" s="35">
        <f t="shared" si="45"/>
        <v>7.9999999999999876</v>
      </c>
      <c r="H91" s="53" t="str">
        <f t="shared" ref="H91:H96" si="47">IF(G91&gt;8,G91-8,"")</f>
        <v/>
      </c>
      <c r="I91" s="75"/>
      <c r="J91" s="75"/>
      <c r="K91" s="54">
        <f t="shared" ref="K91:K96" si="48">SUM((G91)*$L$2)</f>
        <v>89.999999999999858</v>
      </c>
      <c r="L91" s="24"/>
      <c r="AA91" s="4">
        <f t="shared" si="38"/>
        <v>1.1770833333333333</v>
      </c>
    </row>
    <row r="92" spans="1:27" x14ac:dyDescent="0.25">
      <c r="A92" s="41" t="s">
        <v>2</v>
      </c>
      <c r="B92" s="42">
        <v>42753</v>
      </c>
      <c r="C92" s="43">
        <f t="shared" si="46"/>
        <v>3</v>
      </c>
      <c r="D92" s="49">
        <v>0.37500000000000022</v>
      </c>
      <c r="E92" s="49">
        <v>0.70833333333333304</v>
      </c>
      <c r="F92" s="64">
        <v>2.0833333333333332E-2</v>
      </c>
      <c r="G92" s="34">
        <f t="shared" si="45"/>
        <v>7.9999999999999876</v>
      </c>
      <c r="H92" s="50" t="str">
        <f t="shared" si="47"/>
        <v/>
      </c>
      <c r="I92" s="74"/>
      <c r="J92" s="74"/>
      <c r="K92" s="51">
        <f t="shared" si="48"/>
        <v>89.999999999999858</v>
      </c>
      <c r="L92" s="24"/>
      <c r="AA92" s="4">
        <f t="shared" si="38"/>
        <v>1.1875</v>
      </c>
    </row>
    <row r="93" spans="1:27" x14ac:dyDescent="0.25">
      <c r="A93" s="44" t="s">
        <v>3</v>
      </c>
      <c r="B93" s="42">
        <v>42754</v>
      </c>
      <c r="C93" s="43">
        <f t="shared" si="46"/>
        <v>3</v>
      </c>
      <c r="D93" s="52">
        <v>0.37500000000000022</v>
      </c>
      <c r="E93" s="52">
        <v>0.70833333333333304</v>
      </c>
      <c r="F93" s="65">
        <v>2.0833333333333332E-2</v>
      </c>
      <c r="G93" s="35">
        <f t="shared" si="45"/>
        <v>7.9999999999999876</v>
      </c>
      <c r="H93" s="53" t="str">
        <f t="shared" si="47"/>
        <v/>
      </c>
      <c r="I93" s="75"/>
      <c r="J93" s="75"/>
      <c r="K93" s="54">
        <f t="shared" si="48"/>
        <v>89.999999999999858</v>
      </c>
      <c r="L93" s="24"/>
      <c r="AA93" s="4">
        <f t="shared" si="38"/>
        <v>1.1979166666666667</v>
      </c>
    </row>
    <row r="94" spans="1:27" x14ac:dyDescent="0.25">
      <c r="A94" s="41" t="s">
        <v>4</v>
      </c>
      <c r="B94" s="42">
        <v>42755</v>
      </c>
      <c r="C94" s="43">
        <f t="shared" si="46"/>
        <v>3</v>
      </c>
      <c r="D94" s="49">
        <v>0.37500000000000022</v>
      </c>
      <c r="E94" s="49">
        <v>0.70833333333333304</v>
      </c>
      <c r="F94" s="64">
        <v>2.0833333333333332E-2</v>
      </c>
      <c r="G94" s="34">
        <f t="shared" si="45"/>
        <v>7.9999999999999876</v>
      </c>
      <c r="H94" s="50" t="str">
        <f t="shared" si="47"/>
        <v/>
      </c>
      <c r="I94" s="74"/>
      <c r="J94" s="74"/>
      <c r="K94" s="51">
        <f t="shared" si="48"/>
        <v>89.999999999999858</v>
      </c>
      <c r="L94" s="24"/>
      <c r="AA94" s="4">
        <f t="shared" si="38"/>
        <v>1.2083333333333335</v>
      </c>
    </row>
    <row r="95" spans="1:27" x14ac:dyDescent="0.25">
      <c r="A95" s="44" t="s">
        <v>5</v>
      </c>
      <c r="B95" s="42">
        <v>42756</v>
      </c>
      <c r="C95" s="43">
        <f t="shared" si="46"/>
        <v>3</v>
      </c>
      <c r="D95" s="52">
        <v>0.99999999999999867</v>
      </c>
      <c r="E95" s="52">
        <v>0.99999999999999867</v>
      </c>
      <c r="F95" s="65">
        <v>2.0833333333333332E-2</v>
      </c>
      <c r="G95" s="35">
        <f t="shared" si="45"/>
        <v>0</v>
      </c>
      <c r="H95" s="53" t="str">
        <f t="shared" si="47"/>
        <v/>
      </c>
      <c r="I95" s="75"/>
      <c r="J95" s="75"/>
      <c r="K95" s="54">
        <f t="shared" si="48"/>
        <v>0</v>
      </c>
      <c r="L95" s="24"/>
      <c r="AA95" s="4">
        <f t="shared" si="38"/>
        <v>1.2187500000000002</v>
      </c>
    </row>
    <row r="96" spans="1:27" x14ac:dyDescent="0.25">
      <c r="A96" s="41" t="s">
        <v>6</v>
      </c>
      <c r="B96" s="42">
        <v>42757</v>
      </c>
      <c r="C96" s="43">
        <f t="shared" si="46"/>
        <v>3</v>
      </c>
      <c r="D96" s="55">
        <v>0.99999999999999867</v>
      </c>
      <c r="E96" s="49">
        <v>0.99999999999999867</v>
      </c>
      <c r="F96" s="64">
        <v>2.0833333333333332E-2</v>
      </c>
      <c r="G96" s="34">
        <f t="shared" si="45"/>
        <v>0</v>
      </c>
      <c r="H96" s="50" t="str">
        <f t="shared" si="47"/>
        <v/>
      </c>
      <c r="I96" s="74"/>
      <c r="J96" s="74"/>
      <c r="K96" s="51">
        <f t="shared" si="48"/>
        <v>0</v>
      </c>
      <c r="L96" s="24"/>
      <c r="AA96" s="4">
        <f t="shared" si="38"/>
        <v>1.229166666666667</v>
      </c>
    </row>
    <row r="97" spans="1:27" x14ac:dyDescent="0.25">
      <c r="A97" s="23"/>
      <c r="B97" s="21"/>
      <c r="C97" s="22"/>
      <c r="D97" s="56"/>
      <c r="E97" s="57"/>
      <c r="F97" s="46" t="s">
        <v>20</v>
      </c>
      <c r="G97" s="28">
        <f>SUM(G90:G96)</f>
        <v>39.999999999999936</v>
      </c>
      <c r="H97" s="58">
        <f>SUM(H90:H96)</f>
        <v>0</v>
      </c>
      <c r="I97" s="76">
        <f t="shared" ref="I97:J97" si="49">SUM(I90:I96)</f>
        <v>0</v>
      </c>
      <c r="J97" s="76">
        <f t="shared" si="49"/>
        <v>0</v>
      </c>
      <c r="K97" s="29">
        <f>SUM(K90:K96)</f>
        <v>449.99999999999932</v>
      </c>
      <c r="L97" s="24"/>
      <c r="AA97" s="4">
        <f t="shared" si="38"/>
        <v>1.2395833333333337</v>
      </c>
    </row>
    <row r="98" spans="1:27" x14ac:dyDescent="0.25">
      <c r="B98" s="21"/>
      <c r="C98" s="22"/>
      <c r="D98" s="57"/>
      <c r="E98" s="57"/>
      <c r="F98" s="66" t="s">
        <v>21</v>
      </c>
      <c r="G98" s="7"/>
      <c r="H98" s="50"/>
      <c r="I98" s="74"/>
      <c r="J98" s="74"/>
      <c r="K98" s="32">
        <f>K97/1.33</f>
        <v>338.34586466165359</v>
      </c>
      <c r="L98" s="24"/>
      <c r="AA98" s="4"/>
    </row>
    <row r="99" spans="1:27" ht="15.75" thickBot="1" x14ac:dyDescent="0.3">
      <c r="AA99" s="4"/>
    </row>
    <row r="100" spans="1:27" ht="15.75" thickBot="1" x14ac:dyDescent="0.3">
      <c r="A100" s="14" t="s">
        <v>14</v>
      </c>
      <c r="B100" s="15" t="s">
        <v>7</v>
      </c>
      <c r="C100" s="15" t="s">
        <v>13</v>
      </c>
      <c r="D100" s="47" t="s">
        <v>8</v>
      </c>
      <c r="E100" s="47" t="s">
        <v>9</v>
      </c>
      <c r="F100" s="16" t="s">
        <v>15</v>
      </c>
      <c r="G100" s="16" t="s">
        <v>16</v>
      </c>
      <c r="H100" s="48" t="s">
        <v>19</v>
      </c>
      <c r="I100" s="73" t="s">
        <v>17</v>
      </c>
      <c r="J100" s="73" t="s">
        <v>18</v>
      </c>
      <c r="K100" s="17" t="s">
        <v>10</v>
      </c>
      <c r="L100" s="5" t="s">
        <v>12</v>
      </c>
      <c r="N100" s="59">
        <f>C101</f>
        <v>4</v>
      </c>
      <c r="AA100" s="4"/>
    </row>
    <row r="101" spans="1:27" x14ac:dyDescent="0.25">
      <c r="A101" s="41" t="s">
        <v>0</v>
      </c>
      <c r="B101" s="42">
        <v>42758</v>
      </c>
      <c r="C101" s="43">
        <f>INT((B101-DATE(YEAR(B101-WEEKDAY(B101-1)+4),1,3)+WEEKDAY(DATE(YEAR(B101-WEEKDAY(B101-1)+4),1,3))+5)/7)</f>
        <v>4</v>
      </c>
      <c r="D101" s="49">
        <v>0.37500000000000022</v>
      </c>
      <c r="E101" s="49">
        <v>0.70833333333333304</v>
      </c>
      <c r="F101" s="64">
        <v>2.0833333333333332E-2</v>
      </c>
      <c r="G101" s="34">
        <f t="shared" ref="G101:G107" si="50">SUM(E101-D101)*24</f>
        <v>7.9999999999999876</v>
      </c>
      <c r="H101" s="50" t="str">
        <f>IF(G101&gt;8,G101-8,"")</f>
        <v/>
      </c>
      <c r="I101" s="74"/>
      <c r="J101" s="74"/>
      <c r="K101" s="51">
        <f>SUM((G101)*$L$2)</f>
        <v>89.999999999999858</v>
      </c>
      <c r="L101" s="9">
        <f>P3/20/8</f>
        <v>11.25</v>
      </c>
      <c r="AA101" s="4"/>
    </row>
    <row r="102" spans="1:27" x14ac:dyDescent="0.25">
      <c r="A102" s="44" t="s">
        <v>1</v>
      </c>
      <c r="B102" s="42">
        <v>42759</v>
      </c>
      <c r="C102" s="43">
        <f t="shared" ref="C102:C107" si="51">INT((B102-DATE(YEAR(B102-WEEKDAY(B102-1)+4),1,3)+WEEKDAY(DATE(YEAR(B102-WEEKDAY(B102-1)+4),1,3))+5)/7)</f>
        <v>4</v>
      </c>
      <c r="D102" s="52">
        <v>0.37500000000000022</v>
      </c>
      <c r="E102" s="52">
        <v>0.70833333333333304</v>
      </c>
      <c r="F102" s="65">
        <v>2.0833333333333332E-2</v>
      </c>
      <c r="G102" s="35">
        <f t="shared" si="50"/>
        <v>7.9999999999999876</v>
      </c>
      <c r="H102" s="53" t="str">
        <f t="shared" ref="H102:H107" si="52">IF(G102&gt;8,G102-8,"")</f>
        <v/>
      </c>
      <c r="I102" s="75"/>
      <c r="J102" s="75"/>
      <c r="K102" s="54">
        <f t="shared" ref="K102:K107" si="53">SUM((G102)*$L$2)</f>
        <v>89.999999999999858</v>
      </c>
      <c r="L102" s="24"/>
      <c r="AA102" s="4"/>
    </row>
    <row r="103" spans="1:27" x14ac:dyDescent="0.25">
      <c r="A103" s="41" t="s">
        <v>2</v>
      </c>
      <c r="B103" s="42">
        <v>42760</v>
      </c>
      <c r="C103" s="43">
        <f t="shared" si="51"/>
        <v>4</v>
      </c>
      <c r="D103" s="49">
        <v>0.37500000000000022</v>
      </c>
      <c r="E103" s="49">
        <v>0.70833333333333304</v>
      </c>
      <c r="F103" s="64">
        <v>2.0833333333333332E-2</v>
      </c>
      <c r="G103" s="34">
        <f t="shared" si="50"/>
        <v>7.9999999999999876</v>
      </c>
      <c r="H103" s="50" t="str">
        <f t="shared" si="52"/>
        <v/>
      </c>
      <c r="I103" s="74"/>
      <c r="J103" s="74"/>
      <c r="K103" s="51">
        <f t="shared" si="53"/>
        <v>89.999999999999858</v>
      </c>
      <c r="L103" s="24"/>
      <c r="AA103" s="4"/>
    </row>
    <row r="104" spans="1:27" x14ac:dyDescent="0.25">
      <c r="A104" s="44" t="s">
        <v>3</v>
      </c>
      <c r="B104" s="42">
        <v>42761</v>
      </c>
      <c r="C104" s="43">
        <f t="shared" si="51"/>
        <v>4</v>
      </c>
      <c r="D104" s="52">
        <v>0.37500000000000022</v>
      </c>
      <c r="E104" s="52">
        <v>0.70833333333333304</v>
      </c>
      <c r="F104" s="65">
        <v>2.0833333333333332E-2</v>
      </c>
      <c r="G104" s="35">
        <f t="shared" si="50"/>
        <v>7.9999999999999876</v>
      </c>
      <c r="H104" s="53" t="str">
        <f t="shared" si="52"/>
        <v/>
      </c>
      <c r="I104" s="75"/>
      <c r="J104" s="75"/>
      <c r="K104" s="54">
        <f t="shared" si="53"/>
        <v>89.999999999999858</v>
      </c>
      <c r="L104" s="24"/>
      <c r="AA104" s="4"/>
    </row>
    <row r="105" spans="1:27" x14ac:dyDescent="0.25">
      <c r="A105" s="41" t="s">
        <v>4</v>
      </c>
      <c r="B105" s="42">
        <v>42762</v>
      </c>
      <c r="C105" s="43">
        <f t="shared" si="51"/>
        <v>4</v>
      </c>
      <c r="D105" s="49">
        <v>0.37500000000000022</v>
      </c>
      <c r="E105" s="49">
        <v>0.70833333333333304</v>
      </c>
      <c r="F105" s="64">
        <v>2.0833333333333332E-2</v>
      </c>
      <c r="G105" s="34">
        <f t="shared" si="50"/>
        <v>7.9999999999999876</v>
      </c>
      <c r="H105" s="50" t="str">
        <f t="shared" si="52"/>
        <v/>
      </c>
      <c r="I105" s="74"/>
      <c r="J105" s="74"/>
      <c r="K105" s="51">
        <f t="shared" si="53"/>
        <v>89.999999999999858</v>
      </c>
      <c r="L105" s="24"/>
      <c r="AA105" s="4"/>
    </row>
    <row r="106" spans="1:27" x14ac:dyDescent="0.25">
      <c r="A106" s="44" t="s">
        <v>5</v>
      </c>
      <c r="B106" s="42">
        <v>42763</v>
      </c>
      <c r="C106" s="43">
        <f t="shared" si="51"/>
        <v>4</v>
      </c>
      <c r="D106" s="52">
        <v>0.99999999999999867</v>
      </c>
      <c r="E106" s="52">
        <v>0.99999999999999867</v>
      </c>
      <c r="F106" s="65">
        <v>2.0833333333333332E-2</v>
      </c>
      <c r="G106" s="35">
        <f t="shared" si="50"/>
        <v>0</v>
      </c>
      <c r="H106" s="53" t="str">
        <f t="shared" si="52"/>
        <v/>
      </c>
      <c r="I106" s="75"/>
      <c r="J106" s="75"/>
      <c r="K106" s="54">
        <f t="shared" si="53"/>
        <v>0</v>
      </c>
      <c r="L106" s="24"/>
      <c r="AA106" s="4"/>
    </row>
    <row r="107" spans="1:27" x14ac:dyDescent="0.25">
      <c r="A107" s="41" t="s">
        <v>6</v>
      </c>
      <c r="B107" s="42">
        <v>42764</v>
      </c>
      <c r="C107" s="43">
        <f t="shared" si="51"/>
        <v>4</v>
      </c>
      <c r="D107" s="55">
        <v>0.99999999999999867</v>
      </c>
      <c r="E107" s="49">
        <v>0.99999999999999867</v>
      </c>
      <c r="F107" s="64">
        <v>2.0833333333333332E-2</v>
      </c>
      <c r="G107" s="34">
        <f t="shared" si="50"/>
        <v>0</v>
      </c>
      <c r="H107" s="50" t="str">
        <f t="shared" si="52"/>
        <v/>
      </c>
      <c r="I107" s="74"/>
      <c r="J107" s="74"/>
      <c r="K107" s="51">
        <f t="shared" si="53"/>
        <v>0</v>
      </c>
      <c r="L107" s="24"/>
      <c r="AA107" s="4"/>
    </row>
    <row r="108" spans="1:27" x14ac:dyDescent="0.25">
      <c r="A108" s="23"/>
      <c r="B108" s="21"/>
      <c r="C108" s="22"/>
      <c r="D108" s="56"/>
      <c r="E108" s="57"/>
      <c r="F108" s="46" t="s">
        <v>20</v>
      </c>
      <c r="G108" s="28">
        <f>SUM(G101:G107)</f>
        <v>39.999999999999936</v>
      </c>
      <c r="H108" s="58">
        <f>SUM(H101:H107)</f>
        <v>0</v>
      </c>
      <c r="I108" s="76">
        <f t="shared" ref="I108:J108" si="54">SUM(I101:I107)</f>
        <v>0</v>
      </c>
      <c r="J108" s="76">
        <f t="shared" si="54"/>
        <v>0</v>
      </c>
      <c r="K108" s="29">
        <f>SUM(K101:K107)</f>
        <v>449.99999999999932</v>
      </c>
      <c r="L108" s="24"/>
      <c r="AA108" s="4"/>
    </row>
    <row r="109" spans="1:27" x14ac:dyDescent="0.25">
      <c r="B109" s="21"/>
      <c r="C109" s="22"/>
      <c r="D109" s="57"/>
      <c r="E109" s="57"/>
      <c r="F109" s="66" t="s">
        <v>21</v>
      </c>
      <c r="G109" s="7"/>
      <c r="H109" s="50"/>
      <c r="I109" s="74"/>
      <c r="J109" s="74"/>
      <c r="K109" s="32">
        <f>K108/1.33</f>
        <v>338.34586466165359</v>
      </c>
      <c r="L109" s="24"/>
      <c r="AA109" s="4"/>
    </row>
    <row r="110" spans="1:27" ht="15.75" thickBot="1" x14ac:dyDescent="0.3">
      <c r="AA110" s="4"/>
    </row>
    <row r="111" spans="1:27" ht="15.75" thickBot="1" x14ac:dyDescent="0.3">
      <c r="A111" s="14" t="s">
        <v>14</v>
      </c>
      <c r="B111" s="15" t="s">
        <v>7</v>
      </c>
      <c r="C111" s="15" t="s">
        <v>13</v>
      </c>
      <c r="D111" s="47" t="s">
        <v>8</v>
      </c>
      <c r="E111" s="47" t="s">
        <v>9</v>
      </c>
      <c r="F111" s="16" t="s">
        <v>15</v>
      </c>
      <c r="G111" s="16" t="s">
        <v>16</v>
      </c>
      <c r="H111" s="48" t="s">
        <v>19</v>
      </c>
      <c r="I111" s="73" t="s">
        <v>17</v>
      </c>
      <c r="J111" s="73" t="s">
        <v>18</v>
      </c>
      <c r="K111" s="17" t="s">
        <v>10</v>
      </c>
      <c r="L111" s="5" t="s">
        <v>12</v>
      </c>
      <c r="N111" s="59">
        <f>C112</f>
        <v>5</v>
      </c>
      <c r="AA111" s="4"/>
    </row>
    <row r="112" spans="1:27" x14ac:dyDescent="0.25">
      <c r="A112" s="41" t="s">
        <v>0</v>
      </c>
      <c r="B112" s="42">
        <v>42765</v>
      </c>
      <c r="C112" s="43">
        <f>INT((B112-DATE(YEAR(B112-WEEKDAY(B112-1)+4),1,3)+WEEKDAY(DATE(YEAR(B112-WEEKDAY(B112-1)+4),1,3))+5)/7)</f>
        <v>5</v>
      </c>
      <c r="D112" s="49">
        <v>0.37500000000000022</v>
      </c>
      <c r="E112" s="49">
        <v>0.70833333333333304</v>
      </c>
      <c r="F112" s="64">
        <v>2.0833333333333332E-2</v>
      </c>
      <c r="G112" s="34">
        <f t="shared" ref="G112:G118" si="55">SUM(E112-D112)*24</f>
        <v>7.9999999999999876</v>
      </c>
      <c r="H112" s="50" t="str">
        <f>IF(G112&gt;8,G112-8,"")</f>
        <v/>
      </c>
      <c r="I112" s="74"/>
      <c r="J112" s="74"/>
      <c r="K112" s="51">
        <f>SUM((G112)*$L$2)</f>
        <v>89.999999999999858</v>
      </c>
      <c r="L112" s="9">
        <f>P3/20/8</f>
        <v>11.25</v>
      </c>
      <c r="AA112" s="4"/>
    </row>
    <row r="113" spans="1:27" x14ac:dyDescent="0.25">
      <c r="A113" s="44" t="s">
        <v>1</v>
      </c>
      <c r="B113" s="42">
        <v>42766</v>
      </c>
      <c r="C113" s="43">
        <f t="shared" ref="C113:C118" si="56">INT((B113-DATE(YEAR(B113-WEEKDAY(B113-1)+4),1,3)+WEEKDAY(DATE(YEAR(B113-WEEKDAY(B113-1)+4),1,3))+5)/7)</f>
        <v>5</v>
      </c>
      <c r="D113" s="52">
        <v>0.37500000000000022</v>
      </c>
      <c r="E113" s="52">
        <v>0.70833333333333304</v>
      </c>
      <c r="F113" s="65">
        <v>2.0833333333333332E-2</v>
      </c>
      <c r="G113" s="35">
        <f t="shared" si="55"/>
        <v>7.9999999999999876</v>
      </c>
      <c r="H113" s="53" t="str">
        <f t="shared" ref="H113:H118" si="57">IF(G113&gt;8,G113-8,"")</f>
        <v/>
      </c>
      <c r="I113" s="75"/>
      <c r="J113" s="75"/>
      <c r="K113" s="54">
        <f t="shared" ref="K113:K118" si="58">SUM((G113)*$L$2)</f>
        <v>89.999999999999858</v>
      </c>
      <c r="L113" s="24"/>
      <c r="AA113" s="4"/>
    </row>
    <row r="114" spans="1:27" x14ac:dyDescent="0.25">
      <c r="A114" s="41" t="s">
        <v>2</v>
      </c>
      <c r="B114" s="42">
        <v>42767</v>
      </c>
      <c r="C114" s="43">
        <f t="shared" si="56"/>
        <v>5</v>
      </c>
      <c r="D114" s="49">
        <v>0.37500000000000022</v>
      </c>
      <c r="E114" s="49">
        <v>0.70833333333333304</v>
      </c>
      <c r="F114" s="64">
        <v>2.0833333333333332E-2</v>
      </c>
      <c r="G114" s="34">
        <f t="shared" si="55"/>
        <v>7.9999999999999876</v>
      </c>
      <c r="H114" s="50" t="str">
        <f t="shared" si="57"/>
        <v/>
      </c>
      <c r="I114" s="74"/>
      <c r="J114" s="74"/>
      <c r="K114" s="51">
        <f t="shared" si="58"/>
        <v>89.999999999999858</v>
      </c>
      <c r="L114" s="24"/>
      <c r="AA114" s="4"/>
    </row>
    <row r="115" spans="1:27" x14ac:dyDescent="0.25">
      <c r="A115" s="44" t="s">
        <v>3</v>
      </c>
      <c r="B115" s="42">
        <v>42768</v>
      </c>
      <c r="C115" s="43">
        <f t="shared" si="56"/>
        <v>5</v>
      </c>
      <c r="D115" s="52">
        <v>0.37500000000000022</v>
      </c>
      <c r="E115" s="52">
        <v>0.70833333333333304</v>
      </c>
      <c r="F115" s="65">
        <v>2.0833333333333332E-2</v>
      </c>
      <c r="G115" s="35">
        <f t="shared" si="55"/>
        <v>7.9999999999999876</v>
      </c>
      <c r="H115" s="53" t="str">
        <f t="shared" si="57"/>
        <v/>
      </c>
      <c r="I115" s="75"/>
      <c r="J115" s="75"/>
      <c r="K115" s="54">
        <f t="shared" si="58"/>
        <v>89.999999999999858</v>
      </c>
      <c r="L115" s="24"/>
      <c r="AA115" s="4"/>
    </row>
    <row r="116" spans="1:27" x14ac:dyDescent="0.25">
      <c r="A116" s="41" t="s">
        <v>4</v>
      </c>
      <c r="B116" s="42">
        <v>42769</v>
      </c>
      <c r="C116" s="43">
        <f t="shared" si="56"/>
        <v>5</v>
      </c>
      <c r="D116" s="49">
        <v>0.37500000000000022</v>
      </c>
      <c r="E116" s="49">
        <v>0.70833333333333304</v>
      </c>
      <c r="F116" s="64">
        <v>2.0833333333333332E-2</v>
      </c>
      <c r="G116" s="34">
        <f t="shared" si="55"/>
        <v>7.9999999999999876</v>
      </c>
      <c r="H116" s="50" t="str">
        <f t="shared" si="57"/>
        <v/>
      </c>
      <c r="I116" s="74"/>
      <c r="J116" s="74"/>
      <c r="K116" s="51">
        <f t="shared" si="58"/>
        <v>89.999999999999858</v>
      </c>
      <c r="L116" s="24"/>
      <c r="AA116" s="4"/>
    </row>
    <row r="117" spans="1:27" x14ac:dyDescent="0.25">
      <c r="A117" s="44" t="s">
        <v>5</v>
      </c>
      <c r="B117" s="42">
        <v>42770</v>
      </c>
      <c r="C117" s="43">
        <f t="shared" si="56"/>
        <v>5</v>
      </c>
      <c r="D117" s="52">
        <v>0.99999999999999867</v>
      </c>
      <c r="E117" s="52">
        <v>0.99999999999999867</v>
      </c>
      <c r="F117" s="65">
        <v>2.0833333333333332E-2</v>
      </c>
      <c r="G117" s="35">
        <f t="shared" si="55"/>
        <v>0</v>
      </c>
      <c r="H117" s="53" t="str">
        <f t="shared" si="57"/>
        <v/>
      </c>
      <c r="I117" s="75"/>
      <c r="J117" s="75"/>
      <c r="K117" s="54">
        <f t="shared" si="58"/>
        <v>0</v>
      </c>
      <c r="L117" s="24"/>
      <c r="AA117" s="4"/>
    </row>
    <row r="118" spans="1:27" x14ac:dyDescent="0.25">
      <c r="A118" s="41" t="s">
        <v>6</v>
      </c>
      <c r="B118" s="42">
        <v>42771</v>
      </c>
      <c r="C118" s="43">
        <f t="shared" si="56"/>
        <v>5</v>
      </c>
      <c r="D118" s="55">
        <v>0.99999999999999867</v>
      </c>
      <c r="E118" s="49">
        <v>0.99999999999999867</v>
      </c>
      <c r="F118" s="64">
        <v>2.0833333333333332E-2</v>
      </c>
      <c r="G118" s="34">
        <f t="shared" si="55"/>
        <v>0</v>
      </c>
      <c r="H118" s="50" t="str">
        <f t="shared" si="57"/>
        <v/>
      </c>
      <c r="I118" s="74"/>
      <c r="J118" s="74"/>
      <c r="K118" s="51">
        <f t="shared" si="58"/>
        <v>0</v>
      </c>
      <c r="L118" s="24"/>
      <c r="AA118" s="4"/>
    </row>
    <row r="119" spans="1:27" x14ac:dyDescent="0.25">
      <c r="A119" s="23"/>
      <c r="B119" s="21"/>
      <c r="C119" s="22"/>
      <c r="D119" s="56"/>
      <c r="E119" s="57"/>
      <c r="F119" s="46" t="s">
        <v>20</v>
      </c>
      <c r="G119" s="28">
        <f>SUM(G112:G118)</f>
        <v>39.999999999999936</v>
      </c>
      <c r="H119" s="58">
        <f>SUM(H112:H118)</f>
        <v>0</v>
      </c>
      <c r="I119" s="76">
        <f t="shared" ref="I119:J119" si="59">SUM(I112:I118)</f>
        <v>0</v>
      </c>
      <c r="J119" s="76">
        <f t="shared" si="59"/>
        <v>0</v>
      </c>
      <c r="K119" s="29">
        <f>SUM(K112:K118)</f>
        <v>449.99999999999932</v>
      </c>
      <c r="L119" s="24"/>
      <c r="AA119" s="4"/>
    </row>
    <row r="120" spans="1:27" x14ac:dyDescent="0.25">
      <c r="B120" s="21"/>
      <c r="C120" s="22"/>
      <c r="D120" s="57"/>
      <c r="E120" s="57"/>
      <c r="F120" s="66" t="s">
        <v>21</v>
      </c>
      <c r="G120" s="7"/>
      <c r="H120" s="50"/>
      <c r="I120" s="74"/>
      <c r="J120" s="74"/>
      <c r="K120" s="32">
        <f>K119/1.33</f>
        <v>338.34586466165359</v>
      </c>
      <c r="L120" s="24"/>
      <c r="AA120" s="4"/>
    </row>
    <row r="121" spans="1:27" ht="15.75" thickBot="1" x14ac:dyDescent="0.3">
      <c r="AA121" s="4"/>
    </row>
    <row r="122" spans="1:27" ht="15.75" thickBot="1" x14ac:dyDescent="0.3">
      <c r="A122" s="14" t="s">
        <v>14</v>
      </c>
      <c r="B122" s="15" t="s">
        <v>7</v>
      </c>
      <c r="C122" s="15" t="s">
        <v>13</v>
      </c>
      <c r="D122" s="47" t="s">
        <v>8</v>
      </c>
      <c r="E122" s="47" t="s">
        <v>9</v>
      </c>
      <c r="F122" s="16" t="s">
        <v>15</v>
      </c>
      <c r="G122" s="16" t="s">
        <v>16</v>
      </c>
      <c r="H122" s="48" t="s">
        <v>19</v>
      </c>
      <c r="I122" s="73" t="s">
        <v>17</v>
      </c>
      <c r="J122" s="73" t="s">
        <v>18</v>
      </c>
      <c r="K122" s="17" t="s">
        <v>10</v>
      </c>
      <c r="L122" s="5" t="s">
        <v>12</v>
      </c>
      <c r="N122" s="59">
        <f>C123</f>
        <v>6</v>
      </c>
      <c r="AA122" s="4"/>
    </row>
    <row r="123" spans="1:27" x14ac:dyDescent="0.25">
      <c r="A123" s="41" t="s">
        <v>0</v>
      </c>
      <c r="B123" s="42">
        <v>42772</v>
      </c>
      <c r="C123" s="43">
        <f>INT((B123-DATE(YEAR(B123-WEEKDAY(B123-1)+4),1,3)+WEEKDAY(DATE(YEAR(B123-WEEKDAY(B123-1)+4),1,3))+5)/7)</f>
        <v>6</v>
      </c>
      <c r="D123" s="49">
        <v>0.37500000000000022</v>
      </c>
      <c r="E123" s="49">
        <v>0.70833333333333304</v>
      </c>
      <c r="F123" s="64">
        <v>2.0833333333333332E-2</v>
      </c>
      <c r="G123" s="34">
        <f t="shared" ref="G123:G129" si="60">SUM(E123-D123)*24</f>
        <v>7.9999999999999876</v>
      </c>
      <c r="H123" s="50" t="str">
        <f>IF(G123&gt;8,G123-8,"")</f>
        <v/>
      </c>
      <c r="I123" s="74"/>
      <c r="J123" s="74"/>
      <c r="K123" s="51">
        <f>SUM((G123)*$L$2)</f>
        <v>89.999999999999858</v>
      </c>
      <c r="L123" s="9">
        <f>P3/20/8</f>
        <v>11.25</v>
      </c>
      <c r="AA123" s="4"/>
    </row>
    <row r="124" spans="1:27" x14ac:dyDescent="0.25">
      <c r="A124" s="44" t="s">
        <v>1</v>
      </c>
      <c r="B124" s="42">
        <v>42773</v>
      </c>
      <c r="C124" s="43">
        <f t="shared" ref="C124:C129" si="61">INT((B124-DATE(YEAR(B124-WEEKDAY(B124-1)+4),1,3)+WEEKDAY(DATE(YEAR(B124-WEEKDAY(B124-1)+4),1,3))+5)/7)</f>
        <v>6</v>
      </c>
      <c r="D124" s="52">
        <v>0.37500000000000022</v>
      </c>
      <c r="E124" s="52">
        <v>0.70833333333333304</v>
      </c>
      <c r="F124" s="65">
        <v>2.0833333333333332E-2</v>
      </c>
      <c r="G124" s="35">
        <f t="shared" si="60"/>
        <v>7.9999999999999876</v>
      </c>
      <c r="H124" s="53" t="str">
        <f t="shared" ref="H124:H129" si="62">IF(G124&gt;8,G124-8,"")</f>
        <v/>
      </c>
      <c r="I124" s="75"/>
      <c r="J124" s="75"/>
      <c r="K124" s="54">
        <f t="shared" ref="K124:K129" si="63">SUM((G124)*$L$2)</f>
        <v>89.999999999999858</v>
      </c>
      <c r="L124" s="24"/>
      <c r="AA124" s="4"/>
    </row>
    <row r="125" spans="1:27" x14ac:dyDescent="0.25">
      <c r="A125" s="41" t="s">
        <v>2</v>
      </c>
      <c r="B125" s="42">
        <v>42774</v>
      </c>
      <c r="C125" s="43">
        <f t="shared" si="61"/>
        <v>6</v>
      </c>
      <c r="D125" s="49">
        <v>0.37500000000000022</v>
      </c>
      <c r="E125" s="49">
        <v>0.70833333333333304</v>
      </c>
      <c r="F125" s="64">
        <v>2.0833333333333332E-2</v>
      </c>
      <c r="G125" s="34">
        <f t="shared" si="60"/>
        <v>7.9999999999999876</v>
      </c>
      <c r="H125" s="50" t="str">
        <f t="shared" si="62"/>
        <v/>
      </c>
      <c r="I125" s="74"/>
      <c r="J125" s="74"/>
      <c r="K125" s="51">
        <f t="shared" si="63"/>
        <v>89.999999999999858</v>
      </c>
      <c r="L125" s="24"/>
      <c r="AA125" s="4"/>
    </row>
    <row r="126" spans="1:27" x14ac:dyDescent="0.25">
      <c r="A126" s="44" t="s">
        <v>3</v>
      </c>
      <c r="B126" s="42">
        <v>42775</v>
      </c>
      <c r="C126" s="43">
        <f t="shared" si="61"/>
        <v>6</v>
      </c>
      <c r="D126" s="52">
        <v>0.37500000000000022</v>
      </c>
      <c r="E126" s="52">
        <v>0.70833333333333304</v>
      </c>
      <c r="F126" s="65">
        <v>2.0833333333333332E-2</v>
      </c>
      <c r="G126" s="35">
        <f t="shared" si="60"/>
        <v>7.9999999999999876</v>
      </c>
      <c r="H126" s="53" t="str">
        <f t="shared" si="62"/>
        <v/>
      </c>
      <c r="I126" s="75"/>
      <c r="J126" s="75"/>
      <c r="K126" s="54">
        <f t="shared" si="63"/>
        <v>89.999999999999858</v>
      </c>
      <c r="L126" s="24"/>
      <c r="AA126" s="4"/>
    </row>
    <row r="127" spans="1:27" x14ac:dyDescent="0.25">
      <c r="A127" s="41" t="s">
        <v>4</v>
      </c>
      <c r="B127" s="42">
        <v>42776</v>
      </c>
      <c r="C127" s="43">
        <f t="shared" si="61"/>
        <v>6</v>
      </c>
      <c r="D127" s="49">
        <v>0.37500000000000022</v>
      </c>
      <c r="E127" s="49">
        <v>0.70833333333333304</v>
      </c>
      <c r="F127" s="64">
        <v>2.0833333333333332E-2</v>
      </c>
      <c r="G127" s="34">
        <f t="shared" si="60"/>
        <v>7.9999999999999876</v>
      </c>
      <c r="H127" s="50" t="str">
        <f t="shared" si="62"/>
        <v/>
      </c>
      <c r="I127" s="74"/>
      <c r="J127" s="74"/>
      <c r="K127" s="51">
        <f t="shared" si="63"/>
        <v>89.999999999999858</v>
      </c>
      <c r="L127" s="24"/>
      <c r="AA127" s="4"/>
    </row>
    <row r="128" spans="1:27" x14ac:dyDescent="0.25">
      <c r="A128" s="44" t="s">
        <v>5</v>
      </c>
      <c r="B128" s="42">
        <v>42777</v>
      </c>
      <c r="C128" s="43">
        <f t="shared" si="61"/>
        <v>6</v>
      </c>
      <c r="D128" s="52">
        <v>0.99999999999999867</v>
      </c>
      <c r="E128" s="52">
        <v>0.99999999999999867</v>
      </c>
      <c r="F128" s="65">
        <v>2.0833333333333332E-2</v>
      </c>
      <c r="G128" s="35">
        <f t="shared" si="60"/>
        <v>0</v>
      </c>
      <c r="H128" s="53" t="str">
        <f t="shared" si="62"/>
        <v/>
      </c>
      <c r="I128" s="75"/>
      <c r="J128" s="75"/>
      <c r="K128" s="54">
        <f t="shared" si="63"/>
        <v>0</v>
      </c>
      <c r="L128" s="24"/>
      <c r="AA128" s="4"/>
    </row>
    <row r="129" spans="1:27" x14ac:dyDescent="0.25">
      <c r="A129" s="41" t="s">
        <v>6</v>
      </c>
      <c r="B129" s="42">
        <v>42778</v>
      </c>
      <c r="C129" s="43">
        <f t="shared" si="61"/>
        <v>6</v>
      </c>
      <c r="D129" s="55">
        <v>0.99999999999999867</v>
      </c>
      <c r="E129" s="49">
        <v>0.99999999999999867</v>
      </c>
      <c r="F129" s="64">
        <v>2.0833333333333332E-2</v>
      </c>
      <c r="G129" s="34">
        <f t="shared" si="60"/>
        <v>0</v>
      </c>
      <c r="H129" s="50" t="str">
        <f t="shared" si="62"/>
        <v/>
      </c>
      <c r="I129" s="74"/>
      <c r="J129" s="74"/>
      <c r="K129" s="51">
        <f t="shared" si="63"/>
        <v>0</v>
      </c>
      <c r="L129" s="24"/>
      <c r="AA129" s="4"/>
    </row>
    <row r="130" spans="1:27" x14ac:dyDescent="0.25">
      <c r="A130" s="23"/>
      <c r="B130" s="21"/>
      <c r="C130" s="22"/>
      <c r="D130" s="56"/>
      <c r="E130" s="57"/>
      <c r="F130" s="46" t="s">
        <v>20</v>
      </c>
      <c r="G130" s="28">
        <f>SUM(G123:G129)</f>
        <v>39.999999999999936</v>
      </c>
      <c r="H130" s="58">
        <f>SUM(H123:H129)</f>
        <v>0</v>
      </c>
      <c r="I130" s="76">
        <f t="shared" ref="I130:J130" si="64">SUM(I123:I129)</f>
        <v>0</v>
      </c>
      <c r="J130" s="76">
        <f t="shared" si="64"/>
        <v>0</v>
      </c>
      <c r="K130" s="29">
        <f>SUM(K123:K129)</f>
        <v>449.99999999999932</v>
      </c>
      <c r="L130" s="24"/>
      <c r="AA130" s="4"/>
    </row>
    <row r="131" spans="1:27" x14ac:dyDescent="0.25">
      <c r="B131" s="21"/>
      <c r="C131" s="22"/>
      <c r="D131" s="57"/>
      <c r="E131" s="57"/>
      <c r="F131" s="66" t="s">
        <v>21</v>
      </c>
      <c r="G131" s="7"/>
      <c r="H131" s="50"/>
      <c r="I131" s="74"/>
      <c r="J131" s="74"/>
      <c r="K131" s="32">
        <f>K130/1.33</f>
        <v>338.34586466165359</v>
      </c>
      <c r="L131" s="24"/>
      <c r="AA131" s="4"/>
    </row>
    <row r="132" spans="1:27" ht="15.75" thickBot="1" x14ac:dyDescent="0.3">
      <c r="AA132" s="4"/>
    </row>
    <row r="133" spans="1:27" ht="15.75" thickBot="1" x14ac:dyDescent="0.3">
      <c r="A133" s="14" t="s">
        <v>14</v>
      </c>
      <c r="B133" s="15" t="s">
        <v>7</v>
      </c>
      <c r="C133" s="15" t="s">
        <v>13</v>
      </c>
      <c r="D133" s="47" t="s">
        <v>8</v>
      </c>
      <c r="E133" s="47" t="s">
        <v>9</v>
      </c>
      <c r="F133" s="16" t="s">
        <v>15</v>
      </c>
      <c r="G133" s="16" t="s">
        <v>16</v>
      </c>
      <c r="H133" s="48" t="s">
        <v>19</v>
      </c>
      <c r="I133" s="73" t="s">
        <v>17</v>
      </c>
      <c r="J133" s="73" t="s">
        <v>18</v>
      </c>
      <c r="K133" s="17" t="s">
        <v>10</v>
      </c>
      <c r="L133" s="5" t="s">
        <v>12</v>
      </c>
      <c r="N133" s="59">
        <f>C134</f>
        <v>7</v>
      </c>
      <c r="AA133" s="4"/>
    </row>
    <row r="134" spans="1:27" x14ac:dyDescent="0.25">
      <c r="A134" s="41" t="s">
        <v>0</v>
      </c>
      <c r="B134" s="42">
        <v>42779</v>
      </c>
      <c r="C134" s="43">
        <f>INT((B134-DATE(YEAR(B134-WEEKDAY(B134-1)+4),1,3)+WEEKDAY(DATE(YEAR(B134-WEEKDAY(B134-1)+4),1,3))+5)/7)</f>
        <v>7</v>
      </c>
      <c r="D134" s="49">
        <v>0.37500000000000022</v>
      </c>
      <c r="E134" s="49">
        <v>0.70833333333333304</v>
      </c>
      <c r="F134" s="64">
        <v>2.0833333333333332E-2</v>
      </c>
      <c r="G134" s="34">
        <f t="shared" ref="G134:G140" si="65">SUM(E134-D134)*24</f>
        <v>7.9999999999999876</v>
      </c>
      <c r="H134" s="50" t="str">
        <f>IF(G134&gt;8,G134-8,"")</f>
        <v/>
      </c>
      <c r="I134" s="74"/>
      <c r="J134" s="74"/>
      <c r="K134" s="51">
        <f>SUM((G134)*$L$2)</f>
        <v>89.999999999999858</v>
      </c>
      <c r="L134" s="9">
        <f>P3/20/8</f>
        <v>11.25</v>
      </c>
      <c r="AA134" s="4"/>
    </row>
    <row r="135" spans="1:27" x14ac:dyDescent="0.25">
      <c r="A135" s="44" t="s">
        <v>1</v>
      </c>
      <c r="B135" s="42">
        <v>42780</v>
      </c>
      <c r="C135" s="43">
        <f t="shared" ref="C135:C140" si="66">INT((B135-DATE(YEAR(B135-WEEKDAY(B135-1)+4),1,3)+WEEKDAY(DATE(YEAR(B135-WEEKDAY(B135-1)+4),1,3))+5)/7)</f>
        <v>7</v>
      </c>
      <c r="D135" s="52">
        <v>0.37500000000000022</v>
      </c>
      <c r="E135" s="52">
        <v>0.70833333333333304</v>
      </c>
      <c r="F135" s="65">
        <v>2.0833333333333332E-2</v>
      </c>
      <c r="G135" s="35">
        <f t="shared" si="65"/>
        <v>7.9999999999999876</v>
      </c>
      <c r="H135" s="53" t="str">
        <f t="shared" ref="H135:H140" si="67">IF(G135&gt;8,G135-8,"")</f>
        <v/>
      </c>
      <c r="I135" s="75"/>
      <c r="J135" s="75"/>
      <c r="K135" s="54">
        <f t="shared" ref="K135:K140" si="68">SUM((G135)*$L$2)</f>
        <v>89.999999999999858</v>
      </c>
      <c r="L135" s="24"/>
      <c r="AA135" s="4"/>
    </row>
    <row r="136" spans="1:27" x14ac:dyDescent="0.25">
      <c r="A136" s="41" t="s">
        <v>2</v>
      </c>
      <c r="B136" s="42">
        <v>42781</v>
      </c>
      <c r="C136" s="43">
        <f t="shared" si="66"/>
        <v>7</v>
      </c>
      <c r="D136" s="49">
        <v>0.37500000000000022</v>
      </c>
      <c r="E136" s="49">
        <v>0.70833333333333304</v>
      </c>
      <c r="F136" s="64">
        <v>2.0833333333333332E-2</v>
      </c>
      <c r="G136" s="34">
        <f t="shared" si="65"/>
        <v>7.9999999999999876</v>
      </c>
      <c r="H136" s="50" t="str">
        <f t="shared" si="67"/>
        <v/>
      </c>
      <c r="I136" s="74"/>
      <c r="J136" s="74"/>
      <c r="K136" s="51">
        <f t="shared" si="68"/>
        <v>89.999999999999858</v>
      </c>
      <c r="L136" s="24"/>
      <c r="AA136" s="4"/>
    </row>
    <row r="137" spans="1:27" x14ac:dyDescent="0.25">
      <c r="A137" s="44" t="s">
        <v>3</v>
      </c>
      <c r="B137" s="42">
        <v>42782</v>
      </c>
      <c r="C137" s="43">
        <f t="shared" si="66"/>
        <v>7</v>
      </c>
      <c r="D137" s="52">
        <v>0.37500000000000022</v>
      </c>
      <c r="E137" s="52">
        <v>0.70833333333333304</v>
      </c>
      <c r="F137" s="65">
        <v>2.0833333333333332E-2</v>
      </c>
      <c r="G137" s="35">
        <f t="shared" si="65"/>
        <v>7.9999999999999876</v>
      </c>
      <c r="H137" s="53" t="str">
        <f t="shared" si="67"/>
        <v/>
      </c>
      <c r="I137" s="75"/>
      <c r="J137" s="75"/>
      <c r="K137" s="54">
        <f t="shared" si="68"/>
        <v>89.999999999999858</v>
      </c>
      <c r="L137" s="24"/>
      <c r="AA137" s="4"/>
    </row>
    <row r="138" spans="1:27" x14ac:dyDescent="0.25">
      <c r="A138" s="41" t="s">
        <v>4</v>
      </c>
      <c r="B138" s="42">
        <v>42783</v>
      </c>
      <c r="C138" s="43">
        <f t="shared" si="66"/>
        <v>7</v>
      </c>
      <c r="D138" s="49">
        <v>0.37500000000000022</v>
      </c>
      <c r="E138" s="49">
        <v>0.70833333333333304</v>
      </c>
      <c r="F138" s="64">
        <v>2.0833333333333332E-2</v>
      </c>
      <c r="G138" s="34">
        <f t="shared" si="65"/>
        <v>7.9999999999999876</v>
      </c>
      <c r="H138" s="50" t="str">
        <f t="shared" si="67"/>
        <v/>
      </c>
      <c r="I138" s="74"/>
      <c r="J138" s="74"/>
      <c r="K138" s="51">
        <f t="shared" si="68"/>
        <v>89.999999999999858</v>
      </c>
      <c r="L138" s="24"/>
      <c r="AA138" s="4"/>
    </row>
    <row r="139" spans="1:27" x14ac:dyDescent="0.25">
      <c r="A139" s="44" t="s">
        <v>5</v>
      </c>
      <c r="B139" s="42">
        <v>42784</v>
      </c>
      <c r="C139" s="43">
        <f t="shared" si="66"/>
        <v>7</v>
      </c>
      <c r="D139" s="52">
        <v>0.99999999999999867</v>
      </c>
      <c r="E139" s="52">
        <v>0.99999999999999867</v>
      </c>
      <c r="F139" s="65">
        <v>2.0833333333333332E-2</v>
      </c>
      <c r="G139" s="35">
        <f t="shared" si="65"/>
        <v>0</v>
      </c>
      <c r="H139" s="53" t="str">
        <f t="shared" si="67"/>
        <v/>
      </c>
      <c r="I139" s="75"/>
      <c r="J139" s="75"/>
      <c r="K139" s="54">
        <f t="shared" si="68"/>
        <v>0</v>
      </c>
      <c r="L139" s="24"/>
      <c r="AA139" s="4"/>
    </row>
    <row r="140" spans="1:27" x14ac:dyDescent="0.25">
      <c r="A140" s="41" t="s">
        <v>6</v>
      </c>
      <c r="B140" s="42">
        <v>42785</v>
      </c>
      <c r="C140" s="43">
        <f t="shared" si="66"/>
        <v>7</v>
      </c>
      <c r="D140" s="55">
        <v>0.99999999999999867</v>
      </c>
      <c r="E140" s="49">
        <v>0.99999999999999867</v>
      </c>
      <c r="F140" s="64">
        <v>2.0833333333333332E-2</v>
      </c>
      <c r="G140" s="34">
        <f t="shared" si="65"/>
        <v>0</v>
      </c>
      <c r="H140" s="50" t="str">
        <f t="shared" si="67"/>
        <v/>
      </c>
      <c r="I140" s="74"/>
      <c r="J140" s="74"/>
      <c r="K140" s="51">
        <f t="shared" si="68"/>
        <v>0</v>
      </c>
      <c r="L140" s="24"/>
      <c r="AA140" s="4"/>
    </row>
    <row r="141" spans="1:27" x14ac:dyDescent="0.25">
      <c r="A141" s="23"/>
      <c r="B141" s="21"/>
      <c r="C141" s="22"/>
      <c r="D141" s="56"/>
      <c r="E141" s="57"/>
      <c r="F141" s="46" t="s">
        <v>20</v>
      </c>
      <c r="G141" s="28">
        <f>SUM(G134:G140)</f>
        <v>39.999999999999936</v>
      </c>
      <c r="H141" s="58">
        <f>SUM(H134:H140)</f>
        <v>0</v>
      </c>
      <c r="I141" s="76">
        <f t="shared" ref="I141:J141" si="69">SUM(I134:I140)</f>
        <v>0</v>
      </c>
      <c r="J141" s="76">
        <f t="shared" si="69"/>
        <v>0</v>
      </c>
      <c r="K141" s="29">
        <f>SUM(K134:K140)</f>
        <v>449.99999999999932</v>
      </c>
      <c r="L141" s="24"/>
      <c r="AA141" s="4"/>
    </row>
    <row r="142" spans="1:27" x14ac:dyDescent="0.25">
      <c r="B142" s="21"/>
      <c r="C142" s="22"/>
      <c r="D142" s="57"/>
      <c r="E142" s="57"/>
      <c r="F142" s="66" t="s">
        <v>21</v>
      </c>
      <c r="G142" s="7"/>
      <c r="H142" s="50"/>
      <c r="I142" s="74"/>
      <c r="J142" s="74"/>
      <c r="K142" s="32">
        <f>K141/1.33</f>
        <v>338.34586466165359</v>
      </c>
      <c r="L142" s="24"/>
    </row>
    <row r="143" spans="1:27" ht="15.75" thickBot="1" x14ac:dyDescent="0.3"/>
    <row r="144" spans="1:27" ht="15.75" thickBot="1" x14ac:dyDescent="0.3">
      <c r="A144" s="14" t="s">
        <v>14</v>
      </c>
      <c r="B144" s="15" t="s">
        <v>7</v>
      </c>
      <c r="C144" s="15" t="s">
        <v>13</v>
      </c>
      <c r="D144" s="47" t="s">
        <v>8</v>
      </c>
      <c r="E144" s="47" t="s">
        <v>9</v>
      </c>
      <c r="F144" s="16" t="s">
        <v>15</v>
      </c>
      <c r="G144" s="16" t="s">
        <v>16</v>
      </c>
      <c r="H144" s="48" t="s">
        <v>19</v>
      </c>
      <c r="I144" s="73" t="s">
        <v>17</v>
      </c>
      <c r="J144" s="73" t="s">
        <v>18</v>
      </c>
      <c r="K144" s="17" t="s">
        <v>10</v>
      </c>
      <c r="L144" s="5" t="s">
        <v>12</v>
      </c>
      <c r="N144" s="59">
        <f>C145</f>
        <v>8</v>
      </c>
    </row>
    <row r="145" spans="1:14" x14ac:dyDescent="0.25">
      <c r="A145" s="41" t="s">
        <v>0</v>
      </c>
      <c r="B145" s="42">
        <v>42786</v>
      </c>
      <c r="C145" s="43">
        <f>INT((B145-DATE(YEAR(B145-WEEKDAY(B145-1)+4),1,3)+WEEKDAY(DATE(YEAR(B145-WEEKDAY(B145-1)+4),1,3))+5)/7)</f>
        <v>8</v>
      </c>
      <c r="D145" s="49">
        <v>0.37500000000000022</v>
      </c>
      <c r="E145" s="49">
        <v>0.70833333333333304</v>
      </c>
      <c r="F145" s="64">
        <v>2.0833333333333332E-2</v>
      </c>
      <c r="G145" s="34">
        <f t="shared" ref="G145:G151" si="70">SUM(E145-D145)*24</f>
        <v>7.9999999999999876</v>
      </c>
      <c r="H145" s="50" t="str">
        <f>IF(G145&gt;8,G145-8,"")</f>
        <v/>
      </c>
      <c r="I145" s="74"/>
      <c r="J145" s="74"/>
      <c r="K145" s="51">
        <f>SUM((G145)*$L$2)</f>
        <v>89.999999999999858</v>
      </c>
      <c r="L145" s="9">
        <f>P3/20/8</f>
        <v>11.25</v>
      </c>
    </row>
    <row r="146" spans="1:14" x14ac:dyDescent="0.25">
      <c r="A146" s="44" t="s">
        <v>1</v>
      </c>
      <c r="B146" s="42">
        <v>42787</v>
      </c>
      <c r="C146" s="43">
        <f t="shared" ref="C146:C151" si="71">INT((B146-DATE(YEAR(B146-WEEKDAY(B146-1)+4),1,3)+WEEKDAY(DATE(YEAR(B146-WEEKDAY(B146-1)+4),1,3))+5)/7)</f>
        <v>8</v>
      </c>
      <c r="D146" s="52">
        <v>0.37500000000000022</v>
      </c>
      <c r="E146" s="52">
        <v>0.70833333333333304</v>
      </c>
      <c r="F146" s="65">
        <v>2.0833333333333332E-2</v>
      </c>
      <c r="G146" s="35">
        <f t="shared" si="70"/>
        <v>7.9999999999999876</v>
      </c>
      <c r="H146" s="53" t="str">
        <f t="shared" ref="H146:H151" si="72">IF(G146&gt;8,G146-8,"")</f>
        <v/>
      </c>
      <c r="I146" s="75"/>
      <c r="J146" s="75"/>
      <c r="K146" s="54">
        <f t="shared" ref="K146:K151" si="73">SUM((G146)*$L$2)</f>
        <v>89.999999999999858</v>
      </c>
      <c r="L146" s="24"/>
    </row>
    <row r="147" spans="1:14" x14ac:dyDescent="0.25">
      <c r="A147" s="41" t="s">
        <v>2</v>
      </c>
      <c r="B147" s="42">
        <v>42788</v>
      </c>
      <c r="C147" s="43">
        <f t="shared" si="71"/>
        <v>8</v>
      </c>
      <c r="D147" s="49">
        <v>0.37500000000000022</v>
      </c>
      <c r="E147" s="49">
        <v>0.70833333333333304</v>
      </c>
      <c r="F147" s="64">
        <v>2.0833333333333332E-2</v>
      </c>
      <c r="G147" s="34">
        <f t="shared" si="70"/>
        <v>7.9999999999999876</v>
      </c>
      <c r="H147" s="50" t="str">
        <f t="shared" si="72"/>
        <v/>
      </c>
      <c r="I147" s="74"/>
      <c r="J147" s="74"/>
      <c r="K147" s="51">
        <f t="shared" si="73"/>
        <v>89.999999999999858</v>
      </c>
      <c r="L147" s="24"/>
    </row>
    <row r="148" spans="1:14" x14ac:dyDescent="0.25">
      <c r="A148" s="44" t="s">
        <v>3</v>
      </c>
      <c r="B148" s="42">
        <v>42789</v>
      </c>
      <c r="C148" s="43">
        <f t="shared" si="71"/>
        <v>8</v>
      </c>
      <c r="D148" s="52">
        <v>0.37500000000000022</v>
      </c>
      <c r="E148" s="52">
        <v>0.70833333333333304</v>
      </c>
      <c r="F148" s="65">
        <v>2.0833333333333332E-2</v>
      </c>
      <c r="G148" s="35">
        <f t="shared" si="70"/>
        <v>7.9999999999999876</v>
      </c>
      <c r="H148" s="53" t="str">
        <f t="shared" si="72"/>
        <v/>
      </c>
      <c r="I148" s="75"/>
      <c r="J148" s="75"/>
      <c r="K148" s="54">
        <f t="shared" si="73"/>
        <v>89.999999999999858</v>
      </c>
      <c r="L148" s="24"/>
    </row>
    <row r="149" spans="1:14" x14ac:dyDescent="0.25">
      <c r="A149" s="41" t="s">
        <v>4</v>
      </c>
      <c r="B149" s="42">
        <v>42790</v>
      </c>
      <c r="C149" s="43">
        <f t="shared" si="71"/>
        <v>8</v>
      </c>
      <c r="D149" s="49">
        <v>0.37500000000000022</v>
      </c>
      <c r="E149" s="49">
        <v>0.70833333333333304</v>
      </c>
      <c r="F149" s="64">
        <v>2.0833333333333332E-2</v>
      </c>
      <c r="G149" s="34">
        <f t="shared" si="70"/>
        <v>7.9999999999999876</v>
      </c>
      <c r="H149" s="50" t="str">
        <f t="shared" si="72"/>
        <v/>
      </c>
      <c r="I149" s="74"/>
      <c r="J149" s="74"/>
      <c r="K149" s="51">
        <f t="shared" si="73"/>
        <v>89.999999999999858</v>
      </c>
      <c r="L149" s="24"/>
    </row>
    <row r="150" spans="1:14" x14ac:dyDescent="0.25">
      <c r="A150" s="44" t="s">
        <v>5</v>
      </c>
      <c r="B150" s="42">
        <v>42791</v>
      </c>
      <c r="C150" s="43">
        <f t="shared" si="71"/>
        <v>8</v>
      </c>
      <c r="D150" s="52">
        <v>0.99999999999999867</v>
      </c>
      <c r="E150" s="52">
        <v>0.99999999999999867</v>
      </c>
      <c r="F150" s="65">
        <v>2.0833333333333332E-2</v>
      </c>
      <c r="G150" s="35">
        <f t="shared" si="70"/>
        <v>0</v>
      </c>
      <c r="H150" s="53" t="str">
        <f t="shared" si="72"/>
        <v/>
      </c>
      <c r="I150" s="75"/>
      <c r="J150" s="75"/>
      <c r="K150" s="54">
        <f t="shared" si="73"/>
        <v>0</v>
      </c>
      <c r="L150" s="24"/>
    </row>
    <row r="151" spans="1:14" x14ac:dyDescent="0.25">
      <c r="A151" s="41" t="s">
        <v>6</v>
      </c>
      <c r="B151" s="42">
        <v>42792</v>
      </c>
      <c r="C151" s="43">
        <f t="shared" si="71"/>
        <v>8</v>
      </c>
      <c r="D151" s="55">
        <v>0.99999999999999867</v>
      </c>
      <c r="E151" s="49">
        <v>0.99999999999999867</v>
      </c>
      <c r="F151" s="64">
        <v>2.0833333333333332E-2</v>
      </c>
      <c r="G151" s="34">
        <f t="shared" si="70"/>
        <v>0</v>
      </c>
      <c r="H151" s="50" t="str">
        <f t="shared" si="72"/>
        <v/>
      </c>
      <c r="I151" s="74"/>
      <c r="J151" s="74"/>
      <c r="K151" s="51">
        <f t="shared" si="73"/>
        <v>0</v>
      </c>
      <c r="L151" s="24"/>
    </row>
    <row r="152" spans="1:14" x14ac:dyDescent="0.25">
      <c r="A152" s="23"/>
      <c r="B152" s="21"/>
      <c r="C152" s="22"/>
      <c r="D152" s="56"/>
      <c r="E152" s="57"/>
      <c r="F152" s="46" t="s">
        <v>20</v>
      </c>
      <c r="G152" s="28">
        <f>SUM(G145:G151)</f>
        <v>39.999999999999936</v>
      </c>
      <c r="H152" s="58">
        <f>SUM(H145:H151)</f>
        <v>0</v>
      </c>
      <c r="I152" s="76">
        <f t="shared" ref="I152:J152" si="74">SUM(I145:I151)</f>
        <v>0</v>
      </c>
      <c r="J152" s="76">
        <f t="shared" si="74"/>
        <v>0</v>
      </c>
      <c r="K152" s="29">
        <f>SUM(K145:K151)</f>
        <v>449.99999999999932</v>
      </c>
      <c r="L152" s="24"/>
    </row>
    <row r="153" spans="1:14" x14ac:dyDescent="0.25">
      <c r="B153" s="21"/>
      <c r="C153" s="22"/>
      <c r="D153" s="57"/>
      <c r="E153" s="57"/>
      <c r="F153" s="66" t="s">
        <v>21</v>
      </c>
      <c r="G153" s="7"/>
      <c r="H153" s="50"/>
      <c r="I153" s="74"/>
      <c r="J153" s="74"/>
      <c r="K153" s="32">
        <f>K152/1.33</f>
        <v>338.34586466165359</v>
      </c>
      <c r="L153" s="24"/>
    </row>
    <row r="154" spans="1:14" ht="15.75" thickBot="1" x14ac:dyDescent="0.3"/>
    <row r="155" spans="1:14" ht="15.75" thickBot="1" x14ac:dyDescent="0.3">
      <c r="A155" s="14" t="s">
        <v>14</v>
      </c>
      <c r="B155" s="15" t="s">
        <v>7</v>
      </c>
      <c r="C155" s="15" t="s">
        <v>13</v>
      </c>
      <c r="D155" s="47" t="s">
        <v>8</v>
      </c>
      <c r="E155" s="47" t="s">
        <v>9</v>
      </c>
      <c r="F155" s="16" t="s">
        <v>15</v>
      </c>
      <c r="G155" s="16" t="s">
        <v>16</v>
      </c>
      <c r="H155" s="48" t="s">
        <v>19</v>
      </c>
      <c r="I155" s="73" t="s">
        <v>17</v>
      </c>
      <c r="J155" s="73" t="s">
        <v>18</v>
      </c>
      <c r="K155" s="17" t="s">
        <v>10</v>
      </c>
      <c r="L155" s="5" t="s">
        <v>12</v>
      </c>
      <c r="N155" s="59">
        <f>C156</f>
        <v>9</v>
      </c>
    </row>
    <row r="156" spans="1:14" x14ac:dyDescent="0.25">
      <c r="A156" s="41" t="s">
        <v>0</v>
      </c>
      <c r="B156" s="42">
        <v>42793</v>
      </c>
      <c r="C156" s="43">
        <f>INT((B156-DATE(YEAR(B156-WEEKDAY(B156-1)+4),1,3)+WEEKDAY(DATE(YEAR(B156-WEEKDAY(B156-1)+4),1,3))+5)/7)</f>
        <v>9</v>
      </c>
      <c r="D156" s="49">
        <v>0.37500000000000022</v>
      </c>
      <c r="E156" s="49">
        <v>0.70833333333333304</v>
      </c>
      <c r="F156" s="64">
        <v>2.0833333333333332E-2</v>
      </c>
      <c r="G156" s="34">
        <f t="shared" ref="G156:G162" si="75">SUM(E156-D156)*24</f>
        <v>7.9999999999999876</v>
      </c>
      <c r="H156" s="50" t="str">
        <f>IF(G156&gt;8,G156-8,"")</f>
        <v/>
      </c>
      <c r="I156" s="74"/>
      <c r="J156" s="74"/>
      <c r="K156" s="51">
        <f>SUM((G156)*$L$2)</f>
        <v>89.999999999999858</v>
      </c>
      <c r="L156" s="9">
        <f>P3/20/8</f>
        <v>11.25</v>
      </c>
    </row>
    <row r="157" spans="1:14" x14ac:dyDescent="0.25">
      <c r="A157" s="44" t="s">
        <v>1</v>
      </c>
      <c r="B157" s="42">
        <v>42794</v>
      </c>
      <c r="C157" s="43">
        <f t="shared" ref="C157:C162" si="76">INT((B157-DATE(YEAR(B157-WEEKDAY(B157-1)+4),1,3)+WEEKDAY(DATE(YEAR(B157-WEEKDAY(B157-1)+4),1,3))+5)/7)</f>
        <v>9</v>
      </c>
      <c r="D157" s="52">
        <v>0.37500000000000022</v>
      </c>
      <c r="E157" s="52">
        <v>0.70833333333333304</v>
      </c>
      <c r="F157" s="65">
        <v>2.0833333333333332E-2</v>
      </c>
      <c r="G157" s="35">
        <f t="shared" si="75"/>
        <v>7.9999999999999876</v>
      </c>
      <c r="H157" s="53" t="str">
        <f t="shared" ref="H157:H162" si="77">IF(G157&gt;8,G157-8,"")</f>
        <v/>
      </c>
      <c r="I157" s="75"/>
      <c r="J157" s="75"/>
      <c r="K157" s="54">
        <f t="shared" ref="K157:K162" si="78">SUM((G157)*$L$2)</f>
        <v>89.999999999999858</v>
      </c>
      <c r="L157" s="24"/>
    </row>
    <row r="158" spans="1:14" x14ac:dyDescent="0.25">
      <c r="A158" s="41" t="s">
        <v>2</v>
      </c>
      <c r="B158" s="42">
        <v>42795</v>
      </c>
      <c r="C158" s="43">
        <f t="shared" si="76"/>
        <v>9</v>
      </c>
      <c r="D158" s="49">
        <v>0.37500000000000022</v>
      </c>
      <c r="E158" s="49">
        <v>0.70833333333333304</v>
      </c>
      <c r="F158" s="64">
        <v>2.0833333333333332E-2</v>
      </c>
      <c r="G158" s="34">
        <f t="shared" si="75"/>
        <v>7.9999999999999876</v>
      </c>
      <c r="H158" s="50" t="str">
        <f t="shared" si="77"/>
        <v/>
      </c>
      <c r="I158" s="74"/>
      <c r="J158" s="74"/>
      <c r="K158" s="51">
        <f t="shared" si="78"/>
        <v>89.999999999999858</v>
      </c>
      <c r="L158" s="24"/>
    </row>
    <row r="159" spans="1:14" x14ac:dyDescent="0.25">
      <c r="A159" s="44" t="s">
        <v>3</v>
      </c>
      <c r="B159" s="42">
        <v>42796</v>
      </c>
      <c r="C159" s="43">
        <f t="shared" si="76"/>
        <v>9</v>
      </c>
      <c r="D159" s="52">
        <v>0.37500000000000022</v>
      </c>
      <c r="E159" s="52">
        <v>0.70833333333333304</v>
      </c>
      <c r="F159" s="65">
        <v>2.0833333333333332E-2</v>
      </c>
      <c r="G159" s="35">
        <f t="shared" si="75"/>
        <v>7.9999999999999876</v>
      </c>
      <c r="H159" s="53" t="str">
        <f t="shared" si="77"/>
        <v/>
      </c>
      <c r="I159" s="75"/>
      <c r="J159" s="75"/>
      <c r="K159" s="54">
        <f t="shared" si="78"/>
        <v>89.999999999999858</v>
      </c>
      <c r="L159" s="24"/>
    </row>
    <row r="160" spans="1:14" x14ac:dyDescent="0.25">
      <c r="A160" s="41" t="s">
        <v>4</v>
      </c>
      <c r="B160" s="42">
        <v>42797</v>
      </c>
      <c r="C160" s="43">
        <f t="shared" si="76"/>
        <v>9</v>
      </c>
      <c r="D160" s="49">
        <v>0.37500000000000022</v>
      </c>
      <c r="E160" s="49">
        <v>0.70833333333333304</v>
      </c>
      <c r="F160" s="64">
        <v>2.0833333333333332E-2</v>
      </c>
      <c r="G160" s="34">
        <f t="shared" si="75"/>
        <v>7.9999999999999876</v>
      </c>
      <c r="H160" s="50" t="str">
        <f t="shared" si="77"/>
        <v/>
      </c>
      <c r="I160" s="74"/>
      <c r="J160" s="74"/>
      <c r="K160" s="51">
        <f t="shared" si="78"/>
        <v>89.999999999999858</v>
      </c>
      <c r="L160" s="24"/>
    </row>
    <row r="161" spans="1:14" x14ac:dyDescent="0.25">
      <c r="A161" s="44" t="s">
        <v>5</v>
      </c>
      <c r="B161" s="42">
        <v>42798</v>
      </c>
      <c r="C161" s="43">
        <f t="shared" si="76"/>
        <v>9</v>
      </c>
      <c r="D161" s="52">
        <v>0.99999999999999867</v>
      </c>
      <c r="E161" s="52">
        <v>0.99999999999999867</v>
      </c>
      <c r="F161" s="65">
        <v>2.0833333333333332E-2</v>
      </c>
      <c r="G161" s="35">
        <f t="shared" si="75"/>
        <v>0</v>
      </c>
      <c r="H161" s="53" t="str">
        <f t="shared" si="77"/>
        <v/>
      </c>
      <c r="I161" s="75"/>
      <c r="J161" s="75"/>
      <c r="K161" s="54">
        <f t="shared" si="78"/>
        <v>0</v>
      </c>
      <c r="L161" s="24"/>
    </row>
    <row r="162" spans="1:14" x14ac:dyDescent="0.25">
      <c r="A162" s="41" t="s">
        <v>6</v>
      </c>
      <c r="B162" s="42">
        <v>42799</v>
      </c>
      <c r="C162" s="43">
        <f t="shared" si="76"/>
        <v>9</v>
      </c>
      <c r="D162" s="55">
        <v>0.99999999999999867</v>
      </c>
      <c r="E162" s="49">
        <v>0.99999999999999867</v>
      </c>
      <c r="F162" s="64">
        <v>2.0833333333333332E-2</v>
      </c>
      <c r="G162" s="34">
        <f t="shared" si="75"/>
        <v>0</v>
      </c>
      <c r="H162" s="50" t="str">
        <f t="shared" si="77"/>
        <v/>
      </c>
      <c r="I162" s="74"/>
      <c r="J162" s="74"/>
      <c r="K162" s="51">
        <f t="shared" si="78"/>
        <v>0</v>
      </c>
      <c r="L162" s="24"/>
    </row>
    <row r="163" spans="1:14" x14ac:dyDescent="0.25">
      <c r="A163" s="23"/>
      <c r="B163" s="21"/>
      <c r="C163" s="22"/>
      <c r="D163" s="56"/>
      <c r="E163" s="57"/>
      <c r="F163" s="46" t="s">
        <v>20</v>
      </c>
      <c r="G163" s="28">
        <f>SUM(G156:G162)</f>
        <v>39.999999999999936</v>
      </c>
      <c r="H163" s="58">
        <f>SUM(H156:H162)</f>
        <v>0</v>
      </c>
      <c r="I163" s="76">
        <f t="shared" ref="I163:J163" si="79">SUM(I156:I162)</f>
        <v>0</v>
      </c>
      <c r="J163" s="76">
        <f t="shared" si="79"/>
        <v>0</v>
      </c>
      <c r="K163" s="29">
        <f>SUM(K156:K162)</f>
        <v>449.99999999999932</v>
      </c>
      <c r="L163" s="24"/>
    </row>
    <row r="164" spans="1:14" x14ac:dyDescent="0.25">
      <c r="B164" s="21"/>
      <c r="C164" s="22"/>
      <c r="D164" s="57"/>
      <c r="E164" s="57"/>
      <c r="F164" s="66" t="s">
        <v>21</v>
      </c>
      <c r="G164" s="7"/>
      <c r="H164" s="50"/>
      <c r="I164" s="74"/>
      <c r="J164" s="74"/>
      <c r="K164" s="32">
        <f>K163/1.33</f>
        <v>338.34586466165359</v>
      </c>
      <c r="L164" s="24"/>
    </row>
    <row r="165" spans="1:14" ht="15.75" thickBot="1" x14ac:dyDescent="0.3"/>
    <row r="166" spans="1:14" ht="15.75" thickBot="1" x14ac:dyDescent="0.3">
      <c r="A166" s="14" t="s">
        <v>14</v>
      </c>
      <c r="B166" s="15" t="s">
        <v>7</v>
      </c>
      <c r="C166" s="15" t="s">
        <v>13</v>
      </c>
      <c r="D166" s="47" t="s">
        <v>8</v>
      </c>
      <c r="E166" s="47" t="s">
        <v>9</v>
      </c>
      <c r="F166" s="16" t="s">
        <v>15</v>
      </c>
      <c r="G166" s="16" t="s">
        <v>16</v>
      </c>
      <c r="H166" s="48" t="s">
        <v>19</v>
      </c>
      <c r="I166" s="73" t="s">
        <v>17</v>
      </c>
      <c r="J166" s="73" t="s">
        <v>18</v>
      </c>
      <c r="K166" s="17" t="s">
        <v>10</v>
      </c>
      <c r="L166" s="5" t="s">
        <v>12</v>
      </c>
      <c r="N166" s="59">
        <f>C167</f>
        <v>10</v>
      </c>
    </row>
    <row r="167" spans="1:14" x14ac:dyDescent="0.25">
      <c r="A167" s="41" t="s">
        <v>0</v>
      </c>
      <c r="B167" s="42">
        <v>42800</v>
      </c>
      <c r="C167" s="43">
        <f>INT((B167-DATE(YEAR(B167-WEEKDAY(B167-1)+4),1,3)+WEEKDAY(DATE(YEAR(B167-WEEKDAY(B167-1)+4),1,3))+5)/7)</f>
        <v>10</v>
      </c>
      <c r="D167" s="49">
        <v>0.37500000000000022</v>
      </c>
      <c r="E167" s="49">
        <v>0.70833333333333304</v>
      </c>
      <c r="F167" s="64">
        <v>2.0833333333333332E-2</v>
      </c>
      <c r="G167" s="34">
        <f t="shared" ref="G167:G173" si="80">SUM(E167-D167)*24</f>
        <v>7.9999999999999876</v>
      </c>
      <c r="H167" s="50" t="str">
        <f>IF(G167&gt;8,G167-8,"")</f>
        <v/>
      </c>
      <c r="I167" s="74"/>
      <c r="J167" s="74"/>
      <c r="K167" s="51">
        <f>SUM((G167)*$L$2)</f>
        <v>89.999999999999858</v>
      </c>
      <c r="L167" s="9">
        <f>P3/20/8</f>
        <v>11.25</v>
      </c>
    </row>
    <row r="168" spans="1:14" x14ac:dyDescent="0.25">
      <c r="A168" s="44" t="s">
        <v>1</v>
      </c>
      <c r="B168" s="42">
        <v>42801</v>
      </c>
      <c r="C168" s="43">
        <f t="shared" ref="C168:C173" si="81">INT((B168-DATE(YEAR(B168-WEEKDAY(B168-1)+4),1,3)+WEEKDAY(DATE(YEAR(B168-WEEKDAY(B168-1)+4),1,3))+5)/7)</f>
        <v>10</v>
      </c>
      <c r="D168" s="52">
        <v>0.37500000000000022</v>
      </c>
      <c r="E168" s="52">
        <v>0.70833333333333304</v>
      </c>
      <c r="F168" s="65">
        <v>2.0833333333333332E-2</v>
      </c>
      <c r="G168" s="35">
        <f t="shared" si="80"/>
        <v>7.9999999999999876</v>
      </c>
      <c r="H168" s="53" t="str">
        <f t="shared" ref="H168:H173" si="82">IF(G168&gt;8,G168-8,"")</f>
        <v/>
      </c>
      <c r="I168" s="75"/>
      <c r="J168" s="75"/>
      <c r="K168" s="54">
        <f t="shared" ref="K168:K173" si="83">SUM((G168)*$L$2)</f>
        <v>89.999999999999858</v>
      </c>
      <c r="L168" s="24"/>
    </row>
    <row r="169" spans="1:14" x14ac:dyDescent="0.25">
      <c r="A169" s="41" t="s">
        <v>2</v>
      </c>
      <c r="B169" s="42">
        <v>42802</v>
      </c>
      <c r="C169" s="43">
        <f t="shared" si="81"/>
        <v>10</v>
      </c>
      <c r="D169" s="49">
        <v>0.37500000000000022</v>
      </c>
      <c r="E169" s="49">
        <v>0.70833333333333304</v>
      </c>
      <c r="F169" s="64">
        <v>2.0833333333333332E-2</v>
      </c>
      <c r="G169" s="34">
        <f t="shared" si="80"/>
        <v>7.9999999999999876</v>
      </c>
      <c r="H169" s="50" t="str">
        <f t="shared" si="82"/>
        <v/>
      </c>
      <c r="I169" s="74"/>
      <c r="J169" s="74"/>
      <c r="K169" s="51">
        <f t="shared" si="83"/>
        <v>89.999999999999858</v>
      </c>
      <c r="L169" s="24"/>
    </row>
    <row r="170" spans="1:14" x14ac:dyDescent="0.25">
      <c r="A170" s="44" t="s">
        <v>3</v>
      </c>
      <c r="B170" s="42">
        <v>42803</v>
      </c>
      <c r="C170" s="43">
        <f t="shared" si="81"/>
        <v>10</v>
      </c>
      <c r="D170" s="52">
        <v>0.37500000000000022</v>
      </c>
      <c r="E170" s="52">
        <v>0.70833333333333304</v>
      </c>
      <c r="F170" s="65">
        <v>2.0833333333333332E-2</v>
      </c>
      <c r="G170" s="35">
        <f t="shared" si="80"/>
        <v>7.9999999999999876</v>
      </c>
      <c r="H170" s="53" t="str">
        <f t="shared" si="82"/>
        <v/>
      </c>
      <c r="I170" s="75"/>
      <c r="J170" s="75"/>
      <c r="K170" s="54">
        <f t="shared" si="83"/>
        <v>89.999999999999858</v>
      </c>
      <c r="L170" s="24"/>
    </row>
    <row r="171" spans="1:14" x14ac:dyDescent="0.25">
      <c r="A171" s="41" t="s">
        <v>4</v>
      </c>
      <c r="B171" s="42">
        <v>42804</v>
      </c>
      <c r="C171" s="43">
        <f t="shared" si="81"/>
        <v>10</v>
      </c>
      <c r="D171" s="49">
        <v>0.37500000000000022</v>
      </c>
      <c r="E171" s="49">
        <v>0.70833333333333304</v>
      </c>
      <c r="F171" s="64">
        <v>2.0833333333333332E-2</v>
      </c>
      <c r="G171" s="34">
        <f t="shared" si="80"/>
        <v>7.9999999999999876</v>
      </c>
      <c r="H171" s="50" t="str">
        <f t="shared" si="82"/>
        <v/>
      </c>
      <c r="I171" s="74"/>
      <c r="J171" s="74"/>
      <c r="K171" s="51">
        <f t="shared" si="83"/>
        <v>89.999999999999858</v>
      </c>
      <c r="L171" s="24"/>
    </row>
    <row r="172" spans="1:14" x14ac:dyDescent="0.25">
      <c r="A172" s="44" t="s">
        <v>5</v>
      </c>
      <c r="B172" s="42">
        <v>42805</v>
      </c>
      <c r="C172" s="43">
        <f t="shared" si="81"/>
        <v>10</v>
      </c>
      <c r="D172" s="52">
        <v>0.99999999999999867</v>
      </c>
      <c r="E172" s="52">
        <v>0.99999999999999867</v>
      </c>
      <c r="F172" s="65">
        <v>2.0833333333333332E-2</v>
      </c>
      <c r="G172" s="35">
        <f t="shared" si="80"/>
        <v>0</v>
      </c>
      <c r="H172" s="53" t="str">
        <f t="shared" si="82"/>
        <v/>
      </c>
      <c r="I172" s="75"/>
      <c r="J172" s="75"/>
      <c r="K172" s="54">
        <f t="shared" si="83"/>
        <v>0</v>
      </c>
      <c r="L172" s="24"/>
    </row>
    <row r="173" spans="1:14" x14ac:dyDescent="0.25">
      <c r="A173" s="41" t="s">
        <v>6</v>
      </c>
      <c r="B173" s="42">
        <v>42806</v>
      </c>
      <c r="C173" s="43">
        <f t="shared" si="81"/>
        <v>10</v>
      </c>
      <c r="D173" s="55">
        <v>0.99999999999999867</v>
      </c>
      <c r="E173" s="49">
        <v>0.99999999999999867</v>
      </c>
      <c r="F173" s="64">
        <v>2.0833333333333332E-2</v>
      </c>
      <c r="G173" s="34">
        <f t="shared" si="80"/>
        <v>0</v>
      </c>
      <c r="H173" s="50" t="str">
        <f t="shared" si="82"/>
        <v/>
      </c>
      <c r="I173" s="74"/>
      <c r="J173" s="74"/>
      <c r="K173" s="51">
        <f t="shared" si="83"/>
        <v>0</v>
      </c>
      <c r="L173" s="24"/>
    </row>
    <row r="174" spans="1:14" x14ac:dyDescent="0.25">
      <c r="A174" s="23"/>
      <c r="B174" s="21"/>
      <c r="C174" s="22"/>
      <c r="D174" s="56"/>
      <c r="E174" s="57"/>
      <c r="F174" s="46" t="s">
        <v>20</v>
      </c>
      <c r="G174" s="28">
        <f>SUM(G167:G173)</f>
        <v>39.999999999999936</v>
      </c>
      <c r="H174" s="58">
        <f>SUM(H167:H173)</f>
        <v>0</v>
      </c>
      <c r="I174" s="76">
        <f t="shared" ref="I174:J174" si="84">SUM(I167:I173)</f>
        <v>0</v>
      </c>
      <c r="J174" s="76">
        <f t="shared" si="84"/>
        <v>0</v>
      </c>
      <c r="K174" s="29">
        <f>SUM(K167:K173)</f>
        <v>449.99999999999932</v>
      </c>
      <c r="L174" s="24"/>
    </row>
    <row r="175" spans="1:14" x14ac:dyDescent="0.25">
      <c r="B175" s="21"/>
      <c r="C175" s="22"/>
      <c r="D175" s="57"/>
      <c r="E175" s="57"/>
      <c r="F175" s="66" t="s">
        <v>21</v>
      </c>
      <c r="G175" s="7"/>
      <c r="H175" s="50"/>
      <c r="I175" s="74"/>
      <c r="J175" s="74"/>
      <c r="K175" s="32">
        <f>K174/1.33</f>
        <v>338.34586466165359</v>
      </c>
      <c r="L175" s="24"/>
    </row>
    <row r="176" spans="1:14" ht="15.75" thickBot="1" x14ac:dyDescent="0.3"/>
    <row r="177" spans="1:14" ht="15.75" thickBot="1" x14ac:dyDescent="0.3">
      <c r="A177" s="14" t="s">
        <v>14</v>
      </c>
      <c r="B177" s="15" t="s">
        <v>7</v>
      </c>
      <c r="C177" s="15" t="s">
        <v>13</v>
      </c>
      <c r="D177" s="47" t="s">
        <v>8</v>
      </c>
      <c r="E177" s="47" t="s">
        <v>9</v>
      </c>
      <c r="F177" s="16" t="s">
        <v>15</v>
      </c>
      <c r="G177" s="16" t="s">
        <v>16</v>
      </c>
      <c r="H177" s="48" t="s">
        <v>19</v>
      </c>
      <c r="I177" s="73" t="s">
        <v>17</v>
      </c>
      <c r="J177" s="73" t="s">
        <v>18</v>
      </c>
      <c r="K177" s="17" t="s">
        <v>10</v>
      </c>
      <c r="L177" s="5" t="s">
        <v>12</v>
      </c>
      <c r="N177" s="59">
        <f>C178</f>
        <v>11</v>
      </c>
    </row>
    <row r="178" spans="1:14" x14ac:dyDescent="0.25">
      <c r="A178" s="41" t="s">
        <v>0</v>
      </c>
      <c r="B178" s="42">
        <v>42807</v>
      </c>
      <c r="C178" s="43">
        <f>INT((B178-DATE(YEAR(B178-WEEKDAY(B178-1)+4),1,3)+WEEKDAY(DATE(YEAR(B178-WEEKDAY(B178-1)+4),1,3))+5)/7)</f>
        <v>11</v>
      </c>
      <c r="D178" s="49">
        <v>0.37500000000000022</v>
      </c>
      <c r="E178" s="49">
        <v>0.70833333333333304</v>
      </c>
      <c r="F178" s="64">
        <v>2.0833333333333332E-2</v>
      </c>
      <c r="G178" s="34">
        <f t="shared" ref="G178:G184" si="85">SUM(E178-D178)*24</f>
        <v>7.9999999999999876</v>
      </c>
      <c r="H178" s="50" t="str">
        <f>IF(G178&gt;8,G178-8,"")</f>
        <v/>
      </c>
      <c r="I178" s="74"/>
      <c r="J178" s="74"/>
      <c r="K178" s="51">
        <f>SUM((G178)*$L$2)</f>
        <v>89.999999999999858</v>
      </c>
      <c r="L178" s="9">
        <f>P3/20/8</f>
        <v>11.25</v>
      </c>
    </row>
    <row r="179" spans="1:14" x14ac:dyDescent="0.25">
      <c r="A179" s="44" t="s">
        <v>1</v>
      </c>
      <c r="B179" s="42">
        <v>42808</v>
      </c>
      <c r="C179" s="43">
        <f t="shared" ref="C179:C184" si="86">INT((B179-DATE(YEAR(B179-WEEKDAY(B179-1)+4),1,3)+WEEKDAY(DATE(YEAR(B179-WEEKDAY(B179-1)+4),1,3))+5)/7)</f>
        <v>11</v>
      </c>
      <c r="D179" s="52">
        <v>0.37500000000000022</v>
      </c>
      <c r="E179" s="52">
        <v>0.70833333333333304</v>
      </c>
      <c r="F179" s="65">
        <v>2.0833333333333332E-2</v>
      </c>
      <c r="G179" s="35">
        <f t="shared" si="85"/>
        <v>7.9999999999999876</v>
      </c>
      <c r="H179" s="53" t="str">
        <f t="shared" ref="H179:H184" si="87">IF(G179&gt;8,G179-8,"")</f>
        <v/>
      </c>
      <c r="I179" s="75"/>
      <c r="J179" s="75"/>
      <c r="K179" s="54">
        <f t="shared" ref="K179:K184" si="88">SUM((G179)*$L$2)</f>
        <v>89.999999999999858</v>
      </c>
      <c r="L179" s="24"/>
    </row>
    <row r="180" spans="1:14" x14ac:dyDescent="0.25">
      <c r="A180" s="41" t="s">
        <v>2</v>
      </c>
      <c r="B180" s="42">
        <v>42809</v>
      </c>
      <c r="C180" s="43">
        <f t="shared" si="86"/>
        <v>11</v>
      </c>
      <c r="D180" s="49">
        <v>0.37500000000000022</v>
      </c>
      <c r="E180" s="49">
        <v>0.70833333333333304</v>
      </c>
      <c r="F180" s="64">
        <v>2.0833333333333332E-2</v>
      </c>
      <c r="G180" s="34">
        <f t="shared" si="85"/>
        <v>7.9999999999999876</v>
      </c>
      <c r="H180" s="50" t="str">
        <f t="shared" si="87"/>
        <v/>
      </c>
      <c r="I180" s="74"/>
      <c r="J180" s="74"/>
      <c r="K180" s="51">
        <f t="shared" si="88"/>
        <v>89.999999999999858</v>
      </c>
      <c r="L180" s="24"/>
    </row>
    <row r="181" spans="1:14" x14ac:dyDescent="0.25">
      <c r="A181" s="44" t="s">
        <v>3</v>
      </c>
      <c r="B181" s="42">
        <v>42810</v>
      </c>
      <c r="C181" s="43">
        <f t="shared" si="86"/>
        <v>11</v>
      </c>
      <c r="D181" s="52">
        <v>0.37500000000000022</v>
      </c>
      <c r="E181" s="52">
        <v>0.70833333333333304</v>
      </c>
      <c r="F181" s="65">
        <v>2.0833333333333332E-2</v>
      </c>
      <c r="G181" s="35">
        <f t="shared" si="85"/>
        <v>7.9999999999999876</v>
      </c>
      <c r="H181" s="53" t="str">
        <f t="shared" si="87"/>
        <v/>
      </c>
      <c r="I181" s="75"/>
      <c r="J181" s="75"/>
      <c r="K181" s="54">
        <f t="shared" si="88"/>
        <v>89.999999999999858</v>
      </c>
      <c r="L181" s="24"/>
    </row>
    <row r="182" spans="1:14" x14ac:dyDescent="0.25">
      <c r="A182" s="41" t="s">
        <v>4</v>
      </c>
      <c r="B182" s="42">
        <v>42811</v>
      </c>
      <c r="C182" s="43">
        <f t="shared" si="86"/>
        <v>11</v>
      </c>
      <c r="D182" s="49">
        <v>0.37500000000000022</v>
      </c>
      <c r="E182" s="49">
        <v>0.70833333333333304</v>
      </c>
      <c r="F182" s="64">
        <v>2.0833333333333332E-2</v>
      </c>
      <c r="G182" s="34">
        <f t="shared" si="85"/>
        <v>7.9999999999999876</v>
      </c>
      <c r="H182" s="50" t="str">
        <f t="shared" si="87"/>
        <v/>
      </c>
      <c r="I182" s="74"/>
      <c r="J182" s="74"/>
      <c r="K182" s="51">
        <f t="shared" si="88"/>
        <v>89.999999999999858</v>
      </c>
      <c r="L182" s="24"/>
    </row>
    <row r="183" spans="1:14" x14ac:dyDescent="0.25">
      <c r="A183" s="44" t="s">
        <v>5</v>
      </c>
      <c r="B183" s="42">
        <v>42812</v>
      </c>
      <c r="C183" s="43">
        <f t="shared" si="86"/>
        <v>11</v>
      </c>
      <c r="D183" s="52">
        <v>0.99999999999999867</v>
      </c>
      <c r="E183" s="52">
        <v>0.99999999999999867</v>
      </c>
      <c r="F183" s="65">
        <v>2.0833333333333332E-2</v>
      </c>
      <c r="G183" s="35">
        <f t="shared" si="85"/>
        <v>0</v>
      </c>
      <c r="H183" s="53" t="str">
        <f t="shared" si="87"/>
        <v/>
      </c>
      <c r="I183" s="75"/>
      <c r="J183" s="75"/>
      <c r="K183" s="54">
        <f t="shared" si="88"/>
        <v>0</v>
      </c>
      <c r="L183" s="24"/>
    </row>
    <row r="184" spans="1:14" x14ac:dyDescent="0.25">
      <c r="A184" s="41" t="s">
        <v>6</v>
      </c>
      <c r="B184" s="42">
        <v>42813</v>
      </c>
      <c r="C184" s="43">
        <f t="shared" si="86"/>
        <v>11</v>
      </c>
      <c r="D184" s="55">
        <v>0.99999999999999867</v>
      </c>
      <c r="E184" s="49">
        <v>0.99999999999999867</v>
      </c>
      <c r="F184" s="64">
        <v>2.0833333333333332E-2</v>
      </c>
      <c r="G184" s="34">
        <f t="shared" si="85"/>
        <v>0</v>
      </c>
      <c r="H184" s="50" t="str">
        <f t="shared" si="87"/>
        <v/>
      </c>
      <c r="I184" s="74"/>
      <c r="J184" s="74"/>
      <c r="K184" s="51">
        <f t="shared" si="88"/>
        <v>0</v>
      </c>
      <c r="L184" s="24"/>
    </row>
    <row r="185" spans="1:14" x14ac:dyDescent="0.25">
      <c r="A185" s="23"/>
      <c r="B185" s="21"/>
      <c r="C185" s="22"/>
      <c r="D185" s="56"/>
      <c r="E185" s="57"/>
      <c r="F185" s="46" t="s">
        <v>20</v>
      </c>
      <c r="G185" s="28">
        <f>SUM(G178:G184)</f>
        <v>39.999999999999936</v>
      </c>
      <c r="H185" s="58">
        <f>SUM(H178:H184)</f>
        <v>0</v>
      </c>
      <c r="I185" s="76">
        <f t="shared" ref="I185:J185" si="89">SUM(I178:I184)</f>
        <v>0</v>
      </c>
      <c r="J185" s="76">
        <f t="shared" si="89"/>
        <v>0</v>
      </c>
      <c r="K185" s="29">
        <f>SUM(K178:K184)</f>
        <v>449.99999999999932</v>
      </c>
      <c r="L185" s="24"/>
    </row>
    <row r="186" spans="1:14" x14ac:dyDescent="0.25">
      <c r="B186" s="21"/>
      <c r="C186" s="22"/>
      <c r="D186" s="57"/>
      <c r="E186" s="57"/>
      <c r="F186" s="66" t="s">
        <v>21</v>
      </c>
      <c r="G186" s="7"/>
      <c r="H186" s="50"/>
      <c r="I186" s="74"/>
      <c r="J186" s="74"/>
      <c r="K186" s="32">
        <f>K185/1.33</f>
        <v>338.34586466165359</v>
      </c>
      <c r="L186" s="24"/>
    </row>
    <row r="187" spans="1:14" ht="15.75" thickBot="1" x14ac:dyDescent="0.3"/>
    <row r="188" spans="1:14" ht="15.75" thickBot="1" x14ac:dyDescent="0.3">
      <c r="A188" s="14" t="s">
        <v>14</v>
      </c>
      <c r="B188" s="15" t="s">
        <v>7</v>
      </c>
      <c r="C188" s="15" t="s">
        <v>13</v>
      </c>
      <c r="D188" s="47" t="s">
        <v>8</v>
      </c>
      <c r="E188" s="47" t="s">
        <v>9</v>
      </c>
      <c r="F188" s="16" t="s">
        <v>15</v>
      </c>
      <c r="G188" s="16" t="s">
        <v>16</v>
      </c>
      <c r="H188" s="48" t="s">
        <v>19</v>
      </c>
      <c r="I188" s="73" t="s">
        <v>17</v>
      </c>
      <c r="J188" s="73" t="s">
        <v>18</v>
      </c>
      <c r="K188" s="17" t="s">
        <v>10</v>
      </c>
      <c r="L188" s="5" t="s">
        <v>12</v>
      </c>
      <c r="N188" s="59">
        <f>C189</f>
        <v>12</v>
      </c>
    </row>
    <row r="189" spans="1:14" x14ac:dyDescent="0.25">
      <c r="A189" s="41" t="s">
        <v>0</v>
      </c>
      <c r="B189" s="42">
        <v>42814</v>
      </c>
      <c r="C189" s="43">
        <f>INT((B189-DATE(YEAR(B189-WEEKDAY(B189-1)+4),1,3)+WEEKDAY(DATE(YEAR(B189-WEEKDAY(B189-1)+4),1,3))+5)/7)</f>
        <v>12</v>
      </c>
      <c r="D189" s="49">
        <v>0.37500000000000022</v>
      </c>
      <c r="E189" s="49">
        <v>0.70833333333333304</v>
      </c>
      <c r="F189" s="64">
        <v>2.0833333333333332E-2</v>
      </c>
      <c r="G189" s="34">
        <f t="shared" ref="G189:G195" si="90">SUM(E189-D189)*24</f>
        <v>7.9999999999999876</v>
      </c>
      <c r="H189" s="50" t="str">
        <f>IF(G189&gt;8,G189-8,"")</f>
        <v/>
      </c>
      <c r="I189" s="74"/>
      <c r="J189" s="74"/>
      <c r="K189" s="51">
        <f>SUM((G189)*$L$2)</f>
        <v>89.999999999999858</v>
      </c>
      <c r="L189" s="9">
        <f>P3/20/8</f>
        <v>11.25</v>
      </c>
    </row>
    <row r="190" spans="1:14" x14ac:dyDescent="0.25">
      <c r="A190" s="44" t="s">
        <v>1</v>
      </c>
      <c r="B190" s="42">
        <v>42815</v>
      </c>
      <c r="C190" s="43">
        <f t="shared" ref="C190:C195" si="91">INT((B190-DATE(YEAR(B190-WEEKDAY(B190-1)+4),1,3)+WEEKDAY(DATE(YEAR(B190-WEEKDAY(B190-1)+4),1,3))+5)/7)</f>
        <v>12</v>
      </c>
      <c r="D190" s="52">
        <v>0.37500000000000022</v>
      </c>
      <c r="E190" s="52">
        <v>0.70833333333333304</v>
      </c>
      <c r="F190" s="65">
        <v>2.0833333333333332E-2</v>
      </c>
      <c r="G190" s="35">
        <f t="shared" si="90"/>
        <v>7.9999999999999876</v>
      </c>
      <c r="H190" s="53" t="str">
        <f t="shared" ref="H190:H195" si="92">IF(G190&gt;8,G190-8,"")</f>
        <v/>
      </c>
      <c r="I190" s="75"/>
      <c r="J190" s="75"/>
      <c r="K190" s="54">
        <f t="shared" ref="K190:K195" si="93">SUM((G190)*$L$2)</f>
        <v>89.999999999999858</v>
      </c>
      <c r="L190" s="24"/>
    </row>
    <row r="191" spans="1:14" x14ac:dyDescent="0.25">
      <c r="A191" s="41" t="s">
        <v>2</v>
      </c>
      <c r="B191" s="42">
        <v>42816</v>
      </c>
      <c r="C191" s="43">
        <f t="shared" si="91"/>
        <v>12</v>
      </c>
      <c r="D191" s="49">
        <v>0.37500000000000022</v>
      </c>
      <c r="E191" s="49">
        <v>0.70833333333333304</v>
      </c>
      <c r="F191" s="64">
        <v>2.0833333333333332E-2</v>
      </c>
      <c r="G191" s="34">
        <f t="shared" si="90"/>
        <v>7.9999999999999876</v>
      </c>
      <c r="H191" s="50" t="str">
        <f t="shared" si="92"/>
        <v/>
      </c>
      <c r="I191" s="74"/>
      <c r="J191" s="74"/>
      <c r="K191" s="51">
        <f t="shared" si="93"/>
        <v>89.999999999999858</v>
      </c>
      <c r="L191" s="24"/>
    </row>
    <row r="192" spans="1:14" x14ac:dyDescent="0.25">
      <c r="A192" s="44" t="s">
        <v>3</v>
      </c>
      <c r="B192" s="42">
        <v>42817</v>
      </c>
      <c r="C192" s="43">
        <f t="shared" si="91"/>
        <v>12</v>
      </c>
      <c r="D192" s="52">
        <v>0.37500000000000022</v>
      </c>
      <c r="E192" s="52">
        <v>0.70833333333333304</v>
      </c>
      <c r="F192" s="65">
        <v>2.0833333333333332E-2</v>
      </c>
      <c r="G192" s="35">
        <f t="shared" si="90"/>
        <v>7.9999999999999876</v>
      </c>
      <c r="H192" s="53" t="str">
        <f t="shared" si="92"/>
        <v/>
      </c>
      <c r="I192" s="75"/>
      <c r="J192" s="75"/>
      <c r="K192" s="54">
        <f t="shared" si="93"/>
        <v>89.999999999999858</v>
      </c>
      <c r="L192" s="24"/>
    </row>
    <row r="193" spans="1:14" x14ac:dyDescent="0.25">
      <c r="A193" s="41" t="s">
        <v>4</v>
      </c>
      <c r="B193" s="42">
        <v>42818</v>
      </c>
      <c r="C193" s="43">
        <f t="shared" si="91"/>
        <v>12</v>
      </c>
      <c r="D193" s="49">
        <v>0.37500000000000022</v>
      </c>
      <c r="E193" s="49">
        <v>0.70833333333333304</v>
      </c>
      <c r="F193" s="64">
        <v>2.0833333333333332E-2</v>
      </c>
      <c r="G193" s="34">
        <f t="shared" si="90"/>
        <v>7.9999999999999876</v>
      </c>
      <c r="H193" s="50" t="str">
        <f t="shared" si="92"/>
        <v/>
      </c>
      <c r="I193" s="74"/>
      <c r="J193" s="74"/>
      <c r="K193" s="51">
        <f t="shared" si="93"/>
        <v>89.999999999999858</v>
      </c>
      <c r="L193" s="24"/>
    </row>
    <row r="194" spans="1:14" x14ac:dyDescent="0.25">
      <c r="A194" s="44" t="s">
        <v>5</v>
      </c>
      <c r="B194" s="42">
        <v>42819</v>
      </c>
      <c r="C194" s="43">
        <f t="shared" si="91"/>
        <v>12</v>
      </c>
      <c r="D194" s="52">
        <v>0.99999999999999867</v>
      </c>
      <c r="E194" s="52">
        <v>0.99999999999999867</v>
      </c>
      <c r="F194" s="65">
        <v>2.0833333333333332E-2</v>
      </c>
      <c r="G194" s="35">
        <f t="shared" si="90"/>
        <v>0</v>
      </c>
      <c r="H194" s="53" t="str">
        <f t="shared" si="92"/>
        <v/>
      </c>
      <c r="I194" s="75"/>
      <c r="J194" s="75"/>
      <c r="K194" s="54">
        <f t="shared" si="93"/>
        <v>0</v>
      </c>
      <c r="L194" s="24"/>
    </row>
    <row r="195" spans="1:14" x14ac:dyDescent="0.25">
      <c r="A195" s="41" t="s">
        <v>6</v>
      </c>
      <c r="B195" s="42">
        <v>42820</v>
      </c>
      <c r="C195" s="43">
        <f t="shared" si="91"/>
        <v>12</v>
      </c>
      <c r="D195" s="55">
        <v>0.99999999999999867</v>
      </c>
      <c r="E195" s="49">
        <v>0.99999999999999867</v>
      </c>
      <c r="F195" s="64">
        <v>2.0833333333333332E-2</v>
      </c>
      <c r="G195" s="34">
        <f t="shared" si="90"/>
        <v>0</v>
      </c>
      <c r="H195" s="50" t="str">
        <f t="shared" si="92"/>
        <v/>
      </c>
      <c r="I195" s="74"/>
      <c r="J195" s="74"/>
      <c r="K195" s="51">
        <f t="shared" si="93"/>
        <v>0</v>
      </c>
      <c r="L195" s="24"/>
    </row>
    <row r="196" spans="1:14" x14ac:dyDescent="0.25">
      <c r="A196" s="23"/>
      <c r="B196" s="21"/>
      <c r="C196" s="22"/>
      <c r="D196" s="56"/>
      <c r="E196" s="57"/>
      <c r="F196" s="46" t="s">
        <v>20</v>
      </c>
      <c r="G196" s="28">
        <f>SUM(G189:G195)</f>
        <v>39.999999999999936</v>
      </c>
      <c r="H196" s="58">
        <f>SUM(H189:H195)</f>
        <v>0</v>
      </c>
      <c r="I196" s="76">
        <f t="shared" ref="I196:J196" si="94">SUM(I189:I195)</f>
        <v>0</v>
      </c>
      <c r="J196" s="76">
        <f t="shared" si="94"/>
        <v>0</v>
      </c>
      <c r="K196" s="29">
        <f>SUM(K189:K195)</f>
        <v>449.99999999999932</v>
      </c>
      <c r="L196" s="24"/>
    </row>
    <row r="197" spans="1:14" x14ac:dyDescent="0.25">
      <c r="B197" s="21"/>
      <c r="C197" s="22"/>
      <c r="D197" s="57"/>
      <c r="E197" s="57"/>
      <c r="F197" s="66" t="s">
        <v>21</v>
      </c>
      <c r="G197" s="7"/>
      <c r="H197" s="50"/>
      <c r="I197" s="74"/>
      <c r="J197" s="74"/>
      <c r="K197" s="32">
        <f>K196/1.33</f>
        <v>338.34586466165359</v>
      </c>
      <c r="L197" s="24"/>
    </row>
    <row r="198" spans="1:14" ht="15.75" thickBot="1" x14ac:dyDescent="0.3"/>
    <row r="199" spans="1:14" ht="15.75" thickBot="1" x14ac:dyDescent="0.3">
      <c r="A199" s="14" t="s">
        <v>14</v>
      </c>
      <c r="B199" s="15" t="s">
        <v>7</v>
      </c>
      <c r="C199" s="15" t="s">
        <v>13</v>
      </c>
      <c r="D199" s="47" t="s">
        <v>8</v>
      </c>
      <c r="E199" s="47" t="s">
        <v>9</v>
      </c>
      <c r="F199" s="16" t="s">
        <v>15</v>
      </c>
      <c r="G199" s="16" t="s">
        <v>16</v>
      </c>
      <c r="H199" s="48" t="s">
        <v>19</v>
      </c>
      <c r="I199" s="73" t="s">
        <v>17</v>
      </c>
      <c r="J199" s="73" t="s">
        <v>18</v>
      </c>
      <c r="K199" s="17" t="s">
        <v>10</v>
      </c>
      <c r="L199" s="5" t="s">
        <v>12</v>
      </c>
      <c r="N199" s="59">
        <f>C200</f>
        <v>13</v>
      </c>
    </row>
    <row r="200" spans="1:14" x14ac:dyDescent="0.25">
      <c r="A200" s="41" t="s">
        <v>0</v>
      </c>
      <c r="B200" s="42">
        <v>42821</v>
      </c>
      <c r="C200" s="43">
        <f>INT((B200-DATE(YEAR(B200-WEEKDAY(B200-1)+4),1,3)+WEEKDAY(DATE(YEAR(B200-WEEKDAY(B200-1)+4),1,3))+5)/7)</f>
        <v>13</v>
      </c>
      <c r="D200" s="49">
        <v>0.37500000000000022</v>
      </c>
      <c r="E200" s="49">
        <v>0.70833333333333304</v>
      </c>
      <c r="F200" s="64">
        <v>2.0833333333333332E-2</v>
      </c>
      <c r="G200" s="34">
        <f t="shared" ref="G200:G206" si="95">SUM(E200-D200)*24</f>
        <v>7.9999999999999876</v>
      </c>
      <c r="H200" s="50" t="str">
        <f>IF(G200&gt;8,G200-8,"")</f>
        <v/>
      </c>
      <c r="I200" s="74"/>
      <c r="J200" s="74"/>
      <c r="K200" s="51">
        <f>SUM((G200)*$L$2)</f>
        <v>89.999999999999858</v>
      </c>
      <c r="L200" s="9">
        <f>P3/20/8</f>
        <v>11.25</v>
      </c>
    </row>
    <row r="201" spans="1:14" x14ac:dyDescent="0.25">
      <c r="A201" s="44" t="s">
        <v>1</v>
      </c>
      <c r="B201" s="42">
        <v>42822</v>
      </c>
      <c r="C201" s="43">
        <f t="shared" ref="C201:C206" si="96">INT((B201-DATE(YEAR(B201-WEEKDAY(B201-1)+4),1,3)+WEEKDAY(DATE(YEAR(B201-WEEKDAY(B201-1)+4),1,3))+5)/7)</f>
        <v>13</v>
      </c>
      <c r="D201" s="52">
        <v>0.37500000000000022</v>
      </c>
      <c r="E201" s="52">
        <v>0.70833333333333304</v>
      </c>
      <c r="F201" s="65">
        <v>2.0833333333333332E-2</v>
      </c>
      <c r="G201" s="35">
        <f t="shared" si="95"/>
        <v>7.9999999999999876</v>
      </c>
      <c r="H201" s="53" t="str">
        <f t="shared" ref="H201:H206" si="97">IF(G201&gt;8,G201-8,"")</f>
        <v/>
      </c>
      <c r="I201" s="75"/>
      <c r="J201" s="75"/>
      <c r="K201" s="54">
        <f t="shared" ref="K201:K206" si="98">SUM((G201)*$L$2)</f>
        <v>89.999999999999858</v>
      </c>
      <c r="L201" s="24"/>
    </row>
    <row r="202" spans="1:14" x14ac:dyDescent="0.25">
      <c r="A202" s="41" t="s">
        <v>2</v>
      </c>
      <c r="B202" s="42">
        <v>42823</v>
      </c>
      <c r="C202" s="43">
        <f t="shared" si="96"/>
        <v>13</v>
      </c>
      <c r="D202" s="49">
        <v>0.37500000000000022</v>
      </c>
      <c r="E202" s="49">
        <v>0.70833333333333304</v>
      </c>
      <c r="F202" s="64">
        <v>2.0833333333333332E-2</v>
      </c>
      <c r="G202" s="34">
        <f t="shared" si="95"/>
        <v>7.9999999999999876</v>
      </c>
      <c r="H202" s="50" t="str">
        <f t="shared" si="97"/>
        <v/>
      </c>
      <c r="I202" s="74"/>
      <c r="J202" s="74"/>
      <c r="K202" s="51">
        <f t="shared" si="98"/>
        <v>89.999999999999858</v>
      </c>
      <c r="L202" s="24"/>
    </row>
    <row r="203" spans="1:14" x14ac:dyDescent="0.25">
      <c r="A203" s="44" t="s">
        <v>3</v>
      </c>
      <c r="B203" s="42">
        <v>42824</v>
      </c>
      <c r="C203" s="43">
        <f t="shared" si="96"/>
        <v>13</v>
      </c>
      <c r="D203" s="52">
        <v>0.37500000000000022</v>
      </c>
      <c r="E203" s="52">
        <v>0.70833333333333304</v>
      </c>
      <c r="F203" s="65">
        <v>2.0833333333333332E-2</v>
      </c>
      <c r="G203" s="35">
        <f t="shared" si="95"/>
        <v>7.9999999999999876</v>
      </c>
      <c r="H203" s="53" t="str">
        <f t="shared" si="97"/>
        <v/>
      </c>
      <c r="I203" s="75"/>
      <c r="J203" s="75"/>
      <c r="K203" s="54">
        <f t="shared" si="98"/>
        <v>89.999999999999858</v>
      </c>
      <c r="L203" s="24"/>
    </row>
    <row r="204" spans="1:14" x14ac:dyDescent="0.25">
      <c r="A204" s="41" t="s">
        <v>4</v>
      </c>
      <c r="B204" s="42">
        <v>42825</v>
      </c>
      <c r="C204" s="43">
        <f t="shared" si="96"/>
        <v>13</v>
      </c>
      <c r="D204" s="49">
        <v>0.37500000000000022</v>
      </c>
      <c r="E204" s="49">
        <v>0.70833333333333304</v>
      </c>
      <c r="F204" s="64">
        <v>2.0833333333333332E-2</v>
      </c>
      <c r="G204" s="34">
        <f t="shared" si="95"/>
        <v>7.9999999999999876</v>
      </c>
      <c r="H204" s="50" t="str">
        <f t="shared" si="97"/>
        <v/>
      </c>
      <c r="I204" s="74"/>
      <c r="J204" s="74"/>
      <c r="K204" s="51">
        <f t="shared" si="98"/>
        <v>89.999999999999858</v>
      </c>
      <c r="L204" s="24"/>
    </row>
    <row r="205" spans="1:14" x14ac:dyDescent="0.25">
      <c r="A205" s="44" t="s">
        <v>5</v>
      </c>
      <c r="B205" s="42">
        <v>42826</v>
      </c>
      <c r="C205" s="43">
        <f t="shared" si="96"/>
        <v>13</v>
      </c>
      <c r="D205" s="52">
        <v>0.99999999999999867</v>
      </c>
      <c r="E205" s="52">
        <v>0.99999999999999867</v>
      </c>
      <c r="F205" s="65">
        <v>2.0833333333333332E-2</v>
      </c>
      <c r="G205" s="35">
        <f t="shared" si="95"/>
        <v>0</v>
      </c>
      <c r="H205" s="53" t="str">
        <f t="shared" si="97"/>
        <v/>
      </c>
      <c r="I205" s="75"/>
      <c r="J205" s="75"/>
      <c r="K205" s="54">
        <f t="shared" si="98"/>
        <v>0</v>
      </c>
      <c r="L205" s="24"/>
    </row>
    <row r="206" spans="1:14" x14ac:dyDescent="0.25">
      <c r="A206" s="41" t="s">
        <v>6</v>
      </c>
      <c r="B206" s="42">
        <v>42827</v>
      </c>
      <c r="C206" s="43">
        <f t="shared" si="96"/>
        <v>13</v>
      </c>
      <c r="D206" s="55">
        <v>0.99999999999999867</v>
      </c>
      <c r="E206" s="49">
        <v>0.99999999999999867</v>
      </c>
      <c r="F206" s="64">
        <v>2.0833333333333332E-2</v>
      </c>
      <c r="G206" s="34">
        <f t="shared" si="95"/>
        <v>0</v>
      </c>
      <c r="H206" s="50" t="str">
        <f t="shared" si="97"/>
        <v/>
      </c>
      <c r="I206" s="74"/>
      <c r="J206" s="74"/>
      <c r="K206" s="51">
        <f t="shared" si="98"/>
        <v>0</v>
      </c>
      <c r="L206" s="24"/>
    </row>
    <row r="207" spans="1:14" x14ac:dyDescent="0.25">
      <c r="A207" s="23"/>
      <c r="B207" s="21"/>
      <c r="C207" s="22"/>
      <c r="D207" s="56"/>
      <c r="E207" s="57"/>
      <c r="F207" s="46" t="s">
        <v>20</v>
      </c>
      <c r="G207" s="28">
        <f>SUM(G200:G206)</f>
        <v>39.999999999999936</v>
      </c>
      <c r="H207" s="58">
        <f>SUM(H200:H206)</f>
        <v>0</v>
      </c>
      <c r="I207" s="76">
        <f t="shared" ref="I207:J207" si="99">SUM(I200:I206)</f>
        <v>0</v>
      </c>
      <c r="J207" s="76">
        <f t="shared" si="99"/>
        <v>0</v>
      </c>
      <c r="K207" s="29">
        <f>SUM(K200:K206)</f>
        <v>449.99999999999932</v>
      </c>
      <c r="L207" s="24"/>
    </row>
    <row r="208" spans="1:14" x14ac:dyDescent="0.25">
      <c r="B208" s="21"/>
      <c r="C208" s="22"/>
      <c r="D208" s="57"/>
      <c r="E208" s="57"/>
      <c r="F208" s="66" t="s">
        <v>21</v>
      </c>
      <c r="G208" s="7"/>
      <c r="H208" s="50"/>
      <c r="I208" s="74"/>
      <c r="J208" s="74"/>
      <c r="K208" s="32">
        <f>K207/1.33</f>
        <v>338.34586466165359</v>
      </c>
      <c r="L208" s="24"/>
    </row>
    <row r="209" spans="1:14" ht="15.75" thickBot="1" x14ac:dyDescent="0.3"/>
    <row r="210" spans="1:14" ht="15.75" thickBot="1" x14ac:dyDescent="0.3">
      <c r="A210" s="14" t="s">
        <v>14</v>
      </c>
      <c r="B210" s="15" t="s">
        <v>7</v>
      </c>
      <c r="C210" s="15" t="s">
        <v>13</v>
      </c>
      <c r="D210" s="47" t="s">
        <v>8</v>
      </c>
      <c r="E210" s="47" t="s">
        <v>9</v>
      </c>
      <c r="F210" s="16" t="s">
        <v>15</v>
      </c>
      <c r="G210" s="16" t="s">
        <v>16</v>
      </c>
      <c r="H210" s="48" t="s">
        <v>19</v>
      </c>
      <c r="I210" s="73" t="s">
        <v>17</v>
      </c>
      <c r="J210" s="73" t="s">
        <v>18</v>
      </c>
      <c r="K210" s="17" t="s">
        <v>10</v>
      </c>
      <c r="L210" s="5" t="s">
        <v>12</v>
      </c>
      <c r="N210" s="59">
        <f>C211</f>
        <v>14</v>
      </c>
    </row>
    <row r="211" spans="1:14" x14ac:dyDescent="0.25">
      <c r="A211" s="41" t="s">
        <v>0</v>
      </c>
      <c r="B211" s="42">
        <v>42828</v>
      </c>
      <c r="C211" s="43">
        <f>INT((B211-DATE(YEAR(B211-WEEKDAY(B211-1)+4),1,3)+WEEKDAY(DATE(YEAR(B211-WEEKDAY(B211-1)+4),1,3))+5)/7)</f>
        <v>14</v>
      </c>
      <c r="D211" s="49">
        <v>0.37500000000000022</v>
      </c>
      <c r="E211" s="49">
        <v>0.70833333333333304</v>
      </c>
      <c r="F211" s="64">
        <v>2.0833333333333332E-2</v>
      </c>
      <c r="G211" s="34">
        <f t="shared" ref="G211:G217" si="100">SUM(E211-D211)*24</f>
        <v>7.9999999999999876</v>
      </c>
      <c r="H211" s="50" t="str">
        <f>IF(G211&gt;8,G211-8,"")</f>
        <v/>
      </c>
      <c r="I211" s="74"/>
      <c r="J211" s="74"/>
      <c r="K211" s="51">
        <f>SUM((G211)*$L$2)</f>
        <v>89.999999999999858</v>
      </c>
      <c r="L211" s="9">
        <f>P3/20/8</f>
        <v>11.25</v>
      </c>
    </row>
    <row r="212" spans="1:14" x14ac:dyDescent="0.25">
      <c r="A212" s="44" t="s">
        <v>1</v>
      </c>
      <c r="B212" s="42">
        <v>42829</v>
      </c>
      <c r="C212" s="43">
        <f t="shared" ref="C212:C217" si="101">INT((B212-DATE(YEAR(B212-WEEKDAY(B212-1)+4),1,3)+WEEKDAY(DATE(YEAR(B212-WEEKDAY(B212-1)+4),1,3))+5)/7)</f>
        <v>14</v>
      </c>
      <c r="D212" s="52">
        <v>0.37500000000000022</v>
      </c>
      <c r="E212" s="52">
        <v>0.70833333333333304</v>
      </c>
      <c r="F212" s="65">
        <v>2.0833333333333332E-2</v>
      </c>
      <c r="G212" s="35">
        <f t="shared" si="100"/>
        <v>7.9999999999999876</v>
      </c>
      <c r="H212" s="53" t="str">
        <f t="shared" ref="H212:H217" si="102">IF(G212&gt;8,G212-8,"")</f>
        <v/>
      </c>
      <c r="I212" s="75"/>
      <c r="J212" s="75"/>
      <c r="K212" s="54">
        <f t="shared" ref="K212:K217" si="103">SUM((G212)*$L$2)</f>
        <v>89.999999999999858</v>
      </c>
      <c r="L212" s="24"/>
    </row>
    <row r="213" spans="1:14" x14ac:dyDescent="0.25">
      <c r="A213" s="41" t="s">
        <v>2</v>
      </c>
      <c r="B213" s="42">
        <v>42830</v>
      </c>
      <c r="C213" s="43">
        <f t="shared" si="101"/>
        <v>14</v>
      </c>
      <c r="D213" s="49">
        <v>0.37500000000000022</v>
      </c>
      <c r="E213" s="49">
        <v>0.70833333333333304</v>
      </c>
      <c r="F213" s="64">
        <v>2.0833333333333332E-2</v>
      </c>
      <c r="G213" s="34">
        <f t="shared" si="100"/>
        <v>7.9999999999999876</v>
      </c>
      <c r="H213" s="50" t="str">
        <f t="shared" si="102"/>
        <v/>
      </c>
      <c r="I213" s="74"/>
      <c r="J213" s="74"/>
      <c r="K213" s="51">
        <f t="shared" si="103"/>
        <v>89.999999999999858</v>
      </c>
      <c r="L213" s="24"/>
    </row>
    <row r="214" spans="1:14" x14ac:dyDescent="0.25">
      <c r="A214" s="44" t="s">
        <v>3</v>
      </c>
      <c r="B214" s="42">
        <v>42831</v>
      </c>
      <c r="C214" s="43">
        <f t="shared" si="101"/>
        <v>14</v>
      </c>
      <c r="D214" s="52">
        <v>0.37500000000000022</v>
      </c>
      <c r="E214" s="52">
        <v>0.70833333333333304</v>
      </c>
      <c r="F214" s="65">
        <v>2.0833333333333332E-2</v>
      </c>
      <c r="G214" s="35">
        <f t="shared" si="100"/>
        <v>7.9999999999999876</v>
      </c>
      <c r="H214" s="53" t="str">
        <f t="shared" si="102"/>
        <v/>
      </c>
      <c r="I214" s="75"/>
      <c r="J214" s="75"/>
      <c r="K214" s="54">
        <f t="shared" si="103"/>
        <v>89.999999999999858</v>
      </c>
      <c r="L214" s="24"/>
    </row>
    <row r="215" spans="1:14" x14ac:dyDescent="0.25">
      <c r="A215" s="41" t="s">
        <v>4</v>
      </c>
      <c r="B215" s="42">
        <v>42832</v>
      </c>
      <c r="C215" s="43">
        <f t="shared" si="101"/>
        <v>14</v>
      </c>
      <c r="D215" s="49">
        <v>0.37500000000000022</v>
      </c>
      <c r="E215" s="49">
        <v>0.70833333333333304</v>
      </c>
      <c r="F215" s="64">
        <v>2.0833333333333332E-2</v>
      </c>
      <c r="G215" s="34">
        <f t="shared" si="100"/>
        <v>7.9999999999999876</v>
      </c>
      <c r="H215" s="50" t="str">
        <f t="shared" si="102"/>
        <v/>
      </c>
      <c r="I215" s="74"/>
      <c r="J215" s="74"/>
      <c r="K215" s="51">
        <f t="shared" si="103"/>
        <v>89.999999999999858</v>
      </c>
      <c r="L215" s="24"/>
    </row>
    <row r="216" spans="1:14" x14ac:dyDescent="0.25">
      <c r="A216" s="44" t="s">
        <v>5</v>
      </c>
      <c r="B216" s="42">
        <v>42833</v>
      </c>
      <c r="C216" s="43">
        <f t="shared" si="101"/>
        <v>14</v>
      </c>
      <c r="D216" s="52">
        <v>0.99999999999999867</v>
      </c>
      <c r="E216" s="52">
        <v>0.99999999999999867</v>
      </c>
      <c r="F216" s="65">
        <v>2.0833333333333332E-2</v>
      </c>
      <c r="G216" s="35">
        <f t="shared" si="100"/>
        <v>0</v>
      </c>
      <c r="H216" s="53" t="str">
        <f t="shared" si="102"/>
        <v/>
      </c>
      <c r="I216" s="75"/>
      <c r="J216" s="75"/>
      <c r="K216" s="54">
        <f t="shared" si="103"/>
        <v>0</v>
      </c>
      <c r="L216" s="24"/>
    </row>
    <row r="217" spans="1:14" x14ac:dyDescent="0.25">
      <c r="A217" s="41" t="s">
        <v>6</v>
      </c>
      <c r="B217" s="42">
        <v>42834</v>
      </c>
      <c r="C217" s="43">
        <f t="shared" si="101"/>
        <v>14</v>
      </c>
      <c r="D217" s="55">
        <v>0.99999999999999867</v>
      </c>
      <c r="E217" s="49">
        <v>0.99999999999999867</v>
      </c>
      <c r="F217" s="64">
        <v>2.0833333333333332E-2</v>
      </c>
      <c r="G217" s="34">
        <f t="shared" si="100"/>
        <v>0</v>
      </c>
      <c r="H217" s="50" t="str">
        <f t="shared" si="102"/>
        <v/>
      </c>
      <c r="I217" s="74"/>
      <c r="J217" s="74"/>
      <c r="K217" s="51">
        <f t="shared" si="103"/>
        <v>0</v>
      </c>
      <c r="L217" s="24"/>
    </row>
    <row r="218" spans="1:14" x14ac:dyDescent="0.25">
      <c r="A218" s="23"/>
      <c r="B218" s="21"/>
      <c r="C218" s="22"/>
      <c r="D218" s="56"/>
      <c r="E218" s="57"/>
      <c r="F218" s="46" t="s">
        <v>20</v>
      </c>
      <c r="G218" s="28">
        <f>SUM(G211:G217)</f>
        <v>39.999999999999936</v>
      </c>
      <c r="H218" s="58">
        <f>SUM(H211:H217)</f>
        <v>0</v>
      </c>
      <c r="I218" s="76">
        <f t="shared" ref="I218:J218" si="104">SUM(I211:I217)</f>
        <v>0</v>
      </c>
      <c r="J218" s="76">
        <f t="shared" si="104"/>
        <v>0</v>
      </c>
      <c r="K218" s="29">
        <f>SUM(K211:K217)</f>
        <v>449.99999999999932</v>
      </c>
      <c r="L218" s="24"/>
    </row>
    <row r="219" spans="1:14" x14ac:dyDescent="0.25">
      <c r="B219" s="21"/>
      <c r="C219" s="22"/>
      <c r="D219" s="57"/>
      <c r="E219" s="57"/>
      <c r="F219" s="66" t="s">
        <v>21</v>
      </c>
      <c r="G219" s="7"/>
      <c r="H219" s="50"/>
      <c r="I219" s="74"/>
      <c r="J219" s="74"/>
      <c r="K219" s="32">
        <f>K218/1.33</f>
        <v>338.34586466165359</v>
      </c>
      <c r="L219" s="24"/>
    </row>
    <row r="220" spans="1:14" ht="15.75" thickBot="1" x14ac:dyDescent="0.3"/>
    <row r="221" spans="1:14" ht="15.75" thickBot="1" x14ac:dyDescent="0.3">
      <c r="A221" s="14" t="s">
        <v>14</v>
      </c>
      <c r="B221" s="15" t="s">
        <v>7</v>
      </c>
      <c r="C221" s="15" t="s">
        <v>13</v>
      </c>
      <c r="D221" s="47" t="s">
        <v>8</v>
      </c>
      <c r="E221" s="47" t="s">
        <v>9</v>
      </c>
      <c r="F221" s="16" t="s">
        <v>15</v>
      </c>
      <c r="G221" s="16" t="s">
        <v>16</v>
      </c>
      <c r="H221" s="48" t="s">
        <v>19</v>
      </c>
      <c r="I221" s="73" t="s">
        <v>17</v>
      </c>
      <c r="J221" s="73" t="s">
        <v>18</v>
      </c>
      <c r="K221" s="17" t="s">
        <v>10</v>
      </c>
      <c r="L221" s="5" t="s">
        <v>12</v>
      </c>
      <c r="N221" s="59">
        <f>C222</f>
        <v>15</v>
      </c>
    </row>
    <row r="222" spans="1:14" x14ac:dyDescent="0.25">
      <c r="A222" s="41" t="s">
        <v>0</v>
      </c>
      <c r="B222" s="42">
        <v>42835</v>
      </c>
      <c r="C222" s="43">
        <f>INT((B222-DATE(YEAR(B222-WEEKDAY(B222-1)+4),1,3)+WEEKDAY(DATE(YEAR(B222-WEEKDAY(B222-1)+4),1,3))+5)/7)</f>
        <v>15</v>
      </c>
      <c r="D222" s="49">
        <v>0.37500000000000022</v>
      </c>
      <c r="E222" s="49">
        <v>0.70833333333333304</v>
      </c>
      <c r="F222" s="64">
        <v>2.0833333333333332E-2</v>
      </c>
      <c r="G222" s="34">
        <f t="shared" ref="G222:G228" si="105">SUM(E222-D222)*24</f>
        <v>7.9999999999999876</v>
      </c>
      <c r="H222" s="50" t="str">
        <f>IF(G222&gt;8,G222-8,"")</f>
        <v/>
      </c>
      <c r="I222" s="74"/>
      <c r="J222" s="74"/>
      <c r="K222" s="51">
        <f>SUM((G222)*$L$2)</f>
        <v>89.999999999999858</v>
      </c>
      <c r="L222" s="9">
        <f>P3/20/8</f>
        <v>11.25</v>
      </c>
    </row>
    <row r="223" spans="1:14" x14ac:dyDescent="0.25">
      <c r="A223" s="44" t="s">
        <v>1</v>
      </c>
      <c r="B223" s="42">
        <v>42836</v>
      </c>
      <c r="C223" s="43">
        <f t="shared" ref="C223:C228" si="106">INT((B223-DATE(YEAR(B223-WEEKDAY(B223-1)+4),1,3)+WEEKDAY(DATE(YEAR(B223-WEEKDAY(B223-1)+4),1,3))+5)/7)</f>
        <v>15</v>
      </c>
      <c r="D223" s="52">
        <v>0.37500000000000022</v>
      </c>
      <c r="E223" s="52">
        <v>0.70833333333333304</v>
      </c>
      <c r="F223" s="65">
        <v>2.0833333333333332E-2</v>
      </c>
      <c r="G223" s="35">
        <f t="shared" si="105"/>
        <v>7.9999999999999876</v>
      </c>
      <c r="H223" s="53" t="str">
        <f t="shared" ref="H223:H228" si="107">IF(G223&gt;8,G223-8,"")</f>
        <v/>
      </c>
      <c r="I223" s="75"/>
      <c r="J223" s="75"/>
      <c r="K223" s="54">
        <f t="shared" ref="K223:K228" si="108">SUM((G223)*$L$2)</f>
        <v>89.999999999999858</v>
      </c>
      <c r="L223" s="24"/>
    </row>
    <row r="224" spans="1:14" x14ac:dyDescent="0.25">
      <c r="A224" s="41" t="s">
        <v>2</v>
      </c>
      <c r="B224" s="42">
        <v>42837</v>
      </c>
      <c r="C224" s="43">
        <f t="shared" si="106"/>
        <v>15</v>
      </c>
      <c r="D224" s="49">
        <v>0.37500000000000022</v>
      </c>
      <c r="E224" s="49">
        <v>0.70833333333333304</v>
      </c>
      <c r="F224" s="64">
        <v>2.0833333333333332E-2</v>
      </c>
      <c r="G224" s="34">
        <f t="shared" si="105"/>
        <v>7.9999999999999876</v>
      </c>
      <c r="H224" s="50" t="str">
        <f t="shared" si="107"/>
        <v/>
      </c>
      <c r="I224" s="74"/>
      <c r="J224" s="74"/>
      <c r="K224" s="51">
        <f t="shared" si="108"/>
        <v>89.999999999999858</v>
      </c>
      <c r="L224" s="24"/>
    </row>
    <row r="225" spans="1:14" x14ac:dyDescent="0.25">
      <c r="A225" s="44" t="s">
        <v>3</v>
      </c>
      <c r="B225" s="42">
        <v>42838</v>
      </c>
      <c r="C225" s="43">
        <f t="shared" si="106"/>
        <v>15</v>
      </c>
      <c r="D225" s="52">
        <v>0.37500000000000022</v>
      </c>
      <c r="E225" s="52">
        <v>0.70833333333333304</v>
      </c>
      <c r="F225" s="65">
        <v>2.0833333333333332E-2</v>
      </c>
      <c r="G225" s="35">
        <f t="shared" si="105"/>
        <v>7.9999999999999876</v>
      </c>
      <c r="H225" s="53" t="str">
        <f t="shared" si="107"/>
        <v/>
      </c>
      <c r="I225" s="75"/>
      <c r="J225" s="75"/>
      <c r="K225" s="54">
        <f t="shared" si="108"/>
        <v>89.999999999999858</v>
      </c>
      <c r="L225" s="24"/>
    </row>
    <row r="226" spans="1:14" x14ac:dyDescent="0.25">
      <c r="A226" s="41" t="s">
        <v>4</v>
      </c>
      <c r="B226" s="42">
        <v>42839</v>
      </c>
      <c r="C226" s="43">
        <f t="shared" si="106"/>
        <v>15</v>
      </c>
      <c r="D226" s="49">
        <v>0.37500000000000022</v>
      </c>
      <c r="E226" s="49">
        <v>0.70833333333333304</v>
      </c>
      <c r="F226" s="64">
        <v>2.0833333333333332E-2</v>
      </c>
      <c r="G226" s="34">
        <f t="shared" si="105"/>
        <v>7.9999999999999876</v>
      </c>
      <c r="H226" s="50" t="str">
        <f t="shared" si="107"/>
        <v/>
      </c>
      <c r="I226" s="74"/>
      <c r="J226" s="74"/>
      <c r="K226" s="51">
        <f t="shared" si="108"/>
        <v>89.999999999999858</v>
      </c>
      <c r="L226" s="24"/>
    </row>
    <row r="227" spans="1:14" x14ac:dyDescent="0.25">
      <c r="A227" s="44" t="s">
        <v>5</v>
      </c>
      <c r="B227" s="42">
        <v>42840</v>
      </c>
      <c r="C227" s="43">
        <f t="shared" si="106"/>
        <v>15</v>
      </c>
      <c r="D227" s="52">
        <v>0.99999999999999867</v>
      </c>
      <c r="E227" s="52">
        <v>0.99999999999999867</v>
      </c>
      <c r="F227" s="65">
        <v>2.0833333333333332E-2</v>
      </c>
      <c r="G227" s="35">
        <f t="shared" si="105"/>
        <v>0</v>
      </c>
      <c r="H227" s="53" t="str">
        <f t="shared" si="107"/>
        <v/>
      </c>
      <c r="I227" s="75"/>
      <c r="J227" s="75"/>
      <c r="K227" s="54">
        <f t="shared" si="108"/>
        <v>0</v>
      </c>
      <c r="L227" s="24"/>
    </row>
    <row r="228" spans="1:14" x14ac:dyDescent="0.25">
      <c r="A228" s="41" t="s">
        <v>6</v>
      </c>
      <c r="B228" s="42">
        <v>42841</v>
      </c>
      <c r="C228" s="43">
        <f t="shared" si="106"/>
        <v>15</v>
      </c>
      <c r="D228" s="55">
        <v>0.99999999999999867</v>
      </c>
      <c r="E228" s="49">
        <v>0.99999999999999867</v>
      </c>
      <c r="F228" s="64">
        <v>2.0833333333333332E-2</v>
      </c>
      <c r="G228" s="34">
        <f t="shared" si="105"/>
        <v>0</v>
      </c>
      <c r="H228" s="50" t="str">
        <f t="shared" si="107"/>
        <v/>
      </c>
      <c r="I228" s="74"/>
      <c r="J228" s="74"/>
      <c r="K228" s="51">
        <f t="shared" si="108"/>
        <v>0</v>
      </c>
      <c r="L228" s="24"/>
    </row>
    <row r="229" spans="1:14" x14ac:dyDescent="0.25">
      <c r="A229" s="23"/>
      <c r="B229" s="21"/>
      <c r="C229" s="22"/>
      <c r="D229" s="56"/>
      <c r="E229" s="57"/>
      <c r="F229" s="46" t="s">
        <v>20</v>
      </c>
      <c r="G229" s="28">
        <f>SUM(G222:G228)</f>
        <v>39.999999999999936</v>
      </c>
      <c r="H229" s="58">
        <f>SUM(H222:H228)</f>
        <v>0</v>
      </c>
      <c r="I229" s="76">
        <f t="shared" ref="I229:J229" si="109">SUM(I222:I228)</f>
        <v>0</v>
      </c>
      <c r="J229" s="76">
        <f t="shared" si="109"/>
        <v>0</v>
      </c>
      <c r="K229" s="29">
        <f>SUM(K222:K228)</f>
        <v>449.99999999999932</v>
      </c>
      <c r="L229" s="24"/>
    </row>
    <row r="230" spans="1:14" x14ac:dyDescent="0.25">
      <c r="B230" s="21"/>
      <c r="C230" s="22"/>
      <c r="D230" s="57"/>
      <c r="E230" s="57"/>
      <c r="F230" s="66" t="s">
        <v>21</v>
      </c>
      <c r="G230" s="7"/>
      <c r="H230" s="50"/>
      <c r="I230" s="74"/>
      <c r="J230" s="74"/>
      <c r="K230" s="32">
        <f>K229/1.33</f>
        <v>338.34586466165359</v>
      </c>
      <c r="L230" s="24"/>
    </row>
    <row r="231" spans="1:14" ht="15.75" thickBot="1" x14ac:dyDescent="0.3"/>
    <row r="232" spans="1:14" ht="15.75" thickBot="1" x14ac:dyDescent="0.3">
      <c r="A232" s="14" t="s">
        <v>14</v>
      </c>
      <c r="B232" s="15" t="s">
        <v>7</v>
      </c>
      <c r="C232" s="15" t="s">
        <v>13</v>
      </c>
      <c r="D232" s="47" t="s">
        <v>8</v>
      </c>
      <c r="E232" s="47" t="s">
        <v>9</v>
      </c>
      <c r="F232" s="16" t="s">
        <v>15</v>
      </c>
      <c r="G232" s="16" t="s">
        <v>16</v>
      </c>
      <c r="H232" s="48" t="s">
        <v>19</v>
      </c>
      <c r="I232" s="73" t="s">
        <v>17</v>
      </c>
      <c r="J232" s="73" t="s">
        <v>18</v>
      </c>
      <c r="K232" s="17" t="s">
        <v>10</v>
      </c>
      <c r="L232" s="5" t="s">
        <v>12</v>
      </c>
      <c r="N232" s="59">
        <f>C233</f>
        <v>16</v>
      </c>
    </row>
    <row r="233" spans="1:14" x14ac:dyDescent="0.25">
      <c r="A233" s="41" t="s">
        <v>0</v>
      </c>
      <c r="B233" s="42">
        <v>42842</v>
      </c>
      <c r="C233" s="43">
        <f>INT((B233-DATE(YEAR(B233-WEEKDAY(B233-1)+4),1,3)+WEEKDAY(DATE(YEAR(B233-WEEKDAY(B233-1)+4),1,3))+5)/7)</f>
        <v>16</v>
      </c>
      <c r="D233" s="49">
        <v>0.37500000000000022</v>
      </c>
      <c r="E233" s="49">
        <v>0.70833333333333304</v>
      </c>
      <c r="F233" s="64">
        <v>2.0833333333333332E-2</v>
      </c>
      <c r="G233" s="34">
        <f t="shared" ref="G233:G239" si="110">SUM(E233-D233)*24</f>
        <v>7.9999999999999876</v>
      </c>
      <c r="H233" s="50" t="str">
        <f>IF(G233&gt;8,G233-8,"")</f>
        <v/>
      </c>
      <c r="I233" s="74"/>
      <c r="J233" s="74"/>
      <c r="K233" s="51">
        <f>SUM((G233)*$L$2)</f>
        <v>89.999999999999858</v>
      </c>
      <c r="L233" s="9">
        <f>P3/20/8</f>
        <v>11.25</v>
      </c>
    </row>
    <row r="234" spans="1:14" x14ac:dyDescent="0.25">
      <c r="A234" s="44" t="s">
        <v>1</v>
      </c>
      <c r="B234" s="42">
        <v>42843</v>
      </c>
      <c r="C234" s="43">
        <f t="shared" ref="C234:C239" si="111">INT((B234-DATE(YEAR(B234-WEEKDAY(B234-1)+4),1,3)+WEEKDAY(DATE(YEAR(B234-WEEKDAY(B234-1)+4),1,3))+5)/7)</f>
        <v>16</v>
      </c>
      <c r="D234" s="52">
        <v>0.37500000000000022</v>
      </c>
      <c r="E234" s="52">
        <v>0.70833333333333304</v>
      </c>
      <c r="F234" s="65">
        <v>2.0833333333333332E-2</v>
      </c>
      <c r="G234" s="35">
        <f t="shared" si="110"/>
        <v>7.9999999999999876</v>
      </c>
      <c r="H234" s="53" t="str">
        <f t="shared" ref="H234:H239" si="112">IF(G234&gt;8,G234-8,"")</f>
        <v/>
      </c>
      <c r="I234" s="75"/>
      <c r="J234" s="75"/>
      <c r="K234" s="54">
        <f t="shared" ref="K234:K239" si="113">SUM((G234)*$L$2)</f>
        <v>89.999999999999858</v>
      </c>
      <c r="L234" s="24"/>
    </row>
    <row r="235" spans="1:14" x14ac:dyDescent="0.25">
      <c r="A235" s="41" t="s">
        <v>2</v>
      </c>
      <c r="B235" s="42">
        <v>42844</v>
      </c>
      <c r="C235" s="43">
        <f t="shared" si="111"/>
        <v>16</v>
      </c>
      <c r="D235" s="49">
        <v>0.37500000000000022</v>
      </c>
      <c r="E235" s="49">
        <v>0.70833333333333304</v>
      </c>
      <c r="F235" s="64">
        <v>2.0833333333333332E-2</v>
      </c>
      <c r="G235" s="34">
        <f t="shared" si="110"/>
        <v>7.9999999999999876</v>
      </c>
      <c r="H235" s="50" t="str">
        <f t="shared" si="112"/>
        <v/>
      </c>
      <c r="I235" s="74"/>
      <c r="J235" s="74"/>
      <c r="K235" s="51">
        <f t="shared" si="113"/>
        <v>89.999999999999858</v>
      </c>
      <c r="L235" s="24"/>
    </row>
    <row r="236" spans="1:14" x14ac:dyDescent="0.25">
      <c r="A236" s="44" t="s">
        <v>3</v>
      </c>
      <c r="B236" s="42">
        <v>42845</v>
      </c>
      <c r="C236" s="43">
        <f t="shared" si="111"/>
        <v>16</v>
      </c>
      <c r="D236" s="52">
        <v>0.37500000000000022</v>
      </c>
      <c r="E236" s="52">
        <v>0.70833333333333304</v>
      </c>
      <c r="F236" s="65">
        <v>2.0833333333333332E-2</v>
      </c>
      <c r="G236" s="35">
        <f t="shared" si="110"/>
        <v>7.9999999999999876</v>
      </c>
      <c r="H236" s="53" t="str">
        <f t="shared" si="112"/>
        <v/>
      </c>
      <c r="I236" s="75"/>
      <c r="J236" s="75"/>
      <c r="K236" s="54">
        <f t="shared" si="113"/>
        <v>89.999999999999858</v>
      </c>
      <c r="L236" s="24"/>
    </row>
    <row r="237" spans="1:14" x14ac:dyDescent="0.25">
      <c r="A237" s="41" t="s">
        <v>4</v>
      </c>
      <c r="B237" s="42">
        <v>42846</v>
      </c>
      <c r="C237" s="43">
        <f t="shared" si="111"/>
        <v>16</v>
      </c>
      <c r="D237" s="49">
        <v>0.37500000000000022</v>
      </c>
      <c r="E237" s="49">
        <v>0.70833333333333304</v>
      </c>
      <c r="F237" s="64">
        <v>2.0833333333333332E-2</v>
      </c>
      <c r="G237" s="34">
        <f t="shared" si="110"/>
        <v>7.9999999999999876</v>
      </c>
      <c r="H237" s="50" t="str">
        <f t="shared" si="112"/>
        <v/>
      </c>
      <c r="I237" s="74"/>
      <c r="J237" s="74"/>
      <c r="K237" s="51">
        <f t="shared" si="113"/>
        <v>89.999999999999858</v>
      </c>
      <c r="L237" s="24"/>
    </row>
    <row r="238" spans="1:14" x14ac:dyDescent="0.25">
      <c r="A238" s="44" t="s">
        <v>5</v>
      </c>
      <c r="B238" s="42">
        <v>42847</v>
      </c>
      <c r="C238" s="43">
        <f t="shared" si="111"/>
        <v>16</v>
      </c>
      <c r="D238" s="52">
        <v>0.99999999999999867</v>
      </c>
      <c r="E238" s="52">
        <v>0.99999999999999867</v>
      </c>
      <c r="F238" s="65">
        <v>2.0833333333333332E-2</v>
      </c>
      <c r="G238" s="35">
        <f t="shared" si="110"/>
        <v>0</v>
      </c>
      <c r="H238" s="53" t="str">
        <f t="shared" si="112"/>
        <v/>
      </c>
      <c r="I238" s="75"/>
      <c r="J238" s="75"/>
      <c r="K238" s="54">
        <f t="shared" si="113"/>
        <v>0</v>
      </c>
      <c r="L238" s="24"/>
    </row>
    <row r="239" spans="1:14" x14ac:dyDescent="0.25">
      <c r="A239" s="41" t="s">
        <v>6</v>
      </c>
      <c r="B239" s="42">
        <v>42848</v>
      </c>
      <c r="C239" s="43">
        <f t="shared" si="111"/>
        <v>16</v>
      </c>
      <c r="D239" s="55">
        <v>0.99999999999999867</v>
      </c>
      <c r="E239" s="49">
        <v>0.99999999999999867</v>
      </c>
      <c r="F239" s="64">
        <v>2.0833333333333332E-2</v>
      </c>
      <c r="G239" s="34">
        <f t="shared" si="110"/>
        <v>0</v>
      </c>
      <c r="H239" s="50" t="str">
        <f t="shared" si="112"/>
        <v/>
      </c>
      <c r="I239" s="74"/>
      <c r="J239" s="74"/>
      <c r="K239" s="51">
        <f t="shared" si="113"/>
        <v>0</v>
      </c>
      <c r="L239" s="24"/>
    </row>
    <row r="240" spans="1:14" x14ac:dyDescent="0.25">
      <c r="A240" s="23"/>
      <c r="B240" s="21"/>
      <c r="C240" s="22"/>
      <c r="D240" s="56"/>
      <c r="E240" s="57"/>
      <c r="F240" s="46" t="s">
        <v>20</v>
      </c>
      <c r="G240" s="28">
        <f>SUM(G233:G239)</f>
        <v>39.999999999999936</v>
      </c>
      <c r="H240" s="58">
        <f>SUM(H233:H239)</f>
        <v>0</v>
      </c>
      <c r="I240" s="76">
        <f t="shared" ref="I240:J240" si="114">SUM(I233:I239)</f>
        <v>0</v>
      </c>
      <c r="J240" s="76">
        <f t="shared" si="114"/>
        <v>0</v>
      </c>
      <c r="K240" s="29">
        <f>SUM(K233:K239)</f>
        <v>449.99999999999932</v>
      </c>
      <c r="L240" s="24"/>
    </row>
    <row r="241" spans="1:14" x14ac:dyDescent="0.25">
      <c r="B241" s="21"/>
      <c r="C241" s="22"/>
      <c r="D241" s="57"/>
      <c r="E241" s="57"/>
      <c r="F241" s="66" t="s">
        <v>21</v>
      </c>
      <c r="G241" s="7"/>
      <c r="H241" s="50"/>
      <c r="I241" s="74"/>
      <c r="J241" s="74"/>
      <c r="K241" s="32">
        <f>K240/1.33</f>
        <v>338.34586466165359</v>
      </c>
      <c r="L241" s="24"/>
    </row>
    <row r="242" spans="1:14" ht="15.75" thickBot="1" x14ac:dyDescent="0.3"/>
    <row r="243" spans="1:14" ht="15.75" thickBot="1" x14ac:dyDescent="0.3">
      <c r="A243" s="14" t="s">
        <v>14</v>
      </c>
      <c r="B243" s="15" t="s">
        <v>7</v>
      </c>
      <c r="C243" s="15" t="s">
        <v>13</v>
      </c>
      <c r="D243" s="47" t="s">
        <v>8</v>
      </c>
      <c r="E243" s="47" t="s">
        <v>9</v>
      </c>
      <c r="F243" s="16" t="s">
        <v>15</v>
      </c>
      <c r="G243" s="16" t="s">
        <v>16</v>
      </c>
      <c r="H243" s="48" t="s">
        <v>19</v>
      </c>
      <c r="I243" s="73" t="s">
        <v>17</v>
      </c>
      <c r="J243" s="73" t="s">
        <v>18</v>
      </c>
      <c r="K243" s="17" t="s">
        <v>10</v>
      </c>
      <c r="L243" s="5" t="s">
        <v>12</v>
      </c>
      <c r="N243" s="59">
        <f>C244</f>
        <v>17</v>
      </c>
    </row>
    <row r="244" spans="1:14" x14ac:dyDescent="0.25">
      <c r="A244" s="41" t="s">
        <v>0</v>
      </c>
      <c r="B244" s="42">
        <v>42849</v>
      </c>
      <c r="C244" s="43">
        <f>INT((B244-DATE(YEAR(B244-WEEKDAY(B244-1)+4),1,3)+WEEKDAY(DATE(YEAR(B244-WEEKDAY(B244-1)+4),1,3))+5)/7)</f>
        <v>17</v>
      </c>
      <c r="D244" s="49">
        <v>0.37500000000000022</v>
      </c>
      <c r="E244" s="49">
        <v>0.70833333333333304</v>
      </c>
      <c r="F244" s="64">
        <v>2.0833333333333332E-2</v>
      </c>
      <c r="G244" s="34">
        <f t="shared" ref="G244:G250" si="115">SUM(E244-D244)*24</f>
        <v>7.9999999999999876</v>
      </c>
      <c r="H244" s="50" t="str">
        <f>IF(G244&gt;8,G244-8,"")</f>
        <v/>
      </c>
      <c r="I244" s="74"/>
      <c r="J244" s="74"/>
      <c r="K244" s="51">
        <f>SUM((G244)*$L$2)</f>
        <v>89.999999999999858</v>
      </c>
      <c r="L244" s="9">
        <f>P3/20/8</f>
        <v>11.25</v>
      </c>
    </row>
    <row r="245" spans="1:14" x14ac:dyDescent="0.25">
      <c r="A245" s="44" t="s">
        <v>1</v>
      </c>
      <c r="B245" s="42">
        <v>42850</v>
      </c>
      <c r="C245" s="43">
        <f t="shared" ref="C245:C250" si="116">INT((B245-DATE(YEAR(B245-WEEKDAY(B245-1)+4),1,3)+WEEKDAY(DATE(YEAR(B245-WEEKDAY(B245-1)+4),1,3))+5)/7)</f>
        <v>17</v>
      </c>
      <c r="D245" s="52">
        <v>0.37500000000000022</v>
      </c>
      <c r="E245" s="52">
        <v>0.70833333333333304</v>
      </c>
      <c r="F245" s="65">
        <v>2.0833333333333332E-2</v>
      </c>
      <c r="G245" s="35">
        <f t="shared" si="115"/>
        <v>7.9999999999999876</v>
      </c>
      <c r="H245" s="53" t="str">
        <f t="shared" ref="H245:H250" si="117">IF(G245&gt;8,G245-8,"")</f>
        <v/>
      </c>
      <c r="I245" s="75"/>
      <c r="J245" s="75"/>
      <c r="K245" s="54">
        <f t="shared" ref="K245:K250" si="118">SUM((G245)*$L$2)</f>
        <v>89.999999999999858</v>
      </c>
      <c r="L245" s="24"/>
    </row>
    <row r="246" spans="1:14" x14ac:dyDescent="0.25">
      <c r="A246" s="41" t="s">
        <v>2</v>
      </c>
      <c r="B246" s="42">
        <v>42851</v>
      </c>
      <c r="C246" s="43">
        <f t="shared" si="116"/>
        <v>17</v>
      </c>
      <c r="D246" s="49">
        <v>0.37500000000000022</v>
      </c>
      <c r="E246" s="49">
        <v>0.70833333333333304</v>
      </c>
      <c r="F246" s="64">
        <v>2.0833333333333332E-2</v>
      </c>
      <c r="G246" s="34">
        <f t="shared" si="115"/>
        <v>7.9999999999999876</v>
      </c>
      <c r="H246" s="50" t="str">
        <f t="shared" si="117"/>
        <v/>
      </c>
      <c r="I246" s="74"/>
      <c r="J246" s="74"/>
      <c r="K246" s="51">
        <f t="shared" si="118"/>
        <v>89.999999999999858</v>
      </c>
      <c r="L246" s="24"/>
    </row>
    <row r="247" spans="1:14" x14ac:dyDescent="0.25">
      <c r="A247" s="44" t="s">
        <v>3</v>
      </c>
      <c r="B247" s="42">
        <v>42852</v>
      </c>
      <c r="C247" s="43">
        <f t="shared" si="116"/>
        <v>17</v>
      </c>
      <c r="D247" s="52">
        <v>0.37500000000000022</v>
      </c>
      <c r="E247" s="52">
        <v>0.70833333333333304</v>
      </c>
      <c r="F247" s="65">
        <v>2.0833333333333332E-2</v>
      </c>
      <c r="G247" s="35">
        <f t="shared" si="115"/>
        <v>7.9999999999999876</v>
      </c>
      <c r="H247" s="53" t="str">
        <f t="shared" si="117"/>
        <v/>
      </c>
      <c r="I247" s="75"/>
      <c r="J247" s="75"/>
      <c r="K247" s="54">
        <f t="shared" si="118"/>
        <v>89.999999999999858</v>
      </c>
      <c r="L247" s="24"/>
    </row>
    <row r="248" spans="1:14" x14ac:dyDescent="0.25">
      <c r="A248" s="41" t="s">
        <v>4</v>
      </c>
      <c r="B248" s="42">
        <v>42853</v>
      </c>
      <c r="C248" s="43">
        <f t="shared" si="116"/>
        <v>17</v>
      </c>
      <c r="D248" s="49">
        <v>0.37500000000000022</v>
      </c>
      <c r="E248" s="49">
        <v>0.70833333333333304</v>
      </c>
      <c r="F248" s="64">
        <v>2.0833333333333332E-2</v>
      </c>
      <c r="G248" s="34">
        <f t="shared" si="115"/>
        <v>7.9999999999999876</v>
      </c>
      <c r="H248" s="50" t="str">
        <f t="shared" si="117"/>
        <v/>
      </c>
      <c r="I248" s="74"/>
      <c r="J248" s="74"/>
      <c r="K248" s="51">
        <f t="shared" si="118"/>
        <v>89.999999999999858</v>
      </c>
      <c r="L248" s="24"/>
    </row>
    <row r="249" spans="1:14" x14ac:dyDescent="0.25">
      <c r="A249" s="44" t="s">
        <v>5</v>
      </c>
      <c r="B249" s="42">
        <v>42854</v>
      </c>
      <c r="C249" s="43">
        <f t="shared" si="116"/>
        <v>17</v>
      </c>
      <c r="D249" s="52">
        <v>0.99999999999999867</v>
      </c>
      <c r="E249" s="52">
        <v>0.99999999999999867</v>
      </c>
      <c r="F249" s="65">
        <v>2.0833333333333332E-2</v>
      </c>
      <c r="G249" s="35">
        <f t="shared" si="115"/>
        <v>0</v>
      </c>
      <c r="H249" s="53" t="str">
        <f t="shared" si="117"/>
        <v/>
      </c>
      <c r="I249" s="75"/>
      <c r="J249" s="75"/>
      <c r="K249" s="54">
        <f t="shared" si="118"/>
        <v>0</v>
      </c>
      <c r="L249" s="24"/>
    </row>
    <row r="250" spans="1:14" x14ac:dyDescent="0.25">
      <c r="A250" s="41" t="s">
        <v>6</v>
      </c>
      <c r="B250" s="42">
        <v>42855</v>
      </c>
      <c r="C250" s="43">
        <f t="shared" si="116"/>
        <v>17</v>
      </c>
      <c r="D250" s="55">
        <v>0.99999999999999867</v>
      </c>
      <c r="E250" s="49">
        <v>0.99999999999999867</v>
      </c>
      <c r="F250" s="64">
        <v>2.0833333333333332E-2</v>
      </c>
      <c r="G250" s="34">
        <f t="shared" si="115"/>
        <v>0</v>
      </c>
      <c r="H250" s="50" t="str">
        <f t="shared" si="117"/>
        <v/>
      </c>
      <c r="I250" s="74"/>
      <c r="J250" s="74"/>
      <c r="K250" s="51">
        <f t="shared" si="118"/>
        <v>0</v>
      </c>
      <c r="L250" s="24"/>
    </row>
    <row r="251" spans="1:14" x14ac:dyDescent="0.25">
      <c r="A251" s="23"/>
      <c r="B251" s="21"/>
      <c r="C251" s="22"/>
      <c r="D251" s="56"/>
      <c r="E251" s="57"/>
      <c r="F251" s="46" t="s">
        <v>20</v>
      </c>
      <c r="G251" s="28">
        <f>SUM(G244:G250)</f>
        <v>39.999999999999936</v>
      </c>
      <c r="H251" s="58">
        <f>SUM(H244:H250)</f>
        <v>0</v>
      </c>
      <c r="I251" s="76">
        <f t="shared" ref="I251:J251" si="119">SUM(I244:I250)</f>
        <v>0</v>
      </c>
      <c r="J251" s="76">
        <f t="shared" si="119"/>
        <v>0</v>
      </c>
      <c r="K251" s="29">
        <f>SUM(K244:K250)</f>
        <v>449.99999999999932</v>
      </c>
      <c r="L251" s="24"/>
    </row>
    <row r="252" spans="1:14" x14ac:dyDescent="0.25">
      <c r="B252" s="21"/>
      <c r="C252" s="22"/>
      <c r="D252" s="57"/>
      <c r="E252" s="57"/>
      <c r="F252" s="66" t="s">
        <v>21</v>
      </c>
      <c r="G252" s="7"/>
      <c r="H252" s="50"/>
      <c r="I252" s="74"/>
      <c r="J252" s="74"/>
      <c r="K252" s="32">
        <f>K251/1.33</f>
        <v>338.34586466165359</v>
      </c>
      <c r="L252" s="24"/>
    </row>
    <row r="253" spans="1:14" ht="15.75" thickBot="1" x14ac:dyDescent="0.3"/>
    <row r="254" spans="1:14" ht="15.75" thickBot="1" x14ac:dyDescent="0.3">
      <c r="A254" s="14" t="s">
        <v>14</v>
      </c>
      <c r="B254" s="15" t="s">
        <v>7</v>
      </c>
      <c r="C254" s="15" t="s">
        <v>13</v>
      </c>
      <c r="D254" s="47" t="s">
        <v>8</v>
      </c>
      <c r="E254" s="47" t="s">
        <v>9</v>
      </c>
      <c r="F254" s="16" t="s">
        <v>15</v>
      </c>
      <c r="G254" s="16" t="s">
        <v>16</v>
      </c>
      <c r="H254" s="48" t="s">
        <v>19</v>
      </c>
      <c r="I254" s="73" t="s">
        <v>17</v>
      </c>
      <c r="J254" s="73" t="s">
        <v>18</v>
      </c>
      <c r="K254" s="17" t="s">
        <v>10</v>
      </c>
      <c r="L254" s="5" t="s">
        <v>12</v>
      </c>
      <c r="N254" s="59">
        <f>C255</f>
        <v>18</v>
      </c>
    </row>
    <row r="255" spans="1:14" x14ac:dyDescent="0.25">
      <c r="A255" s="41" t="s">
        <v>0</v>
      </c>
      <c r="B255" s="42">
        <v>42856</v>
      </c>
      <c r="C255" s="43">
        <f>INT((B255-DATE(YEAR(B255-WEEKDAY(B255-1)+4),1,3)+WEEKDAY(DATE(YEAR(B255-WEEKDAY(B255-1)+4),1,3))+5)/7)</f>
        <v>18</v>
      </c>
      <c r="D255" s="49">
        <v>0.37500000000000022</v>
      </c>
      <c r="E255" s="49">
        <v>0.70833333333333304</v>
      </c>
      <c r="F255" s="64">
        <v>2.0833333333333332E-2</v>
      </c>
      <c r="G255" s="34">
        <f t="shared" ref="G255:G261" si="120">SUM(E255-D255)*24</f>
        <v>7.9999999999999876</v>
      </c>
      <c r="H255" s="50" t="str">
        <f>IF(G255&gt;8,G255-8,"")</f>
        <v/>
      </c>
      <c r="I255" s="74"/>
      <c r="J255" s="74"/>
      <c r="K255" s="51">
        <f>SUM((G255)*$L$2)</f>
        <v>89.999999999999858</v>
      </c>
      <c r="L255" s="9">
        <f>P3/20/8</f>
        <v>11.25</v>
      </c>
    </row>
    <row r="256" spans="1:14" x14ac:dyDescent="0.25">
      <c r="A256" s="44" t="s">
        <v>1</v>
      </c>
      <c r="B256" s="42">
        <v>42857</v>
      </c>
      <c r="C256" s="43">
        <f t="shared" ref="C256:C261" si="121">INT((B256-DATE(YEAR(B256-WEEKDAY(B256-1)+4),1,3)+WEEKDAY(DATE(YEAR(B256-WEEKDAY(B256-1)+4),1,3))+5)/7)</f>
        <v>18</v>
      </c>
      <c r="D256" s="52">
        <v>0.37500000000000022</v>
      </c>
      <c r="E256" s="52">
        <v>0.70833333333333304</v>
      </c>
      <c r="F256" s="65">
        <v>2.0833333333333332E-2</v>
      </c>
      <c r="G256" s="35">
        <f t="shared" si="120"/>
        <v>7.9999999999999876</v>
      </c>
      <c r="H256" s="53" t="str">
        <f t="shared" ref="H256:H261" si="122">IF(G256&gt;8,G256-8,"")</f>
        <v/>
      </c>
      <c r="I256" s="75"/>
      <c r="J256" s="75"/>
      <c r="K256" s="54">
        <f t="shared" ref="K256:K261" si="123">SUM((G256)*$L$2)</f>
        <v>89.999999999999858</v>
      </c>
      <c r="L256" s="24"/>
    </row>
    <row r="257" spans="1:14" x14ac:dyDescent="0.25">
      <c r="A257" s="41" t="s">
        <v>2</v>
      </c>
      <c r="B257" s="42">
        <v>42858</v>
      </c>
      <c r="C257" s="43">
        <f t="shared" si="121"/>
        <v>18</v>
      </c>
      <c r="D257" s="49">
        <v>0.37500000000000022</v>
      </c>
      <c r="E257" s="49">
        <v>0.70833333333333304</v>
      </c>
      <c r="F257" s="64">
        <v>2.0833333333333332E-2</v>
      </c>
      <c r="G257" s="34">
        <f t="shared" si="120"/>
        <v>7.9999999999999876</v>
      </c>
      <c r="H257" s="50" t="str">
        <f t="shared" si="122"/>
        <v/>
      </c>
      <c r="I257" s="74"/>
      <c r="J257" s="74"/>
      <c r="K257" s="51">
        <f t="shared" si="123"/>
        <v>89.999999999999858</v>
      </c>
      <c r="L257" s="24"/>
    </row>
    <row r="258" spans="1:14" x14ac:dyDescent="0.25">
      <c r="A258" s="44" t="s">
        <v>3</v>
      </c>
      <c r="B258" s="42">
        <v>42859</v>
      </c>
      <c r="C258" s="43">
        <f t="shared" si="121"/>
        <v>18</v>
      </c>
      <c r="D258" s="52">
        <v>0.37500000000000022</v>
      </c>
      <c r="E258" s="52">
        <v>0.70833333333333304</v>
      </c>
      <c r="F258" s="65">
        <v>2.0833333333333332E-2</v>
      </c>
      <c r="G258" s="35">
        <f t="shared" si="120"/>
        <v>7.9999999999999876</v>
      </c>
      <c r="H258" s="53" t="str">
        <f t="shared" si="122"/>
        <v/>
      </c>
      <c r="I258" s="75"/>
      <c r="J258" s="75"/>
      <c r="K258" s="54">
        <f t="shared" si="123"/>
        <v>89.999999999999858</v>
      </c>
      <c r="L258" s="24"/>
    </row>
    <row r="259" spans="1:14" x14ac:dyDescent="0.25">
      <c r="A259" s="41" t="s">
        <v>4</v>
      </c>
      <c r="B259" s="42">
        <v>42860</v>
      </c>
      <c r="C259" s="43">
        <f t="shared" si="121"/>
        <v>18</v>
      </c>
      <c r="D259" s="49">
        <v>0.37500000000000022</v>
      </c>
      <c r="E259" s="49">
        <v>0.70833333333333304</v>
      </c>
      <c r="F259" s="64">
        <v>2.0833333333333332E-2</v>
      </c>
      <c r="G259" s="34">
        <f t="shared" si="120"/>
        <v>7.9999999999999876</v>
      </c>
      <c r="H259" s="50" t="str">
        <f t="shared" si="122"/>
        <v/>
      </c>
      <c r="I259" s="74"/>
      <c r="J259" s="74"/>
      <c r="K259" s="51">
        <f t="shared" si="123"/>
        <v>89.999999999999858</v>
      </c>
      <c r="L259" s="24"/>
    </row>
    <row r="260" spans="1:14" x14ac:dyDescent="0.25">
      <c r="A260" s="44" t="s">
        <v>5</v>
      </c>
      <c r="B260" s="42">
        <v>42861</v>
      </c>
      <c r="C260" s="43">
        <f t="shared" si="121"/>
        <v>18</v>
      </c>
      <c r="D260" s="52">
        <v>0.99999999999999867</v>
      </c>
      <c r="E260" s="52">
        <v>0.99999999999999867</v>
      </c>
      <c r="F260" s="65">
        <v>2.0833333333333332E-2</v>
      </c>
      <c r="G260" s="35">
        <f t="shared" si="120"/>
        <v>0</v>
      </c>
      <c r="H260" s="53" t="str">
        <f t="shared" si="122"/>
        <v/>
      </c>
      <c r="I260" s="75"/>
      <c r="J260" s="75"/>
      <c r="K260" s="54">
        <f t="shared" si="123"/>
        <v>0</v>
      </c>
      <c r="L260" s="24"/>
    </row>
    <row r="261" spans="1:14" x14ac:dyDescent="0.25">
      <c r="A261" s="41" t="s">
        <v>6</v>
      </c>
      <c r="B261" s="42">
        <v>42862</v>
      </c>
      <c r="C261" s="43">
        <f t="shared" si="121"/>
        <v>18</v>
      </c>
      <c r="D261" s="55">
        <v>0.99999999999999867</v>
      </c>
      <c r="E261" s="49">
        <v>0.99999999999999867</v>
      </c>
      <c r="F261" s="64">
        <v>2.0833333333333332E-2</v>
      </c>
      <c r="G261" s="34">
        <f t="shared" si="120"/>
        <v>0</v>
      </c>
      <c r="H261" s="50" t="str">
        <f t="shared" si="122"/>
        <v/>
      </c>
      <c r="I261" s="74"/>
      <c r="J261" s="74"/>
      <c r="K261" s="51">
        <f t="shared" si="123"/>
        <v>0</v>
      </c>
      <c r="L261" s="24"/>
    </row>
    <row r="262" spans="1:14" x14ac:dyDescent="0.25">
      <c r="A262" s="23"/>
      <c r="B262" s="21"/>
      <c r="C262" s="22"/>
      <c r="D262" s="56"/>
      <c r="E262" s="57"/>
      <c r="F262" s="46" t="s">
        <v>20</v>
      </c>
      <c r="G262" s="28">
        <f>SUM(G255:G261)</f>
        <v>39.999999999999936</v>
      </c>
      <c r="H262" s="58">
        <f>SUM(H255:H261)</f>
        <v>0</v>
      </c>
      <c r="I262" s="76">
        <f t="shared" ref="I262:J262" si="124">SUM(I255:I261)</f>
        <v>0</v>
      </c>
      <c r="J262" s="76">
        <f t="shared" si="124"/>
        <v>0</v>
      </c>
      <c r="K262" s="29">
        <f>SUM(K255:K261)</f>
        <v>449.99999999999932</v>
      </c>
      <c r="L262" s="24"/>
    </row>
    <row r="263" spans="1:14" x14ac:dyDescent="0.25">
      <c r="B263" s="21"/>
      <c r="C263" s="22"/>
      <c r="D263" s="57"/>
      <c r="E263" s="57"/>
      <c r="F263" s="66" t="s">
        <v>21</v>
      </c>
      <c r="G263" s="7"/>
      <c r="H263" s="50"/>
      <c r="I263" s="74"/>
      <c r="J263" s="74"/>
      <c r="K263" s="32">
        <f>K262/1.33</f>
        <v>338.34586466165359</v>
      </c>
      <c r="L263" s="24"/>
    </row>
    <row r="264" spans="1:14" ht="15.75" thickBot="1" x14ac:dyDescent="0.3"/>
    <row r="265" spans="1:14" ht="15.75" thickBot="1" x14ac:dyDescent="0.3">
      <c r="A265" s="14" t="s">
        <v>14</v>
      </c>
      <c r="B265" s="15" t="s">
        <v>7</v>
      </c>
      <c r="C265" s="15" t="s">
        <v>13</v>
      </c>
      <c r="D265" s="47" t="s">
        <v>8</v>
      </c>
      <c r="E265" s="47" t="s">
        <v>9</v>
      </c>
      <c r="F265" s="16" t="s">
        <v>15</v>
      </c>
      <c r="G265" s="16" t="s">
        <v>16</v>
      </c>
      <c r="H265" s="48" t="s">
        <v>19</v>
      </c>
      <c r="I265" s="73" t="s">
        <v>17</v>
      </c>
      <c r="J265" s="73" t="s">
        <v>18</v>
      </c>
      <c r="K265" s="17" t="s">
        <v>10</v>
      </c>
      <c r="L265" s="5" t="s">
        <v>12</v>
      </c>
      <c r="N265" s="59">
        <f>C266</f>
        <v>19</v>
      </c>
    </row>
    <row r="266" spans="1:14" x14ac:dyDescent="0.25">
      <c r="A266" s="41" t="s">
        <v>0</v>
      </c>
      <c r="B266" s="42">
        <v>42863</v>
      </c>
      <c r="C266" s="43">
        <f>INT((B266-DATE(YEAR(B266-WEEKDAY(B266-1)+4),1,3)+WEEKDAY(DATE(YEAR(B266-WEEKDAY(B266-1)+4),1,3))+5)/7)</f>
        <v>19</v>
      </c>
      <c r="D266" s="49">
        <v>0.37500000000000022</v>
      </c>
      <c r="E266" s="49">
        <v>0.70833333333333304</v>
      </c>
      <c r="F266" s="64">
        <v>2.0833333333333332E-2</v>
      </c>
      <c r="G266" s="34">
        <f t="shared" ref="G266:G272" si="125">SUM(E266-D266)*24</f>
        <v>7.9999999999999876</v>
      </c>
      <c r="H266" s="50" t="str">
        <f>IF(G266&gt;8,G266-8,"")</f>
        <v/>
      </c>
      <c r="I266" s="74"/>
      <c r="J266" s="74"/>
      <c r="K266" s="51">
        <f>SUM((G266)*$L$2)</f>
        <v>89.999999999999858</v>
      </c>
      <c r="L266" s="9">
        <f>P3/20/8</f>
        <v>11.25</v>
      </c>
    </row>
    <row r="267" spans="1:14" x14ac:dyDescent="0.25">
      <c r="A267" s="44" t="s">
        <v>1</v>
      </c>
      <c r="B267" s="42">
        <v>42864</v>
      </c>
      <c r="C267" s="43">
        <f t="shared" ref="C267:C272" si="126">INT((B267-DATE(YEAR(B267-WEEKDAY(B267-1)+4),1,3)+WEEKDAY(DATE(YEAR(B267-WEEKDAY(B267-1)+4),1,3))+5)/7)</f>
        <v>19</v>
      </c>
      <c r="D267" s="52">
        <v>0.37500000000000022</v>
      </c>
      <c r="E267" s="52">
        <v>0.70833333333333304</v>
      </c>
      <c r="F267" s="65">
        <v>2.0833333333333332E-2</v>
      </c>
      <c r="G267" s="35">
        <f t="shared" si="125"/>
        <v>7.9999999999999876</v>
      </c>
      <c r="H267" s="53" t="str">
        <f t="shared" ref="H267:H272" si="127">IF(G267&gt;8,G267-8,"")</f>
        <v/>
      </c>
      <c r="I267" s="75"/>
      <c r="J267" s="75"/>
      <c r="K267" s="54">
        <f t="shared" ref="K267:K272" si="128">SUM((G267)*$L$2)</f>
        <v>89.999999999999858</v>
      </c>
      <c r="L267" s="24"/>
    </row>
    <row r="268" spans="1:14" x14ac:dyDescent="0.25">
      <c r="A268" s="41" t="s">
        <v>2</v>
      </c>
      <c r="B268" s="42">
        <v>42865</v>
      </c>
      <c r="C268" s="43">
        <f t="shared" si="126"/>
        <v>19</v>
      </c>
      <c r="D268" s="49">
        <v>0.37500000000000022</v>
      </c>
      <c r="E268" s="49">
        <v>0.70833333333333304</v>
      </c>
      <c r="F268" s="64">
        <v>2.0833333333333332E-2</v>
      </c>
      <c r="G268" s="34">
        <f t="shared" si="125"/>
        <v>7.9999999999999876</v>
      </c>
      <c r="H268" s="50" t="str">
        <f t="shared" si="127"/>
        <v/>
      </c>
      <c r="I268" s="74"/>
      <c r="J268" s="74"/>
      <c r="K268" s="51">
        <f t="shared" si="128"/>
        <v>89.999999999999858</v>
      </c>
      <c r="L268" s="24"/>
    </row>
    <row r="269" spans="1:14" x14ac:dyDescent="0.25">
      <c r="A269" s="44" t="s">
        <v>3</v>
      </c>
      <c r="B269" s="42">
        <v>42866</v>
      </c>
      <c r="C269" s="43">
        <f t="shared" si="126"/>
        <v>19</v>
      </c>
      <c r="D269" s="52">
        <v>0.37500000000000022</v>
      </c>
      <c r="E269" s="52">
        <v>0.70833333333333304</v>
      </c>
      <c r="F269" s="65">
        <v>2.0833333333333332E-2</v>
      </c>
      <c r="G269" s="35">
        <f t="shared" si="125"/>
        <v>7.9999999999999876</v>
      </c>
      <c r="H269" s="53" t="str">
        <f t="shared" si="127"/>
        <v/>
      </c>
      <c r="I269" s="75"/>
      <c r="J269" s="75"/>
      <c r="K269" s="54">
        <f t="shared" si="128"/>
        <v>89.999999999999858</v>
      </c>
      <c r="L269" s="24"/>
    </row>
    <row r="270" spans="1:14" x14ac:dyDescent="0.25">
      <c r="A270" s="41" t="s">
        <v>4</v>
      </c>
      <c r="B270" s="42">
        <v>42867</v>
      </c>
      <c r="C270" s="43">
        <f t="shared" si="126"/>
        <v>19</v>
      </c>
      <c r="D270" s="49">
        <v>0.37500000000000022</v>
      </c>
      <c r="E270" s="49">
        <v>0.70833333333333304</v>
      </c>
      <c r="F270" s="64">
        <v>2.0833333333333332E-2</v>
      </c>
      <c r="G270" s="34">
        <f t="shared" si="125"/>
        <v>7.9999999999999876</v>
      </c>
      <c r="H270" s="50" t="str">
        <f t="shared" si="127"/>
        <v/>
      </c>
      <c r="I270" s="74"/>
      <c r="J270" s="74"/>
      <c r="K270" s="51">
        <f t="shared" si="128"/>
        <v>89.999999999999858</v>
      </c>
      <c r="L270" s="24"/>
    </row>
    <row r="271" spans="1:14" x14ac:dyDescent="0.25">
      <c r="A271" s="44" t="s">
        <v>5</v>
      </c>
      <c r="B271" s="42">
        <v>42868</v>
      </c>
      <c r="C271" s="43">
        <f t="shared" si="126"/>
        <v>19</v>
      </c>
      <c r="D271" s="52">
        <v>0.99999999999999867</v>
      </c>
      <c r="E271" s="52">
        <v>0.99999999999999867</v>
      </c>
      <c r="F271" s="65">
        <v>2.0833333333333332E-2</v>
      </c>
      <c r="G271" s="35">
        <f t="shared" si="125"/>
        <v>0</v>
      </c>
      <c r="H271" s="53" t="str">
        <f t="shared" si="127"/>
        <v/>
      </c>
      <c r="I271" s="75"/>
      <c r="J271" s="75"/>
      <c r="K271" s="54">
        <f t="shared" si="128"/>
        <v>0</v>
      </c>
      <c r="L271" s="24"/>
    </row>
    <row r="272" spans="1:14" x14ac:dyDescent="0.25">
      <c r="A272" s="41" t="s">
        <v>6</v>
      </c>
      <c r="B272" s="42">
        <v>42869</v>
      </c>
      <c r="C272" s="43">
        <f t="shared" si="126"/>
        <v>19</v>
      </c>
      <c r="D272" s="55">
        <v>0.99999999999999867</v>
      </c>
      <c r="E272" s="49">
        <v>0.99999999999999867</v>
      </c>
      <c r="F272" s="64">
        <v>2.0833333333333332E-2</v>
      </c>
      <c r="G272" s="34">
        <f t="shared" si="125"/>
        <v>0</v>
      </c>
      <c r="H272" s="50" t="str">
        <f t="shared" si="127"/>
        <v/>
      </c>
      <c r="I272" s="74"/>
      <c r="J272" s="74"/>
      <c r="K272" s="51">
        <f t="shared" si="128"/>
        <v>0</v>
      </c>
      <c r="L272" s="24"/>
    </row>
    <row r="273" spans="1:14" x14ac:dyDescent="0.25">
      <c r="A273" s="23"/>
      <c r="B273" s="21"/>
      <c r="C273" s="22"/>
      <c r="D273" s="56"/>
      <c r="E273" s="57"/>
      <c r="F273" s="46" t="s">
        <v>20</v>
      </c>
      <c r="G273" s="28">
        <f>SUM(G266:G272)</f>
        <v>39.999999999999936</v>
      </c>
      <c r="H273" s="58">
        <f>SUM(H266:H272)</f>
        <v>0</v>
      </c>
      <c r="I273" s="76">
        <f t="shared" ref="I273:J273" si="129">SUM(I266:I272)</f>
        <v>0</v>
      </c>
      <c r="J273" s="76">
        <f t="shared" si="129"/>
        <v>0</v>
      </c>
      <c r="K273" s="29">
        <f>SUM(K266:K272)</f>
        <v>449.99999999999932</v>
      </c>
      <c r="L273" s="24"/>
    </row>
    <row r="274" spans="1:14" x14ac:dyDescent="0.25">
      <c r="B274" s="21"/>
      <c r="C274" s="22"/>
      <c r="D274" s="57"/>
      <c r="E274" s="57"/>
      <c r="F274" s="66" t="s">
        <v>21</v>
      </c>
      <c r="G274" s="7"/>
      <c r="H274" s="50"/>
      <c r="I274" s="74"/>
      <c r="J274" s="74"/>
      <c r="K274" s="32">
        <f>K273/1.33</f>
        <v>338.34586466165359</v>
      </c>
      <c r="L274" s="24"/>
    </row>
    <row r="275" spans="1:14" ht="15.75" thickBot="1" x14ac:dyDescent="0.3"/>
    <row r="276" spans="1:14" ht="15.75" thickBot="1" x14ac:dyDescent="0.3">
      <c r="A276" s="14" t="s">
        <v>14</v>
      </c>
      <c r="B276" s="15" t="s">
        <v>7</v>
      </c>
      <c r="C276" s="15" t="s">
        <v>13</v>
      </c>
      <c r="D276" s="47" t="s">
        <v>8</v>
      </c>
      <c r="E276" s="47" t="s">
        <v>9</v>
      </c>
      <c r="F276" s="16" t="s">
        <v>15</v>
      </c>
      <c r="G276" s="16" t="s">
        <v>16</v>
      </c>
      <c r="H276" s="48" t="s">
        <v>19</v>
      </c>
      <c r="I276" s="73" t="s">
        <v>17</v>
      </c>
      <c r="J276" s="73" t="s">
        <v>18</v>
      </c>
      <c r="K276" s="17" t="s">
        <v>10</v>
      </c>
      <c r="L276" s="5" t="s">
        <v>12</v>
      </c>
      <c r="N276" s="59">
        <f>C277</f>
        <v>20</v>
      </c>
    </row>
    <row r="277" spans="1:14" x14ac:dyDescent="0.25">
      <c r="A277" s="41" t="s">
        <v>0</v>
      </c>
      <c r="B277" s="42">
        <v>42870</v>
      </c>
      <c r="C277" s="43">
        <f>INT((B277-DATE(YEAR(B277-WEEKDAY(B277-1)+4),1,3)+WEEKDAY(DATE(YEAR(B277-WEEKDAY(B277-1)+4),1,3))+5)/7)</f>
        <v>20</v>
      </c>
      <c r="D277" s="49">
        <v>0.37500000000000022</v>
      </c>
      <c r="E277" s="49">
        <v>0.70833333333333304</v>
      </c>
      <c r="F277" s="64">
        <v>2.0833333333333332E-2</v>
      </c>
      <c r="G277" s="34">
        <f t="shared" ref="G277:G283" si="130">SUM(E277-D277)*24</f>
        <v>7.9999999999999876</v>
      </c>
      <c r="H277" s="50" t="str">
        <f>IF(G277&gt;8,G277-8,"")</f>
        <v/>
      </c>
      <c r="I277" s="74"/>
      <c r="J277" s="74"/>
      <c r="K277" s="51">
        <f>SUM((G277)*$L$2)</f>
        <v>89.999999999999858</v>
      </c>
      <c r="L277" s="9">
        <f>P3/20/8</f>
        <v>11.25</v>
      </c>
    </row>
    <row r="278" spans="1:14" x14ac:dyDescent="0.25">
      <c r="A278" s="44" t="s">
        <v>1</v>
      </c>
      <c r="B278" s="42">
        <v>42871</v>
      </c>
      <c r="C278" s="43">
        <f t="shared" ref="C278:C283" si="131">INT((B278-DATE(YEAR(B278-WEEKDAY(B278-1)+4),1,3)+WEEKDAY(DATE(YEAR(B278-WEEKDAY(B278-1)+4),1,3))+5)/7)</f>
        <v>20</v>
      </c>
      <c r="D278" s="52">
        <v>0.37500000000000022</v>
      </c>
      <c r="E278" s="52">
        <v>0.70833333333333304</v>
      </c>
      <c r="F278" s="65">
        <v>2.0833333333333332E-2</v>
      </c>
      <c r="G278" s="35">
        <f t="shared" si="130"/>
        <v>7.9999999999999876</v>
      </c>
      <c r="H278" s="53" t="str">
        <f t="shared" ref="H278:H283" si="132">IF(G278&gt;8,G278-8,"")</f>
        <v/>
      </c>
      <c r="I278" s="75"/>
      <c r="J278" s="75"/>
      <c r="K278" s="54">
        <f t="shared" ref="K278:K283" si="133">SUM((G278)*$L$2)</f>
        <v>89.999999999999858</v>
      </c>
      <c r="L278" s="24"/>
    </row>
    <row r="279" spans="1:14" x14ac:dyDescent="0.25">
      <c r="A279" s="41" t="s">
        <v>2</v>
      </c>
      <c r="B279" s="42">
        <v>42872</v>
      </c>
      <c r="C279" s="43">
        <f t="shared" si="131"/>
        <v>20</v>
      </c>
      <c r="D279" s="49">
        <v>0.37500000000000022</v>
      </c>
      <c r="E279" s="49">
        <v>0.70833333333333304</v>
      </c>
      <c r="F279" s="64">
        <v>2.0833333333333332E-2</v>
      </c>
      <c r="G279" s="34">
        <f t="shared" si="130"/>
        <v>7.9999999999999876</v>
      </c>
      <c r="H279" s="50" t="str">
        <f t="shared" si="132"/>
        <v/>
      </c>
      <c r="I279" s="74"/>
      <c r="J279" s="74"/>
      <c r="K279" s="51">
        <f t="shared" si="133"/>
        <v>89.999999999999858</v>
      </c>
      <c r="L279" s="24"/>
    </row>
    <row r="280" spans="1:14" x14ac:dyDescent="0.25">
      <c r="A280" s="44" t="s">
        <v>3</v>
      </c>
      <c r="B280" s="42">
        <v>42873</v>
      </c>
      <c r="C280" s="43">
        <f t="shared" si="131"/>
        <v>20</v>
      </c>
      <c r="D280" s="52">
        <v>0.37500000000000022</v>
      </c>
      <c r="E280" s="52">
        <v>0.70833333333333304</v>
      </c>
      <c r="F280" s="65">
        <v>2.0833333333333332E-2</v>
      </c>
      <c r="G280" s="35">
        <f t="shared" si="130"/>
        <v>7.9999999999999876</v>
      </c>
      <c r="H280" s="53" t="str">
        <f t="shared" si="132"/>
        <v/>
      </c>
      <c r="I280" s="75"/>
      <c r="J280" s="75"/>
      <c r="K280" s="54">
        <f t="shared" si="133"/>
        <v>89.999999999999858</v>
      </c>
      <c r="L280" s="24"/>
    </row>
    <row r="281" spans="1:14" x14ac:dyDescent="0.25">
      <c r="A281" s="41" t="s">
        <v>4</v>
      </c>
      <c r="B281" s="42">
        <v>42874</v>
      </c>
      <c r="C281" s="43">
        <f t="shared" si="131"/>
        <v>20</v>
      </c>
      <c r="D281" s="49">
        <v>0.37500000000000022</v>
      </c>
      <c r="E281" s="49">
        <v>0.70833333333333304</v>
      </c>
      <c r="F281" s="64">
        <v>2.0833333333333332E-2</v>
      </c>
      <c r="G281" s="34">
        <f t="shared" si="130"/>
        <v>7.9999999999999876</v>
      </c>
      <c r="H281" s="50" t="str">
        <f t="shared" si="132"/>
        <v/>
      </c>
      <c r="I281" s="74"/>
      <c r="J281" s="74"/>
      <c r="K281" s="51">
        <f t="shared" si="133"/>
        <v>89.999999999999858</v>
      </c>
      <c r="L281" s="24"/>
    </row>
    <row r="282" spans="1:14" x14ac:dyDescent="0.25">
      <c r="A282" s="44" t="s">
        <v>5</v>
      </c>
      <c r="B282" s="42">
        <v>42875</v>
      </c>
      <c r="C282" s="43">
        <f t="shared" si="131"/>
        <v>20</v>
      </c>
      <c r="D282" s="52">
        <v>0.99999999999999867</v>
      </c>
      <c r="E282" s="52">
        <v>0.99999999999999867</v>
      </c>
      <c r="F282" s="65">
        <v>2.0833333333333332E-2</v>
      </c>
      <c r="G282" s="35">
        <f t="shared" si="130"/>
        <v>0</v>
      </c>
      <c r="H282" s="53" t="str">
        <f t="shared" si="132"/>
        <v/>
      </c>
      <c r="I282" s="75"/>
      <c r="J282" s="75"/>
      <c r="K282" s="54">
        <f t="shared" si="133"/>
        <v>0</v>
      </c>
      <c r="L282" s="24"/>
    </row>
    <row r="283" spans="1:14" x14ac:dyDescent="0.25">
      <c r="A283" s="41" t="s">
        <v>6</v>
      </c>
      <c r="B283" s="42">
        <v>42876</v>
      </c>
      <c r="C283" s="43">
        <f t="shared" si="131"/>
        <v>20</v>
      </c>
      <c r="D283" s="55">
        <v>0.99999999999999867</v>
      </c>
      <c r="E283" s="49">
        <v>0.99999999999999867</v>
      </c>
      <c r="F283" s="64">
        <v>2.0833333333333332E-2</v>
      </c>
      <c r="G283" s="34">
        <f t="shared" si="130"/>
        <v>0</v>
      </c>
      <c r="H283" s="50" t="str">
        <f t="shared" si="132"/>
        <v/>
      </c>
      <c r="I283" s="74"/>
      <c r="J283" s="74"/>
      <c r="K283" s="51">
        <f t="shared" si="133"/>
        <v>0</v>
      </c>
      <c r="L283" s="24"/>
    </row>
    <row r="284" spans="1:14" x14ac:dyDescent="0.25">
      <c r="A284" s="23"/>
      <c r="B284" s="21"/>
      <c r="C284" s="22"/>
      <c r="D284" s="56"/>
      <c r="E284" s="57"/>
      <c r="F284" s="46" t="s">
        <v>20</v>
      </c>
      <c r="G284" s="28">
        <f>SUM(G277:G283)</f>
        <v>39.999999999999936</v>
      </c>
      <c r="H284" s="58">
        <f>SUM(H277:H283)</f>
        <v>0</v>
      </c>
      <c r="I284" s="76">
        <f t="shared" ref="I284:J284" si="134">SUM(I277:I283)</f>
        <v>0</v>
      </c>
      <c r="J284" s="76">
        <f t="shared" si="134"/>
        <v>0</v>
      </c>
      <c r="K284" s="29">
        <f>SUM(K277:K283)</f>
        <v>449.99999999999932</v>
      </c>
      <c r="L284" s="24"/>
    </row>
    <row r="285" spans="1:14" x14ac:dyDescent="0.25">
      <c r="B285" s="21"/>
      <c r="C285" s="22"/>
      <c r="D285" s="57"/>
      <c r="E285" s="57"/>
      <c r="F285" s="66" t="s">
        <v>21</v>
      </c>
      <c r="G285" s="7"/>
      <c r="H285" s="50"/>
      <c r="I285" s="74"/>
      <c r="J285" s="74"/>
      <c r="K285" s="32">
        <f>K284/1.33</f>
        <v>338.34586466165359</v>
      </c>
      <c r="L285" s="24"/>
    </row>
    <row r="286" spans="1:14" ht="15.75" thickBot="1" x14ac:dyDescent="0.3"/>
    <row r="287" spans="1:14" ht="15.75" thickBot="1" x14ac:dyDescent="0.3">
      <c r="A287" s="14" t="s">
        <v>14</v>
      </c>
      <c r="B287" s="15" t="s">
        <v>7</v>
      </c>
      <c r="C287" s="15" t="s">
        <v>13</v>
      </c>
      <c r="D287" s="47" t="s">
        <v>8</v>
      </c>
      <c r="E287" s="47" t="s">
        <v>9</v>
      </c>
      <c r="F287" s="16" t="s">
        <v>15</v>
      </c>
      <c r="G287" s="16" t="s">
        <v>16</v>
      </c>
      <c r="H287" s="48" t="s">
        <v>19</v>
      </c>
      <c r="I287" s="73" t="s">
        <v>17</v>
      </c>
      <c r="J287" s="73" t="s">
        <v>18</v>
      </c>
      <c r="K287" s="17" t="s">
        <v>10</v>
      </c>
      <c r="L287" s="5" t="s">
        <v>12</v>
      </c>
      <c r="N287" s="59">
        <f>C288</f>
        <v>21</v>
      </c>
    </row>
    <row r="288" spans="1:14" x14ac:dyDescent="0.25">
      <c r="A288" s="41" t="s">
        <v>0</v>
      </c>
      <c r="B288" s="42">
        <v>42877</v>
      </c>
      <c r="C288" s="43">
        <f>INT((B288-DATE(YEAR(B288-WEEKDAY(B288-1)+4),1,3)+WEEKDAY(DATE(YEAR(B288-WEEKDAY(B288-1)+4),1,3))+5)/7)</f>
        <v>21</v>
      </c>
      <c r="D288" s="49">
        <v>0.37500000000000022</v>
      </c>
      <c r="E288" s="49">
        <v>0.70833333333333304</v>
      </c>
      <c r="F288" s="64">
        <v>2.0833333333333332E-2</v>
      </c>
      <c r="G288" s="34">
        <f t="shared" ref="G288:G294" si="135">SUM(E288-D288)*24</f>
        <v>7.9999999999999876</v>
      </c>
      <c r="H288" s="50" t="str">
        <f>IF(G288&gt;8,G288-8,"")</f>
        <v/>
      </c>
      <c r="I288" s="74"/>
      <c r="J288" s="74"/>
      <c r="K288" s="51">
        <f>SUM((G288)*$L$2)</f>
        <v>89.999999999999858</v>
      </c>
      <c r="L288" s="9">
        <f>P3/20/8</f>
        <v>11.25</v>
      </c>
    </row>
    <row r="289" spans="1:14" x14ac:dyDescent="0.25">
      <c r="A289" s="44" t="s">
        <v>1</v>
      </c>
      <c r="B289" s="42">
        <v>42878</v>
      </c>
      <c r="C289" s="43">
        <f t="shared" ref="C289:C294" si="136">INT((B289-DATE(YEAR(B289-WEEKDAY(B289-1)+4),1,3)+WEEKDAY(DATE(YEAR(B289-WEEKDAY(B289-1)+4),1,3))+5)/7)</f>
        <v>21</v>
      </c>
      <c r="D289" s="52">
        <v>0.37500000000000022</v>
      </c>
      <c r="E289" s="52">
        <v>0.70833333333333304</v>
      </c>
      <c r="F289" s="65">
        <v>2.0833333333333332E-2</v>
      </c>
      <c r="G289" s="35">
        <f t="shared" si="135"/>
        <v>7.9999999999999876</v>
      </c>
      <c r="H289" s="53" t="str">
        <f t="shared" ref="H289:H294" si="137">IF(G289&gt;8,G289-8,"")</f>
        <v/>
      </c>
      <c r="I289" s="75"/>
      <c r="J289" s="75"/>
      <c r="K289" s="54">
        <f t="shared" ref="K289:K294" si="138">SUM((G289)*$L$2)</f>
        <v>89.999999999999858</v>
      </c>
      <c r="L289" s="24"/>
    </row>
    <row r="290" spans="1:14" x14ac:dyDescent="0.25">
      <c r="A290" s="41" t="s">
        <v>2</v>
      </c>
      <c r="B290" s="42">
        <v>42879</v>
      </c>
      <c r="C290" s="43">
        <f t="shared" si="136"/>
        <v>21</v>
      </c>
      <c r="D290" s="49">
        <v>0.37500000000000022</v>
      </c>
      <c r="E290" s="49">
        <v>0.70833333333333304</v>
      </c>
      <c r="F290" s="64">
        <v>2.0833333333333332E-2</v>
      </c>
      <c r="G290" s="34">
        <f t="shared" si="135"/>
        <v>7.9999999999999876</v>
      </c>
      <c r="H290" s="50" t="str">
        <f t="shared" si="137"/>
        <v/>
      </c>
      <c r="I290" s="74"/>
      <c r="J290" s="74"/>
      <c r="K290" s="51">
        <f t="shared" si="138"/>
        <v>89.999999999999858</v>
      </c>
      <c r="L290" s="24"/>
    </row>
    <row r="291" spans="1:14" x14ac:dyDescent="0.25">
      <c r="A291" s="44" t="s">
        <v>3</v>
      </c>
      <c r="B291" s="42">
        <v>42880</v>
      </c>
      <c r="C291" s="43">
        <f t="shared" si="136"/>
        <v>21</v>
      </c>
      <c r="D291" s="52">
        <v>0.37500000000000022</v>
      </c>
      <c r="E291" s="52">
        <v>0.70833333333333304</v>
      </c>
      <c r="F291" s="65">
        <v>2.0833333333333332E-2</v>
      </c>
      <c r="G291" s="35">
        <f t="shared" si="135"/>
        <v>7.9999999999999876</v>
      </c>
      <c r="H291" s="53" t="str">
        <f t="shared" si="137"/>
        <v/>
      </c>
      <c r="I291" s="75"/>
      <c r="J291" s="75"/>
      <c r="K291" s="54">
        <f t="shared" si="138"/>
        <v>89.999999999999858</v>
      </c>
      <c r="L291" s="24"/>
    </row>
    <row r="292" spans="1:14" x14ac:dyDescent="0.25">
      <c r="A292" s="41" t="s">
        <v>4</v>
      </c>
      <c r="B292" s="42">
        <v>42881</v>
      </c>
      <c r="C292" s="43">
        <f t="shared" si="136"/>
        <v>21</v>
      </c>
      <c r="D292" s="49">
        <v>0.37500000000000022</v>
      </c>
      <c r="E292" s="49">
        <v>0.70833333333333304</v>
      </c>
      <c r="F292" s="64">
        <v>2.0833333333333332E-2</v>
      </c>
      <c r="G292" s="34">
        <f t="shared" si="135"/>
        <v>7.9999999999999876</v>
      </c>
      <c r="H292" s="50" t="str">
        <f t="shared" si="137"/>
        <v/>
      </c>
      <c r="I292" s="74"/>
      <c r="J292" s="74"/>
      <c r="K292" s="51">
        <f t="shared" si="138"/>
        <v>89.999999999999858</v>
      </c>
      <c r="L292" s="24"/>
    </row>
    <row r="293" spans="1:14" x14ac:dyDescent="0.25">
      <c r="A293" s="44" t="s">
        <v>5</v>
      </c>
      <c r="B293" s="42">
        <v>42882</v>
      </c>
      <c r="C293" s="43">
        <f t="shared" si="136"/>
        <v>21</v>
      </c>
      <c r="D293" s="52">
        <v>0.99999999999999867</v>
      </c>
      <c r="E293" s="52">
        <v>0.99999999999999867</v>
      </c>
      <c r="F293" s="65">
        <v>2.0833333333333332E-2</v>
      </c>
      <c r="G293" s="35">
        <f t="shared" si="135"/>
        <v>0</v>
      </c>
      <c r="H293" s="53" t="str">
        <f t="shared" si="137"/>
        <v/>
      </c>
      <c r="I293" s="75"/>
      <c r="J293" s="75"/>
      <c r="K293" s="54">
        <f t="shared" si="138"/>
        <v>0</v>
      </c>
      <c r="L293" s="24"/>
    </row>
    <row r="294" spans="1:14" x14ac:dyDescent="0.25">
      <c r="A294" s="41" t="s">
        <v>6</v>
      </c>
      <c r="B294" s="42">
        <v>42883</v>
      </c>
      <c r="C294" s="43">
        <f t="shared" si="136"/>
        <v>21</v>
      </c>
      <c r="D294" s="55">
        <v>0.99999999999999867</v>
      </c>
      <c r="E294" s="49">
        <v>0.99999999999999867</v>
      </c>
      <c r="F294" s="64">
        <v>2.0833333333333332E-2</v>
      </c>
      <c r="G294" s="34">
        <f t="shared" si="135"/>
        <v>0</v>
      </c>
      <c r="H294" s="50" t="str">
        <f t="shared" si="137"/>
        <v/>
      </c>
      <c r="I294" s="74"/>
      <c r="J294" s="74"/>
      <c r="K294" s="51">
        <f t="shared" si="138"/>
        <v>0</v>
      </c>
      <c r="L294" s="24"/>
    </row>
    <row r="295" spans="1:14" x14ac:dyDescent="0.25">
      <c r="A295" s="23"/>
      <c r="B295" s="21"/>
      <c r="C295" s="22"/>
      <c r="D295" s="56"/>
      <c r="E295" s="57"/>
      <c r="F295" s="46" t="s">
        <v>20</v>
      </c>
      <c r="G295" s="28">
        <f>SUM(G288:G294)</f>
        <v>39.999999999999936</v>
      </c>
      <c r="H295" s="58">
        <f>SUM(H288:H294)</f>
        <v>0</v>
      </c>
      <c r="I295" s="76">
        <f t="shared" ref="I295:J295" si="139">SUM(I288:I294)</f>
        <v>0</v>
      </c>
      <c r="J295" s="76">
        <f t="shared" si="139"/>
        <v>0</v>
      </c>
      <c r="K295" s="29">
        <f>SUM(K288:K294)</f>
        <v>449.99999999999932</v>
      </c>
      <c r="L295" s="24"/>
    </row>
    <row r="296" spans="1:14" x14ac:dyDescent="0.25">
      <c r="B296" s="21"/>
      <c r="C296" s="22"/>
      <c r="D296" s="57"/>
      <c r="E296" s="57"/>
      <c r="F296" s="66" t="s">
        <v>21</v>
      </c>
      <c r="G296" s="7"/>
      <c r="H296" s="50"/>
      <c r="I296" s="74"/>
      <c r="J296" s="74"/>
      <c r="K296" s="32">
        <f>K295/1.33</f>
        <v>338.34586466165359</v>
      </c>
      <c r="L296" s="24"/>
    </row>
    <row r="297" spans="1:14" ht="15.75" thickBot="1" x14ac:dyDescent="0.3"/>
    <row r="298" spans="1:14" ht="15.75" thickBot="1" x14ac:dyDescent="0.3">
      <c r="A298" s="14" t="s">
        <v>14</v>
      </c>
      <c r="B298" s="15" t="s">
        <v>7</v>
      </c>
      <c r="C298" s="15" t="s">
        <v>13</v>
      </c>
      <c r="D298" s="47" t="s">
        <v>8</v>
      </c>
      <c r="E298" s="47" t="s">
        <v>9</v>
      </c>
      <c r="F298" s="16" t="s">
        <v>15</v>
      </c>
      <c r="G298" s="16" t="s">
        <v>16</v>
      </c>
      <c r="H298" s="48" t="s">
        <v>19</v>
      </c>
      <c r="I298" s="73" t="s">
        <v>17</v>
      </c>
      <c r="J298" s="73" t="s">
        <v>18</v>
      </c>
      <c r="K298" s="17" t="s">
        <v>10</v>
      </c>
      <c r="L298" s="5" t="s">
        <v>12</v>
      </c>
      <c r="N298" s="59">
        <f>C299</f>
        <v>22</v>
      </c>
    </row>
    <row r="299" spans="1:14" x14ac:dyDescent="0.25">
      <c r="A299" s="41" t="s">
        <v>0</v>
      </c>
      <c r="B299" s="42">
        <v>42884</v>
      </c>
      <c r="C299" s="43">
        <f>INT((B299-DATE(YEAR(B299-WEEKDAY(B299-1)+4),1,3)+WEEKDAY(DATE(YEAR(B299-WEEKDAY(B299-1)+4),1,3))+5)/7)</f>
        <v>22</v>
      </c>
      <c r="D299" s="49">
        <v>0.37500000000000022</v>
      </c>
      <c r="E299" s="49">
        <v>0.70833333333333304</v>
      </c>
      <c r="F299" s="64">
        <v>2.0833333333333332E-2</v>
      </c>
      <c r="G299" s="34">
        <f t="shared" ref="G299:G305" si="140">SUM(E299-D299)*24</f>
        <v>7.9999999999999876</v>
      </c>
      <c r="H299" s="50" t="str">
        <f>IF(G299&gt;8,G299-8,"")</f>
        <v/>
      </c>
      <c r="I299" s="74"/>
      <c r="J299" s="74"/>
      <c r="K299" s="51">
        <f>SUM((G299)*$L$2)</f>
        <v>89.999999999999858</v>
      </c>
      <c r="L299" s="9">
        <f>P3/20/8</f>
        <v>11.25</v>
      </c>
    </row>
    <row r="300" spans="1:14" x14ac:dyDescent="0.25">
      <c r="A300" s="44" t="s">
        <v>1</v>
      </c>
      <c r="B300" s="42">
        <v>42885</v>
      </c>
      <c r="C300" s="43">
        <f t="shared" ref="C300:C305" si="141">INT((B300-DATE(YEAR(B300-WEEKDAY(B300-1)+4),1,3)+WEEKDAY(DATE(YEAR(B300-WEEKDAY(B300-1)+4),1,3))+5)/7)</f>
        <v>22</v>
      </c>
      <c r="D300" s="52">
        <v>0.37500000000000022</v>
      </c>
      <c r="E300" s="52">
        <v>0.70833333333333304</v>
      </c>
      <c r="F300" s="65">
        <v>2.0833333333333332E-2</v>
      </c>
      <c r="G300" s="35">
        <f t="shared" si="140"/>
        <v>7.9999999999999876</v>
      </c>
      <c r="H300" s="53" t="str">
        <f t="shared" ref="H300:H305" si="142">IF(G300&gt;8,G300-8,"")</f>
        <v/>
      </c>
      <c r="I300" s="75"/>
      <c r="J300" s="75"/>
      <c r="K300" s="54">
        <f t="shared" ref="K300:K305" si="143">SUM((G300)*$L$2)</f>
        <v>89.999999999999858</v>
      </c>
      <c r="L300" s="24"/>
    </row>
    <row r="301" spans="1:14" x14ac:dyDescent="0.25">
      <c r="A301" s="41" t="s">
        <v>2</v>
      </c>
      <c r="B301" s="42">
        <v>42886</v>
      </c>
      <c r="C301" s="43">
        <f t="shared" si="141"/>
        <v>22</v>
      </c>
      <c r="D301" s="49">
        <v>0.37500000000000022</v>
      </c>
      <c r="E301" s="49">
        <v>0.70833333333333304</v>
      </c>
      <c r="F301" s="64">
        <v>2.0833333333333332E-2</v>
      </c>
      <c r="G301" s="34">
        <f t="shared" si="140"/>
        <v>7.9999999999999876</v>
      </c>
      <c r="H301" s="50" t="str">
        <f t="shared" si="142"/>
        <v/>
      </c>
      <c r="I301" s="74"/>
      <c r="J301" s="74"/>
      <c r="K301" s="51">
        <f t="shared" si="143"/>
        <v>89.999999999999858</v>
      </c>
      <c r="L301" s="24"/>
    </row>
    <row r="302" spans="1:14" x14ac:dyDescent="0.25">
      <c r="A302" s="44" t="s">
        <v>3</v>
      </c>
      <c r="B302" s="42">
        <v>42887</v>
      </c>
      <c r="C302" s="43">
        <f t="shared" si="141"/>
        <v>22</v>
      </c>
      <c r="D302" s="52">
        <v>0.37500000000000022</v>
      </c>
      <c r="E302" s="52">
        <v>0.70833333333333304</v>
      </c>
      <c r="F302" s="65">
        <v>2.0833333333333332E-2</v>
      </c>
      <c r="G302" s="35">
        <f t="shared" si="140"/>
        <v>7.9999999999999876</v>
      </c>
      <c r="H302" s="53" t="str">
        <f t="shared" si="142"/>
        <v/>
      </c>
      <c r="I302" s="75"/>
      <c r="J302" s="75"/>
      <c r="K302" s="54">
        <f t="shared" si="143"/>
        <v>89.999999999999858</v>
      </c>
      <c r="L302" s="24"/>
    </row>
    <row r="303" spans="1:14" x14ac:dyDescent="0.25">
      <c r="A303" s="41" t="s">
        <v>4</v>
      </c>
      <c r="B303" s="42">
        <v>42888</v>
      </c>
      <c r="C303" s="43">
        <f t="shared" si="141"/>
        <v>22</v>
      </c>
      <c r="D303" s="49">
        <v>0.37500000000000022</v>
      </c>
      <c r="E303" s="49">
        <v>0.70833333333333304</v>
      </c>
      <c r="F303" s="64">
        <v>2.0833333333333332E-2</v>
      </c>
      <c r="G303" s="34">
        <f t="shared" si="140"/>
        <v>7.9999999999999876</v>
      </c>
      <c r="H303" s="50" t="str">
        <f t="shared" si="142"/>
        <v/>
      </c>
      <c r="I303" s="74"/>
      <c r="J303" s="74"/>
      <c r="K303" s="51">
        <f t="shared" si="143"/>
        <v>89.999999999999858</v>
      </c>
      <c r="L303" s="24"/>
    </row>
    <row r="304" spans="1:14" x14ac:dyDescent="0.25">
      <c r="A304" s="44" t="s">
        <v>5</v>
      </c>
      <c r="B304" s="42">
        <v>42889</v>
      </c>
      <c r="C304" s="43">
        <f t="shared" si="141"/>
        <v>22</v>
      </c>
      <c r="D304" s="52">
        <v>0.99999999999999867</v>
      </c>
      <c r="E304" s="52">
        <v>0.99999999999999867</v>
      </c>
      <c r="F304" s="65">
        <v>2.0833333333333332E-2</v>
      </c>
      <c r="G304" s="35">
        <f t="shared" si="140"/>
        <v>0</v>
      </c>
      <c r="H304" s="53" t="str">
        <f t="shared" si="142"/>
        <v/>
      </c>
      <c r="I304" s="75"/>
      <c r="J304" s="75"/>
      <c r="K304" s="54">
        <f t="shared" si="143"/>
        <v>0</v>
      </c>
      <c r="L304" s="24"/>
    </row>
    <row r="305" spans="1:14" x14ac:dyDescent="0.25">
      <c r="A305" s="41" t="s">
        <v>6</v>
      </c>
      <c r="B305" s="42">
        <v>42890</v>
      </c>
      <c r="C305" s="43">
        <f t="shared" si="141"/>
        <v>22</v>
      </c>
      <c r="D305" s="55">
        <v>0.99999999999999867</v>
      </c>
      <c r="E305" s="49">
        <v>0.99999999999999867</v>
      </c>
      <c r="F305" s="64">
        <v>2.0833333333333332E-2</v>
      </c>
      <c r="G305" s="34">
        <f t="shared" si="140"/>
        <v>0</v>
      </c>
      <c r="H305" s="50" t="str">
        <f t="shared" si="142"/>
        <v/>
      </c>
      <c r="I305" s="74"/>
      <c r="J305" s="74"/>
      <c r="K305" s="51">
        <f t="shared" si="143"/>
        <v>0</v>
      </c>
      <c r="L305" s="24"/>
    </row>
    <row r="306" spans="1:14" x14ac:dyDescent="0.25">
      <c r="A306" s="23"/>
      <c r="B306" s="21"/>
      <c r="C306" s="22"/>
      <c r="D306" s="56"/>
      <c r="E306" s="57"/>
      <c r="F306" s="46" t="s">
        <v>20</v>
      </c>
      <c r="G306" s="28">
        <f>SUM(G299:G305)</f>
        <v>39.999999999999936</v>
      </c>
      <c r="H306" s="58">
        <f>SUM(H299:H305)</f>
        <v>0</v>
      </c>
      <c r="I306" s="76">
        <f t="shared" ref="I306:J306" si="144">SUM(I299:I305)</f>
        <v>0</v>
      </c>
      <c r="J306" s="76">
        <f t="shared" si="144"/>
        <v>0</v>
      </c>
      <c r="K306" s="29">
        <f>SUM(K299:K305)</f>
        <v>449.99999999999932</v>
      </c>
      <c r="L306" s="24"/>
    </row>
    <row r="307" spans="1:14" x14ac:dyDescent="0.25">
      <c r="B307" s="21"/>
      <c r="C307" s="22"/>
      <c r="D307" s="57"/>
      <c r="E307" s="57"/>
      <c r="F307" s="66" t="s">
        <v>21</v>
      </c>
      <c r="G307" s="7"/>
      <c r="H307" s="50"/>
      <c r="I307" s="74"/>
      <c r="J307" s="74"/>
      <c r="K307" s="32">
        <f>K306/1.33</f>
        <v>338.34586466165359</v>
      </c>
      <c r="L307" s="24"/>
    </row>
    <row r="308" spans="1:14" ht="15.75" thickBot="1" x14ac:dyDescent="0.3"/>
    <row r="309" spans="1:14" ht="15.75" thickBot="1" x14ac:dyDescent="0.3">
      <c r="A309" s="14" t="s">
        <v>14</v>
      </c>
      <c r="B309" s="15" t="s">
        <v>7</v>
      </c>
      <c r="C309" s="15" t="s">
        <v>13</v>
      </c>
      <c r="D309" s="47" t="s">
        <v>8</v>
      </c>
      <c r="E309" s="47" t="s">
        <v>9</v>
      </c>
      <c r="F309" s="16" t="s">
        <v>15</v>
      </c>
      <c r="G309" s="16" t="s">
        <v>16</v>
      </c>
      <c r="H309" s="48" t="s">
        <v>19</v>
      </c>
      <c r="I309" s="73" t="s">
        <v>17</v>
      </c>
      <c r="J309" s="73" t="s">
        <v>18</v>
      </c>
      <c r="K309" s="17" t="s">
        <v>10</v>
      </c>
      <c r="L309" s="5" t="s">
        <v>12</v>
      </c>
      <c r="N309" s="59">
        <f>C310</f>
        <v>23</v>
      </c>
    </row>
    <row r="310" spans="1:14" x14ac:dyDescent="0.25">
      <c r="A310" s="41" t="s">
        <v>0</v>
      </c>
      <c r="B310" s="42">
        <v>42891</v>
      </c>
      <c r="C310" s="43">
        <f>INT((B310-DATE(YEAR(B310-WEEKDAY(B310-1)+4),1,3)+WEEKDAY(DATE(YEAR(B310-WEEKDAY(B310-1)+4),1,3))+5)/7)</f>
        <v>23</v>
      </c>
      <c r="D310" s="49">
        <v>0.37500000000000022</v>
      </c>
      <c r="E310" s="49">
        <v>0.70833333333333304</v>
      </c>
      <c r="F310" s="64">
        <v>2.0833333333333332E-2</v>
      </c>
      <c r="G310" s="34">
        <f t="shared" ref="G310:G316" si="145">SUM(E310-D310)*24</f>
        <v>7.9999999999999876</v>
      </c>
      <c r="H310" s="50" t="str">
        <f>IF(G310&gt;8,G310-8,"")</f>
        <v/>
      </c>
      <c r="I310" s="74"/>
      <c r="J310" s="74"/>
      <c r="K310" s="51">
        <f>SUM((G310)*$L$2)</f>
        <v>89.999999999999858</v>
      </c>
      <c r="L310" s="9">
        <f>P3/20/8</f>
        <v>11.25</v>
      </c>
    </row>
    <row r="311" spans="1:14" x14ac:dyDescent="0.25">
      <c r="A311" s="44" t="s">
        <v>1</v>
      </c>
      <c r="B311" s="42">
        <v>42892</v>
      </c>
      <c r="C311" s="43">
        <f t="shared" ref="C311:C316" si="146">INT((B311-DATE(YEAR(B311-WEEKDAY(B311-1)+4),1,3)+WEEKDAY(DATE(YEAR(B311-WEEKDAY(B311-1)+4),1,3))+5)/7)</f>
        <v>23</v>
      </c>
      <c r="D311" s="52">
        <v>0.37500000000000022</v>
      </c>
      <c r="E311" s="52">
        <v>0.70833333333333304</v>
      </c>
      <c r="F311" s="65">
        <v>2.0833333333333332E-2</v>
      </c>
      <c r="G311" s="35">
        <f t="shared" si="145"/>
        <v>7.9999999999999876</v>
      </c>
      <c r="H311" s="53" t="str">
        <f t="shared" ref="H311:H316" si="147">IF(G311&gt;8,G311-8,"")</f>
        <v/>
      </c>
      <c r="I311" s="75"/>
      <c r="J311" s="75"/>
      <c r="K311" s="54">
        <f t="shared" ref="K311:K316" si="148">SUM((G311)*$L$2)</f>
        <v>89.999999999999858</v>
      </c>
      <c r="L311" s="24"/>
    </row>
    <row r="312" spans="1:14" x14ac:dyDescent="0.25">
      <c r="A312" s="41" t="s">
        <v>2</v>
      </c>
      <c r="B312" s="42">
        <v>42893</v>
      </c>
      <c r="C312" s="43">
        <f t="shared" si="146"/>
        <v>23</v>
      </c>
      <c r="D312" s="49">
        <v>0.37500000000000022</v>
      </c>
      <c r="E312" s="49">
        <v>0.70833333333333304</v>
      </c>
      <c r="F312" s="64">
        <v>2.0833333333333332E-2</v>
      </c>
      <c r="G312" s="34">
        <f t="shared" si="145"/>
        <v>7.9999999999999876</v>
      </c>
      <c r="H312" s="50" t="str">
        <f t="shared" si="147"/>
        <v/>
      </c>
      <c r="I312" s="74"/>
      <c r="J312" s="74"/>
      <c r="K312" s="51">
        <f t="shared" si="148"/>
        <v>89.999999999999858</v>
      </c>
      <c r="L312" s="24"/>
    </row>
    <row r="313" spans="1:14" x14ac:dyDescent="0.25">
      <c r="A313" s="44" t="s">
        <v>3</v>
      </c>
      <c r="B313" s="42">
        <v>42894</v>
      </c>
      <c r="C313" s="43">
        <f t="shared" si="146"/>
        <v>23</v>
      </c>
      <c r="D313" s="52">
        <v>0.37500000000000022</v>
      </c>
      <c r="E313" s="52">
        <v>0.70833333333333304</v>
      </c>
      <c r="F313" s="65">
        <v>2.0833333333333332E-2</v>
      </c>
      <c r="G313" s="35">
        <f t="shared" si="145"/>
        <v>7.9999999999999876</v>
      </c>
      <c r="H313" s="53" t="str">
        <f t="shared" si="147"/>
        <v/>
      </c>
      <c r="I313" s="75"/>
      <c r="J313" s="75"/>
      <c r="K313" s="54">
        <f t="shared" si="148"/>
        <v>89.999999999999858</v>
      </c>
      <c r="L313" s="24"/>
    </row>
    <row r="314" spans="1:14" x14ac:dyDescent="0.25">
      <c r="A314" s="41" t="s">
        <v>4</v>
      </c>
      <c r="B314" s="42">
        <v>42895</v>
      </c>
      <c r="C314" s="43">
        <f t="shared" si="146"/>
        <v>23</v>
      </c>
      <c r="D314" s="49">
        <v>0.37500000000000022</v>
      </c>
      <c r="E314" s="49">
        <v>0.70833333333333304</v>
      </c>
      <c r="F314" s="64">
        <v>2.0833333333333332E-2</v>
      </c>
      <c r="G314" s="34">
        <f t="shared" si="145"/>
        <v>7.9999999999999876</v>
      </c>
      <c r="H314" s="50" t="str">
        <f t="shared" si="147"/>
        <v/>
      </c>
      <c r="I314" s="74"/>
      <c r="J314" s="74"/>
      <c r="K314" s="51">
        <f t="shared" si="148"/>
        <v>89.999999999999858</v>
      </c>
      <c r="L314" s="24"/>
    </row>
    <row r="315" spans="1:14" x14ac:dyDescent="0.25">
      <c r="A315" s="44" t="s">
        <v>5</v>
      </c>
      <c r="B315" s="42">
        <v>42896</v>
      </c>
      <c r="C315" s="43">
        <f t="shared" si="146"/>
        <v>23</v>
      </c>
      <c r="D315" s="52">
        <v>0.99999999999999867</v>
      </c>
      <c r="E315" s="52">
        <v>0.99999999999999867</v>
      </c>
      <c r="F315" s="65">
        <v>2.0833333333333332E-2</v>
      </c>
      <c r="G315" s="35">
        <f t="shared" si="145"/>
        <v>0</v>
      </c>
      <c r="H315" s="53" t="str">
        <f t="shared" si="147"/>
        <v/>
      </c>
      <c r="I315" s="75"/>
      <c r="J315" s="75"/>
      <c r="K315" s="54">
        <f t="shared" si="148"/>
        <v>0</v>
      </c>
      <c r="L315" s="24"/>
    </row>
    <row r="316" spans="1:14" x14ac:dyDescent="0.25">
      <c r="A316" s="41" t="s">
        <v>6</v>
      </c>
      <c r="B316" s="42">
        <v>42897</v>
      </c>
      <c r="C316" s="43">
        <f t="shared" si="146"/>
        <v>23</v>
      </c>
      <c r="D316" s="55">
        <v>0.99999999999999867</v>
      </c>
      <c r="E316" s="49">
        <v>0.99999999999999867</v>
      </c>
      <c r="F316" s="64">
        <v>2.0833333333333332E-2</v>
      </c>
      <c r="G316" s="34">
        <f t="shared" si="145"/>
        <v>0</v>
      </c>
      <c r="H316" s="50" t="str">
        <f t="shared" si="147"/>
        <v/>
      </c>
      <c r="I316" s="74"/>
      <c r="J316" s="74"/>
      <c r="K316" s="51">
        <f t="shared" si="148"/>
        <v>0</v>
      </c>
      <c r="L316" s="24"/>
    </row>
    <row r="317" spans="1:14" x14ac:dyDescent="0.25">
      <c r="A317" s="23"/>
      <c r="B317" s="21"/>
      <c r="C317" s="22"/>
      <c r="D317" s="56"/>
      <c r="E317" s="57"/>
      <c r="F317" s="46" t="s">
        <v>20</v>
      </c>
      <c r="G317" s="28">
        <f>SUM(G310:G316)</f>
        <v>39.999999999999936</v>
      </c>
      <c r="H317" s="58">
        <f>SUM(H310:H316)</f>
        <v>0</v>
      </c>
      <c r="I317" s="76">
        <f t="shared" ref="I317:J317" si="149">SUM(I310:I316)</f>
        <v>0</v>
      </c>
      <c r="J317" s="76">
        <f t="shared" si="149"/>
        <v>0</v>
      </c>
      <c r="K317" s="29">
        <f>SUM(K310:K316)</f>
        <v>449.99999999999932</v>
      </c>
      <c r="L317" s="24"/>
    </row>
    <row r="318" spans="1:14" x14ac:dyDescent="0.25">
      <c r="B318" s="21"/>
      <c r="C318" s="22"/>
      <c r="D318" s="57"/>
      <c r="E318" s="57"/>
      <c r="F318" s="66" t="s">
        <v>21</v>
      </c>
      <c r="G318" s="7"/>
      <c r="H318" s="50"/>
      <c r="I318" s="74"/>
      <c r="J318" s="74"/>
      <c r="K318" s="32">
        <f>K317/1.33</f>
        <v>338.34586466165359</v>
      </c>
      <c r="L318" s="24"/>
    </row>
    <row r="319" spans="1:14" ht="15.75" thickBot="1" x14ac:dyDescent="0.3"/>
    <row r="320" spans="1:14" ht="15.75" thickBot="1" x14ac:dyDescent="0.3">
      <c r="A320" s="14" t="s">
        <v>14</v>
      </c>
      <c r="B320" s="15" t="s">
        <v>7</v>
      </c>
      <c r="C320" s="15" t="s">
        <v>13</v>
      </c>
      <c r="D320" s="47" t="s">
        <v>8</v>
      </c>
      <c r="E320" s="47" t="s">
        <v>9</v>
      </c>
      <c r="F320" s="16" t="s">
        <v>15</v>
      </c>
      <c r="G320" s="16" t="s">
        <v>16</v>
      </c>
      <c r="H320" s="48" t="s">
        <v>19</v>
      </c>
      <c r="I320" s="73" t="s">
        <v>17</v>
      </c>
      <c r="J320" s="73" t="s">
        <v>18</v>
      </c>
      <c r="K320" s="17" t="s">
        <v>10</v>
      </c>
      <c r="L320" s="5" t="s">
        <v>12</v>
      </c>
      <c r="N320" s="59">
        <f>C321</f>
        <v>24</v>
      </c>
    </row>
    <row r="321" spans="1:14" x14ac:dyDescent="0.25">
      <c r="A321" s="41" t="s">
        <v>0</v>
      </c>
      <c r="B321" s="42">
        <v>42898</v>
      </c>
      <c r="C321" s="43">
        <f>INT((B321-DATE(YEAR(B321-WEEKDAY(B321-1)+4),1,3)+WEEKDAY(DATE(YEAR(B321-WEEKDAY(B321-1)+4),1,3))+5)/7)</f>
        <v>24</v>
      </c>
      <c r="D321" s="49">
        <v>0.37500000000000022</v>
      </c>
      <c r="E321" s="49">
        <v>0.70833333333333304</v>
      </c>
      <c r="F321" s="64">
        <v>2.0833333333333332E-2</v>
      </c>
      <c r="G321" s="34">
        <f t="shared" ref="G321:G327" si="150">SUM(E321-D321)*24</f>
        <v>7.9999999999999876</v>
      </c>
      <c r="H321" s="50" t="str">
        <f>IF(G321&gt;8,G321-8,"")</f>
        <v/>
      </c>
      <c r="I321" s="74"/>
      <c r="J321" s="74"/>
      <c r="K321" s="51">
        <f>SUM((G321)*$L$2)</f>
        <v>89.999999999999858</v>
      </c>
      <c r="L321" s="9">
        <f>P3/20/8</f>
        <v>11.25</v>
      </c>
    </row>
    <row r="322" spans="1:14" x14ac:dyDescent="0.25">
      <c r="A322" s="44" t="s">
        <v>1</v>
      </c>
      <c r="B322" s="42">
        <v>42899</v>
      </c>
      <c r="C322" s="43">
        <f t="shared" ref="C322:C327" si="151">INT((B322-DATE(YEAR(B322-WEEKDAY(B322-1)+4),1,3)+WEEKDAY(DATE(YEAR(B322-WEEKDAY(B322-1)+4),1,3))+5)/7)</f>
        <v>24</v>
      </c>
      <c r="D322" s="52">
        <v>0.37500000000000022</v>
      </c>
      <c r="E322" s="52">
        <v>0.70833333333333304</v>
      </c>
      <c r="F322" s="65">
        <v>2.0833333333333332E-2</v>
      </c>
      <c r="G322" s="35">
        <f t="shared" si="150"/>
        <v>7.9999999999999876</v>
      </c>
      <c r="H322" s="53" t="str">
        <f t="shared" ref="H322:H327" si="152">IF(G322&gt;8,G322-8,"")</f>
        <v/>
      </c>
      <c r="I322" s="75"/>
      <c r="J322" s="75"/>
      <c r="K322" s="54">
        <f t="shared" ref="K322:K327" si="153">SUM((G322)*$L$2)</f>
        <v>89.999999999999858</v>
      </c>
      <c r="L322" s="24"/>
    </row>
    <row r="323" spans="1:14" x14ac:dyDescent="0.25">
      <c r="A323" s="41" t="s">
        <v>2</v>
      </c>
      <c r="B323" s="42">
        <v>42900</v>
      </c>
      <c r="C323" s="43">
        <f t="shared" si="151"/>
        <v>24</v>
      </c>
      <c r="D323" s="49">
        <v>0.37500000000000022</v>
      </c>
      <c r="E323" s="49">
        <v>0.70833333333333304</v>
      </c>
      <c r="F323" s="64">
        <v>2.0833333333333332E-2</v>
      </c>
      <c r="G323" s="34">
        <f t="shared" si="150"/>
        <v>7.9999999999999876</v>
      </c>
      <c r="H323" s="50" t="str">
        <f t="shared" si="152"/>
        <v/>
      </c>
      <c r="I323" s="74"/>
      <c r="J323" s="74"/>
      <c r="K323" s="51">
        <f t="shared" si="153"/>
        <v>89.999999999999858</v>
      </c>
      <c r="L323" s="24"/>
    </row>
    <row r="324" spans="1:14" x14ac:dyDescent="0.25">
      <c r="A324" s="44" t="s">
        <v>3</v>
      </c>
      <c r="B324" s="42">
        <v>42901</v>
      </c>
      <c r="C324" s="43">
        <f t="shared" si="151"/>
        <v>24</v>
      </c>
      <c r="D324" s="52">
        <v>0.37500000000000022</v>
      </c>
      <c r="E324" s="52">
        <v>0.70833333333333304</v>
      </c>
      <c r="F324" s="65">
        <v>2.0833333333333332E-2</v>
      </c>
      <c r="G324" s="35">
        <f t="shared" si="150"/>
        <v>7.9999999999999876</v>
      </c>
      <c r="H324" s="53" t="str">
        <f t="shared" si="152"/>
        <v/>
      </c>
      <c r="I324" s="75"/>
      <c r="J324" s="75"/>
      <c r="K324" s="54">
        <f t="shared" si="153"/>
        <v>89.999999999999858</v>
      </c>
      <c r="L324" s="24"/>
    </row>
    <row r="325" spans="1:14" x14ac:dyDescent="0.25">
      <c r="A325" s="41" t="s">
        <v>4</v>
      </c>
      <c r="B325" s="42">
        <v>42902</v>
      </c>
      <c r="C325" s="43">
        <f t="shared" si="151"/>
        <v>24</v>
      </c>
      <c r="D325" s="49">
        <v>0.37500000000000022</v>
      </c>
      <c r="E325" s="49">
        <v>0.70833333333333304</v>
      </c>
      <c r="F325" s="64">
        <v>2.0833333333333332E-2</v>
      </c>
      <c r="G325" s="34">
        <f t="shared" si="150"/>
        <v>7.9999999999999876</v>
      </c>
      <c r="H325" s="50" t="str">
        <f t="shared" si="152"/>
        <v/>
      </c>
      <c r="I325" s="74"/>
      <c r="J325" s="74"/>
      <c r="K325" s="51">
        <f t="shared" si="153"/>
        <v>89.999999999999858</v>
      </c>
      <c r="L325" s="24"/>
    </row>
    <row r="326" spans="1:14" x14ac:dyDescent="0.25">
      <c r="A326" s="44" t="s">
        <v>5</v>
      </c>
      <c r="B326" s="42">
        <v>42903</v>
      </c>
      <c r="C326" s="43">
        <f t="shared" si="151"/>
        <v>24</v>
      </c>
      <c r="D326" s="52">
        <v>0.99999999999999867</v>
      </c>
      <c r="E326" s="52">
        <v>0.99999999999999867</v>
      </c>
      <c r="F326" s="65">
        <v>2.0833333333333332E-2</v>
      </c>
      <c r="G326" s="35">
        <f t="shared" si="150"/>
        <v>0</v>
      </c>
      <c r="H326" s="53" t="str">
        <f t="shared" si="152"/>
        <v/>
      </c>
      <c r="I326" s="75"/>
      <c r="J326" s="75"/>
      <c r="K326" s="54">
        <f t="shared" si="153"/>
        <v>0</v>
      </c>
      <c r="L326" s="24"/>
    </row>
    <row r="327" spans="1:14" x14ac:dyDescent="0.25">
      <c r="A327" s="41" t="s">
        <v>6</v>
      </c>
      <c r="B327" s="42">
        <v>42904</v>
      </c>
      <c r="C327" s="43">
        <f t="shared" si="151"/>
        <v>24</v>
      </c>
      <c r="D327" s="55">
        <v>0.99999999999999867</v>
      </c>
      <c r="E327" s="49">
        <v>0.99999999999999867</v>
      </c>
      <c r="F327" s="64">
        <v>2.0833333333333332E-2</v>
      </c>
      <c r="G327" s="34">
        <f t="shared" si="150"/>
        <v>0</v>
      </c>
      <c r="H327" s="50" t="str">
        <f t="shared" si="152"/>
        <v/>
      </c>
      <c r="I327" s="74"/>
      <c r="J327" s="74"/>
      <c r="K327" s="51">
        <f t="shared" si="153"/>
        <v>0</v>
      </c>
      <c r="L327" s="24"/>
    </row>
    <row r="328" spans="1:14" x14ac:dyDescent="0.25">
      <c r="A328" s="23"/>
      <c r="B328" s="21"/>
      <c r="C328" s="22"/>
      <c r="D328" s="56"/>
      <c r="E328" s="57"/>
      <c r="F328" s="46" t="s">
        <v>20</v>
      </c>
      <c r="G328" s="28">
        <f>SUM(G321:G327)</f>
        <v>39.999999999999936</v>
      </c>
      <c r="H328" s="58">
        <f>SUM(H321:H327)</f>
        <v>0</v>
      </c>
      <c r="I328" s="76">
        <f t="shared" ref="I328:J328" si="154">SUM(I321:I327)</f>
        <v>0</v>
      </c>
      <c r="J328" s="76">
        <f t="shared" si="154"/>
        <v>0</v>
      </c>
      <c r="K328" s="29">
        <f>SUM(K321:K327)</f>
        <v>449.99999999999932</v>
      </c>
      <c r="L328" s="24"/>
    </row>
    <row r="329" spans="1:14" x14ac:dyDescent="0.25">
      <c r="B329" s="21"/>
      <c r="C329" s="22"/>
      <c r="D329" s="57"/>
      <c r="E329" s="57"/>
      <c r="F329" s="66" t="s">
        <v>21</v>
      </c>
      <c r="G329" s="7"/>
      <c r="H329" s="50"/>
      <c r="I329" s="74"/>
      <c r="J329" s="74"/>
      <c r="K329" s="32">
        <f>K328/1.33</f>
        <v>338.34586466165359</v>
      </c>
      <c r="L329" s="24"/>
    </row>
    <row r="330" spans="1:14" ht="15.75" thickBot="1" x14ac:dyDescent="0.3"/>
    <row r="331" spans="1:14" ht="15.75" thickBot="1" x14ac:dyDescent="0.3">
      <c r="A331" s="14" t="s">
        <v>14</v>
      </c>
      <c r="B331" s="15" t="s">
        <v>7</v>
      </c>
      <c r="C331" s="15" t="s">
        <v>13</v>
      </c>
      <c r="D331" s="47" t="s">
        <v>8</v>
      </c>
      <c r="E331" s="47" t="s">
        <v>9</v>
      </c>
      <c r="F331" s="16" t="s">
        <v>15</v>
      </c>
      <c r="G331" s="16" t="s">
        <v>16</v>
      </c>
      <c r="H331" s="48" t="s">
        <v>19</v>
      </c>
      <c r="I331" s="73" t="s">
        <v>17</v>
      </c>
      <c r="J331" s="73" t="s">
        <v>18</v>
      </c>
      <c r="K331" s="17" t="s">
        <v>10</v>
      </c>
      <c r="L331" s="5" t="s">
        <v>12</v>
      </c>
      <c r="N331" s="59">
        <f>C332</f>
        <v>25</v>
      </c>
    </row>
    <row r="332" spans="1:14" x14ac:dyDescent="0.25">
      <c r="A332" s="41" t="s">
        <v>0</v>
      </c>
      <c r="B332" s="42">
        <v>42905</v>
      </c>
      <c r="C332" s="43">
        <f>INT((B332-DATE(YEAR(B332-WEEKDAY(B332-1)+4),1,3)+WEEKDAY(DATE(YEAR(B332-WEEKDAY(B332-1)+4),1,3))+5)/7)</f>
        <v>25</v>
      </c>
      <c r="D332" s="49">
        <v>0.37500000000000022</v>
      </c>
      <c r="E332" s="49">
        <v>0.70833333333333304</v>
      </c>
      <c r="F332" s="64">
        <v>2.0833333333333332E-2</v>
      </c>
      <c r="G332" s="34">
        <f t="shared" ref="G332:G338" si="155">SUM(E332-D332)*24</f>
        <v>7.9999999999999876</v>
      </c>
      <c r="H332" s="50" t="str">
        <f>IF(G332&gt;8,G332-8,"")</f>
        <v/>
      </c>
      <c r="I332" s="74"/>
      <c r="J332" s="74"/>
      <c r="K332" s="51">
        <f>SUM((G332)*$L$2)</f>
        <v>89.999999999999858</v>
      </c>
      <c r="L332" s="9">
        <f>P3/20/8</f>
        <v>11.25</v>
      </c>
    </row>
    <row r="333" spans="1:14" x14ac:dyDescent="0.25">
      <c r="A333" s="44" t="s">
        <v>1</v>
      </c>
      <c r="B333" s="42">
        <v>42906</v>
      </c>
      <c r="C333" s="43">
        <f t="shared" ref="C333:C338" si="156">INT((B333-DATE(YEAR(B333-WEEKDAY(B333-1)+4),1,3)+WEEKDAY(DATE(YEAR(B333-WEEKDAY(B333-1)+4),1,3))+5)/7)</f>
        <v>25</v>
      </c>
      <c r="D333" s="52">
        <v>0.37500000000000022</v>
      </c>
      <c r="E333" s="52">
        <v>0.70833333333333304</v>
      </c>
      <c r="F333" s="65">
        <v>2.0833333333333332E-2</v>
      </c>
      <c r="G333" s="35">
        <f t="shared" si="155"/>
        <v>7.9999999999999876</v>
      </c>
      <c r="H333" s="53" t="str">
        <f t="shared" ref="H333:H338" si="157">IF(G333&gt;8,G333-8,"")</f>
        <v/>
      </c>
      <c r="I333" s="75"/>
      <c r="J333" s="75"/>
      <c r="K333" s="54">
        <f t="shared" ref="K333:K338" si="158">SUM((G333)*$L$2)</f>
        <v>89.999999999999858</v>
      </c>
      <c r="L333" s="24"/>
    </row>
    <row r="334" spans="1:14" x14ac:dyDescent="0.25">
      <c r="A334" s="41" t="s">
        <v>2</v>
      </c>
      <c r="B334" s="42">
        <v>42907</v>
      </c>
      <c r="C334" s="43">
        <f t="shared" si="156"/>
        <v>25</v>
      </c>
      <c r="D334" s="49">
        <v>0.37500000000000022</v>
      </c>
      <c r="E334" s="49">
        <v>0.70833333333333304</v>
      </c>
      <c r="F334" s="64">
        <v>2.0833333333333332E-2</v>
      </c>
      <c r="G334" s="34">
        <f t="shared" si="155"/>
        <v>7.9999999999999876</v>
      </c>
      <c r="H334" s="50" t="str">
        <f t="shared" si="157"/>
        <v/>
      </c>
      <c r="I334" s="74"/>
      <c r="J334" s="74"/>
      <c r="K334" s="51">
        <f t="shared" si="158"/>
        <v>89.999999999999858</v>
      </c>
      <c r="L334" s="24"/>
    </row>
    <row r="335" spans="1:14" x14ac:dyDescent="0.25">
      <c r="A335" s="44" t="s">
        <v>3</v>
      </c>
      <c r="B335" s="42">
        <v>42908</v>
      </c>
      <c r="C335" s="43">
        <f t="shared" si="156"/>
        <v>25</v>
      </c>
      <c r="D335" s="52">
        <v>0.37500000000000022</v>
      </c>
      <c r="E335" s="52">
        <v>0.70833333333333304</v>
      </c>
      <c r="F335" s="65">
        <v>2.0833333333333332E-2</v>
      </c>
      <c r="G335" s="35">
        <f t="shared" si="155"/>
        <v>7.9999999999999876</v>
      </c>
      <c r="H335" s="53" t="str">
        <f t="shared" si="157"/>
        <v/>
      </c>
      <c r="I335" s="75"/>
      <c r="J335" s="75"/>
      <c r="K335" s="54">
        <f t="shared" si="158"/>
        <v>89.999999999999858</v>
      </c>
      <c r="L335" s="24"/>
    </row>
    <row r="336" spans="1:14" x14ac:dyDescent="0.25">
      <c r="A336" s="41" t="s">
        <v>4</v>
      </c>
      <c r="B336" s="42">
        <v>42909</v>
      </c>
      <c r="C336" s="43">
        <f t="shared" si="156"/>
        <v>25</v>
      </c>
      <c r="D336" s="49">
        <v>0.37500000000000022</v>
      </c>
      <c r="E336" s="49">
        <v>0.70833333333333304</v>
      </c>
      <c r="F336" s="64">
        <v>2.0833333333333332E-2</v>
      </c>
      <c r="G336" s="34">
        <f t="shared" si="155"/>
        <v>7.9999999999999876</v>
      </c>
      <c r="H336" s="50" t="str">
        <f t="shared" si="157"/>
        <v/>
      </c>
      <c r="I336" s="74"/>
      <c r="J336" s="74"/>
      <c r="K336" s="51">
        <f t="shared" si="158"/>
        <v>89.999999999999858</v>
      </c>
      <c r="L336" s="24"/>
    </row>
    <row r="337" spans="1:14" x14ac:dyDescent="0.25">
      <c r="A337" s="44" t="s">
        <v>5</v>
      </c>
      <c r="B337" s="42">
        <v>42910</v>
      </c>
      <c r="C337" s="43">
        <f t="shared" si="156"/>
        <v>25</v>
      </c>
      <c r="D337" s="52">
        <v>0.99999999999999867</v>
      </c>
      <c r="E337" s="52">
        <v>0.99999999999999867</v>
      </c>
      <c r="F337" s="65">
        <v>2.0833333333333332E-2</v>
      </c>
      <c r="G337" s="35">
        <f t="shared" si="155"/>
        <v>0</v>
      </c>
      <c r="H337" s="53" t="str">
        <f t="shared" si="157"/>
        <v/>
      </c>
      <c r="I337" s="75"/>
      <c r="J337" s="75"/>
      <c r="K337" s="54">
        <f t="shared" si="158"/>
        <v>0</v>
      </c>
      <c r="L337" s="24"/>
    </row>
    <row r="338" spans="1:14" x14ac:dyDescent="0.25">
      <c r="A338" s="41" t="s">
        <v>6</v>
      </c>
      <c r="B338" s="42">
        <v>42911</v>
      </c>
      <c r="C338" s="43">
        <f t="shared" si="156"/>
        <v>25</v>
      </c>
      <c r="D338" s="55">
        <v>0.99999999999999867</v>
      </c>
      <c r="E338" s="49">
        <v>0.99999999999999867</v>
      </c>
      <c r="F338" s="64">
        <v>2.0833333333333332E-2</v>
      </c>
      <c r="G338" s="34">
        <f t="shared" si="155"/>
        <v>0</v>
      </c>
      <c r="H338" s="50" t="str">
        <f t="shared" si="157"/>
        <v/>
      </c>
      <c r="I338" s="74"/>
      <c r="J338" s="74"/>
      <c r="K338" s="51">
        <f t="shared" si="158"/>
        <v>0</v>
      </c>
      <c r="L338" s="24"/>
    </row>
    <row r="339" spans="1:14" x14ac:dyDescent="0.25">
      <c r="A339" s="23"/>
      <c r="B339" s="21"/>
      <c r="C339" s="22"/>
      <c r="D339" s="56"/>
      <c r="E339" s="57"/>
      <c r="F339" s="46" t="s">
        <v>20</v>
      </c>
      <c r="G339" s="28">
        <f>SUM(G332:G338)</f>
        <v>39.999999999999936</v>
      </c>
      <c r="H339" s="58">
        <f>SUM(H332:H338)</f>
        <v>0</v>
      </c>
      <c r="I339" s="76">
        <f t="shared" ref="I339:J339" si="159">SUM(I332:I338)</f>
        <v>0</v>
      </c>
      <c r="J339" s="76">
        <f t="shared" si="159"/>
        <v>0</v>
      </c>
      <c r="K339" s="29">
        <f>SUM(K332:K338)</f>
        <v>449.99999999999932</v>
      </c>
      <c r="L339" s="24"/>
    </row>
    <row r="340" spans="1:14" x14ac:dyDescent="0.25">
      <c r="B340" s="21"/>
      <c r="C340" s="22"/>
      <c r="D340" s="57"/>
      <c r="E340" s="57"/>
      <c r="F340" s="66" t="s">
        <v>21</v>
      </c>
      <c r="G340" s="7"/>
      <c r="H340" s="50"/>
      <c r="I340" s="74"/>
      <c r="J340" s="74"/>
      <c r="K340" s="32">
        <f>K339/1.33</f>
        <v>338.34586466165359</v>
      </c>
      <c r="L340" s="24"/>
    </row>
    <row r="341" spans="1:14" ht="15.75" thickBot="1" x14ac:dyDescent="0.3"/>
    <row r="342" spans="1:14" ht="15.75" thickBot="1" x14ac:dyDescent="0.3">
      <c r="A342" s="14" t="s">
        <v>14</v>
      </c>
      <c r="B342" s="15" t="s">
        <v>7</v>
      </c>
      <c r="C342" s="15" t="s">
        <v>13</v>
      </c>
      <c r="D342" s="47" t="s">
        <v>8</v>
      </c>
      <c r="E342" s="47" t="s">
        <v>9</v>
      </c>
      <c r="F342" s="16" t="s">
        <v>15</v>
      </c>
      <c r="G342" s="16" t="s">
        <v>16</v>
      </c>
      <c r="H342" s="48" t="s">
        <v>19</v>
      </c>
      <c r="I342" s="73" t="s">
        <v>17</v>
      </c>
      <c r="J342" s="73" t="s">
        <v>18</v>
      </c>
      <c r="K342" s="17" t="s">
        <v>10</v>
      </c>
      <c r="L342" s="5" t="s">
        <v>12</v>
      </c>
      <c r="N342" s="59">
        <f>C343</f>
        <v>26</v>
      </c>
    </row>
    <row r="343" spans="1:14" x14ac:dyDescent="0.25">
      <c r="A343" s="41" t="s">
        <v>0</v>
      </c>
      <c r="B343" s="42">
        <v>42912</v>
      </c>
      <c r="C343" s="43">
        <f>INT((B343-DATE(YEAR(B343-WEEKDAY(B343-1)+4),1,3)+WEEKDAY(DATE(YEAR(B343-WEEKDAY(B343-1)+4),1,3))+5)/7)</f>
        <v>26</v>
      </c>
      <c r="D343" s="49">
        <v>0.37500000000000022</v>
      </c>
      <c r="E343" s="49">
        <v>0.70833333333333304</v>
      </c>
      <c r="F343" s="64">
        <v>2.0833333333333332E-2</v>
      </c>
      <c r="G343" s="34">
        <f t="shared" ref="G343:G349" si="160">SUM(E343-D343)*24</f>
        <v>7.9999999999999876</v>
      </c>
      <c r="H343" s="50" t="str">
        <f>IF(G343&gt;8,G343-8,"")</f>
        <v/>
      </c>
      <c r="I343" s="74"/>
      <c r="J343" s="74"/>
      <c r="K343" s="51">
        <f>SUM((G343)*$L$2)</f>
        <v>89.999999999999858</v>
      </c>
      <c r="L343" s="9">
        <f>P3/20/8</f>
        <v>11.25</v>
      </c>
    </row>
    <row r="344" spans="1:14" x14ac:dyDescent="0.25">
      <c r="A344" s="44" t="s">
        <v>1</v>
      </c>
      <c r="B344" s="42">
        <v>42913</v>
      </c>
      <c r="C344" s="43">
        <f t="shared" ref="C344:C349" si="161">INT((B344-DATE(YEAR(B344-WEEKDAY(B344-1)+4),1,3)+WEEKDAY(DATE(YEAR(B344-WEEKDAY(B344-1)+4),1,3))+5)/7)</f>
        <v>26</v>
      </c>
      <c r="D344" s="52">
        <v>0.37500000000000022</v>
      </c>
      <c r="E344" s="52">
        <v>0.70833333333333304</v>
      </c>
      <c r="F344" s="65">
        <v>2.0833333333333332E-2</v>
      </c>
      <c r="G344" s="35">
        <f t="shared" si="160"/>
        <v>7.9999999999999876</v>
      </c>
      <c r="H344" s="53" t="str">
        <f t="shared" ref="H344:H349" si="162">IF(G344&gt;8,G344-8,"")</f>
        <v/>
      </c>
      <c r="I344" s="75"/>
      <c r="J344" s="75"/>
      <c r="K344" s="54">
        <f t="shared" ref="K344:K349" si="163">SUM((G344)*$L$2)</f>
        <v>89.999999999999858</v>
      </c>
      <c r="L344" s="24"/>
    </row>
    <row r="345" spans="1:14" x14ac:dyDescent="0.25">
      <c r="A345" s="41" t="s">
        <v>2</v>
      </c>
      <c r="B345" s="42">
        <v>42914</v>
      </c>
      <c r="C345" s="43">
        <f t="shared" si="161"/>
        <v>26</v>
      </c>
      <c r="D345" s="49">
        <v>0.37500000000000022</v>
      </c>
      <c r="E345" s="49">
        <v>0.70833333333333304</v>
      </c>
      <c r="F345" s="64">
        <v>2.0833333333333332E-2</v>
      </c>
      <c r="G345" s="34">
        <f t="shared" si="160"/>
        <v>7.9999999999999876</v>
      </c>
      <c r="H345" s="50" t="str">
        <f t="shared" si="162"/>
        <v/>
      </c>
      <c r="I345" s="74"/>
      <c r="J345" s="74"/>
      <c r="K345" s="51">
        <f t="shared" si="163"/>
        <v>89.999999999999858</v>
      </c>
      <c r="L345" s="24"/>
    </row>
    <row r="346" spans="1:14" x14ac:dyDescent="0.25">
      <c r="A346" s="44" t="s">
        <v>3</v>
      </c>
      <c r="B346" s="42">
        <v>42915</v>
      </c>
      <c r="C346" s="43">
        <f t="shared" si="161"/>
        <v>26</v>
      </c>
      <c r="D346" s="52">
        <v>0.37500000000000022</v>
      </c>
      <c r="E346" s="52">
        <v>0.70833333333333304</v>
      </c>
      <c r="F346" s="65">
        <v>2.0833333333333332E-2</v>
      </c>
      <c r="G346" s="35">
        <f t="shared" si="160"/>
        <v>7.9999999999999876</v>
      </c>
      <c r="H346" s="53" t="str">
        <f t="shared" si="162"/>
        <v/>
      </c>
      <c r="I346" s="75"/>
      <c r="J346" s="75"/>
      <c r="K346" s="54">
        <f t="shared" si="163"/>
        <v>89.999999999999858</v>
      </c>
      <c r="L346" s="24"/>
    </row>
    <row r="347" spans="1:14" x14ac:dyDescent="0.25">
      <c r="A347" s="41" t="s">
        <v>4</v>
      </c>
      <c r="B347" s="42">
        <v>42916</v>
      </c>
      <c r="C347" s="43">
        <f t="shared" si="161"/>
        <v>26</v>
      </c>
      <c r="D347" s="49">
        <v>0.37500000000000022</v>
      </c>
      <c r="E347" s="49">
        <v>0.70833333333333304</v>
      </c>
      <c r="F347" s="64">
        <v>2.0833333333333332E-2</v>
      </c>
      <c r="G347" s="34">
        <f t="shared" si="160"/>
        <v>7.9999999999999876</v>
      </c>
      <c r="H347" s="50" t="str">
        <f t="shared" si="162"/>
        <v/>
      </c>
      <c r="I347" s="74"/>
      <c r="J347" s="74"/>
      <c r="K347" s="51">
        <f t="shared" si="163"/>
        <v>89.999999999999858</v>
      </c>
      <c r="L347" s="24"/>
    </row>
    <row r="348" spans="1:14" x14ac:dyDescent="0.25">
      <c r="A348" s="44" t="s">
        <v>5</v>
      </c>
      <c r="B348" s="42">
        <v>42917</v>
      </c>
      <c r="C348" s="43">
        <f t="shared" si="161"/>
        <v>26</v>
      </c>
      <c r="D348" s="52">
        <v>0.99999999999999867</v>
      </c>
      <c r="E348" s="52">
        <v>0.99999999999999867</v>
      </c>
      <c r="F348" s="65">
        <v>2.0833333333333332E-2</v>
      </c>
      <c r="G348" s="35">
        <f t="shared" si="160"/>
        <v>0</v>
      </c>
      <c r="H348" s="53" t="str">
        <f t="shared" si="162"/>
        <v/>
      </c>
      <c r="I348" s="75"/>
      <c r="J348" s="75"/>
      <c r="K348" s="54">
        <f t="shared" si="163"/>
        <v>0</v>
      </c>
      <c r="L348" s="24"/>
    </row>
    <row r="349" spans="1:14" x14ac:dyDescent="0.25">
      <c r="A349" s="41" t="s">
        <v>6</v>
      </c>
      <c r="B349" s="42">
        <v>42918</v>
      </c>
      <c r="C349" s="43">
        <f t="shared" si="161"/>
        <v>26</v>
      </c>
      <c r="D349" s="55">
        <v>0.99999999999999867</v>
      </c>
      <c r="E349" s="49">
        <v>0.99999999999999867</v>
      </c>
      <c r="F349" s="64">
        <v>2.0833333333333332E-2</v>
      </c>
      <c r="G349" s="34">
        <f t="shared" si="160"/>
        <v>0</v>
      </c>
      <c r="H349" s="50" t="str">
        <f t="shared" si="162"/>
        <v/>
      </c>
      <c r="I349" s="74"/>
      <c r="J349" s="74"/>
      <c r="K349" s="51">
        <f t="shared" si="163"/>
        <v>0</v>
      </c>
      <c r="L349" s="24"/>
    </row>
    <row r="350" spans="1:14" x14ac:dyDescent="0.25">
      <c r="A350" s="23"/>
      <c r="B350" s="21"/>
      <c r="C350" s="22"/>
      <c r="D350" s="56"/>
      <c r="E350" s="57"/>
      <c r="F350" s="46" t="s">
        <v>20</v>
      </c>
      <c r="G350" s="28">
        <f>SUM(G343:G349)</f>
        <v>39.999999999999936</v>
      </c>
      <c r="H350" s="58">
        <f>SUM(H343:H349)</f>
        <v>0</v>
      </c>
      <c r="I350" s="76">
        <f t="shared" ref="I350:J350" si="164">SUM(I343:I349)</f>
        <v>0</v>
      </c>
      <c r="J350" s="76">
        <f t="shared" si="164"/>
        <v>0</v>
      </c>
      <c r="K350" s="29">
        <f>SUM(K343:K349)</f>
        <v>449.99999999999932</v>
      </c>
      <c r="L350" s="24"/>
    </row>
    <row r="351" spans="1:14" x14ac:dyDescent="0.25">
      <c r="B351" s="21"/>
      <c r="C351" s="22"/>
      <c r="D351" s="57"/>
      <c r="E351" s="57"/>
      <c r="F351" s="66" t="s">
        <v>21</v>
      </c>
      <c r="G351" s="7"/>
      <c r="H351" s="50"/>
      <c r="I351" s="74"/>
      <c r="J351" s="74"/>
      <c r="K351" s="32">
        <f>K350/1.33</f>
        <v>338.34586466165359</v>
      </c>
      <c r="L351" s="24"/>
    </row>
    <row r="352" spans="1:14" ht="15.75" thickBot="1" x14ac:dyDescent="0.3"/>
    <row r="353" spans="1:14" ht="15.75" thickBot="1" x14ac:dyDescent="0.3">
      <c r="A353" s="14" t="s">
        <v>14</v>
      </c>
      <c r="B353" s="15" t="s">
        <v>7</v>
      </c>
      <c r="C353" s="15" t="s">
        <v>13</v>
      </c>
      <c r="D353" s="47" t="s">
        <v>8</v>
      </c>
      <c r="E353" s="47" t="s">
        <v>9</v>
      </c>
      <c r="F353" s="16" t="s">
        <v>15</v>
      </c>
      <c r="G353" s="16" t="s">
        <v>16</v>
      </c>
      <c r="H353" s="48" t="s">
        <v>19</v>
      </c>
      <c r="I353" s="73" t="s">
        <v>17</v>
      </c>
      <c r="J353" s="73" t="s">
        <v>18</v>
      </c>
      <c r="K353" s="17" t="s">
        <v>10</v>
      </c>
      <c r="L353" s="5" t="s">
        <v>12</v>
      </c>
      <c r="N353" s="59">
        <f>C354</f>
        <v>27</v>
      </c>
    </row>
    <row r="354" spans="1:14" x14ac:dyDescent="0.25">
      <c r="A354" s="41" t="s">
        <v>0</v>
      </c>
      <c r="B354" s="42">
        <v>42919</v>
      </c>
      <c r="C354" s="43">
        <f>INT((B354-DATE(YEAR(B354-WEEKDAY(B354-1)+4),1,3)+WEEKDAY(DATE(YEAR(B354-WEEKDAY(B354-1)+4),1,3))+5)/7)</f>
        <v>27</v>
      </c>
      <c r="D354" s="49">
        <v>0.37500000000000022</v>
      </c>
      <c r="E354" s="49">
        <v>0.70833333333333304</v>
      </c>
      <c r="F354" s="64">
        <v>2.0833333333333332E-2</v>
      </c>
      <c r="G354" s="34">
        <f t="shared" ref="G354:G360" si="165">SUM(E354-D354)*24</f>
        <v>7.9999999999999876</v>
      </c>
      <c r="H354" s="50" t="str">
        <f>IF(G354&gt;8,G354-8,"")</f>
        <v/>
      </c>
      <c r="I354" s="74"/>
      <c r="J354" s="74"/>
      <c r="K354" s="51">
        <f>SUM((G354)*$L$2)</f>
        <v>89.999999999999858</v>
      </c>
      <c r="L354" s="9">
        <f>P3/20/8</f>
        <v>11.25</v>
      </c>
    </row>
    <row r="355" spans="1:14" x14ac:dyDescent="0.25">
      <c r="A355" s="44" t="s">
        <v>1</v>
      </c>
      <c r="B355" s="42">
        <v>42920</v>
      </c>
      <c r="C355" s="43">
        <f t="shared" ref="C355:C360" si="166">INT((B355-DATE(YEAR(B355-WEEKDAY(B355-1)+4),1,3)+WEEKDAY(DATE(YEAR(B355-WEEKDAY(B355-1)+4),1,3))+5)/7)</f>
        <v>27</v>
      </c>
      <c r="D355" s="52">
        <v>0.37500000000000022</v>
      </c>
      <c r="E355" s="52">
        <v>0.70833333333333304</v>
      </c>
      <c r="F355" s="65">
        <v>2.0833333333333332E-2</v>
      </c>
      <c r="G355" s="35">
        <f t="shared" si="165"/>
        <v>7.9999999999999876</v>
      </c>
      <c r="H355" s="53" t="str">
        <f t="shared" ref="H355:H360" si="167">IF(G355&gt;8,G355-8,"")</f>
        <v/>
      </c>
      <c r="I355" s="75"/>
      <c r="J355" s="75"/>
      <c r="K355" s="54">
        <f t="shared" ref="K355:K360" si="168">SUM((G355)*$L$2)</f>
        <v>89.999999999999858</v>
      </c>
      <c r="L355" s="24"/>
    </row>
    <row r="356" spans="1:14" x14ac:dyDescent="0.25">
      <c r="A356" s="41" t="s">
        <v>2</v>
      </c>
      <c r="B356" s="42">
        <v>42921</v>
      </c>
      <c r="C356" s="43">
        <f t="shared" si="166"/>
        <v>27</v>
      </c>
      <c r="D356" s="49">
        <v>0.37500000000000022</v>
      </c>
      <c r="E356" s="49">
        <v>0.70833333333333304</v>
      </c>
      <c r="F356" s="64">
        <v>2.0833333333333332E-2</v>
      </c>
      <c r="G356" s="34">
        <f t="shared" si="165"/>
        <v>7.9999999999999876</v>
      </c>
      <c r="H356" s="50" t="str">
        <f t="shared" si="167"/>
        <v/>
      </c>
      <c r="I356" s="74"/>
      <c r="J356" s="74"/>
      <c r="K356" s="51">
        <f t="shared" si="168"/>
        <v>89.999999999999858</v>
      </c>
      <c r="L356" s="24"/>
    </row>
    <row r="357" spans="1:14" x14ac:dyDescent="0.25">
      <c r="A357" s="44" t="s">
        <v>3</v>
      </c>
      <c r="B357" s="42">
        <v>42922</v>
      </c>
      <c r="C357" s="43">
        <f t="shared" si="166"/>
        <v>27</v>
      </c>
      <c r="D357" s="52">
        <v>0.37500000000000022</v>
      </c>
      <c r="E357" s="52">
        <v>0.70833333333333304</v>
      </c>
      <c r="F357" s="65">
        <v>2.0833333333333332E-2</v>
      </c>
      <c r="G357" s="35">
        <f t="shared" si="165"/>
        <v>7.9999999999999876</v>
      </c>
      <c r="H357" s="53" t="str">
        <f t="shared" si="167"/>
        <v/>
      </c>
      <c r="I357" s="75"/>
      <c r="J357" s="75"/>
      <c r="K357" s="54">
        <f t="shared" si="168"/>
        <v>89.999999999999858</v>
      </c>
      <c r="L357" s="24"/>
    </row>
    <row r="358" spans="1:14" x14ac:dyDescent="0.25">
      <c r="A358" s="41" t="s">
        <v>4</v>
      </c>
      <c r="B358" s="42">
        <v>42923</v>
      </c>
      <c r="C358" s="43">
        <f t="shared" si="166"/>
        <v>27</v>
      </c>
      <c r="D358" s="49">
        <v>0.37500000000000022</v>
      </c>
      <c r="E358" s="49">
        <v>0.70833333333333304</v>
      </c>
      <c r="F358" s="64">
        <v>2.0833333333333332E-2</v>
      </c>
      <c r="G358" s="34">
        <f t="shared" si="165"/>
        <v>7.9999999999999876</v>
      </c>
      <c r="H358" s="50" t="str">
        <f t="shared" si="167"/>
        <v/>
      </c>
      <c r="I358" s="74"/>
      <c r="J358" s="74"/>
      <c r="K358" s="51">
        <f t="shared" si="168"/>
        <v>89.999999999999858</v>
      </c>
      <c r="L358" s="24"/>
    </row>
    <row r="359" spans="1:14" x14ac:dyDescent="0.25">
      <c r="A359" s="44" t="s">
        <v>5</v>
      </c>
      <c r="B359" s="42">
        <v>42924</v>
      </c>
      <c r="C359" s="43">
        <f t="shared" si="166"/>
        <v>27</v>
      </c>
      <c r="D359" s="52">
        <v>0.99999999999999867</v>
      </c>
      <c r="E359" s="52">
        <v>0.99999999999999867</v>
      </c>
      <c r="F359" s="65">
        <v>2.0833333333333332E-2</v>
      </c>
      <c r="G359" s="35">
        <f t="shared" si="165"/>
        <v>0</v>
      </c>
      <c r="H359" s="53" t="str">
        <f t="shared" si="167"/>
        <v/>
      </c>
      <c r="I359" s="75"/>
      <c r="J359" s="75"/>
      <c r="K359" s="54">
        <f t="shared" si="168"/>
        <v>0</v>
      </c>
      <c r="L359" s="24"/>
    </row>
    <row r="360" spans="1:14" x14ac:dyDescent="0.25">
      <c r="A360" s="41" t="s">
        <v>6</v>
      </c>
      <c r="B360" s="42">
        <v>42925</v>
      </c>
      <c r="C360" s="43">
        <f t="shared" si="166"/>
        <v>27</v>
      </c>
      <c r="D360" s="55">
        <v>0.99999999999999867</v>
      </c>
      <c r="E360" s="49">
        <v>0.99999999999999867</v>
      </c>
      <c r="F360" s="64">
        <v>2.0833333333333332E-2</v>
      </c>
      <c r="G360" s="34">
        <f t="shared" si="165"/>
        <v>0</v>
      </c>
      <c r="H360" s="50" t="str">
        <f t="shared" si="167"/>
        <v/>
      </c>
      <c r="I360" s="74"/>
      <c r="J360" s="74"/>
      <c r="K360" s="51">
        <f t="shared" si="168"/>
        <v>0</v>
      </c>
      <c r="L360" s="24"/>
    </row>
    <row r="361" spans="1:14" x14ac:dyDescent="0.25">
      <c r="A361" s="23"/>
      <c r="B361" s="21"/>
      <c r="C361" s="22"/>
      <c r="D361" s="56"/>
      <c r="E361" s="57"/>
      <c r="F361" s="46" t="s">
        <v>20</v>
      </c>
      <c r="G361" s="28">
        <f>SUM(G354:G360)</f>
        <v>39.999999999999936</v>
      </c>
      <c r="H361" s="58">
        <f>SUM(H354:H360)</f>
        <v>0</v>
      </c>
      <c r="I361" s="76">
        <f t="shared" ref="I361:J361" si="169">SUM(I354:I360)</f>
        <v>0</v>
      </c>
      <c r="J361" s="76">
        <f t="shared" si="169"/>
        <v>0</v>
      </c>
      <c r="K361" s="29">
        <f>SUM(K354:K360)</f>
        <v>449.99999999999932</v>
      </c>
      <c r="L361" s="24"/>
    </row>
    <row r="362" spans="1:14" x14ac:dyDescent="0.25">
      <c r="B362" s="21"/>
      <c r="C362" s="22"/>
      <c r="D362" s="57"/>
      <c r="E362" s="57"/>
      <c r="F362" s="66" t="s">
        <v>21</v>
      </c>
      <c r="G362" s="7"/>
      <c r="H362" s="50"/>
      <c r="I362" s="74"/>
      <c r="J362" s="74"/>
      <c r="K362" s="32">
        <f>K361/1.33</f>
        <v>338.34586466165359</v>
      </c>
      <c r="L362" s="24"/>
    </row>
    <row r="363" spans="1:14" ht="15.75" thickBot="1" x14ac:dyDescent="0.3"/>
    <row r="364" spans="1:14" ht="15.75" thickBot="1" x14ac:dyDescent="0.3">
      <c r="A364" s="14" t="s">
        <v>14</v>
      </c>
      <c r="B364" s="15" t="s">
        <v>7</v>
      </c>
      <c r="C364" s="15" t="s">
        <v>13</v>
      </c>
      <c r="D364" s="47" t="s">
        <v>8</v>
      </c>
      <c r="E364" s="47" t="s">
        <v>9</v>
      </c>
      <c r="F364" s="16" t="s">
        <v>15</v>
      </c>
      <c r="G364" s="16" t="s">
        <v>16</v>
      </c>
      <c r="H364" s="48" t="s">
        <v>19</v>
      </c>
      <c r="I364" s="73" t="s">
        <v>17</v>
      </c>
      <c r="J364" s="73" t="s">
        <v>18</v>
      </c>
      <c r="K364" s="17" t="s">
        <v>10</v>
      </c>
      <c r="L364" s="5" t="s">
        <v>12</v>
      </c>
      <c r="N364" s="59">
        <f>C365</f>
        <v>28</v>
      </c>
    </row>
    <row r="365" spans="1:14" x14ac:dyDescent="0.25">
      <c r="A365" s="41" t="s">
        <v>0</v>
      </c>
      <c r="B365" s="42">
        <v>42926</v>
      </c>
      <c r="C365" s="43">
        <f>INT((B365-DATE(YEAR(B365-WEEKDAY(B365-1)+4),1,3)+WEEKDAY(DATE(YEAR(B365-WEEKDAY(B365-1)+4),1,3))+5)/7)</f>
        <v>28</v>
      </c>
      <c r="D365" s="49">
        <v>0.37500000000000022</v>
      </c>
      <c r="E365" s="49">
        <v>0.70833333333333304</v>
      </c>
      <c r="F365" s="64">
        <v>2.0833333333333332E-2</v>
      </c>
      <c r="G365" s="34">
        <f t="shared" ref="G365:G371" si="170">SUM(E365-D365)*24</f>
        <v>7.9999999999999876</v>
      </c>
      <c r="H365" s="50" t="str">
        <f>IF(G365&gt;8,G365-8,"")</f>
        <v/>
      </c>
      <c r="I365" s="74"/>
      <c r="J365" s="74"/>
      <c r="K365" s="51">
        <f>SUM((G365)*$L$2)</f>
        <v>89.999999999999858</v>
      </c>
      <c r="L365" s="9">
        <f>P3/20/8</f>
        <v>11.25</v>
      </c>
    </row>
    <row r="366" spans="1:14" x14ac:dyDescent="0.25">
      <c r="A366" s="44" t="s">
        <v>1</v>
      </c>
      <c r="B366" s="42">
        <v>42927</v>
      </c>
      <c r="C366" s="43">
        <f t="shared" ref="C366:C371" si="171">INT((B366-DATE(YEAR(B366-WEEKDAY(B366-1)+4),1,3)+WEEKDAY(DATE(YEAR(B366-WEEKDAY(B366-1)+4),1,3))+5)/7)</f>
        <v>28</v>
      </c>
      <c r="D366" s="52">
        <v>0.37500000000000022</v>
      </c>
      <c r="E366" s="52">
        <v>0.70833333333333304</v>
      </c>
      <c r="F366" s="65">
        <v>2.0833333333333332E-2</v>
      </c>
      <c r="G366" s="35">
        <f t="shared" si="170"/>
        <v>7.9999999999999876</v>
      </c>
      <c r="H366" s="53" t="str">
        <f t="shared" ref="H366:H371" si="172">IF(G366&gt;8,G366-8,"")</f>
        <v/>
      </c>
      <c r="I366" s="75"/>
      <c r="J366" s="75"/>
      <c r="K366" s="54">
        <f t="shared" ref="K366:K371" si="173">SUM((G366)*$L$2)</f>
        <v>89.999999999999858</v>
      </c>
      <c r="L366" s="24"/>
    </row>
    <row r="367" spans="1:14" x14ac:dyDescent="0.25">
      <c r="A367" s="41" t="s">
        <v>2</v>
      </c>
      <c r="B367" s="42">
        <v>42928</v>
      </c>
      <c r="C367" s="43">
        <f t="shared" si="171"/>
        <v>28</v>
      </c>
      <c r="D367" s="49">
        <v>0.37500000000000022</v>
      </c>
      <c r="E367" s="49">
        <v>0.70833333333333304</v>
      </c>
      <c r="F367" s="64">
        <v>2.0833333333333332E-2</v>
      </c>
      <c r="G367" s="34">
        <f t="shared" si="170"/>
        <v>7.9999999999999876</v>
      </c>
      <c r="H367" s="50" t="str">
        <f t="shared" si="172"/>
        <v/>
      </c>
      <c r="I367" s="74"/>
      <c r="J367" s="74"/>
      <c r="K367" s="51">
        <f t="shared" si="173"/>
        <v>89.999999999999858</v>
      </c>
      <c r="L367" s="24"/>
    </row>
    <row r="368" spans="1:14" x14ac:dyDescent="0.25">
      <c r="A368" s="44" t="s">
        <v>3</v>
      </c>
      <c r="B368" s="42">
        <v>42929</v>
      </c>
      <c r="C368" s="43">
        <f t="shared" si="171"/>
        <v>28</v>
      </c>
      <c r="D368" s="52">
        <v>0.37500000000000022</v>
      </c>
      <c r="E368" s="52">
        <v>0.70833333333333304</v>
      </c>
      <c r="F368" s="65">
        <v>2.0833333333333332E-2</v>
      </c>
      <c r="G368" s="35">
        <f t="shared" si="170"/>
        <v>7.9999999999999876</v>
      </c>
      <c r="H368" s="53" t="str">
        <f t="shared" si="172"/>
        <v/>
      </c>
      <c r="I368" s="75"/>
      <c r="J368" s="75"/>
      <c r="K368" s="54">
        <f t="shared" si="173"/>
        <v>89.999999999999858</v>
      </c>
      <c r="L368" s="24"/>
    </row>
    <row r="369" spans="1:14" x14ac:dyDescent="0.25">
      <c r="A369" s="41" t="s">
        <v>4</v>
      </c>
      <c r="B369" s="42">
        <v>42930</v>
      </c>
      <c r="C369" s="43">
        <f t="shared" si="171"/>
        <v>28</v>
      </c>
      <c r="D369" s="49">
        <v>0.37500000000000022</v>
      </c>
      <c r="E369" s="49">
        <v>0.70833333333333304</v>
      </c>
      <c r="F369" s="64">
        <v>2.0833333333333332E-2</v>
      </c>
      <c r="G369" s="34">
        <f t="shared" si="170"/>
        <v>7.9999999999999876</v>
      </c>
      <c r="H369" s="50" t="str">
        <f t="shared" si="172"/>
        <v/>
      </c>
      <c r="I369" s="74"/>
      <c r="J369" s="74"/>
      <c r="K369" s="51">
        <f t="shared" si="173"/>
        <v>89.999999999999858</v>
      </c>
      <c r="L369" s="24"/>
    </row>
    <row r="370" spans="1:14" x14ac:dyDescent="0.25">
      <c r="A370" s="44" t="s">
        <v>5</v>
      </c>
      <c r="B370" s="42">
        <v>42931</v>
      </c>
      <c r="C370" s="43">
        <f t="shared" si="171"/>
        <v>28</v>
      </c>
      <c r="D370" s="52">
        <v>0.99999999999999867</v>
      </c>
      <c r="E370" s="52">
        <v>0.99999999999999867</v>
      </c>
      <c r="F370" s="65">
        <v>2.0833333333333332E-2</v>
      </c>
      <c r="G370" s="35">
        <f t="shared" si="170"/>
        <v>0</v>
      </c>
      <c r="H370" s="53" t="str">
        <f t="shared" si="172"/>
        <v/>
      </c>
      <c r="I370" s="75"/>
      <c r="J370" s="75"/>
      <c r="K370" s="54">
        <f t="shared" si="173"/>
        <v>0</v>
      </c>
      <c r="L370" s="24"/>
    </row>
    <row r="371" spans="1:14" x14ac:dyDescent="0.25">
      <c r="A371" s="41" t="s">
        <v>6</v>
      </c>
      <c r="B371" s="42">
        <v>42932</v>
      </c>
      <c r="C371" s="43">
        <f t="shared" si="171"/>
        <v>28</v>
      </c>
      <c r="D371" s="55">
        <v>0.99999999999999867</v>
      </c>
      <c r="E371" s="49">
        <v>0.99999999999999867</v>
      </c>
      <c r="F371" s="64">
        <v>2.0833333333333332E-2</v>
      </c>
      <c r="G371" s="34">
        <f t="shared" si="170"/>
        <v>0</v>
      </c>
      <c r="H371" s="50" t="str">
        <f t="shared" si="172"/>
        <v/>
      </c>
      <c r="I371" s="74"/>
      <c r="J371" s="74"/>
      <c r="K371" s="51">
        <f t="shared" si="173"/>
        <v>0</v>
      </c>
      <c r="L371" s="24"/>
    </row>
    <row r="372" spans="1:14" x14ac:dyDescent="0.25">
      <c r="A372" s="23"/>
      <c r="B372" s="21"/>
      <c r="C372" s="22"/>
      <c r="D372" s="56"/>
      <c r="E372" s="57"/>
      <c r="F372" s="46" t="s">
        <v>20</v>
      </c>
      <c r="G372" s="28">
        <f>SUM(G365:G371)</f>
        <v>39.999999999999936</v>
      </c>
      <c r="H372" s="58">
        <f>SUM(H365:H371)</f>
        <v>0</v>
      </c>
      <c r="I372" s="76">
        <f t="shared" ref="I372:J372" si="174">SUM(I365:I371)</f>
        <v>0</v>
      </c>
      <c r="J372" s="76">
        <f t="shared" si="174"/>
        <v>0</v>
      </c>
      <c r="K372" s="29">
        <f>SUM(K365:K371)</f>
        <v>449.99999999999932</v>
      </c>
      <c r="L372" s="24"/>
    </row>
    <row r="373" spans="1:14" x14ac:dyDescent="0.25">
      <c r="B373" s="21"/>
      <c r="C373" s="22"/>
      <c r="D373" s="57"/>
      <c r="E373" s="57"/>
      <c r="F373" s="66" t="s">
        <v>21</v>
      </c>
      <c r="G373" s="7"/>
      <c r="H373" s="50"/>
      <c r="I373" s="74"/>
      <c r="J373" s="74"/>
      <c r="K373" s="32">
        <f>K372/1.33</f>
        <v>338.34586466165359</v>
      </c>
      <c r="L373" s="24"/>
    </row>
    <row r="374" spans="1:14" ht="15.75" thickBot="1" x14ac:dyDescent="0.3"/>
    <row r="375" spans="1:14" ht="15.75" thickBot="1" x14ac:dyDescent="0.3">
      <c r="A375" s="14" t="s">
        <v>14</v>
      </c>
      <c r="B375" s="15" t="s">
        <v>7</v>
      </c>
      <c r="C375" s="15" t="s">
        <v>13</v>
      </c>
      <c r="D375" s="47" t="s">
        <v>8</v>
      </c>
      <c r="E375" s="47" t="s">
        <v>9</v>
      </c>
      <c r="F375" s="16" t="s">
        <v>15</v>
      </c>
      <c r="G375" s="16" t="s">
        <v>16</v>
      </c>
      <c r="H375" s="48" t="s">
        <v>19</v>
      </c>
      <c r="I375" s="73" t="s">
        <v>17</v>
      </c>
      <c r="J375" s="73" t="s">
        <v>18</v>
      </c>
      <c r="K375" s="17" t="s">
        <v>10</v>
      </c>
      <c r="L375" s="5" t="s">
        <v>12</v>
      </c>
      <c r="N375" s="59">
        <f>C376</f>
        <v>29</v>
      </c>
    </row>
    <row r="376" spans="1:14" x14ac:dyDescent="0.25">
      <c r="A376" s="41" t="s">
        <v>0</v>
      </c>
      <c r="B376" s="42">
        <v>42933</v>
      </c>
      <c r="C376" s="43">
        <f>INT((B376-DATE(YEAR(B376-WEEKDAY(B376-1)+4),1,3)+WEEKDAY(DATE(YEAR(B376-WEEKDAY(B376-1)+4),1,3))+5)/7)</f>
        <v>29</v>
      </c>
      <c r="D376" s="49">
        <v>0.37500000000000022</v>
      </c>
      <c r="E376" s="49">
        <v>0.70833333333333304</v>
      </c>
      <c r="F376" s="64">
        <v>2.0833333333333332E-2</v>
      </c>
      <c r="G376" s="34">
        <f t="shared" ref="G376:G382" si="175">SUM(E376-D376)*24</f>
        <v>7.9999999999999876</v>
      </c>
      <c r="H376" s="50" t="str">
        <f>IF(G376&gt;8,G376-8,"")</f>
        <v/>
      </c>
      <c r="I376" s="74"/>
      <c r="J376" s="74"/>
      <c r="K376" s="51">
        <f>SUM((G376)*$L$2)</f>
        <v>89.999999999999858</v>
      </c>
      <c r="L376" s="9">
        <f>P3/20/8</f>
        <v>11.25</v>
      </c>
    </row>
    <row r="377" spans="1:14" x14ac:dyDescent="0.25">
      <c r="A377" s="44" t="s">
        <v>1</v>
      </c>
      <c r="B377" s="42">
        <v>42934</v>
      </c>
      <c r="C377" s="43">
        <f t="shared" ref="C377:C382" si="176">INT((B377-DATE(YEAR(B377-WEEKDAY(B377-1)+4),1,3)+WEEKDAY(DATE(YEAR(B377-WEEKDAY(B377-1)+4),1,3))+5)/7)</f>
        <v>29</v>
      </c>
      <c r="D377" s="52">
        <v>0.37500000000000022</v>
      </c>
      <c r="E377" s="52">
        <v>0.70833333333333304</v>
      </c>
      <c r="F377" s="65">
        <v>2.0833333333333332E-2</v>
      </c>
      <c r="G377" s="35">
        <f t="shared" si="175"/>
        <v>7.9999999999999876</v>
      </c>
      <c r="H377" s="53" t="str">
        <f t="shared" ref="H377:H382" si="177">IF(G377&gt;8,G377-8,"")</f>
        <v/>
      </c>
      <c r="I377" s="75"/>
      <c r="J377" s="75"/>
      <c r="K377" s="54">
        <f t="shared" ref="K377:K382" si="178">SUM((G377)*$L$2)</f>
        <v>89.999999999999858</v>
      </c>
      <c r="L377" s="24"/>
    </row>
    <row r="378" spans="1:14" x14ac:dyDescent="0.25">
      <c r="A378" s="41" t="s">
        <v>2</v>
      </c>
      <c r="B378" s="42">
        <v>42935</v>
      </c>
      <c r="C378" s="43">
        <f t="shared" si="176"/>
        <v>29</v>
      </c>
      <c r="D378" s="49">
        <v>0.37500000000000022</v>
      </c>
      <c r="E378" s="49">
        <v>0.70833333333333304</v>
      </c>
      <c r="F378" s="64">
        <v>2.0833333333333332E-2</v>
      </c>
      <c r="G378" s="34">
        <f t="shared" si="175"/>
        <v>7.9999999999999876</v>
      </c>
      <c r="H378" s="50" t="str">
        <f t="shared" si="177"/>
        <v/>
      </c>
      <c r="I378" s="74"/>
      <c r="J378" s="74"/>
      <c r="K378" s="51">
        <f t="shared" si="178"/>
        <v>89.999999999999858</v>
      </c>
      <c r="L378" s="24"/>
    </row>
    <row r="379" spans="1:14" x14ac:dyDescent="0.25">
      <c r="A379" s="44" t="s">
        <v>3</v>
      </c>
      <c r="B379" s="42">
        <v>42936</v>
      </c>
      <c r="C379" s="43">
        <f t="shared" si="176"/>
        <v>29</v>
      </c>
      <c r="D379" s="52">
        <v>0.37500000000000022</v>
      </c>
      <c r="E379" s="52">
        <v>0.70833333333333304</v>
      </c>
      <c r="F379" s="65">
        <v>2.0833333333333332E-2</v>
      </c>
      <c r="G379" s="35">
        <f t="shared" si="175"/>
        <v>7.9999999999999876</v>
      </c>
      <c r="H379" s="53" t="str">
        <f t="shared" si="177"/>
        <v/>
      </c>
      <c r="I379" s="75"/>
      <c r="J379" s="75"/>
      <c r="K379" s="54">
        <f t="shared" si="178"/>
        <v>89.999999999999858</v>
      </c>
      <c r="L379" s="24"/>
    </row>
    <row r="380" spans="1:14" x14ac:dyDescent="0.25">
      <c r="A380" s="41" t="s">
        <v>4</v>
      </c>
      <c r="B380" s="42">
        <v>42937</v>
      </c>
      <c r="C380" s="43">
        <f t="shared" si="176"/>
        <v>29</v>
      </c>
      <c r="D380" s="49">
        <v>0.37500000000000022</v>
      </c>
      <c r="E380" s="49">
        <v>0.70833333333333304</v>
      </c>
      <c r="F380" s="64">
        <v>2.0833333333333332E-2</v>
      </c>
      <c r="G380" s="34">
        <f t="shared" si="175"/>
        <v>7.9999999999999876</v>
      </c>
      <c r="H380" s="50" t="str">
        <f t="shared" si="177"/>
        <v/>
      </c>
      <c r="I380" s="74"/>
      <c r="J380" s="74"/>
      <c r="K380" s="51">
        <f t="shared" si="178"/>
        <v>89.999999999999858</v>
      </c>
      <c r="L380" s="24"/>
    </row>
    <row r="381" spans="1:14" x14ac:dyDescent="0.25">
      <c r="A381" s="44" t="s">
        <v>5</v>
      </c>
      <c r="B381" s="42">
        <v>42938</v>
      </c>
      <c r="C381" s="43">
        <f t="shared" si="176"/>
        <v>29</v>
      </c>
      <c r="D381" s="52">
        <v>0.99999999999999867</v>
      </c>
      <c r="E381" s="52">
        <v>0.99999999999999867</v>
      </c>
      <c r="F381" s="65">
        <v>2.0833333333333332E-2</v>
      </c>
      <c r="G381" s="35">
        <f t="shared" si="175"/>
        <v>0</v>
      </c>
      <c r="H381" s="53" t="str">
        <f t="shared" si="177"/>
        <v/>
      </c>
      <c r="I381" s="75"/>
      <c r="J381" s="75"/>
      <c r="K381" s="54">
        <f t="shared" si="178"/>
        <v>0</v>
      </c>
      <c r="L381" s="24"/>
    </row>
    <row r="382" spans="1:14" x14ac:dyDescent="0.25">
      <c r="A382" s="41" t="s">
        <v>6</v>
      </c>
      <c r="B382" s="42">
        <v>42939</v>
      </c>
      <c r="C382" s="43">
        <f t="shared" si="176"/>
        <v>29</v>
      </c>
      <c r="D382" s="55">
        <v>0.99999999999999867</v>
      </c>
      <c r="E382" s="49">
        <v>0.99999999999999867</v>
      </c>
      <c r="F382" s="64">
        <v>2.0833333333333332E-2</v>
      </c>
      <c r="G382" s="34">
        <f t="shared" si="175"/>
        <v>0</v>
      </c>
      <c r="H382" s="50" t="str">
        <f t="shared" si="177"/>
        <v/>
      </c>
      <c r="I382" s="74"/>
      <c r="J382" s="74"/>
      <c r="K382" s="51">
        <f t="shared" si="178"/>
        <v>0</v>
      </c>
      <c r="L382" s="24"/>
    </row>
    <row r="383" spans="1:14" x14ac:dyDescent="0.25">
      <c r="A383" s="23"/>
      <c r="B383" s="21"/>
      <c r="C383" s="22"/>
      <c r="D383" s="56"/>
      <c r="E383" s="57"/>
      <c r="F383" s="46" t="s">
        <v>20</v>
      </c>
      <c r="G383" s="28">
        <f>SUM(G376:G382)</f>
        <v>39.999999999999936</v>
      </c>
      <c r="H383" s="58">
        <f>SUM(H376:H382)</f>
        <v>0</v>
      </c>
      <c r="I383" s="76">
        <f t="shared" ref="I383:J383" si="179">SUM(I376:I382)</f>
        <v>0</v>
      </c>
      <c r="J383" s="76">
        <f t="shared" si="179"/>
        <v>0</v>
      </c>
      <c r="K383" s="29">
        <f>SUM(K376:K382)</f>
        <v>449.99999999999932</v>
      </c>
      <c r="L383" s="24"/>
    </row>
    <row r="384" spans="1:14" x14ac:dyDescent="0.25">
      <c r="B384" s="21"/>
      <c r="C384" s="22"/>
      <c r="D384" s="57"/>
      <c r="E384" s="57"/>
      <c r="F384" s="66" t="s">
        <v>21</v>
      </c>
      <c r="G384" s="7"/>
      <c r="H384" s="50"/>
      <c r="I384" s="74"/>
      <c r="J384" s="74"/>
      <c r="K384" s="32">
        <f>K383/1.33</f>
        <v>338.34586466165359</v>
      </c>
      <c r="L384" s="24"/>
    </row>
    <row r="385" spans="1:14" ht="15.75" thickBot="1" x14ac:dyDescent="0.3"/>
    <row r="386" spans="1:14" ht="15.75" thickBot="1" x14ac:dyDescent="0.3">
      <c r="A386" s="14" t="s">
        <v>14</v>
      </c>
      <c r="B386" s="15" t="s">
        <v>7</v>
      </c>
      <c r="C386" s="15" t="s">
        <v>13</v>
      </c>
      <c r="D386" s="47" t="s">
        <v>8</v>
      </c>
      <c r="E386" s="47" t="s">
        <v>9</v>
      </c>
      <c r="F386" s="16" t="s">
        <v>15</v>
      </c>
      <c r="G386" s="16" t="s">
        <v>16</v>
      </c>
      <c r="H386" s="48" t="s">
        <v>19</v>
      </c>
      <c r="I386" s="73" t="s">
        <v>17</v>
      </c>
      <c r="J386" s="73" t="s">
        <v>18</v>
      </c>
      <c r="K386" s="17" t="s">
        <v>10</v>
      </c>
      <c r="L386" s="5" t="s">
        <v>12</v>
      </c>
      <c r="N386" s="59">
        <f>C387</f>
        <v>30</v>
      </c>
    </row>
    <row r="387" spans="1:14" x14ac:dyDescent="0.25">
      <c r="A387" s="41" t="s">
        <v>0</v>
      </c>
      <c r="B387" s="42">
        <v>42940</v>
      </c>
      <c r="C387" s="43">
        <f>INT((B387-DATE(YEAR(B387-WEEKDAY(B387-1)+4),1,3)+WEEKDAY(DATE(YEAR(B387-WEEKDAY(B387-1)+4),1,3))+5)/7)</f>
        <v>30</v>
      </c>
      <c r="D387" s="49">
        <v>0.37500000000000022</v>
      </c>
      <c r="E387" s="49">
        <v>0.70833333333333304</v>
      </c>
      <c r="F387" s="64">
        <v>2.0833333333333332E-2</v>
      </c>
      <c r="G387" s="34">
        <f t="shared" ref="G387:G393" si="180">SUM(E387-D387)*24</f>
        <v>7.9999999999999876</v>
      </c>
      <c r="H387" s="50" t="str">
        <f>IF(G387&gt;8,G387-8,"")</f>
        <v/>
      </c>
      <c r="I387" s="74"/>
      <c r="J387" s="74"/>
      <c r="K387" s="51">
        <f>SUM((G387)*$L$2)</f>
        <v>89.999999999999858</v>
      </c>
      <c r="L387" s="9">
        <f>P3/20/8</f>
        <v>11.25</v>
      </c>
    </row>
    <row r="388" spans="1:14" x14ac:dyDescent="0.25">
      <c r="A388" s="44" t="s">
        <v>1</v>
      </c>
      <c r="B388" s="42">
        <v>42941</v>
      </c>
      <c r="C388" s="43">
        <f t="shared" ref="C388:C393" si="181">INT((B388-DATE(YEAR(B388-WEEKDAY(B388-1)+4),1,3)+WEEKDAY(DATE(YEAR(B388-WEEKDAY(B388-1)+4),1,3))+5)/7)</f>
        <v>30</v>
      </c>
      <c r="D388" s="52">
        <v>0.37500000000000022</v>
      </c>
      <c r="E388" s="52">
        <v>0.70833333333333304</v>
      </c>
      <c r="F388" s="65">
        <v>2.0833333333333332E-2</v>
      </c>
      <c r="G388" s="35">
        <f t="shared" si="180"/>
        <v>7.9999999999999876</v>
      </c>
      <c r="H388" s="53" t="str">
        <f t="shared" ref="H388:H393" si="182">IF(G388&gt;8,G388-8,"")</f>
        <v/>
      </c>
      <c r="I388" s="75"/>
      <c r="J388" s="75"/>
      <c r="K388" s="54">
        <f t="shared" ref="K388:K393" si="183">SUM((G388)*$L$2)</f>
        <v>89.999999999999858</v>
      </c>
      <c r="L388" s="24"/>
    </row>
    <row r="389" spans="1:14" x14ac:dyDescent="0.25">
      <c r="A389" s="41" t="s">
        <v>2</v>
      </c>
      <c r="B389" s="42">
        <v>42942</v>
      </c>
      <c r="C389" s="43">
        <f t="shared" si="181"/>
        <v>30</v>
      </c>
      <c r="D389" s="49">
        <v>0.37500000000000022</v>
      </c>
      <c r="E389" s="49">
        <v>0.70833333333333304</v>
      </c>
      <c r="F389" s="64">
        <v>2.0833333333333332E-2</v>
      </c>
      <c r="G389" s="34">
        <f t="shared" si="180"/>
        <v>7.9999999999999876</v>
      </c>
      <c r="H389" s="50" t="str">
        <f t="shared" si="182"/>
        <v/>
      </c>
      <c r="I389" s="74"/>
      <c r="J389" s="74"/>
      <c r="K389" s="51">
        <f t="shared" si="183"/>
        <v>89.999999999999858</v>
      </c>
      <c r="L389" s="24"/>
    </row>
    <row r="390" spans="1:14" x14ac:dyDescent="0.25">
      <c r="A390" s="44" t="s">
        <v>3</v>
      </c>
      <c r="B390" s="42">
        <v>42943</v>
      </c>
      <c r="C390" s="43">
        <f t="shared" si="181"/>
        <v>30</v>
      </c>
      <c r="D390" s="52">
        <v>0.37500000000000022</v>
      </c>
      <c r="E390" s="52">
        <v>0.70833333333333304</v>
      </c>
      <c r="F390" s="65">
        <v>2.0833333333333332E-2</v>
      </c>
      <c r="G390" s="35">
        <f t="shared" si="180"/>
        <v>7.9999999999999876</v>
      </c>
      <c r="H390" s="53" t="str">
        <f t="shared" si="182"/>
        <v/>
      </c>
      <c r="I390" s="75"/>
      <c r="J390" s="75"/>
      <c r="K390" s="54">
        <f t="shared" si="183"/>
        <v>89.999999999999858</v>
      </c>
      <c r="L390" s="24"/>
    </row>
    <row r="391" spans="1:14" x14ac:dyDescent="0.25">
      <c r="A391" s="41" t="s">
        <v>4</v>
      </c>
      <c r="B391" s="42">
        <v>42944</v>
      </c>
      <c r="C391" s="43">
        <f t="shared" si="181"/>
        <v>30</v>
      </c>
      <c r="D391" s="49">
        <v>0.37500000000000022</v>
      </c>
      <c r="E391" s="49">
        <v>0.70833333333333304</v>
      </c>
      <c r="F391" s="64">
        <v>2.0833333333333332E-2</v>
      </c>
      <c r="G391" s="34">
        <f t="shared" si="180"/>
        <v>7.9999999999999876</v>
      </c>
      <c r="H391" s="50" t="str">
        <f t="shared" si="182"/>
        <v/>
      </c>
      <c r="I391" s="74"/>
      <c r="J391" s="74"/>
      <c r="K391" s="51">
        <f t="shared" si="183"/>
        <v>89.999999999999858</v>
      </c>
      <c r="L391" s="24"/>
    </row>
    <row r="392" spans="1:14" x14ac:dyDescent="0.25">
      <c r="A392" s="44" t="s">
        <v>5</v>
      </c>
      <c r="B392" s="42">
        <v>42945</v>
      </c>
      <c r="C392" s="43">
        <f t="shared" si="181"/>
        <v>30</v>
      </c>
      <c r="D392" s="52">
        <v>0.99999999999999867</v>
      </c>
      <c r="E392" s="52">
        <v>0.99999999999999867</v>
      </c>
      <c r="F392" s="65">
        <v>2.0833333333333332E-2</v>
      </c>
      <c r="G392" s="35">
        <f t="shared" si="180"/>
        <v>0</v>
      </c>
      <c r="H392" s="53" t="str">
        <f t="shared" si="182"/>
        <v/>
      </c>
      <c r="I392" s="75"/>
      <c r="J392" s="75"/>
      <c r="K392" s="54">
        <f t="shared" si="183"/>
        <v>0</v>
      </c>
      <c r="L392" s="24"/>
    </row>
    <row r="393" spans="1:14" x14ac:dyDescent="0.25">
      <c r="A393" s="41" t="s">
        <v>6</v>
      </c>
      <c r="B393" s="42">
        <v>42946</v>
      </c>
      <c r="C393" s="43">
        <f t="shared" si="181"/>
        <v>30</v>
      </c>
      <c r="D393" s="55">
        <v>0.99999999999999867</v>
      </c>
      <c r="E393" s="49">
        <v>0.99999999999999867</v>
      </c>
      <c r="F393" s="64">
        <v>2.0833333333333332E-2</v>
      </c>
      <c r="G393" s="34">
        <f t="shared" si="180"/>
        <v>0</v>
      </c>
      <c r="H393" s="50" t="str">
        <f t="shared" si="182"/>
        <v/>
      </c>
      <c r="I393" s="74"/>
      <c r="J393" s="74"/>
      <c r="K393" s="51">
        <f t="shared" si="183"/>
        <v>0</v>
      </c>
      <c r="L393" s="24"/>
    </row>
    <row r="394" spans="1:14" x14ac:dyDescent="0.25">
      <c r="A394" s="23"/>
      <c r="B394" s="21"/>
      <c r="C394" s="22"/>
      <c r="D394" s="56"/>
      <c r="E394" s="57"/>
      <c r="F394" s="46" t="s">
        <v>20</v>
      </c>
      <c r="G394" s="28">
        <f>SUM(G387:G393)</f>
        <v>39.999999999999936</v>
      </c>
      <c r="H394" s="58">
        <f>SUM(H387:H393)</f>
        <v>0</v>
      </c>
      <c r="I394" s="76">
        <f t="shared" ref="I394:J394" si="184">SUM(I387:I393)</f>
        <v>0</v>
      </c>
      <c r="J394" s="76">
        <f t="shared" si="184"/>
        <v>0</v>
      </c>
      <c r="K394" s="29">
        <f>SUM(K387:K393)</f>
        <v>449.99999999999932</v>
      </c>
      <c r="L394" s="24"/>
    </row>
    <row r="395" spans="1:14" x14ac:dyDescent="0.25">
      <c r="B395" s="21"/>
      <c r="C395" s="22"/>
      <c r="D395" s="57"/>
      <c r="E395" s="57"/>
      <c r="F395" s="66" t="s">
        <v>21</v>
      </c>
      <c r="G395" s="7"/>
      <c r="H395" s="50"/>
      <c r="I395" s="74"/>
      <c r="J395" s="74"/>
      <c r="K395" s="32">
        <f>K394/1.33</f>
        <v>338.34586466165359</v>
      </c>
      <c r="L395" s="24"/>
    </row>
    <row r="396" spans="1:14" ht="15.75" thickBot="1" x14ac:dyDescent="0.3"/>
    <row r="397" spans="1:14" ht="15.75" thickBot="1" x14ac:dyDescent="0.3">
      <c r="A397" s="14" t="s">
        <v>14</v>
      </c>
      <c r="B397" s="15" t="s">
        <v>7</v>
      </c>
      <c r="C397" s="15" t="s">
        <v>13</v>
      </c>
      <c r="D397" s="47" t="s">
        <v>8</v>
      </c>
      <c r="E397" s="47" t="s">
        <v>9</v>
      </c>
      <c r="F397" s="16" t="s">
        <v>15</v>
      </c>
      <c r="G397" s="16" t="s">
        <v>16</v>
      </c>
      <c r="H397" s="48" t="s">
        <v>19</v>
      </c>
      <c r="I397" s="73" t="s">
        <v>17</v>
      </c>
      <c r="J397" s="73" t="s">
        <v>18</v>
      </c>
      <c r="K397" s="17" t="s">
        <v>10</v>
      </c>
      <c r="L397" s="5" t="s">
        <v>12</v>
      </c>
      <c r="N397" s="59">
        <f>C398</f>
        <v>31</v>
      </c>
    </row>
    <row r="398" spans="1:14" x14ac:dyDescent="0.25">
      <c r="A398" s="41" t="s">
        <v>0</v>
      </c>
      <c r="B398" s="42">
        <v>42947</v>
      </c>
      <c r="C398" s="43">
        <f>INT((B398-DATE(YEAR(B398-WEEKDAY(B398-1)+4),1,3)+WEEKDAY(DATE(YEAR(B398-WEEKDAY(B398-1)+4),1,3))+5)/7)</f>
        <v>31</v>
      </c>
      <c r="D398" s="49">
        <v>0.37500000000000022</v>
      </c>
      <c r="E398" s="49">
        <v>0.70833333333333304</v>
      </c>
      <c r="F398" s="64">
        <v>2.0833333333333332E-2</v>
      </c>
      <c r="G398" s="34">
        <f t="shared" ref="G398:G404" si="185">SUM(E398-D398)*24</f>
        <v>7.9999999999999876</v>
      </c>
      <c r="H398" s="50" t="str">
        <f>IF(G398&gt;8,G398-8,"")</f>
        <v/>
      </c>
      <c r="I398" s="74"/>
      <c r="J398" s="74"/>
      <c r="K398" s="51">
        <f>SUM((G398)*$L$2)</f>
        <v>89.999999999999858</v>
      </c>
      <c r="L398" s="9">
        <f>P3/20/8</f>
        <v>11.25</v>
      </c>
    </row>
    <row r="399" spans="1:14" x14ac:dyDescent="0.25">
      <c r="A399" s="44" t="s">
        <v>1</v>
      </c>
      <c r="B399" s="42">
        <v>42948</v>
      </c>
      <c r="C399" s="43">
        <f t="shared" ref="C399:C404" si="186">INT((B399-DATE(YEAR(B399-WEEKDAY(B399-1)+4),1,3)+WEEKDAY(DATE(YEAR(B399-WEEKDAY(B399-1)+4),1,3))+5)/7)</f>
        <v>31</v>
      </c>
      <c r="D399" s="52">
        <v>0.37500000000000022</v>
      </c>
      <c r="E399" s="52">
        <v>0.70833333333333304</v>
      </c>
      <c r="F399" s="65">
        <v>2.0833333333333332E-2</v>
      </c>
      <c r="G399" s="35">
        <f t="shared" si="185"/>
        <v>7.9999999999999876</v>
      </c>
      <c r="H399" s="53" t="str">
        <f t="shared" ref="H399:H404" si="187">IF(G399&gt;8,G399-8,"")</f>
        <v/>
      </c>
      <c r="I399" s="75"/>
      <c r="J399" s="75"/>
      <c r="K399" s="54">
        <f t="shared" ref="K399:K404" si="188">SUM((G399)*$L$2)</f>
        <v>89.999999999999858</v>
      </c>
      <c r="L399" s="24"/>
    </row>
    <row r="400" spans="1:14" x14ac:dyDescent="0.25">
      <c r="A400" s="41" t="s">
        <v>2</v>
      </c>
      <c r="B400" s="42">
        <v>42949</v>
      </c>
      <c r="C400" s="43">
        <f t="shared" si="186"/>
        <v>31</v>
      </c>
      <c r="D400" s="49">
        <v>0.37500000000000022</v>
      </c>
      <c r="E400" s="49">
        <v>0.70833333333333304</v>
      </c>
      <c r="F400" s="64">
        <v>2.0833333333333332E-2</v>
      </c>
      <c r="G400" s="34">
        <f t="shared" si="185"/>
        <v>7.9999999999999876</v>
      </c>
      <c r="H400" s="50" t="str">
        <f t="shared" si="187"/>
        <v/>
      </c>
      <c r="I400" s="74"/>
      <c r="J400" s="74"/>
      <c r="K400" s="51">
        <f t="shared" si="188"/>
        <v>89.999999999999858</v>
      </c>
      <c r="L400" s="24"/>
    </row>
    <row r="401" spans="1:14" x14ac:dyDescent="0.25">
      <c r="A401" s="44" t="s">
        <v>3</v>
      </c>
      <c r="B401" s="42">
        <v>42950</v>
      </c>
      <c r="C401" s="43">
        <f t="shared" si="186"/>
        <v>31</v>
      </c>
      <c r="D401" s="52">
        <v>0.37500000000000022</v>
      </c>
      <c r="E401" s="52">
        <v>0.70833333333333304</v>
      </c>
      <c r="F401" s="65">
        <v>2.0833333333333332E-2</v>
      </c>
      <c r="G401" s="35">
        <f t="shared" si="185"/>
        <v>7.9999999999999876</v>
      </c>
      <c r="H401" s="53" t="str">
        <f t="shared" si="187"/>
        <v/>
      </c>
      <c r="I401" s="75"/>
      <c r="J401" s="75"/>
      <c r="K401" s="54">
        <f t="shared" si="188"/>
        <v>89.999999999999858</v>
      </c>
      <c r="L401" s="24"/>
    </row>
    <row r="402" spans="1:14" x14ac:dyDescent="0.25">
      <c r="A402" s="41" t="s">
        <v>4</v>
      </c>
      <c r="B402" s="42">
        <v>42951</v>
      </c>
      <c r="C402" s="43">
        <f t="shared" si="186"/>
        <v>31</v>
      </c>
      <c r="D402" s="49">
        <v>0.37500000000000022</v>
      </c>
      <c r="E402" s="49">
        <v>0.70833333333333304</v>
      </c>
      <c r="F402" s="64">
        <v>2.0833333333333332E-2</v>
      </c>
      <c r="G402" s="34">
        <f t="shared" si="185"/>
        <v>7.9999999999999876</v>
      </c>
      <c r="H402" s="50" t="str">
        <f t="shared" si="187"/>
        <v/>
      </c>
      <c r="I402" s="74"/>
      <c r="J402" s="74"/>
      <c r="K402" s="51">
        <f t="shared" si="188"/>
        <v>89.999999999999858</v>
      </c>
      <c r="L402" s="24"/>
    </row>
    <row r="403" spans="1:14" x14ac:dyDescent="0.25">
      <c r="A403" s="44" t="s">
        <v>5</v>
      </c>
      <c r="B403" s="42">
        <v>42952</v>
      </c>
      <c r="C403" s="43">
        <f t="shared" si="186"/>
        <v>31</v>
      </c>
      <c r="D403" s="52">
        <v>0.99999999999999867</v>
      </c>
      <c r="E403" s="52">
        <v>0.99999999999999867</v>
      </c>
      <c r="F403" s="65">
        <v>2.0833333333333332E-2</v>
      </c>
      <c r="G403" s="35">
        <f t="shared" si="185"/>
        <v>0</v>
      </c>
      <c r="H403" s="53" t="str">
        <f t="shared" si="187"/>
        <v/>
      </c>
      <c r="I403" s="75"/>
      <c r="J403" s="75"/>
      <c r="K403" s="54">
        <f t="shared" si="188"/>
        <v>0</v>
      </c>
      <c r="L403" s="24"/>
    </row>
    <row r="404" spans="1:14" x14ac:dyDescent="0.25">
      <c r="A404" s="41" t="s">
        <v>6</v>
      </c>
      <c r="B404" s="42">
        <v>42953</v>
      </c>
      <c r="C404" s="43">
        <f t="shared" si="186"/>
        <v>31</v>
      </c>
      <c r="D404" s="55">
        <v>0.99999999999999867</v>
      </c>
      <c r="E404" s="49">
        <v>0.99999999999999867</v>
      </c>
      <c r="F404" s="64">
        <v>2.0833333333333332E-2</v>
      </c>
      <c r="G404" s="34">
        <f t="shared" si="185"/>
        <v>0</v>
      </c>
      <c r="H404" s="50" t="str">
        <f t="shared" si="187"/>
        <v/>
      </c>
      <c r="I404" s="74"/>
      <c r="J404" s="74"/>
      <c r="K404" s="51">
        <f t="shared" si="188"/>
        <v>0</v>
      </c>
      <c r="L404" s="24"/>
    </row>
    <row r="405" spans="1:14" x14ac:dyDescent="0.25">
      <c r="A405" s="23"/>
      <c r="B405" s="21"/>
      <c r="C405" s="22"/>
      <c r="D405" s="56"/>
      <c r="E405" s="57"/>
      <c r="F405" s="46" t="s">
        <v>20</v>
      </c>
      <c r="G405" s="28">
        <f>SUM(G398:G404)</f>
        <v>39.999999999999936</v>
      </c>
      <c r="H405" s="58">
        <f>SUM(H398:H404)</f>
        <v>0</v>
      </c>
      <c r="I405" s="76">
        <f t="shared" ref="I405:J405" si="189">SUM(I398:I404)</f>
        <v>0</v>
      </c>
      <c r="J405" s="76">
        <f t="shared" si="189"/>
        <v>0</v>
      </c>
      <c r="K405" s="29">
        <f>SUM(K398:K404)</f>
        <v>449.99999999999932</v>
      </c>
      <c r="L405" s="24"/>
    </row>
    <row r="406" spans="1:14" x14ac:dyDescent="0.25">
      <c r="B406" s="21"/>
      <c r="C406" s="22"/>
      <c r="D406" s="57"/>
      <c r="E406" s="57"/>
      <c r="F406" s="66" t="s">
        <v>21</v>
      </c>
      <c r="G406" s="7"/>
      <c r="H406" s="50"/>
      <c r="I406" s="74"/>
      <c r="J406" s="74"/>
      <c r="K406" s="32">
        <f>K405/1.33</f>
        <v>338.34586466165359</v>
      </c>
      <c r="L406" s="24"/>
    </row>
    <row r="407" spans="1:14" ht="15.75" thickBot="1" x14ac:dyDescent="0.3"/>
    <row r="408" spans="1:14" ht="15.75" thickBot="1" x14ac:dyDescent="0.3">
      <c r="A408" s="14" t="s">
        <v>14</v>
      </c>
      <c r="B408" s="15" t="s">
        <v>7</v>
      </c>
      <c r="C408" s="15" t="s">
        <v>13</v>
      </c>
      <c r="D408" s="47" t="s">
        <v>8</v>
      </c>
      <c r="E408" s="47" t="s">
        <v>9</v>
      </c>
      <c r="F408" s="16" t="s">
        <v>15</v>
      </c>
      <c r="G408" s="16" t="s">
        <v>16</v>
      </c>
      <c r="H408" s="48" t="s">
        <v>19</v>
      </c>
      <c r="I408" s="73" t="s">
        <v>17</v>
      </c>
      <c r="J408" s="73" t="s">
        <v>18</v>
      </c>
      <c r="K408" s="17" t="s">
        <v>10</v>
      </c>
      <c r="L408" s="5" t="s">
        <v>12</v>
      </c>
      <c r="N408" s="59">
        <f>C409</f>
        <v>32</v>
      </c>
    </row>
    <row r="409" spans="1:14" x14ac:dyDescent="0.25">
      <c r="A409" s="41" t="s">
        <v>0</v>
      </c>
      <c r="B409" s="42">
        <v>42954</v>
      </c>
      <c r="C409" s="43">
        <f>INT((B409-DATE(YEAR(B409-WEEKDAY(B409-1)+4),1,3)+WEEKDAY(DATE(YEAR(B409-WEEKDAY(B409-1)+4),1,3))+5)/7)</f>
        <v>32</v>
      </c>
      <c r="D409" s="49">
        <v>0.37500000000000022</v>
      </c>
      <c r="E409" s="49">
        <v>0.70833333333333304</v>
      </c>
      <c r="F409" s="64">
        <v>2.0833333333333332E-2</v>
      </c>
      <c r="G409" s="34">
        <f t="shared" ref="G409:G415" si="190">SUM(E409-D409)*24</f>
        <v>7.9999999999999876</v>
      </c>
      <c r="H409" s="50" t="str">
        <f>IF(G409&gt;8,G409-8,"")</f>
        <v/>
      </c>
      <c r="I409" s="74"/>
      <c r="J409" s="74"/>
      <c r="K409" s="51">
        <f>SUM((G409)*$L$2)</f>
        <v>89.999999999999858</v>
      </c>
      <c r="L409" s="9">
        <f>P3/20/8</f>
        <v>11.25</v>
      </c>
    </row>
    <row r="410" spans="1:14" x14ac:dyDescent="0.25">
      <c r="A410" s="44" t="s">
        <v>1</v>
      </c>
      <c r="B410" s="42">
        <v>42955</v>
      </c>
      <c r="C410" s="43">
        <f t="shared" ref="C410:C415" si="191">INT((B410-DATE(YEAR(B410-WEEKDAY(B410-1)+4),1,3)+WEEKDAY(DATE(YEAR(B410-WEEKDAY(B410-1)+4),1,3))+5)/7)</f>
        <v>32</v>
      </c>
      <c r="D410" s="52">
        <v>0.37500000000000022</v>
      </c>
      <c r="E410" s="52">
        <v>0.70833333333333304</v>
      </c>
      <c r="F410" s="65">
        <v>2.0833333333333332E-2</v>
      </c>
      <c r="G410" s="35">
        <f t="shared" si="190"/>
        <v>7.9999999999999876</v>
      </c>
      <c r="H410" s="53" t="str">
        <f t="shared" ref="H410:H415" si="192">IF(G410&gt;8,G410-8,"")</f>
        <v/>
      </c>
      <c r="I410" s="75"/>
      <c r="J410" s="75"/>
      <c r="K410" s="54">
        <f t="shared" ref="K410:K415" si="193">SUM((G410)*$L$2)</f>
        <v>89.999999999999858</v>
      </c>
      <c r="L410" s="24"/>
    </row>
    <row r="411" spans="1:14" x14ac:dyDescent="0.25">
      <c r="A411" s="41" t="s">
        <v>2</v>
      </c>
      <c r="B411" s="42">
        <v>42956</v>
      </c>
      <c r="C411" s="43">
        <f t="shared" si="191"/>
        <v>32</v>
      </c>
      <c r="D411" s="49">
        <v>0.37500000000000022</v>
      </c>
      <c r="E411" s="49">
        <v>0.70833333333333304</v>
      </c>
      <c r="F411" s="64">
        <v>2.0833333333333332E-2</v>
      </c>
      <c r="G411" s="34">
        <f t="shared" si="190"/>
        <v>7.9999999999999876</v>
      </c>
      <c r="H411" s="50" t="str">
        <f t="shared" si="192"/>
        <v/>
      </c>
      <c r="I411" s="74"/>
      <c r="J411" s="74"/>
      <c r="K411" s="51">
        <f t="shared" si="193"/>
        <v>89.999999999999858</v>
      </c>
      <c r="L411" s="24"/>
    </row>
    <row r="412" spans="1:14" x14ac:dyDescent="0.25">
      <c r="A412" s="44" t="s">
        <v>3</v>
      </c>
      <c r="B412" s="42">
        <v>42957</v>
      </c>
      <c r="C412" s="43">
        <f t="shared" si="191"/>
        <v>32</v>
      </c>
      <c r="D412" s="52">
        <v>0.37500000000000022</v>
      </c>
      <c r="E412" s="52">
        <v>0.70833333333333304</v>
      </c>
      <c r="F412" s="65">
        <v>2.0833333333333332E-2</v>
      </c>
      <c r="G412" s="35">
        <f t="shared" si="190"/>
        <v>7.9999999999999876</v>
      </c>
      <c r="H412" s="53" t="str">
        <f t="shared" si="192"/>
        <v/>
      </c>
      <c r="I412" s="75"/>
      <c r="J412" s="75"/>
      <c r="K412" s="54">
        <f t="shared" si="193"/>
        <v>89.999999999999858</v>
      </c>
      <c r="L412" s="24"/>
    </row>
    <row r="413" spans="1:14" x14ac:dyDescent="0.25">
      <c r="A413" s="41" t="s">
        <v>4</v>
      </c>
      <c r="B413" s="42">
        <v>42958</v>
      </c>
      <c r="C413" s="43">
        <f t="shared" si="191"/>
        <v>32</v>
      </c>
      <c r="D413" s="49">
        <v>0.37500000000000022</v>
      </c>
      <c r="E413" s="49">
        <v>0.70833333333333304</v>
      </c>
      <c r="F413" s="64">
        <v>2.0833333333333332E-2</v>
      </c>
      <c r="G413" s="34">
        <f t="shared" si="190"/>
        <v>7.9999999999999876</v>
      </c>
      <c r="H413" s="50" t="str">
        <f t="shared" si="192"/>
        <v/>
      </c>
      <c r="I413" s="74"/>
      <c r="J413" s="74"/>
      <c r="K413" s="51">
        <f t="shared" si="193"/>
        <v>89.999999999999858</v>
      </c>
      <c r="L413" s="24"/>
    </row>
    <row r="414" spans="1:14" x14ac:dyDescent="0.25">
      <c r="A414" s="44" t="s">
        <v>5</v>
      </c>
      <c r="B414" s="42">
        <v>42959</v>
      </c>
      <c r="C414" s="43">
        <f t="shared" si="191"/>
        <v>32</v>
      </c>
      <c r="D414" s="52">
        <v>0.99999999999999867</v>
      </c>
      <c r="E414" s="52">
        <v>0.99999999999999867</v>
      </c>
      <c r="F414" s="65">
        <v>2.0833333333333332E-2</v>
      </c>
      <c r="G414" s="35">
        <f t="shared" si="190"/>
        <v>0</v>
      </c>
      <c r="H414" s="53" t="str">
        <f t="shared" si="192"/>
        <v/>
      </c>
      <c r="I414" s="75"/>
      <c r="J414" s="75"/>
      <c r="K414" s="54">
        <f t="shared" si="193"/>
        <v>0</v>
      </c>
      <c r="L414" s="24"/>
    </row>
    <row r="415" spans="1:14" x14ac:dyDescent="0.25">
      <c r="A415" s="41" t="s">
        <v>6</v>
      </c>
      <c r="B415" s="42">
        <v>42960</v>
      </c>
      <c r="C415" s="43">
        <f t="shared" si="191"/>
        <v>32</v>
      </c>
      <c r="D415" s="55">
        <v>0.99999999999999867</v>
      </c>
      <c r="E415" s="49">
        <v>0.99999999999999867</v>
      </c>
      <c r="F415" s="64">
        <v>2.0833333333333332E-2</v>
      </c>
      <c r="G415" s="34">
        <f t="shared" si="190"/>
        <v>0</v>
      </c>
      <c r="H415" s="50" t="str">
        <f t="shared" si="192"/>
        <v/>
      </c>
      <c r="I415" s="74"/>
      <c r="J415" s="74"/>
      <c r="K415" s="51">
        <f t="shared" si="193"/>
        <v>0</v>
      </c>
      <c r="L415" s="24"/>
    </row>
    <row r="416" spans="1:14" x14ac:dyDescent="0.25">
      <c r="A416" s="23"/>
      <c r="B416" s="21"/>
      <c r="C416" s="22"/>
      <c r="D416" s="56"/>
      <c r="E416" s="57"/>
      <c r="F416" s="46" t="s">
        <v>20</v>
      </c>
      <c r="G416" s="28">
        <f>SUM(G409:G415)</f>
        <v>39.999999999999936</v>
      </c>
      <c r="H416" s="58">
        <f>SUM(H409:H415)</f>
        <v>0</v>
      </c>
      <c r="I416" s="76">
        <f t="shared" ref="I416:J416" si="194">SUM(I409:I415)</f>
        <v>0</v>
      </c>
      <c r="J416" s="76">
        <f t="shared" si="194"/>
        <v>0</v>
      </c>
      <c r="K416" s="29">
        <f>SUM(K409:K415)</f>
        <v>449.99999999999932</v>
      </c>
      <c r="L416" s="24"/>
    </row>
    <row r="417" spans="1:14" x14ac:dyDescent="0.25">
      <c r="B417" s="21"/>
      <c r="C417" s="22"/>
      <c r="D417" s="57"/>
      <c r="E417" s="57"/>
      <c r="F417" s="66" t="s">
        <v>21</v>
      </c>
      <c r="G417" s="7"/>
      <c r="H417" s="50"/>
      <c r="I417" s="74"/>
      <c r="J417" s="74"/>
      <c r="K417" s="32">
        <f>K416/1.33</f>
        <v>338.34586466165359</v>
      </c>
      <c r="L417" s="24"/>
    </row>
    <row r="418" spans="1:14" ht="15.75" thickBot="1" x14ac:dyDescent="0.3"/>
    <row r="419" spans="1:14" ht="15.75" thickBot="1" x14ac:dyDescent="0.3">
      <c r="A419" s="14" t="s">
        <v>14</v>
      </c>
      <c r="B419" s="15" t="s">
        <v>7</v>
      </c>
      <c r="C419" s="15" t="s">
        <v>13</v>
      </c>
      <c r="D419" s="47" t="s">
        <v>8</v>
      </c>
      <c r="E419" s="47" t="s">
        <v>9</v>
      </c>
      <c r="F419" s="16" t="s">
        <v>15</v>
      </c>
      <c r="G419" s="16" t="s">
        <v>16</v>
      </c>
      <c r="H419" s="48" t="s">
        <v>19</v>
      </c>
      <c r="I419" s="73" t="s">
        <v>17</v>
      </c>
      <c r="J419" s="73" t="s">
        <v>18</v>
      </c>
      <c r="K419" s="17" t="s">
        <v>10</v>
      </c>
      <c r="L419" s="5" t="s">
        <v>12</v>
      </c>
      <c r="N419" s="59">
        <f>C420</f>
        <v>33</v>
      </c>
    </row>
    <row r="420" spans="1:14" x14ac:dyDescent="0.25">
      <c r="A420" s="41" t="s">
        <v>0</v>
      </c>
      <c r="B420" s="42">
        <v>42961</v>
      </c>
      <c r="C420" s="43">
        <f>INT((B420-DATE(YEAR(B420-WEEKDAY(B420-1)+4),1,3)+WEEKDAY(DATE(YEAR(B420-WEEKDAY(B420-1)+4),1,3))+5)/7)</f>
        <v>33</v>
      </c>
      <c r="D420" s="49">
        <v>0.37500000000000022</v>
      </c>
      <c r="E420" s="49">
        <v>0.70833333333333304</v>
      </c>
      <c r="F420" s="64">
        <v>2.0833333333333332E-2</v>
      </c>
      <c r="G420" s="34">
        <f t="shared" ref="G420:G426" si="195">SUM(E420-D420)*24</f>
        <v>7.9999999999999876</v>
      </c>
      <c r="H420" s="50" t="str">
        <f>IF(G420&gt;8,G420-8,"")</f>
        <v/>
      </c>
      <c r="I420" s="74"/>
      <c r="J420" s="74"/>
      <c r="K420" s="51">
        <f>SUM((G420)*$L$2)</f>
        <v>89.999999999999858</v>
      </c>
      <c r="L420" s="9">
        <f>P3/20/8</f>
        <v>11.25</v>
      </c>
    </row>
    <row r="421" spans="1:14" x14ac:dyDescent="0.25">
      <c r="A421" s="44" t="s">
        <v>1</v>
      </c>
      <c r="B421" s="42">
        <v>42962</v>
      </c>
      <c r="C421" s="43">
        <f t="shared" ref="C421:C426" si="196">INT((B421-DATE(YEAR(B421-WEEKDAY(B421-1)+4),1,3)+WEEKDAY(DATE(YEAR(B421-WEEKDAY(B421-1)+4),1,3))+5)/7)</f>
        <v>33</v>
      </c>
      <c r="D421" s="52">
        <v>0.37500000000000022</v>
      </c>
      <c r="E421" s="52">
        <v>0.70833333333333304</v>
      </c>
      <c r="F421" s="65">
        <v>2.0833333333333332E-2</v>
      </c>
      <c r="G421" s="35">
        <f t="shared" si="195"/>
        <v>7.9999999999999876</v>
      </c>
      <c r="H421" s="53" t="str">
        <f t="shared" ref="H421:H426" si="197">IF(G421&gt;8,G421-8,"")</f>
        <v/>
      </c>
      <c r="I421" s="75"/>
      <c r="J421" s="75"/>
      <c r="K421" s="54">
        <f t="shared" ref="K421:K426" si="198">SUM((G421)*$L$2)</f>
        <v>89.999999999999858</v>
      </c>
      <c r="L421" s="24"/>
    </row>
    <row r="422" spans="1:14" x14ac:dyDescent="0.25">
      <c r="A422" s="41" t="s">
        <v>2</v>
      </c>
      <c r="B422" s="42">
        <v>42963</v>
      </c>
      <c r="C422" s="43">
        <f t="shared" si="196"/>
        <v>33</v>
      </c>
      <c r="D422" s="49">
        <v>0.37500000000000022</v>
      </c>
      <c r="E422" s="49">
        <v>0.70833333333333304</v>
      </c>
      <c r="F422" s="64">
        <v>2.0833333333333332E-2</v>
      </c>
      <c r="G422" s="34">
        <f t="shared" si="195"/>
        <v>7.9999999999999876</v>
      </c>
      <c r="H422" s="50" t="str">
        <f t="shared" si="197"/>
        <v/>
      </c>
      <c r="I422" s="74"/>
      <c r="J422" s="74"/>
      <c r="K422" s="51">
        <f t="shared" si="198"/>
        <v>89.999999999999858</v>
      </c>
      <c r="L422" s="24"/>
    </row>
    <row r="423" spans="1:14" x14ac:dyDescent="0.25">
      <c r="A423" s="44" t="s">
        <v>3</v>
      </c>
      <c r="B423" s="42">
        <v>42964</v>
      </c>
      <c r="C423" s="43">
        <f t="shared" si="196"/>
        <v>33</v>
      </c>
      <c r="D423" s="52">
        <v>0.37500000000000022</v>
      </c>
      <c r="E423" s="52">
        <v>0.70833333333333304</v>
      </c>
      <c r="F423" s="65">
        <v>2.0833333333333332E-2</v>
      </c>
      <c r="G423" s="35">
        <f t="shared" si="195"/>
        <v>7.9999999999999876</v>
      </c>
      <c r="H423" s="53" t="str">
        <f t="shared" si="197"/>
        <v/>
      </c>
      <c r="I423" s="75"/>
      <c r="J423" s="75"/>
      <c r="K423" s="54">
        <f t="shared" si="198"/>
        <v>89.999999999999858</v>
      </c>
      <c r="L423" s="24"/>
    </row>
    <row r="424" spans="1:14" x14ac:dyDescent="0.25">
      <c r="A424" s="41" t="s">
        <v>4</v>
      </c>
      <c r="B424" s="42">
        <v>42965</v>
      </c>
      <c r="C424" s="43">
        <f t="shared" si="196"/>
        <v>33</v>
      </c>
      <c r="D424" s="49">
        <v>0.37500000000000022</v>
      </c>
      <c r="E424" s="49">
        <v>0.70833333333333304</v>
      </c>
      <c r="F424" s="64">
        <v>2.0833333333333332E-2</v>
      </c>
      <c r="G424" s="34">
        <f t="shared" si="195"/>
        <v>7.9999999999999876</v>
      </c>
      <c r="H424" s="50" t="str">
        <f t="shared" si="197"/>
        <v/>
      </c>
      <c r="I424" s="74"/>
      <c r="J424" s="74"/>
      <c r="K424" s="51">
        <f t="shared" si="198"/>
        <v>89.999999999999858</v>
      </c>
      <c r="L424" s="24"/>
    </row>
    <row r="425" spans="1:14" x14ac:dyDescent="0.25">
      <c r="A425" s="44" t="s">
        <v>5</v>
      </c>
      <c r="B425" s="42">
        <v>42966</v>
      </c>
      <c r="C425" s="43">
        <f t="shared" si="196"/>
        <v>33</v>
      </c>
      <c r="D425" s="52">
        <v>0.99999999999999867</v>
      </c>
      <c r="E425" s="52">
        <v>0.99999999999999867</v>
      </c>
      <c r="F425" s="65">
        <v>2.0833333333333332E-2</v>
      </c>
      <c r="G425" s="35">
        <f t="shared" si="195"/>
        <v>0</v>
      </c>
      <c r="H425" s="53" t="str">
        <f t="shared" si="197"/>
        <v/>
      </c>
      <c r="I425" s="75"/>
      <c r="J425" s="75"/>
      <c r="K425" s="54">
        <f t="shared" si="198"/>
        <v>0</v>
      </c>
      <c r="L425" s="24"/>
    </row>
    <row r="426" spans="1:14" x14ac:dyDescent="0.25">
      <c r="A426" s="41" t="s">
        <v>6</v>
      </c>
      <c r="B426" s="42">
        <v>42967</v>
      </c>
      <c r="C426" s="43">
        <f t="shared" si="196"/>
        <v>33</v>
      </c>
      <c r="D426" s="55">
        <v>0.99999999999999867</v>
      </c>
      <c r="E426" s="49">
        <v>0.99999999999999867</v>
      </c>
      <c r="F426" s="64">
        <v>2.0833333333333332E-2</v>
      </c>
      <c r="G426" s="34">
        <f t="shared" si="195"/>
        <v>0</v>
      </c>
      <c r="H426" s="50" t="str">
        <f t="shared" si="197"/>
        <v/>
      </c>
      <c r="I426" s="74"/>
      <c r="J426" s="74"/>
      <c r="K426" s="51">
        <f t="shared" si="198"/>
        <v>0</v>
      </c>
      <c r="L426" s="24"/>
    </row>
    <row r="427" spans="1:14" x14ac:dyDescent="0.25">
      <c r="A427" s="23"/>
      <c r="B427" s="21"/>
      <c r="C427" s="22"/>
      <c r="D427" s="56"/>
      <c r="E427" s="57"/>
      <c r="F427" s="46" t="s">
        <v>20</v>
      </c>
      <c r="G427" s="28">
        <f>SUM(G420:G426)</f>
        <v>39.999999999999936</v>
      </c>
      <c r="H427" s="58">
        <f>SUM(H420:H426)</f>
        <v>0</v>
      </c>
      <c r="I427" s="76">
        <f t="shared" ref="I427:J427" si="199">SUM(I420:I426)</f>
        <v>0</v>
      </c>
      <c r="J427" s="76">
        <f t="shared" si="199"/>
        <v>0</v>
      </c>
      <c r="K427" s="29">
        <f>SUM(K420:K426)</f>
        <v>449.99999999999932</v>
      </c>
      <c r="L427" s="24"/>
    </row>
    <row r="428" spans="1:14" x14ac:dyDescent="0.25">
      <c r="B428" s="21"/>
      <c r="C428" s="22"/>
      <c r="D428" s="57"/>
      <c r="E428" s="57"/>
      <c r="F428" s="66" t="s">
        <v>21</v>
      </c>
      <c r="G428" s="7"/>
      <c r="H428" s="50"/>
      <c r="I428" s="74"/>
      <c r="J428" s="74"/>
      <c r="K428" s="32">
        <f>K427/1.33</f>
        <v>338.34586466165359</v>
      </c>
      <c r="L428" s="24"/>
    </row>
    <row r="429" spans="1:14" ht="15.75" thickBot="1" x14ac:dyDescent="0.3"/>
    <row r="430" spans="1:14" ht="15.75" thickBot="1" x14ac:dyDescent="0.3">
      <c r="A430" s="14" t="s">
        <v>14</v>
      </c>
      <c r="B430" s="15" t="s">
        <v>7</v>
      </c>
      <c r="C430" s="15" t="s">
        <v>13</v>
      </c>
      <c r="D430" s="47" t="s">
        <v>8</v>
      </c>
      <c r="E430" s="47" t="s">
        <v>9</v>
      </c>
      <c r="F430" s="16" t="s">
        <v>15</v>
      </c>
      <c r="G430" s="16" t="s">
        <v>16</v>
      </c>
      <c r="H430" s="48" t="s">
        <v>19</v>
      </c>
      <c r="I430" s="73" t="s">
        <v>17</v>
      </c>
      <c r="J430" s="73" t="s">
        <v>18</v>
      </c>
      <c r="K430" s="17" t="s">
        <v>10</v>
      </c>
      <c r="L430" s="5" t="s">
        <v>12</v>
      </c>
      <c r="N430" s="59">
        <f>C431</f>
        <v>34</v>
      </c>
    </row>
    <row r="431" spans="1:14" x14ac:dyDescent="0.25">
      <c r="A431" s="41" t="s">
        <v>0</v>
      </c>
      <c r="B431" s="42">
        <v>42968</v>
      </c>
      <c r="C431" s="43">
        <f>INT((B431-DATE(YEAR(B431-WEEKDAY(B431-1)+4),1,3)+WEEKDAY(DATE(YEAR(B431-WEEKDAY(B431-1)+4),1,3))+5)/7)</f>
        <v>34</v>
      </c>
      <c r="D431" s="49">
        <v>0.37500000000000022</v>
      </c>
      <c r="E431" s="49">
        <v>0.70833333333333304</v>
      </c>
      <c r="F431" s="64">
        <v>2.0833333333333332E-2</v>
      </c>
      <c r="G431" s="34">
        <f t="shared" ref="G431:G437" si="200">SUM(E431-D431)*24</f>
        <v>7.9999999999999876</v>
      </c>
      <c r="H431" s="50" t="str">
        <f>IF(G431&gt;8,G431-8,"")</f>
        <v/>
      </c>
      <c r="I431" s="74"/>
      <c r="J431" s="74"/>
      <c r="K431" s="51">
        <f>SUM((G431)*$L$2)</f>
        <v>89.999999999999858</v>
      </c>
      <c r="L431" s="9">
        <f>P3/20/8</f>
        <v>11.25</v>
      </c>
    </row>
    <row r="432" spans="1:14" x14ac:dyDescent="0.25">
      <c r="A432" s="44" t="s">
        <v>1</v>
      </c>
      <c r="B432" s="42">
        <v>42969</v>
      </c>
      <c r="C432" s="43">
        <f t="shared" ref="C432:C437" si="201">INT((B432-DATE(YEAR(B432-WEEKDAY(B432-1)+4),1,3)+WEEKDAY(DATE(YEAR(B432-WEEKDAY(B432-1)+4),1,3))+5)/7)</f>
        <v>34</v>
      </c>
      <c r="D432" s="52">
        <v>0.37500000000000022</v>
      </c>
      <c r="E432" s="52">
        <v>0.70833333333333304</v>
      </c>
      <c r="F432" s="65">
        <v>2.0833333333333332E-2</v>
      </c>
      <c r="G432" s="35">
        <f t="shared" si="200"/>
        <v>7.9999999999999876</v>
      </c>
      <c r="H432" s="53" t="str">
        <f t="shared" ref="H432:H437" si="202">IF(G432&gt;8,G432-8,"")</f>
        <v/>
      </c>
      <c r="I432" s="75"/>
      <c r="J432" s="75"/>
      <c r="K432" s="54">
        <f t="shared" ref="K432:K437" si="203">SUM((G432)*$L$2)</f>
        <v>89.999999999999858</v>
      </c>
      <c r="L432" s="24"/>
    </row>
    <row r="433" spans="1:14" x14ac:dyDescent="0.25">
      <c r="A433" s="41" t="s">
        <v>2</v>
      </c>
      <c r="B433" s="42">
        <v>42970</v>
      </c>
      <c r="C433" s="43">
        <f t="shared" si="201"/>
        <v>34</v>
      </c>
      <c r="D433" s="49">
        <v>0.37500000000000022</v>
      </c>
      <c r="E433" s="49">
        <v>0.70833333333333304</v>
      </c>
      <c r="F433" s="64">
        <v>2.0833333333333332E-2</v>
      </c>
      <c r="G433" s="34">
        <f t="shared" si="200"/>
        <v>7.9999999999999876</v>
      </c>
      <c r="H433" s="50" t="str">
        <f t="shared" si="202"/>
        <v/>
      </c>
      <c r="I433" s="74"/>
      <c r="J433" s="74"/>
      <c r="K433" s="51">
        <f t="shared" si="203"/>
        <v>89.999999999999858</v>
      </c>
      <c r="L433" s="24"/>
    </row>
    <row r="434" spans="1:14" x14ac:dyDescent="0.25">
      <c r="A434" s="44" t="s">
        <v>3</v>
      </c>
      <c r="B434" s="42">
        <v>42971</v>
      </c>
      <c r="C434" s="43">
        <f t="shared" si="201"/>
        <v>34</v>
      </c>
      <c r="D434" s="52">
        <v>0.37500000000000022</v>
      </c>
      <c r="E434" s="52">
        <v>0.70833333333333304</v>
      </c>
      <c r="F434" s="65">
        <v>2.0833333333333332E-2</v>
      </c>
      <c r="G434" s="35">
        <f t="shared" si="200"/>
        <v>7.9999999999999876</v>
      </c>
      <c r="H434" s="53" t="str">
        <f t="shared" si="202"/>
        <v/>
      </c>
      <c r="I434" s="75"/>
      <c r="J434" s="75"/>
      <c r="K434" s="54">
        <f t="shared" si="203"/>
        <v>89.999999999999858</v>
      </c>
      <c r="L434" s="24"/>
    </row>
    <row r="435" spans="1:14" x14ac:dyDescent="0.25">
      <c r="A435" s="41" t="s">
        <v>4</v>
      </c>
      <c r="B435" s="42">
        <v>42972</v>
      </c>
      <c r="C435" s="43">
        <f t="shared" si="201"/>
        <v>34</v>
      </c>
      <c r="D435" s="49">
        <v>0.37500000000000022</v>
      </c>
      <c r="E435" s="49">
        <v>0.70833333333333304</v>
      </c>
      <c r="F435" s="64">
        <v>2.0833333333333332E-2</v>
      </c>
      <c r="G435" s="34">
        <f t="shared" si="200"/>
        <v>7.9999999999999876</v>
      </c>
      <c r="H435" s="50" t="str">
        <f t="shared" si="202"/>
        <v/>
      </c>
      <c r="I435" s="74"/>
      <c r="J435" s="74"/>
      <c r="K435" s="51">
        <f t="shared" si="203"/>
        <v>89.999999999999858</v>
      </c>
      <c r="L435" s="24"/>
    </row>
    <row r="436" spans="1:14" x14ac:dyDescent="0.25">
      <c r="A436" s="44" t="s">
        <v>5</v>
      </c>
      <c r="B436" s="42">
        <v>42973</v>
      </c>
      <c r="C436" s="43">
        <f t="shared" si="201"/>
        <v>34</v>
      </c>
      <c r="D436" s="52">
        <v>0.99999999999999867</v>
      </c>
      <c r="E436" s="52">
        <v>0.99999999999999867</v>
      </c>
      <c r="F436" s="65">
        <v>2.0833333333333332E-2</v>
      </c>
      <c r="G436" s="35">
        <f t="shared" si="200"/>
        <v>0</v>
      </c>
      <c r="H436" s="53" t="str">
        <f t="shared" si="202"/>
        <v/>
      </c>
      <c r="I436" s="75"/>
      <c r="J436" s="75"/>
      <c r="K436" s="54">
        <f t="shared" si="203"/>
        <v>0</v>
      </c>
      <c r="L436" s="24"/>
    </row>
    <row r="437" spans="1:14" x14ac:dyDescent="0.25">
      <c r="A437" s="41" t="s">
        <v>6</v>
      </c>
      <c r="B437" s="42">
        <v>42974</v>
      </c>
      <c r="C437" s="43">
        <f t="shared" si="201"/>
        <v>34</v>
      </c>
      <c r="D437" s="55">
        <v>0.99999999999999867</v>
      </c>
      <c r="E437" s="49">
        <v>0.99999999999999867</v>
      </c>
      <c r="F437" s="64">
        <v>2.0833333333333332E-2</v>
      </c>
      <c r="G437" s="34">
        <f t="shared" si="200"/>
        <v>0</v>
      </c>
      <c r="H437" s="50" t="str">
        <f t="shared" si="202"/>
        <v/>
      </c>
      <c r="I437" s="74"/>
      <c r="J437" s="74"/>
      <c r="K437" s="51">
        <f t="shared" si="203"/>
        <v>0</v>
      </c>
      <c r="L437" s="24"/>
    </row>
    <row r="438" spans="1:14" x14ac:dyDescent="0.25">
      <c r="A438" s="23"/>
      <c r="B438" s="21"/>
      <c r="C438" s="22"/>
      <c r="D438" s="56"/>
      <c r="E438" s="57"/>
      <c r="F438" s="46" t="s">
        <v>20</v>
      </c>
      <c r="G438" s="28">
        <f>SUM(G431:G437)</f>
        <v>39.999999999999936</v>
      </c>
      <c r="H438" s="58">
        <f>SUM(H431:H437)</f>
        <v>0</v>
      </c>
      <c r="I438" s="76">
        <f t="shared" ref="I438:J438" si="204">SUM(I431:I437)</f>
        <v>0</v>
      </c>
      <c r="J438" s="76">
        <f t="shared" si="204"/>
        <v>0</v>
      </c>
      <c r="K438" s="29">
        <f>SUM(K431:K437)</f>
        <v>449.99999999999932</v>
      </c>
      <c r="L438" s="24"/>
    </row>
    <row r="439" spans="1:14" x14ac:dyDescent="0.25">
      <c r="B439" s="21"/>
      <c r="C439" s="22"/>
      <c r="D439" s="57"/>
      <c r="E439" s="57"/>
      <c r="F439" s="66" t="s">
        <v>21</v>
      </c>
      <c r="G439" s="7"/>
      <c r="H439" s="50"/>
      <c r="I439" s="74"/>
      <c r="J439" s="74"/>
      <c r="K439" s="32">
        <f>K438/1.33</f>
        <v>338.34586466165359</v>
      </c>
      <c r="L439" s="24"/>
    </row>
    <row r="440" spans="1:14" ht="15.75" thickBot="1" x14ac:dyDescent="0.3"/>
    <row r="441" spans="1:14" ht="15.75" thickBot="1" x14ac:dyDescent="0.3">
      <c r="A441" s="14" t="s">
        <v>14</v>
      </c>
      <c r="B441" s="15" t="s">
        <v>7</v>
      </c>
      <c r="C441" s="15" t="s">
        <v>13</v>
      </c>
      <c r="D441" s="47" t="s">
        <v>8</v>
      </c>
      <c r="E441" s="47" t="s">
        <v>9</v>
      </c>
      <c r="F441" s="16" t="s">
        <v>15</v>
      </c>
      <c r="G441" s="16" t="s">
        <v>16</v>
      </c>
      <c r="H441" s="48" t="s">
        <v>19</v>
      </c>
      <c r="I441" s="73" t="s">
        <v>17</v>
      </c>
      <c r="J441" s="73" t="s">
        <v>18</v>
      </c>
      <c r="K441" s="17" t="s">
        <v>10</v>
      </c>
      <c r="L441" s="5" t="s">
        <v>12</v>
      </c>
      <c r="N441" s="59">
        <f>C442</f>
        <v>35</v>
      </c>
    </row>
    <row r="442" spans="1:14" x14ac:dyDescent="0.25">
      <c r="A442" s="41" t="s">
        <v>0</v>
      </c>
      <c r="B442" s="42">
        <v>42975</v>
      </c>
      <c r="C442" s="43">
        <f>INT((B442-DATE(YEAR(B442-WEEKDAY(B442-1)+4),1,3)+WEEKDAY(DATE(YEAR(B442-WEEKDAY(B442-1)+4),1,3))+5)/7)</f>
        <v>35</v>
      </c>
      <c r="D442" s="49">
        <v>0.37500000000000022</v>
      </c>
      <c r="E442" s="49">
        <v>0.70833333333333304</v>
      </c>
      <c r="F442" s="64">
        <v>2.0833333333333332E-2</v>
      </c>
      <c r="G442" s="34">
        <f t="shared" ref="G442:G448" si="205">SUM(E442-D442)*24</f>
        <v>7.9999999999999876</v>
      </c>
      <c r="H442" s="50" t="str">
        <f>IF(G442&gt;8,G442-8,"")</f>
        <v/>
      </c>
      <c r="I442" s="74"/>
      <c r="J442" s="74"/>
      <c r="K442" s="51">
        <f>SUM((G442)*$L$2)</f>
        <v>89.999999999999858</v>
      </c>
      <c r="L442" s="9">
        <f>P3/20/8</f>
        <v>11.25</v>
      </c>
    </row>
    <row r="443" spans="1:14" x14ac:dyDescent="0.25">
      <c r="A443" s="44" t="s">
        <v>1</v>
      </c>
      <c r="B443" s="42">
        <v>42976</v>
      </c>
      <c r="C443" s="43">
        <f t="shared" ref="C443:C448" si="206">INT((B443-DATE(YEAR(B443-WEEKDAY(B443-1)+4),1,3)+WEEKDAY(DATE(YEAR(B443-WEEKDAY(B443-1)+4),1,3))+5)/7)</f>
        <v>35</v>
      </c>
      <c r="D443" s="52">
        <v>0.37500000000000022</v>
      </c>
      <c r="E443" s="52">
        <v>0.70833333333333304</v>
      </c>
      <c r="F443" s="65">
        <v>2.0833333333333332E-2</v>
      </c>
      <c r="G443" s="35">
        <f t="shared" si="205"/>
        <v>7.9999999999999876</v>
      </c>
      <c r="H443" s="53" t="str">
        <f t="shared" ref="H443:H448" si="207">IF(G443&gt;8,G443-8,"")</f>
        <v/>
      </c>
      <c r="I443" s="75"/>
      <c r="J443" s="75"/>
      <c r="K443" s="54">
        <f t="shared" ref="K443:K448" si="208">SUM((G443)*$L$2)</f>
        <v>89.999999999999858</v>
      </c>
      <c r="L443" s="24"/>
    </row>
    <row r="444" spans="1:14" x14ac:dyDescent="0.25">
      <c r="A444" s="41" t="s">
        <v>2</v>
      </c>
      <c r="B444" s="42">
        <v>42977</v>
      </c>
      <c r="C444" s="43">
        <f t="shared" si="206"/>
        <v>35</v>
      </c>
      <c r="D444" s="49">
        <v>0.37500000000000022</v>
      </c>
      <c r="E444" s="49">
        <v>0.70833333333333304</v>
      </c>
      <c r="F444" s="64">
        <v>2.0833333333333332E-2</v>
      </c>
      <c r="G444" s="34">
        <f t="shared" si="205"/>
        <v>7.9999999999999876</v>
      </c>
      <c r="H444" s="50" t="str">
        <f t="shared" si="207"/>
        <v/>
      </c>
      <c r="I444" s="74"/>
      <c r="J444" s="74"/>
      <c r="K444" s="51">
        <f t="shared" si="208"/>
        <v>89.999999999999858</v>
      </c>
      <c r="L444" s="24"/>
    </row>
    <row r="445" spans="1:14" x14ac:dyDescent="0.25">
      <c r="A445" s="44" t="s">
        <v>3</v>
      </c>
      <c r="B445" s="42">
        <v>42978</v>
      </c>
      <c r="C445" s="43">
        <f t="shared" si="206"/>
        <v>35</v>
      </c>
      <c r="D445" s="52">
        <v>0.37500000000000022</v>
      </c>
      <c r="E445" s="52">
        <v>0.70833333333333304</v>
      </c>
      <c r="F445" s="65">
        <v>2.0833333333333332E-2</v>
      </c>
      <c r="G445" s="35">
        <f t="shared" si="205"/>
        <v>7.9999999999999876</v>
      </c>
      <c r="H445" s="53" t="str">
        <f t="shared" si="207"/>
        <v/>
      </c>
      <c r="I445" s="75"/>
      <c r="J445" s="75"/>
      <c r="K445" s="54">
        <f t="shared" si="208"/>
        <v>89.999999999999858</v>
      </c>
      <c r="L445" s="24"/>
    </row>
    <row r="446" spans="1:14" x14ac:dyDescent="0.25">
      <c r="A446" s="41" t="s">
        <v>4</v>
      </c>
      <c r="B446" s="42">
        <v>42979</v>
      </c>
      <c r="C446" s="43">
        <f t="shared" si="206"/>
        <v>35</v>
      </c>
      <c r="D446" s="49">
        <v>0.37500000000000022</v>
      </c>
      <c r="E446" s="49">
        <v>0.70833333333333304</v>
      </c>
      <c r="F446" s="64">
        <v>2.0833333333333332E-2</v>
      </c>
      <c r="G446" s="34">
        <f t="shared" si="205"/>
        <v>7.9999999999999876</v>
      </c>
      <c r="H446" s="50" t="str">
        <f t="shared" si="207"/>
        <v/>
      </c>
      <c r="I446" s="74"/>
      <c r="J446" s="74"/>
      <c r="K446" s="51">
        <f t="shared" si="208"/>
        <v>89.999999999999858</v>
      </c>
      <c r="L446" s="24"/>
    </row>
    <row r="447" spans="1:14" x14ac:dyDescent="0.25">
      <c r="A447" s="44" t="s">
        <v>5</v>
      </c>
      <c r="B447" s="42">
        <v>42980</v>
      </c>
      <c r="C447" s="43">
        <f t="shared" si="206"/>
        <v>35</v>
      </c>
      <c r="D447" s="52">
        <v>0.99999999999999867</v>
      </c>
      <c r="E447" s="52">
        <v>0.99999999999999867</v>
      </c>
      <c r="F447" s="65">
        <v>2.0833333333333332E-2</v>
      </c>
      <c r="G447" s="35">
        <f t="shared" si="205"/>
        <v>0</v>
      </c>
      <c r="H447" s="53" t="str">
        <f t="shared" si="207"/>
        <v/>
      </c>
      <c r="I447" s="75"/>
      <c r="J447" s="75"/>
      <c r="K447" s="54">
        <f t="shared" si="208"/>
        <v>0</v>
      </c>
      <c r="L447" s="24"/>
    </row>
    <row r="448" spans="1:14" x14ac:dyDescent="0.25">
      <c r="A448" s="41" t="s">
        <v>6</v>
      </c>
      <c r="B448" s="42">
        <v>42981</v>
      </c>
      <c r="C448" s="43">
        <f t="shared" si="206"/>
        <v>35</v>
      </c>
      <c r="D448" s="55">
        <v>0.99999999999999867</v>
      </c>
      <c r="E448" s="49">
        <v>0.99999999999999867</v>
      </c>
      <c r="F448" s="64">
        <v>2.0833333333333332E-2</v>
      </c>
      <c r="G448" s="34">
        <f t="shared" si="205"/>
        <v>0</v>
      </c>
      <c r="H448" s="50" t="str">
        <f t="shared" si="207"/>
        <v/>
      </c>
      <c r="I448" s="74"/>
      <c r="J448" s="74"/>
      <c r="K448" s="51">
        <f t="shared" si="208"/>
        <v>0</v>
      </c>
      <c r="L448" s="24"/>
    </row>
    <row r="449" spans="1:14" x14ac:dyDescent="0.25">
      <c r="A449" s="23"/>
      <c r="B449" s="21"/>
      <c r="C449" s="22"/>
      <c r="D449" s="56"/>
      <c r="E449" s="57"/>
      <c r="F449" s="46" t="s">
        <v>20</v>
      </c>
      <c r="G449" s="28">
        <f>SUM(G442:G448)</f>
        <v>39.999999999999936</v>
      </c>
      <c r="H449" s="58">
        <f>SUM(H442:H448)</f>
        <v>0</v>
      </c>
      <c r="I449" s="76">
        <f t="shared" ref="I449:J449" si="209">SUM(I442:I448)</f>
        <v>0</v>
      </c>
      <c r="J449" s="76">
        <f t="shared" si="209"/>
        <v>0</v>
      </c>
      <c r="K449" s="29">
        <f>SUM(K442:K448)</f>
        <v>449.99999999999932</v>
      </c>
      <c r="L449" s="24"/>
    </row>
    <row r="450" spans="1:14" x14ac:dyDescent="0.25">
      <c r="B450" s="21"/>
      <c r="C450" s="22"/>
      <c r="D450" s="57"/>
      <c r="E450" s="57"/>
      <c r="F450" s="66" t="s">
        <v>21</v>
      </c>
      <c r="G450" s="7"/>
      <c r="H450" s="50"/>
      <c r="I450" s="74"/>
      <c r="J450" s="74"/>
      <c r="K450" s="32">
        <f>K449/1.33</f>
        <v>338.34586466165359</v>
      </c>
      <c r="L450" s="24"/>
    </row>
    <row r="451" spans="1:14" ht="15.75" thickBot="1" x14ac:dyDescent="0.3"/>
    <row r="452" spans="1:14" ht="15.75" thickBot="1" x14ac:dyDescent="0.3">
      <c r="A452" s="14" t="s">
        <v>14</v>
      </c>
      <c r="B452" s="15" t="s">
        <v>7</v>
      </c>
      <c r="C452" s="15" t="s">
        <v>13</v>
      </c>
      <c r="D452" s="47" t="s">
        <v>8</v>
      </c>
      <c r="E452" s="47" t="s">
        <v>9</v>
      </c>
      <c r="F452" s="16" t="s">
        <v>15</v>
      </c>
      <c r="G452" s="16" t="s">
        <v>16</v>
      </c>
      <c r="H452" s="48" t="s">
        <v>19</v>
      </c>
      <c r="I452" s="73" t="s">
        <v>17</v>
      </c>
      <c r="J452" s="73" t="s">
        <v>18</v>
      </c>
      <c r="K452" s="17" t="s">
        <v>10</v>
      </c>
      <c r="L452" s="5" t="s">
        <v>12</v>
      </c>
      <c r="N452" s="59">
        <f>C453</f>
        <v>36</v>
      </c>
    </row>
    <row r="453" spans="1:14" x14ac:dyDescent="0.25">
      <c r="A453" s="41" t="s">
        <v>0</v>
      </c>
      <c r="B453" s="42">
        <v>42982</v>
      </c>
      <c r="C453" s="43">
        <f>INT((B453-DATE(YEAR(B453-WEEKDAY(B453-1)+4),1,3)+WEEKDAY(DATE(YEAR(B453-WEEKDAY(B453-1)+4),1,3))+5)/7)</f>
        <v>36</v>
      </c>
      <c r="D453" s="49">
        <v>0.37500000000000022</v>
      </c>
      <c r="E453" s="49">
        <v>0.70833333333333304</v>
      </c>
      <c r="F453" s="64">
        <v>2.0833333333333332E-2</v>
      </c>
      <c r="G453" s="34">
        <f t="shared" ref="G453:G459" si="210">SUM(E453-D453)*24</f>
        <v>7.9999999999999876</v>
      </c>
      <c r="H453" s="50" t="str">
        <f>IF(G453&gt;8,G453-8,"")</f>
        <v/>
      </c>
      <c r="I453" s="74"/>
      <c r="J453" s="74"/>
      <c r="K453" s="51">
        <f>SUM((G453)*$L$2)</f>
        <v>89.999999999999858</v>
      </c>
      <c r="L453" s="9">
        <f>P3/20/8</f>
        <v>11.25</v>
      </c>
    </row>
    <row r="454" spans="1:14" x14ac:dyDescent="0.25">
      <c r="A454" s="44" t="s">
        <v>1</v>
      </c>
      <c r="B454" s="42">
        <v>42983</v>
      </c>
      <c r="C454" s="43">
        <f t="shared" ref="C454:C459" si="211">INT((B454-DATE(YEAR(B454-WEEKDAY(B454-1)+4),1,3)+WEEKDAY(DATE(YEAR(B454-WEEKDAY(B454-1)+4),1,3))+5)/7)</f>
        <v>36</v>
      </c>
      <c r="D454" s="52">
        <v>0.37500000000000022</v>
      </c>
      <c r="E454" s="52">
        <v>0.70833333333333304</v>
      </c>
      <c r="F454" s="65">
        <v>2.0833333333333332E-2</v>
      </c>
      <c r="G454" s="35">
        <f t="shared" si="210"/>
        <v>7.9999999999999876</v>
      </c>
      <c r="H454" s="53" t="str">
        <f t="shared" ref="H454:H459" si="212">IF(G454&gt;8,G454-8,"")</f>
        <v/>
      </c>
      <c r="I454" s="75"/>
      <c r="J454" s="75"/>
      <c r="K454" s="54">
        <f t="shared" ref="K454:K459" si="213">SUM((G454)*$L$2)</f>
        <v>89.999999999999858</v>
      </c>
      <c r="L454" s="24"/>
    </row>
    <row r="455" spans="1:14" x14ac:dyDescent="0.25">
      <c r="A455" s="41" t="s">
        <v>2</v>
      </c>
      <c r="B455" s="42">
        <v>42984</v>
      </c>
      <c r="C455" s="43">
        <f t="shared" si="211"/>
        <v>36</v>
      </c>
      <c r="D455" s="49">
        <v>0.37500000000000022</v>
      </c>
      <c r="E455" s="49">
        <v>0.70833333333333304</v>
      </c>
      <c r="F455" s="64">
        <v>2.0833333333333332E-2</v>
      </c>
      <c r="G455" s="34">
        <f t="shared" si="210"/>
        <v>7.9999999999999876</v>
      </c>
      <c r="H455" s="50" t="str">
        <f t="shared" si="212"/>
        <v/>
      </c>
      <c r="I455" s="74"/>
      <c r="J455" s="74"/>
      <c r="K455" s="51">
        <f t="shared" si="213"/>
        <v>89.999999999999858</v>
      </c>
      <c r="L455" s="24"/>
    </row>
    <row r="456" spans="1:14" x14ac:dyDescent="0.25">
      <c r="A456" s="44" t="s">
        <v>3</v>
      </c>
      <c r="B456" s="42">
        <v>42985</v>
      </c>
      <c r="C456" s="43">
        <f t="shared" si="211"/>
        <v>36</v>
      </c>
      <c r="D456" s="52">
        <v>0.37500000000000022</v>
      </c>
      <c r="E456" s="52">
        <v>0.70833333333333304</v>
      </c>
      <c r="F456" s="65">
        <v>2.0833333333333332E-2</v>
      </c>
      <c r="G456" s="35">
        <f t="shared" si="210"/>
        <v>7.9999999999999876</v>
      </c>
      <c r="H456" s="53" t="str">
        <f t="shared" si="212"/>
        <v/>
      </c>
      <c r="I456" s="75"/>
      <c r="J456" s="75"/>
      <c r="K456" s="54">
        <f t="shared" si="213"/>
        <v>89.999999999999858</v>
      </c>
      <c r="L456" s="24"/>
    </row>
    <row r="457" spans="1:14" x14ac:dyDescent="0.25">
      <c r="A457" s="41" t="s">
        <v>4</v>
      </c>
      <c r="B457" s="42">
        <v>42986</v>
      </c>
      <c r="C457" s="43">
        <f t="shared" si="211"/>
        <v>36</v>
      </c>
      <c r="D457" s="49">
        <v>0.37500000000000022</v>
      </c>
      <c r="E457" s="49">
        <v>0.70833333333333304</v>
      </c>
      <c r="F457" s="64">
        <v>2.0833333333333332E-2</v>
      </c>
      <c r="G457" s="34">
        <f t="shared" si="210"/>
        <v>7.9999999999999876</v>
      </c>
      <c r="H457" s="50" t="str">
        <f t="shared" si="212"/>
        <v/>
      </c>
      <c r="I457" s="74"/>
      <c r="J457" s="74"/>
      <c r="K457" s="51">
        <f t="shared" si="213"/>
        <v>89.999999999999858</v>
      </c>
      <c r="L457" s="24"/>
    </row>
    <row r="458" spans="1:14" x14ac:dyDescent="0.25">
      <c r="A458" s="44" t="s">
        <v>5</v>
      </c>
      <c r="B458" s="42">
        <v>42987</v>
      </c>
      <c r="C458" s="43">
        <f t="shared" si="211"/>
        <v>36</v>
      </c>
      <c r="D458" s="52">
        <v>0.99999999999999867</v>
      </c>
      <c r="E458" s="52">
        <v>0.99999999999999867</v>
      </c>
      <c r="F458" s="65">
        <v>2.0833333333333332E-2</v>
      </c>
      <c r="G458" s="35">
        <f t="shared" si="210"/>
        <v>0</v>
      </c>
      <c r="H458" s="53" t="str">
        <f t="shared" si="212"/>
        <v/>
      </c>
      <c r="I458" s="75"/>
      <c r="J458" s="75"/>
      <c r="K458" s="54">
        <f t="shared" si="213"/>
        <v>0</v>
      </c>
      <c r="L458" s="24"/>
    </row>
    <row r="459" spans="1:14" x14ac:dyDescent="0.25">
      <c r="A459" s="41" t="s">
        <v>6</v>
      </c>
      <c r="B459" s="42">
        <v>42988</v>
      </c>
      <c r="C459" s="43">
        <f t="shared" si="211"/>
        <v>36</v>
      </c>
      <c r="D459" s="55">
        <v>0.99999999999999867</v>
      </c>
      <c r="E459" s="49">
        <v>0.99999999999999867</v>
      </c>
      <c r="F459" s="64">
        <v>2.0833333333333332E-2</v>
      </c>
      <c r="G459" s="34">
        <f t="shared" si="210"/>
        <v>0</v>
      </c>
      <c r="H459" s="50" t="str">
        <f t="shared" si="212"/>
        <v/>
      </c>
      <c r="I459" s="74"/>
      <c r="J459" s="74"/>
      <c r="K459" s="51">
        <f t="shared" si="213"/>
        <v>0</v>
      </c>
      <c r="L459" s="24"/>
    </row>
    <row r="460" spans="1:14" x14ac:dyDescent="0.25">
      <c r="A460" s="23"/>
      <c r="B460" s="21"/>
      <c r="C460" s="22"/>
      <c r="D460" s="56"/>
      <c r="E460" s="57"/>
      <c r="F460" s="46" t="s">
        <v>20</v>
      </c>
      <c r="G460" s="28">
        <f>SUM(G453:G459)</f>
        <v>39.999999999999936</v>
      </c>
      <c r="H460" s="58">
        <f>SUM(H453:H459)</f>
        <v>0</v>
      </c>
      <c r="I460" s="76">
        <f t="shared" ref="I460:J460" si="214">SUM(I453:I459)</f>
        <v>0</v>
      </c>
      <c r="J460" s="76">
        <f t="shared" si="214"/>
        <v>0</v>
      </c>
      <c r="K460" s="29">
        <f>SUM(K453:K459)</f>
        <v>449.99999999999932</v>
      </c>
      <c r="L460" s="24"/>
    </row>
    <row r="461" spans="1:14" x14ac:dyDescent="0.25">
      <c r="B461" s="21"/>
      <c r="C461" s="22"/>
      <c r="D461" s="57"/>
      <c r="E461" s="57"/>
      <c r="F461" s="66" t="s">
        <v>21</v>
      </c>
      <c r="G461" s="7"/>
      <c r="H461" s="50"/>
      <c r="I461" s="74"/>
      <c r="J461" s="74"/>
      <c r="K461" s="32">
        <f>K460/1.33</f>
        <v>338.34586466165359</v>
      </c>
      <c r="L461" s="24"/>
    </row>
    <row r="462" spans="1:14" ht="15.75" thickBot="1" x14ac:dyDescent="0.3"/>
    <row r="463" spans="1:14" ht="15.75" thickBot="1" x14ac:dyDescent="0.3">
      <c r="A463" s="14" t="s">
        <v>14</v>
      </c>
      <c r="B463" s="15" t="s">
        <v>7</v>
      </c>
      <c r="C463" s="15" t="s">
        <v>13</v>
      </c>
      <c r="D463" s="47" t="s">
        <v>8</v>
      </c>
      <c r="E463" s="47" t="s">
        <v>9</v>
      </c>
      <c r="F463" s="16" t="s">
        <v>15</v>
      </c>
      <c r="G463" s="16" t="s">
        <v>16</v>
      </c>
      <c r="H463" s="48" t="s">
        <v>19</v>
      </c>
      <c r="I463" s="73" t="s">
        <v>17</v>
      </c>
      <c r="J463" s="73" t="s">
        <v>18</v>
      </c>
      <c r="K463" s="17" t="s">
        <v>10</v>
      </c>
      <c r="L463" s="5" t="s">
        <v>12</v>
      </c>
      <c r="N463" s="59">
        <f>C464</f>
        <v>37</v>
      </c>
    </row>
    <row r="464" spans="1:14" x14ac:dyDescent="0.25">
      <c r="A464" s="41" t="s">
        <v>0</v>
      </c>
      <c r="B464" s="42">
        <v>42989</v>
      </c>
      <c r="C464" s="43">
        <f>INT((B464-DATE(YEAR(B464-WEEKDAY(B464-1)+4),1,3)+WEEKDAY(DATE(YEAR(B464-WEEKDAY(B464-1)+4),1,3))+5)/7)</f>
        <v>37</v>
      </c>
      <c r="D464" s="49">
        <v>0.37500000000000022</v>
      </c>
      <c r="E464" s="49">
        <v>0.70833333333333304</v>
      </c>
      <c r="F464" s="64">
        <v>2.0833333333333332E-2</v>
      </c>
      <c r="G464" s="34">
        <f t="shared" ref="G464:G470" si="215">SUM(E464-D464)*24</f>
        <v>7.9999999999999876</v>
      </c>
      <c r="H464" s="50" t="str">
        <f>IF(G464&gt;8,G464-8,"")</f>
        <v/>
      </c>
      <c r="I464" s="74"/>
      <c r="J464" s="74"/>
      <c r="K464" s="51">
        <f>SUM((G464)*$L$2)</f>
        <v>89.999999999999858</v>
      </c>
      <c r="L464" s="9">
        <f>P3/20/8</f>
        <v>11.25</v>
      </c>
    </row>
    <row r="465" spans="1:14" x14ac:dyDescent="0.25">
      <c r="A465" s="44" t="s">
        <v>1</v>
      </c>
      <c r="B465" s="42">
        <v>42990</v>
      </c>
      <c r="C465" s="43">
        <f t="shared" ref="C465:C470" si="216">INT((B465-DATE(YEAR(B465-WEEKDAY(B465-1)+4),1,3)+WEEKDAY(DATE(YEAR(B465-WEEKDAY(B465-1)+4),1,3))+5)/7)</f>
        <v>37</v>
      </c>
      <c r="D465" s="52">
        <v>0.37500000000000022</v>
      </c>
      <c r="E465" s="52">
        <v>0.70833333333333304</v>
      </c>
      <c r="F465" s="65">
        <v>2.0833333333333332E-2</v>
      </c>
      <c r="G465" s="35">
        <f t="shared" si="215"/>
        <v>7.9999999999999876</v>
      </c>
      <c r="H465" s="53" t="str">
        <f t="shared" ref="H465:H470" si="217">IF(G465&gt;8,G465-8,"")</f>
        <v/>
      </c>
      <c r="I465" s="75"/>
      <c r="J465" s="75"/>
      <c r="K465" s="54">
        <f t="shared" ref="K465:K470" si="218">SUM((G465)*$L$2)</f>
        <v>89.999999999999858</v>
      </c>
      <c r="L465" s="24"/>
    </row>
    <row r="466" spans="1:14" x14ac:dyDescent="0.25">
      <c r="A466" s="41" t="s">
        <v>2</v>
      </c>
      <c r="B466" s="42">
        <v>42991</v>
      </c>
      <c r="C466" s="43">
        <f t="shared" si="216"/>
        <v>37</v>
      </c>
      <c r="D466" s="49">
        <v>0.37500000000000022</v>
      </c>
      <c r="E466" s="49">
        <v>0.70833333333333304</v>
      </c>
      <c r="F466" s="64">
        <v>2.0833333333333332E-2</v>
      </c>
      <c r="G466" s="34">
        <f t="shared" si="215"/>
        <v>7.9999999999999876</v>
      </c>
      <c r="H466" s="50" t="str">
        <f t="shared" si="217"/>
        <v/>
      </c>
      <c r="I466" s="74"/>
      <c r="J466" s="74"/>
      <c r="K466" s="51">
        <f t="shared" si="218"/>
        <v>89.999999999999858</v>
      </c>
      <c r="L466" s="24"/>
    </row>
    <row r="467" spans="1:14" x14ac:dyDescent="0.25">
      <c r="A467" s="44" t="s">
        <v>3</v>
      </c>
      <c r="B467" s="42">
        <v>42992</v>
      </c>
      <c r="C467" s="43">
        <f t="shared" si="216"/>
        <v>37</v>
      </c>
      <c r="D467" s="52">
        <v>0.37500000000000022</v>
      </c>
      <c r="E467" s="52">
        <v>0.70833333333333304</v>
      </c>
      <c r="F467" s="65">
        <v>2.0833333333333332E-2</v>
      </c>
      <c r="G467" s="35">
        <f t="shared" si="215"/>
        <v>7.9999999999999876</v>
      </c>
      <c r="H467" s="53" t="str">
        <f t="shared" si="217"/>
        <v/>
      </c>
      <c r="I467" s="75"/>
      <c r="J467" s="75"/>
      <c r="K467" s="54">
        <f t="shared" si="218"/>
        <v>89.999999999999858</v>
      </c>
      <c r="L467" s="24"/>
    </row>
    <row r="468" spans="1:14" x14ac:dyDescent="0.25">
      <c r="A468" s="41" t="s">
        <v>4</v>
      </c>
      <c r="B468" s="42">
        <v>42993</v>
      </c>
      <c r="C468" s="43">
        <f t="shared" si="216"/>
        <v>37</v>
      </c>
      <c r="D468" s="49">
        <v>0.37500000000000022</v>
      </c>
      <c r="E468" s="49">
        <v>0.70833333333333304</v>
      </c>
      <c r="F468" s="64">
        <v>2.0833333333333332E-2</v>
      </c>
      <c r="G468" s="34">
        <f t="shared" si="215"/>
        <v>7.9999999999999876</v>
      </c>
      <c r="H468" s="50" t="str">
        <f t="shared" si="217"/>
        <v/>
      </c>
      <c r="I468" s="74"/>
      <c r="J468" s="74"/>
      <c r="K468" s="51">
        <f t="shared" si="218"/>
        <v>89.999999999999858</v>
      </c>
      <c r="L468" s="24"/>
    </row>
    <row r="469" spans="1:14" x14ac:dyDescent="0.25">
      <c r="A469" s="44" t="s">
        <v>5</v>
      </c>
      <c r="B469" s="42">
        <v>42994</v>
      </c>
      <c r="C469" s="43">
        <f t="shared" si="216"/>
        <v>37</v>
      </c>
      <c r="D469" s="52">
        <v>0.99999999999999867</v>
      </c>
      <c r="E469" s="52">
        <v>0.99999999999999867</v>
      </c>
      <c r="F469" s="65">
        <v>2.0833333333333332E-2</v>
      </c>
      <c r="G469" s="35">
        <f t="shared" si="215"/>
        <v>0</v>
      </c>
      <c r="H469" s="53" t="str">
        <f t="shared" si="217"/>
        <v/>
      </c>
      <c r="I469" s="75"/>
      <c r="J469" s="75"/>
      <c r="K469" s="54">
        <f t="shared" si="218"/>
        <v>0</v>
      </c>
      <c r="L469" s="24"/>
    </row>
    <row r="470" spans="1:14" x14ac:dyDescent="0.25">
      <c r="A470" s="41" t="s">
        <v>6</v>
      </c>
      <c r="B470" s="42">
        <v>42995</v>
      </c>
      <c r="C470" s="43">
        <f t="shared" si="216"/>
        <v>37</v>
      </c>
      <c r="D470" s="55">
        <v>0.99999999999999867</v>
      </c>
      <c r="E470" s="49">
        <v>0.99999999999999867</v>
      </c>
      <c r="F470" s="64">
        <v>2.0833333333333332E-2</v>
      </c>
      <c r="G470" s="34">
        <f t="shared" si="215"/>
        <v>0</v>
      </c>
      <c r="H470" s="50" t="str">
        <f t="shared" si="217"/>
        <v/>
      </c>
      <c r="I470" s="74"/>
      <c r="J470" s="74"/>
      <c r="K470" s="51">
        <f t="shared" si="218"/>
        <v>0</v>
      </c>
      <c r="L470" s="24"/>
    </row>
    <row r="471" spans="1:14" x14ac:dyDescent="0.25">
      <c r="A471" s="23"/>
      <c r="B471" s="21"/>
      <c r="C471" s="22"/>
      <c r="D471" s="56"/>
      <c r="E471" s="57"/>
      <c r="F471" s="46" t="s">
        <v>20</v>
      </c>
      <c r="G471" s="28">
        <f>SUM(G464:G470)</f>
        <v>39.999999999999936</v>
      </c>
      <c r="H471" s="58">
        <f>SUM(H464:H470)</f>
        <v>0</v>
      </c>
      <c r="I471" s="76">
        <f t="shared" ref="I471:J471" si="219">SUM(I464:I470)</f>
        <v>0</v>
      </c>
      <c r="J471" s="76">
        <f t="shared" si="219"/>
        <v>0</v>
      </c>
      <c r="K471" s="29">
        <f>SUM(K464:K470)</f>
        <v>449.99999999999932</v>
      </c>
      <c r="L471" s="24"/>
    </row>
    <row r="472" spans="1:14" x14ac:dyDescent="0.25">
      <c r="B472" s="21"/>
      <c r="C472" s="22"/>
      <c r="D472" s="57"/>
      <c r="E472" s="57"/>
      <c r="F472" s="66" t="s">
        <v>21</v>
      </c>
      <c r="G472" s="7"/>
      <c r="H472" s="50"/>
      <c r="I472" s="74"/>
      <c r="J472" s="74"/>
      <c r="K472" s="32">
        <f>K471/1.33</f>
        <v>338.34586466165359</v>
      </c>
      <c r="L472" s="24"/>
    </row>
    <row r="473" spans="1:14" ht="15.75" thickBot="1" x14ac:dyDescent="0.3"/>
    <row r="474" spans="1:14" ht="15.75" thickBot="1" x14ac:dyDescent="0.3">
      <c r="A474" s="14" t="s">
        <v>14</v>
      </c>
      <c r="B474" s="15" t="s">
        <v>7</v>
      </c>
      <c r="C474" s="15" t="s">
        <v>13</v>
      </c>
      <c r="D474" s="47" t="s">
        <v>8</v>
      </c>
      <c r="E474" s="47" t="s">
        <v>9</v>
      </c>
      <c r="F474" s="16" t="s">
        <v>15</v>
      </c>
      <c r="G474" s="16" t="s">
        <v>16</v>
      </c>
      <c r="H474" s="48" t="s">
        <v>19</v>
      </c>
      <c r="I474" s="73" t="s">
        <v>17</v>
      </c>
      <c r="J474" s="73" t="s">
        <v>18</v>
      </c>
      <c r="K474" s="17" t="s">
        <v>10</v>
      </c>
      <c r="L474" s="5" t="s">
        <v>12</v>
      </c>
      <c r="N474" s="59">
        <f>C475</f>
        <v>38</v>
      </c>
    </row>
    <row r="475" spans="1:14" x14ac:dyDescent="0.25">
      <c r="A475" s="41" t="s">
        <v>0</v>
      </c>
      <c r="B475" s="42">
        <v>42996</v>
      </c>
      <c r="C475" s="43">
        <f>INT((B475-DATE(YEAR(B475-WEEKDAY(B475-1)+4),1,3)+WEEKDAY(DATE(YEAR(B475-WEEKDAY(B475-1)+4),1,3))+5)/7)</f>
        <v>38</v>
      </c>
      <c r="D475" s="49">
        <v>0.37500000000000022</v>
      </c>
      <c r="E475" s="49">
        <v>0.70833333333333304</v>
      </c>
      <c r="F475" s="64">
        <v>2.0833333333333332E-2</v>
      </c>
      <c r="G475" s="34">
        <f t="shared" ref="G475:G481" si="220">SUM(E475-D475)*24</f>
        <v>7.9999999999999876</v>
      </c>
      <c r="H475" s="50" t="str">
        <f>IF(G475&gt;8,G475-8,"")</f>
        <v/>
      </c>
      <c r="I475" s="74"/>
      <c r="J475" s="74"/>
      <c r="K475" s="51">
        <f>SUM((G475)*$L$2)</f>
        <v>89.999999999999858</v>
      </c>
      <c r="L475" s="9">
        <f>P3/20/8</f>
        <v>11.25</v>
      </c>
    </row>
    <row r="476" spans="1:14" x14ac:dyDescent="0.25">
      <c r="A476" s="44" t="s">
        <v>1</v>
      </c>
      <c r="B476" s="42">
        <v>42997</v>
      </c>
      <c r="C476" s="43">
        <f t="shared" ref="C476:C481" si="221">INT((B476-DATE(YEAR(B476-WEEKDAY(B476-1)+4),1,3)+WEEKDAY(DATE(YEAR(B476-WEEKDAY(B476-1)+4),1,3))+5)/7)</f>
        <v>38</v>
      </c>
      <c r="D476" s="52">
        <v>0.37500000000000022</v>
      </c>
      <c r="E476" s="52">
        <v>0.70833333333333304</v>
      </c>
      <c r="F476" s="65">
        <v>2.0833333333333332E-2</v>
      </c>
      <c r="G476" s="35">
        <f t="shared" si="220"/>
        <v>7.9999999999999876</v>
      </c>
      <c r="H476" s="53" t="str">
        <f t="shared" ref="H476:H481" si="222">IF(G476&gt;8,G476-8,"")</f>
        <v/>
      </c>
      <c r="I476" s="75"/>
      <c r="J476" s="75"/>
      <c r="K476" s="54">
        <f t="shared" ref="K476:K481" si="223">SUM((G476)*$L$2)</f>
        <v>89.999999999999858</v>
      </c>
      <c r="L476" s="24"/>
    </row>
    <row r="477" spans="1:14" x14ac:dyDescent="0.25">
      <c r="A477" s="41" t="s">
        <v>2</v>
      </c>
      <c r="B477" s="42">
        <v>42998</v>
      </c>
      <c r="C477" s="43">
        <f t="shared" si="221"/>
        <v>38</v>
      </c>
      <c r="D477" s="49">
        <v>0.37500000000000022</v>
      </c>
      <c r="E477" s="49">
        <v>0.70833333333333304</v>
      </c>
      <c r="F477" s="64">
        <v>2.0833333333333332E-2</v>
      </c>
      <c r="G477" s="34">
        <f t="shared" si="220"/>
        <v>7.9999999999999876</v>
      </c>
      <c r="H477" s="50" t="str">
        <f t="shared" si="222"/>
        <v/>
      </c>
      <c r="I477" s="74"/>
      <c r="J477" s="74"/>
      <c r="K477" s="51">
        <f t="shared" si="223"/>
        <v>89.999999999999858</v>
      </c>
      <c r="L477" s="24"/>
    </row>
    <row r="478" spans="1:14" x14ac:dyDescent="0.25">
      <c r="A478" s="44" t="s">
        <v>3</v>
      </c>
      <c r="B478" s="42">
        <v>42999</v>
      </c>
      <c r="C478" s="43">
        <f t="shared" si="221"/>
        <v>38</v>
      </c>
      <c r="D478" s="52">
        <v>0.37500000000000022</v>
      </c>
      <c r="E478" s="52">
        <v>0.70833333333333304</v>
      </c>
      <c r="F478" s="65">
        <v>2.0833333333333332E-2</v>
      </c>
      <c r="G478" s="35">
        <f t="shared" si="220"/>
        <v>7.9999999999999876</v>
      </c>
      <c r="H478" s="53" t="str">
        <f t="shared" si="222"/>
        <v/>
      </c>
      <c r="I478" s="75"/>
      <c r="J478" s="75"/>
      <c r="K478" s="54">
        <f t="shared" si="223"/>
        <v>89.999999999999858</v>
      </c>
      <c r="L478" s="24"/>
    </row>
    <row r="479" spans="1:14" x14ac:dyDescent="0.25">
      <c r="A479" s="41" t="s">
        <v>4</v>
      </c>
      <c r="B479" s="42">
        <v>43000</v>
      </c>
      <c r="C479" s="43">
        <f t="shared" si="221"/>
        <v>38</v>
      </c>
      <c r="D479" s="49">
        <v>0.37500000000000022</v>
      </c>
      <c r="E479" s="49">
        <v>0.70833333333333304</v>
      </c>
      <c r="F479" s="64">
        <v>2.0833333333333332E-2</v>
      </c>
      <c r="G479" s="34">
        <f t="shared" si="220"/>
        <v>7.9999999999999876</v>
      </c>
      <c r="H479" s="50" t="str">
        <f t="shared" si="222"/>
        <v/>
      </c>
      <c r="I479" s="74"/>
      <c r="J479" s="74"/>
      <c r="K479" s="51">
        <f t="shared" si="223"/>
        <v>89.999999999999858</v>
      </c>
      <c r="L479" s="24"/>
    </row>
    <row r="480" spans="1:14" x14ac:dyDescent="0.25">
      <c r="A480" s="44" t="s">
        <v>5</v>
      </c>
      <c r="B480" s="42">
        <v>43001</v>
      </c>
      <c r="C480" s="43">
        <f t="shared" si="221"/>
        <v>38</v>
      </c>
      <c r="D480" s="52">
        <v>0.99999999999999867</v>
      </c>
      <c r="E480" s="52">
        <v>0.99999999999999867</v>
      </c>
      <c r="F480" s="65">
        <v>2.0833333333333332E-2</v>
      </c>
      <c r="G480" s="35">
        <f t="shared" si="220"/>
        <v>0</v>
      </c>
      <c r="H480" s="53" t="str">
        <f t="shared" si="222"/>
        <v/>
      </c>
      <c r="I480" s="75"/>
      <c r="J480" s="75"/>
      <c r="K480" s="54">
        <f t="shared" si="223"/>
        <v>0</v>
      </c>
      <c r="L480" s="24"/>
    </row>
    <row r="481" spans="1:14" x14ac:dyDescent="0.25">
      <c r="A481" s="41" t="s">
        <v>6</v>
      </c>
      <c r="B481" s="42">
        <v>43002</v>
      </c>
      <c r="C481" s="43">
        <f t="shared" si="221"/>
        <v>38</v>
      </c>
      <c r="D481" s="55">
        <v>0.99999999999999867</v>
      </c>
      <c r="E481" s="49">
        <v>0.99999999999999867</v>
      </c>
      <c r="F481" s="64">
        <v>2.0833333333333332E-2</v>
      </c>
      <c r="G481" s="34">
        <f t="shared" si="220"/>
        <v>0</v>
      </c>
      <c r="H481" s="50" t="str">
        <f t="shared" si="222"/>
        <v/>
      </c>
      <c r="I481" s="74"/>
      <c r="J481" s="74"/>
      <c r="K481" s="51">
        <f t="shared" si="223"/>
        <v>0</v>
      </c>
      <c r="L481" s="24"/>
    </row>
    <row r="482" spans="1:14" x14ac:dyDescent="0.25">
      <c r="A482" s="23"/>
      <c r="B482" s="21"/>
      <c r="C482" s="22"/>
      <c r="D482" s="56"/>
      <c r="E482" s="57"/>
      <c r="F482" s="46" t="s">
        <v>20</v>
      </c>
      <c r="G482" s="28">
        <f>SUM(G475:G481)</f>
        <v>39.999999999999936</v>
      </c>
      <c r="H482" s="58">
        <f>SUM(H475:H481)</f>
        <v>0</v>
      </c>
      <c r="I482" s="76">
        <f t="shared" ref="I482:J482" si="224">SUM(I475:I481)</f>
        <v>0</v>
      </c>
      <c r="J482" s="76">
        <f t="shared" si="224"/>
        <v>0</v>
      </c>
      <c r="K482" s="29">
        <f>SUM(K475:K481)</f>
        <v>449.99999999999932</v>
      </c>
      <c r="L482" s="24"/>
    </row>
    <row r="483" spans="1:14" x14ac:dyDescent="0.25">
      <c r="B483" s="21"/>
      <c r="C483" s="22"/>
      <c r="D483" s="57"/>
      <c r="E483" s="57"/>
      <c r="F483" s="66" t="s">
        <v>21</v>
      </c>
      <c r="G483" s="7"/>
      <c r="H483" s="50"/>
      <c r="I483" s="74"/>
      <c r="J483" s="74"/>
      <c r="K483" s="32">
        <f>K482/1.33</f>
        <v>338.34586466165359</v>
      </c>
      <c r="L483" s="24"/>
    </row>
    <row r="484" spans="1:14" ht="15.75" thickBot="1" x14ac:dyDescent="0.3"/>
    <row r="485" spans="1:14" ht="15.75" thickBot="1" x14ac:dyDescent="0.3">
      <c r="A485" s="14" t="s">
        <v>14</v>
      </c>
      <c r="B485" s="15" t="s">
        <v>7</v>
      </c>
      <c r="C485" s="15" t="s">
        <v>13</v>
      </c>
      <c r="D485" s="47" t="s">
        <v>8</v>
      </c>
      <c r="E485" s="47" t="s">
        <v>9</v>
      </c>
      <c r="F485" s="16" t="s">
        <v>15</v>
      </c>
      <c r="G485" s="16" t="s">
        <v>16</v>
      </c>
      <c r="H485" s="48" t="s">
        <v>19</v>
      </c>
      <c r="I485" s="73" t="s">
        <v>17</v>
      </c>
      <c r="J485" s="73" t="s">
        <v>18</v>
      </c>
      <c r="K485" s="17" t="s">
        <v>10</v>
      </c>
      <c r="L485" s="5" t="s">
        <v>12</v>
      </c>
      <c r="N485" s="59">
        <f>C486</f>
        <v>39</v>
      </c>
    </row>
    <row r="486" spans="1:14" x14ac:dyDescent="0.25">
      <c r="A486" s="41" t="s">
        <v>0</v>
      </c>
      <c r="B486" s="42">
        <v>43003</v>
      </c>
      <c r="C486" s="43">
        <f>INT((B486-DATE(YEAR(B486-WEEKDAY(B486-1)+4),1,3)+WEEKDAY(DATE(YEAR(B486-WEEKDAY(B486-1)+4),1,3))+5)/7)</f>
        <v>39</v>
      </c>
      <c r="D486" s="49">
        <v>0.37500000000000022</v>
      </c>
      <c r="E486" s="49">
        <v>0.70833333333333304</v>
      </c>
      <c r="F486" s="64">
        <v>2.0833333333333332E-2</v>
      </c>
      <c r="G486" s="34">
        <f t="shared" ref="G486:G492" si="225">SUM(E486-D486)*24</f>
        <v>7.9999999999999876</v>
      </c>
      <c r="H486" s="50" t="str">
        <f>IF(G486&gt;8,G486-8,"")</f>
        <v/>
      </c>
      <c r="I486" s="74"/>
      <c r="J486" s="74"/>
      <c r="K486" s="51">
        <f>SUM((G486)*$L$2)</f>
        <v>89.999999999999858</v>
      </c>
      <c r="L486" s="9">
        <f>P3/20/8</f>
        <v>11.25</v>
      </c>
    </row>
    <row r="487" spans="1:14" x14ac:dyDescent="0.25">
      <c r="A487" s="44" t="s">
        <v>1</v>
      </c>
      <c r="B487" s="42">
        <v>43004</v>
      </c>
      <c r="C487" s="43">
        <f t="shared" ref="C487:C492" si="226">INT((B487-DATE(YEAR(B487-WEEKDAY(B487-1)+4),1,3)+WEEKDAY(DATE(YEAR(B487-WEEKDAY(B487-1)+4),1,3))+5)/7)</f>
        <v>39</v>
      </c>
      <c r="D487" s="52">
        <v>0.37500000000000022</v>
      </c>
      <c r="E487" s="52">
        <v>0.70833333333333304</v>
      </c>
      <c r="F487" s="65">
        <v>2.0833333333333332E-2</v>
      </c>
      <c r="G487" s="35">
        <f t="shared" si="225"/>
        <v>7.9999999999999876</v>
      </c>
      <c r="H487" s="53" t="str">
        <f t="shared" ref="H487:H492" si="227">IF(G487&gt;8,G487-8,"")</f>
        <v/>
      </c>
      <c r="I487" s="75"/>
      <c r="J487" s="75"/>
      <c r="K487" s="54">
        <f t="shared" ref="K487:K492" si="228">SUM((G487)*$L$2)</f>
        <v>89.999999999999858</v>
      </c>
      <c r="L487" s="24"/>
    </row>
    <row r="488" spans="1:14" x14ac:dyDescent="0.25">
      <c r="A488" s="41" t="s">
        <v>2</v>
      </c>
      <c r="B488" s="42">
        <v>43005</v>
      </c>
      <c r="C488" s="43">
        <f t="shared" si="226"/>
        <v>39</v>
      </c>
      <c r="D488" s="49">
        <v>0.37500000000000022</v>
      </c>
      <c r="E488" s="49">
        <v>0.70833333333333304</v>
      </c>
      <c r="F488" s="64">
        <v>2.0833333333333332E-2</v>
      </c>
      <c r="G488" s="34">
        <f t="shared" si="225"/>
        <v>7.9999999999999876</v>
      </c>
      <c r="H488" s="50" t="str">
        <f t="shared" si="227"/>
        <v/>
      </c>
      <c r="I488" s="74"/>
      <c r="J488" s="74"/>
      <c r="K488" s="51">
        <f t="shared" si="228"/>
        <v>89.999999999999858</v>
      </c>
      <c r="L488" s="24"/>
    </row>
    <row r="489" spans="1:14" x14ac:dyDescent="0.25">
      <c r="A489" s="44" t="s">
        <v>3</v>
      </c>
      <c r="B489" s="42">
        <v>43006</v>
      </c>
      <c r="C489" s="43">
        <f t="shared" si="226"/>
        <v>39</v>
      </c>
      <c r="D489" s="52">
        <v>0.37500000000000022</v>
      </c>
      <c r="E489" s="52">
        <v>0.70833333333333304</v>
      </c>
      <c r="F489" s="65">
        <v>2.0833333333333332E-2</v>
      </c>
      <c r="G489" s="35">
        <f t="shared" si="225"/>
        <v>7.9999999999999876</v>
      </c>
      <c r="H489" s="53" t="str">
        <f t="shared" si="227"/>
        <v/>
      </c>
      <c r="I489" s="75"/>
      <c r="J489" s="75"/>
      <c r="K489" s="54">
        <f t="shared" si="228"/>
        <v>89.999999999999858</v>
      </c>
      <c r="L489" s="24"/>
    </row>
    <row r="490" spans="1:14" x14ac:dyDescent="0.25">
      <c r="A490" s="41" t="s">
        <v>4</v>
      </c>
      <c r="B490" s="42">
        <v>43007</v>
      </c>
      <c r="C490" s="43">
        <f t="shared" si="226"/>
        <v>39</v>
      </c>
      <c r="D490" s="49">
        <v>0.37500000000000022</v>
      </c>
      <c r="E490" s="49">
        <v>0.70833333333333304</v>
      </c>
      <c r="F490" s="64">
        <v>2.0833333333333332E-2</v>
      </c>
      <c r="G490" s="34">
        <f t="shared" si="225"/>
        <v>7.9999999999999876</v>
      </c>
      <c r="H490" s="50" t="str">
        <f t="shared" si="227"/>
        <v/>
      </c>
      <c r="I490" s="74"/>
      <c r="J490" s="74"/>
      <c r="K490" s="51">
        <f t="shared" si="228"/>
        <v>89.999999999999858</v>
      </c>
      <c r="L490" s="24"/>
    </row>
    <row r="491" spans="1:14" x14ac:dyDescent="0.25">
      <c r="A491" s="44" t="s">
        <v>5</v>
      </c>
      <c r="B491" s="42">
        <v>43008</v>
      </c>
      <c r="C491" s="43">
        <f t="shared" si="226"/>
        <v>39</v>
      </c>
      <c r="D491" s="52">
        <v>0.99999999999999867</v>
      </c>
      <c r="E491" s="52">
        <v>0.99999999999999867</v>
      </c>
      <c r="F491" s="65">
        <v>2.0833333333333332E-2</v>
      </c>
      <c r="G491" s="35">
        <f t="shared" si="225"/>
        <v>0</v>
      </c>
      <c r="H491" s="53" t="str">
        <f t="shared" si="227"/>
        <v/>
      </c>
      <c r="I491" s="75"/>
      <c r="J491" s="75"/>
      <c r="K491" s="54">
        <f t="shared" si="228"/>
        <v>0</v>
      </c>
      <c r="L491" s="24"/>
    </row>
    <row r="492" spans="1:14" x14ac:dyDescent="0.25">
      <c r="A492" s="41" t="s">
        <v>6</v>
      </c>
      <c r="B492" s="42">
        <v>43009</v>
      </c>
      <c r="C492" s="43">
        <f t="shared" si="226"/>
        <v>39</v>
      </c>
      <c r="D492" s="55">
        <v>0.99999999999999867</v>
      </c>
      <c r="E492" s="49">
        <v>0.99999999999999867</v>
      </c>
      <c r="F492" s="64">
        <v>2.0833333333333332E-2</v>
      </c>
      <c r="G492" s="34">
        <f t="shared" si="225"/>
        <v>0</v>
      </c>
      <c r="H492" s="50" t="str">
        <f t="shared" si="227"/>
        <v/>
      </c>
      <c r="I492" s="74"/>
      <c r="J492" s="74"/>
      <c r="K492" s="51">
        <f t="shared" si="228"/>
        <v>0</v>
      </c>
      <c r="L492" s="24"/>
    </row>
    <row r="493" spans="1:14" x14ac:dyDescent="0.25">
      <c r="A493" s="23"/>
      <c r="B493" s="21"/>
      <c r="C493" s="22"/>
      <c r="D493" s="56"/>
      <c r="E493" s="57"/>
      <c r="F493" s="46" t="s">
        <v>20</v>
      </c>
      <c r="G493" s="28">
        <f>SUM(G486:G492)</f>
        <v>39.999999999999936</v>
      </c>
      <c r="H493" s="58">
        <f>SUM(H486:H492)</f>
        <v>0</v>
      </c>
      <c r="I493" s="76">
        <f t="shared" ref="I493:J493" si="229">SUM(I486:I492)</f>
        <v>0</v>
      </c>
      <c r="J493" s="76">
        <f t="shared" si="229"/>
        <v>0</v>
      </c>
      <c r="K493" s="29">
        <f>SUM(K486:K492)</f>
        <v>449.99999999999932</v>
      </c>
      <c r="L493" s="24"/>
    </row>
    <row r="494" spans="1:14" x14ac:dyDescent="0.25">
      <c r="B494" s="21"/>
      <c r="C494" s="22"/>
      <c r="D494" s="57"/>
      <c r="E494" s="57"/>
      <c r="F494" s="66" t="s">
        <v>21</v>
      </c>
      <c r="G494" s="7"/>
      <c r="H494" s="50"/>
      <c r="I494" s="74"/>
      <c r="J494" s="74"/>
      <c r="K494" s="32">
        <f>K493/1.33</f>
        <v>338.34586466165359</v>
      </c>
      <c r="L494" s="24"/>
    </row>
    <row r="495" spans="1:14" ht="15.75" thickBot="1" x14ac:dyDescent="0.3"/>
    <row r="496" spans="1:14" ht="15.75" thickBot="1" x14ac:dyDescent="0.3">
      <c r="A496" s="14" t="s">
        <v>14</v>
      </c>
      <c r="B496" s="15" t="s">
        <v>7</v>
      </c>
      <c r="C496" s="15" t="s">
        <v>13</v>
      </c>
      <c r="D496" s="47" t="s">
        <v>8</v>
      </c>
      <c r="E496" s="47" t="s">
        <v>9</v>
      </c>
      <c r="F496" s="16" t="s">
        <v>15</v>
      </c>
      <c r="G496" s="16" t="s">
        <v>16</v>
      </c>
      <c r="H496" s="48" t="s">
        <v>19</v>
      </c>
      <c r="I496" s="73" t="s">
        <v>17</v>
      </c>
      <c r="J496" s="73" t="s">
        <v>18</v>
      </c>
      <c r="K496" s="17" t="s">
        <v>10</v>
      </c>
      <c r="L496" s="5" t="s">
        <v>12</v>
      </c>
      <c r="N496" s="59">
        <f>C497</f>
        <v>40</v>
      </c>
    </row>
    <row r="497" spans="1:14" x14ac:dyDescent="0.25">
      <c r="A497" s="41" t="s">
        <v>0</v>
      </c>
      <c r="B497" s="42">
        <v>43010</v>
      </c>
      <c r="C497" s="43">
        <f>INT((B497-DATE(YEAR(B497-WEEKDAY(B497-1)+4),1,3)+WEEKDAY(DATE(YEAR(B497-WEEKDAY(B497-1)+4),1,3))+5)/7)</f>
        <v>40</v>
      </c>
      <c r="D497" s="49">
        <v>0.37500000000000022</v>
      </c>
      <c r="E497" s="49">
        <v>0.70833333333333304</v>
      </c>
      <c r="F497" s="64">
        <v>2.0833333333333332E-2</v>
      </c>
      <c r="G497" s="34">
        <f t="shared" ref="G497:G503" si="230">SUM(E497-D497)*24</f>
        <v>7.9999999999999876</v>
      </c>
      <c r="H497" s="50" t="str">
        <f>IF(G497&gt;8,G497-8,"")</f>
        <v/>
      </c>
      <c r="I497" s="74"/>
      <c r="J497" s="74"/>
      <c r="K497" s="51">
        <f>SUM((G497)*$L$2)</f>
        <v>89.999999999999858</v>
      </c>
      <c r="L497" s="9">
        <f>P3/20/8</f>
        <v>11.25</v>
      </c>
    </row>
    <row r="498" spans="1:14" x14ac:dyDescent="0.25">
      <c r="A498" s="44" t="s">
        <v>1</v>
      </c>
      <c r="B498" s="42">
        <v>43011</v>
      </c>
      <c r="C498" s="43">
        <f t="shared" ref="C498:C503" si="231">INT((B498-DATE(YEAR(B498-WEEKDAY(B498-1)+4),1,3)+WEEKDAY(DATE(YEAR(B498-WEEKDAY(B498-1)+4),1,3))+5)/7)</f>
        <v>40</v>
      </c>
      <c r="D498" s="52">
        <v>0.37500000000000022</v>
      </c>
      <c r="E498" s="52">
        <v>0.70833333333333304</v>
      </c>
      <c r="F498" s="65">
        <v>2.0833333333333332E-2</v>
      </c>
      <c r="G498" s="35">
        <f t="shared" si="230"/>
        <v>7.9999999999999876</v>
      </c>
      <c r="H498" s="53" t="str">
        <f t="shared" ref="H498:H503" si="232">IF(G498&gt;8,G498-8,"")</f>
        <v/>
      </c>
      <c r="I498" s="75"/>
      <c r="J498" s="75"/>
      <c r="K498" s="54">
        <f t="shared" ref="K498:K503" si="233">SUM((G498)*$L$2)</f>
        <v>89.999999999999858</v>
      </c>
      <c r="L498" s="24"/>
    </row>
    <row r="499" spans="1:14" x14ac:dyDescent="0.25">
      <c r="A499" s="41" t="s">
        <v>2</v>
      </c>
      <c r="B499" s="42">
        <v>43012</v>
      </c>
      <c r="C499" s="43">
        <f t="shared" si="231"/>
        <v>40</v>
      </c>
      <c r="D499" s="49">
        <v>0.37500000000000022</v>
      </c>
      <c r="E499" s="49">
        <v>0.70833333333333304</v>
      </c>
      <c r="F499" s="64">
        <v>2.0833333333333332E-2</v>
      </c>
      <c r="G499" s="34">
        <f t="shared" si="230"/>
        <v>7.9999999999999876</v>
      </c>
      <c r="H499" s="50" t="str">
        <f t="shared" si="232"/>
        <v/>
      </c>
      <c r="I499" s="74"/>
      <c r="J499" s="74"/>
      <c r="K499" s="51">
        <f t="shared" si="233"/>
        <v>89.999999999999858</v>
      </c>
      <c r="L499" s="24"/>
    </row>
    <row r="500" spans="1:14" x14ac:dyDescent="0.25">
      <c r="A500" s="44" t="s">
        <v>3</v>
      </c>
      <c r="B500" s="42">
        <v>43013</v>
      </c>
      <c r="C500" s="43">
        <f t="shared" si="231"/>
        <v>40</v>
      </c>
      <c r="D500" s="52">
        <v>0.37500000000000022</v>
      </c>
      <c r="E500" s="52">
        <v>0.70833333333333304</v>
      </c>
      <c r="F500" s="65">
        <v>2.0833333333333332E-2</v>
      </c>
      <c r="G500" s="35">
        <f t="shared" si="230"/>
        <v>7.9999999999999876</v>
      </c>
      <c r="H500" s="53" t="str">
        <f t="shared" si="232"/>
        <v/>
      </c>
      <c r="I500" s="75"/>
      <c r="J500" s="75"/>
      <c r="K500" s="54">
        <f t="shared" si="233"/>
        <v>89.999999999999858</v>
      </c>
      <c r="L500" s="24"/>
    </row>
    <row r="501" spans="1:14" x14ac:dyDescent="0.25">
      <c r="A501" s="41" t="s">
        <v>4</v>
      </c>
      <c r="B501" s="42">
        <v>43014</v>
      </c>
      <c r="C501" s="43">
        <f t="shared" si="231"/>
        <v>40</v>
      </c>
      <c r="D501" s="49">
        <v>0.37500000000000022</v>
      </c>
      <c r="E501" s="49">
        <v>0.70833333333333304</v>
      </c>
      <c r="F501" s="64">
        <v>2.0833333333333332E-2</v>
      </c>
      <c r="G501" s="34">
        <f t="shared" si="230"/>
        <v>7.9999999999999876</v>
      </c>
      <c r="H501" s="50" t="str">
        <f t="shared" si="232"/>
        <v/>
      </c>
      <c r="I501" s="74"/>
      <c r="J501" s="74"/>
      <c r="K501" s="51">
        <f t="shared" si="233"/>
        <v>89.999999999999858</v>
      </c>
      <c r="L501" s="24"/>
    </row>
    <row r="502" spans="1:14" x14ac:dyDescent="0.25">
      <c r="A502" s="44" t="s">
        <v>5</v>
      </c>
      <c r="B502" s="42">
        <v>43015</v>
      </c>
      <c r="C502" s="43">
        <f t="shared" si="231"/>
        <v>40</v>
      </c>
      <c r="D502" s="52">
        <v>0.99999999999999867</v>
      </c>
      <c r="E502" s="52">
        <v>0.99999999999999867</v>
      </c>
      <c r="F502" s="65">
        <v>2.0833333333333332E-2</v>
      </c>
      <c r="G502" s="35">
        <f t="shared" si="230"/>
        <v>0</v>
      </c>
      <c r="H502" s="53" t="str">
        <f t="shared" si="232"/>
        <v/>
      </c>
      <c r="I502" s="75"/>
      <c r="J502" s="75"/>
      <c r="K502" s="54">
        <f t="shared" si="233"/>
        <v>0</v>
      </c>
      <c r="L502" s="24"/>
    </row>
    <row r="503" spans="1:14" x14ac:dyDescent="0.25">
      <c r="A503" s="41" t="s">
        <v>6</v>
      </c>
      <c r="B503" s="42">
        <v>43016</v>
      </c>
      <c r="C503" s="43">
        <f t="shared" si="231"/>
        <v>40</v>
      </c>
      <c r="D503" s="55">
        <v>0.99999999999999867</v>
      </c>
      <c r="E503" s="49">
        <v>0.99999999999999867</v>
      </c>
      <c r="F503" s="64">
        <v>2.0833333333333332E-2</v>
      </c>
      <c r="G503" s="34">
        <f t="shared" si="230"/>
        <v>0</v>
      </c>
      <c r="H503" s="50" t="str">
        <f t="shared" si="232"/>
        <v/>
      </c>
      <c r="I503" s="74"/>
      <c r="J503" s="74"/>
      <c r="K503" s="51">
        <f t="shared" si="233"/>
        <v>0</v>
      </c>
      <c r="L503" s="24"/>
    </row>
    <row r="504" spans="1:14" x14ac:dyDescent="0.25">
      <c r="A504" s="23"/>
      <c r="B504" s="21"/>
      <c r="C504" s="22"/>
      <c r="D504" s="56"/>
      <c r="E504" s="57"/>
      <c r="F504" s="46" t="s">
        <v>20</v>
      </c>
      <c r="G504" s="28">
        <f>SUM(G497:G503)</f>
        <v>39.999999999999936</v>
      </c>
      <c r="H504" s="58">
        <f>SUM(H497:H503)</f>
        <v>0</v>
      </c>
      <c r="I504" s="76">
        <f t="shared" ref="I504:J504" si="234">SUM(I497:I503)</f>
        <v>0</v>
      </c>
      <c r="J504" s="76">
        <f t="shared" si="234"/>
        <v>0</v>
      </c>
      <c r="K504" s="29">
        <f>SUM(K497:K503)</f>
        <v>449.99999999999932</v>
      </c>
      <c r="L504" s="24"/>
    </row>
    <row r="505" spans="1:14" x14ac:dyDescent="0.25">
      <c r="B505" s="21"/>
      <c r="C505" s="22"/>
      <c r="D505" s="57"/>
      <c r="E505" s="57"/>
      <c r="F505" s="66" t="s">
        <v>21</v>
      </c>
      <c r="G505" s="7"/>
      <c r="H505" s="50"/>
      <c r="I505" s="74"/>
      <c r="J505" s="74"/>
      <c r="K505" s="32">
        <f>K504/1.33</f>
        <v>338.34586466165359</v>
      </c>
      <c r="L505" s="24"/>
    </row>
    <row r="506" spans="1:14" ht="15.75" thickBot="1" x14ac:dyDescent="0.3"/>
    <row r="507" spans="1:14" ht="15.75" thickBot="1" x14ac:dyDescent="0.3">
      <c r="A507" s="14" t="s">
        <v>14</v>
      </c>
      <c r="B507" s="15" t="s">
        <v>7</v>
      </c>
      <c r="C507" s="15" t="s">
        <v>13</v>
      </c>
      <c r="D507" s="47" t="s">
        <v>8</v>
      </c>
      <c r="E507" s="47" t="s">
        <v>9</v>
      </c>
      <c r="F507" s="16" t="s">
        <v>15</v>
      </c>
      <c r="G507" s="16" t="s">
        <v>16</v>
      </c>
      <c r="H507" s="48" t="s">
        <v>19</v>
      </c>
      <c r="I507" s="73" t="s">
        <v>17</v>
      </c>
      <c r="J507" s="73" t="s">
        <v>18</v>
      </c>
      <c r="K507" s="17" t="s">
        <v>10</v>
      </c>
      <c r="L507" s="5" t="s">
        <v>12</v>
      </c>
      <c r="N507" s="59">
        <f>C508</f>
        <v>41</v>
      </c>
    </row>
    <row r="508" spans="1:14" x14ac:dyDescent="0.25">
      <c r="A508" s="41" t="s">
        <v>0</v>
      </c>
      <c r="B508" s="42">
        <v>43017</v>
      </c>
      <c r="C508" s="43">
        <f>INT((B508-DATE(YEAR(B508-WEEKDAY(B508-1)+4),1,3)+WEEKDAY(DATE(YEAR(B508-WEEKDAY(B508-1)+4),1,3))+5)/7)</f>
        <v>41</v>
      </c>
      <c r="D508" s="49">
        <v>0.37500000000000022</v>
      </c>
      <c r="E508" s="49">
        <v>0.70833333333333304</v>
      </c>
      <c r="F508" s="64">
        <v>2.0833333333333332E-2</v>
      </c>
      <c r="G508" s="34">
        <f t="shared" ref="G508:G514" si="235">SUM(E508-D508)*24</f>
        <v>7.9999999999999876</v>
      </c>
      <c r="H508" s="50" t="str">
        <f>IF(G508&gt;8,G508-8,"")</f>
        <v/>
      </c>
      <c r="I508" s="74"/>
      <c r="J508" s="74"/>
      <c r="K508" s="51">
        <f>SUM((G508)*$L$2)</f>
        <v>89.999999999999858</v>
      </c>
      <c r="L508" s="9">
        <f>P3/20/8</f>
        <v>11.25</v>
      </c>
    </row>
    <row r="509" spans="1:14" x14ac:dyDescent="0.25">
      <c r="A509" s="44" t="s">
        <v>1</v>
      </c>
      <c r="B509" s="42">
        <v>43018</v>
      </c>
      <c r="C509" s="43">
        <f t="shared" ref="C509:C514" si="236">INT((B509-DATE(YEAR(B509-WEEKDAY(B509-1)+4),1,3)+WEEKDAY(DATE(YEAR(B509-WEEKDAY(B509-1)+4),1,3))+5)/7)</f>
        <v>41</v>
      </c>
      <c r="D509" s="52">
        <v>0.37500000000000022</v>
      </c>
      <c r="E509" s="52">
        <v>0.70833333333333304</v>
      </c>
      <c r="F509" s="65">
        <v>2.0833333333333332E-2</v>
      </c>
      <c r="G509" s="35">
        <f t="shared" si="235"/>
        <v>7.9999999999999876</v>
      </c>
      <c r="H509" s="53" t="str">
        <f t="shared" ref="H509:H514" si="237">IF(G509&gt;8,G509-8,"")</f>
        <v/>
      </c>
      <c r="I509" s="75"/>
      <c r="J509" s="75"/>
      <c r="K509" s="54">
        <f t="shared" ref="K509:K514" si="238">SUM((G509)*$L$2)</f>
        <v>89.999999999999858</v>
      </c>
      <c r="L509" s="24"/>
    </row>
    <row r="510" spans="1:14" x14ac:dyDescent="0.25">
      <c r="A510" s="41" t="s">
        <v>2</v>
      </c>
      <c r="B510" s="42">
        <v>43019</v>
      </c>
      <c r="C510" s="43">
        <f t="shared" si="236"/>
        <v>41</v>
      </c>
      <c r="D510" s="49">
        <v>0.37500000000000022</v>
      </c>
      <c r="E510" s="49">
        <v>0.70833333333333304</v>
      </c>
      <c r="F510" s="64">
        <v>2.0833333333333332E-2</v>
      </c>
      <c r="G510" s="34">
        <f t="shared" si="235"/>
        <v>7.9999999999999876</v>
      </c>
      <c r="H510" s="50" t="str">
        <f t="shared" si="237"/>
        <v/>
      </c>
      <c r="I510" s="74"/>
      <c r="J510" s="74"/>
      <c r="K510" s="51">
        <f t="shared" si="238"/>
        <v>89.999999999999858</v>
      </c>
      <c r="L510" s="24"/>
    </row>
    <row r="511" spans="1:14" x14ac:dyDescent="0.25">
      <c r="A511" s="44" t="s">
        <v>3</v>
      </c>
      <c r="B511" s="42">
        <v>43020</v>
      </c>
      <c r="C511" s="43">
        <f t="shared" si="236"/>
        <v>41</v>
      </c>
      <c r="D511" s="52">
        <v>0.37500000000000022</v>
      </c>
      <c r="E511" s="52">
        <v>0.70833333333333304</v>
      </c>
      <c r="F511" s="65">
        <v>2.0833333333333332E-2</v>
      </c>
      <c r="G511" s="35">
        <f t="shared" si="235"/>
        <v>7.9999999999999876</v>
      </c>
      <c r="H511" s="53" t="str">
        <f t="shared" si="237"/>
        <v/>
      </c>
      <c r="I511" s="75"/>
      <c r="J511" s="75"/>
      <c r="K511" s="54">
        <f t="shared" si="238"/>
        <v>89.999999999999858</v>
      </c>
      <c r="L511" s="24"/>
    </row>
    <row r="512" spans="1:14" x14ac:dyDescent="0.25">
      <c r="A512" s="41" t="s">
        <v>4</v>
      </c>
      <c r="B512" s="42">
        <v>43021</v>
      </c>
      <c r="C512" s="43">
        <f t="shared" si="236"/>
        <v>41</v>
      </c>
      <c r="D512" s="49">
        <v>0.37500000000000022</v>
      </c>
      <c r="E512" s="49">
        <v>0.70833333333333304</v>
      </c>
      <c r="F512" s="64">
        <v>2.0833333333333332E-2</v>
      </c>
      <c r="G512" s="34">
        <f t="shared" si="235"/>
        <v>7.9999999999999876</v>
      </c>
      <c r="H512" s="50" t="str">
        <f t="shared" si="237"/>
        <v/>
      </c>
      <c r="I512" s="74"/>
      <c r="J512" s="74"/>
      <c r="K512" s="51">
        <f t="shared" si="238"/>
        <v>89.999999999999858</v>
      </c>
      <c r="L512" s="24"/>
    </row>
    <row r="513" spans="1:14" x14ac:dyDescent="0.25">
      <c r="A513" s="44" t="s">
        <v>5</v>
      </c>
      <c r="B513" s="42">
        <v>43022</v>
      </c>
      <c r="C513" s="43">
        <f t="shared" si="236"/>
        <v>41</v>
      </c>
      <c r="D513" s="52">
        <v>0.99999999999999867</v>
      </c>
      <c r="E513" s="52">
        <v>0.99999999999999867</v>
      </c>
      <c r="F513" s="65">
        <v>2.0833333333333332E-2</v>
      </c>
      <c r="G513" s="35">
        <f t="shared" si="235"/>
        <v>0</v>
      </c>
      <c r="H513" s="53" t="str">
        <f t="shared" si="237"/>
        <v/>
      </c>
      <c r="I513" s="75"/>
      <c r="J513" s="75"/>
      <c r="K513" s="54">
        <f t="shared" si="238"/>
        <v>0</v>
      </c>
      <c r="L513" s="24"/>
    </row>
    <row r="514" spans="1:14" x14ac:dyDescent="0.25">
      <c r="A514" s="41" t="s">
        <v>6</v>
      </c>
      <c r="B514" s="42">
        <v>43023</v>
      </c>
      <c r="C514" s="43">
        <f t="shared" si="236"/>
        <v>41</v>
      </c>
      <c r="D514" s="55">
        <v>0.99999999999999867</v>
      </c>
      <c r="E514" s="49">
        <v>0.99999999999999867</v>
      </c>
      <c r="F514" s="64">
        <v>2.0833333333333332E-2</v>
      </c>
      <c r="G514" s="34">
        <f t="shared" si="235"/>
        <v>0</v>
      </c>
      <c r="H514" s="50" t="str">
        <f t="shared" si="237"/>
        <v/>
      </c>
      <c r="I514" s="74"/>
      <c r="J514" s="74"/>
      <c r="K514" s="51">
        <f t="shared" si="238"/>
        <v>0</v>
      </c>
      <c r="L514" s="24"/>
    </row>
    <row r="515" spans="1:14" x14ac:dyDescent="0.25">
      <c r="A515" s="23"/>
      <c r="B515" s="21"/>
      <c r="C515" s="22"/>
      <c r="D515" s="56"/>
      <c r="E515" s="57"/>
      <c r="F515" s="46" t="s">
        <v>20</v>
      </c>
      <c r="G515" s="28">
        <f>SUM(G508:G514)</f>
        <v>39.999999999999936</v>
      </c>
      <c r="H515" s="58">
        <f>SUM(H508:H514)</f>
        <v>0</v>
      </c>
      <c r="I515" s="76">
        <f t="shared" ref="I515:J515" si="239">SUM(I508:I514)</f>
        <v>0</v>
      </c>
      <c r="J515" s="76">
        <f t="shared" si="239"/>
        <v>0</v>
      </c>
      <c r="K515" s="29">
        <f>SUM(K508:K514)</f>
        <v>449.99999999999932</v>
      </c>
      <c r="L515" s="24"/>
    </row>
    <row r="516" spans="1:14" x14ac:dyDescent="0.25">
      <c r="B516" s="21"/>
      <c r="C516" s="22"/>
      <c r="D516" s="57"/>
      <c r="E516" s="57"/>
      <c r="F516" s="66" t="s">
        <v>21</v>
      </c>
      <c r="G516" s="7"/>
      <c r="H516" s="50"/>
      <c r="I516" s="74"/>
      <c r="J516" s="74"/>
      <c r="K516" s="32">
        <f>K515/1.33</f>
        <v>338.34586466165359</v>
      </c>
      <c r="L516" s="24"/>
    </row>
    <row r="517" spans="1:14" ht="15.75" thickBot="1" x14ac:dyDescent="0.3"/>
    <row r="518" spans="1:14" ht="15.75" thickBot="1" x14ac:dyDescent="0.3">
      <c r="A518" s="14" t="s">
        <v>14</v>
      </c>
      <c r="B518" s="15" t="s">
        <v>7</v>
      </c>
      <c r="C518" s="15" t="s">
        <v>13</v>
      </c>
      <c r="D518" s="47" t="s">
        <v>8</v>
      </c>
      <c r="E518" s="47" t="s">
        <v>9</v>
      </c>
      <c r="F518" s="16" t="s">
        <v>15</v>
      </c>
      <c r="G518" s="16" t="s">
        <v>16</v>
      </c>
      <c r="H518" s="48" t="s">
        <v>19</v>
      </c>
      <c r="I518" s="73" t="s">
        <v>17</v>
      </c>
      <c r="J518" s="73" t="s">
        <v>18</v>
      </c>
      <c r="K518" s="17" t="s">
        <v>10</v>
      </c>
      <c r="L518" s="5" t="s">
        <v>12</v>
      </c>
      <c r="N518" s="59">
        <f>C519</f>
        <v>42</v>
      </c>
    </row>
    <row r="519" spans="1:14" x14ac:dyDescent="0.25">
      <c r="A519" s="41" t="s">
        <v>0</v>
      </c>
      <c r="B519" s="42">
        <v>43024</v>
      </c>
      <c r="C519" s="43">
        <f>INT((B519-DATE(YEAR(B519-WEEKDAY(B519-1)+4),1,3)+WEEKDAY(DATE(YEAR(B519-WEEKDAY(B519-1)+4),1,3))+5)/7)</f>
        <v>42</v>
      </c>
      <c r="D519" s="49">
        <v>0.37500000000000022</v>
      </c>
      <c r="E519" s="49">
        <v>0.70833333333333304</v>
      </c>
      <c r="F519" s="64">
        <v>2.0833333333333332E-2</v>
      </c>
      <c r="G519" s="34">
        <f t="shared" ref="G519:G525" si="240">SUM(E519-D519)*24</f>
        <v>7.9999999999999876</v>
      </c>
      <c r="H519" s="50" t="str">
        <f>IF(G519&gt;8,G519-8,"")</f>
        <v/>
      </c>
      <c r="I519" s="74"/>
      <c r="J519" s="74"/>
      <c r="K519" s="51">
        <f>SUM((G519)*$L$2)</f>
        <v>89.999999999999858</v>
      </c>
      <c r="L519" s="9">
        <f>P3/20/8</f>
        <v>11.25</v>
      </c>
    </row>
    <row r="520" spans="1:14" x14ac:dyDescent="0.25">
      <c r="A520" s="44" t="s">
        <v>1</v>
      </c>
      <c r="B520" s="42">
        <v>43025</v>
      </c>
      <c r="C520" s="43">
        <f t="shared" ref="C520:C525" si="241">INT((B520-DATE(YEAR(B520-WEEKDAY(B520-1)+4),1,3)+WEEKDAY(DATE(YEAR(B520-WEEKDAY(B520-1)+4),1,3))+5)/7)</f>
        <v>42</v>
      </c>
      <c r="D520" s="52">
        <v>0.37500000000000022</v>
      </c>
      <c r="E520" s="52">
        <v>0.70833333333333304</v>
      </c>
      <c r="F520" s="65">
        <v>2.0833333333333332E-2</v>
      </c>
      <c r="G520" s="35">
        <f t="shared" si="240"/>
        <v>7.9999999999999876</v>
      </c>
      <c r="H520" s="53" t="str">
        <f t="shared" ref="H520:H525" si="242">IF(G520&gt;8,G520-8,"")</f>
        <v/>
      </c>
      <c r="I520" s="75"/>
      <c r="J520" s="75"/>
      <c r="K520" s="54">
        <f t="shared" ref="K520:K525" si="243">SUM((G520)*$L$2)</f>
        <v>89.999999999999858</v>
      </c>
      <c r="L520" s="24"/>
    </row>
    <row r="521" spans="1:14" x14ac:dyDescent="0.25">
      <c r="A521" s="41" t="s">
        <v>2</v>
      </c>
      <c r="B521" s="42">
        <v>43026</v>
      </c>
      <c r="C521" s="43">
        <f t="shared" si="241"/>
        <v>42</v>
      </c>
      <c r="D521" s="49">
        <v>0.37500000000000022</v>
      </c>
      <c r="E521" s="49">
        <v>0.70833333333333304</v>
      </c>
      <c r="F521" s="64">
        <v>2.0833333333333332E-2</v>
      </c>
      <c r="G521" s="34">
        <f t="shared" si="240"/>
        <v>7.9999999999999876</v>
      </c>
      <c r="H521" s="50" t="str">
        <f t="shared" si="242"/>
        <v/>
      </c>
      <c r="I521" s="74"/>
      <c r="J521" s="74"/>
      <c r="K521" s="51">
        <f t="shared" si="243"/>
        <v>89.999999999999858</v>
      </c>
      <c r="L521" s="24"/>
    </row>
    <row r="522" spans="1:14" x14ac:dyDescent="0.25">
      <c r="A522" s="44" t="s">
        <v>3</v>
      </c>
      <c r="B522" s="42">
        <v>43027</v>
      </c>
      <c r="C522" s="43">
        <f t="shared" si="241"/>
        <v>42</v>
      </c>
      <c r="D522" s="52">
        <v>0.37500000000000022</v>
      </c>
      <c r="E522" s="52">
        <v>0.70833333333333304</v>
      </c>
      <c r="F522" s="65">
        <v>2.0833333333333332E-2</v>
      </c>
      <c r="G522" s="35">
        <f t="shared" si="240"/>
        <v>7.9999999999999876</v>
      </c>
      <c r="H522" s="53" t="str">
        <f t="shared" si="242"/>
        <v/>
      </c>
      <c r="I522" s="75"/>
      <c r="J522" s="75"/>
      <c r="K522" s="54">
        <f t="shared" si="243"/>
        <v>89.999999999999858</v>
      </c>
      <c r="L522" s="24"/>
    </row>
    <row r="523" spans="1:14" x14ac:dyDescent="0.25">
      <c r="A523" s="41" t="s">
        <v>4</v>
      </c>
      <c r="B523" s="42">
        <v>43028</v>
      </c>
      <c r="C523" s="43">
        <f t="shared" si="241"/>
        <v>42</v>
      </c>
      <c r="D523" s="49">
        <v>0.37500000000000022</v>
      </c>
      <c r="E523" s="49">
        <v>0.70833333333333304</v>
      </c>
      <c r="F523" s="64">
        <v>2.0833333333333332E-2</v>
      </c>
      <c r="G523" s="34">
        <f t="shared" si="240"/>
        <v>7.9999999999999876</v>
      </c>
      <c r="H523" s="50" t="str">
        <f t="shared" si="242"/>
        <v/>
      </c>
      <c r="I523" s="74"/>
      <c r="J523" s="74"/>
      <c r="K523" s="51">
        <f t="shared" si="243"/>
        <v>89.999999999999858</v>
      </c>
      <c r="L523" s="24"/>
    </row>
    <row r="524" spans="1:14" x14ac:dyDescent="0.25">
      <c r="A524" s="44" t="s">
        <v>5</v>
      </c>
      <c r="B524" s="42">
        <v>43029</v>
      </c>
      <c r="C524" s="43">
        <f t="shared" si="241"/>
        <v>42</v>
      </c>
      <c r="D524" s="52">
        <v>0.99999999999999867</v>
      </c>
      <c r="E524" s="52">
        <v>0.99999999999999867</v>
      </c>
      <c r="F524" s="65">
        <v>2.0833333333333332E-2</v>
      </c>
      <c r="G524" s="35">
        <f t="shared" si="240"/>
        <v>0</v>
      </c>
      <c r="H524" s="53" t="str">
        <f t="shared" si="242"/>
        <v/>
      </c>
      <c r="I524" s="75"/>
      <c r="J524" s="75"/>
      <c r="K524" s="54">
        <f t="shared" si="243"/>
        <v>0</v>
      </c>
      <c r="L524" s="24"/>
    </row>
    <row r="525" spans="1:14" x14ac:dyDescent="0.25">
      <c r="A525" s="41" t="s">
        <v>6</v>
      </c>
      <c r="B525" s="42">
        <v>43030</v>
      </c>
      <c r="C525" s="43">
        <f t="shared" si="241"/>
        <v>42</v>
      </c>
      <c r="D525" s="55">
        <v>0.99999999999999867</v>
      </c>
      <c r="E525" s="49">
        <v>0.99999999999999867</v>
      </c>
      <c r="F525" s="64">
        <v>2.0833333333333332E-2</v>
      </c>
      <c r="G525" s="34">
        <f t="shared" si="240"/>
        <v>0</v>
      </c>
      <c r="H525" s="50" t="str">
        <f t="shared" si="242"/>
        <v/>
      </c>
      <c r="I525" s="74"/>
      <c r="J525" s="74"/>
      <c r="K525" s="51">
        <f t="shared" si="243"/>
        <v>0</v>
      </c>
      <c r="L525" s="24"/>
    </row>
    <row r="526" spans="1:14" x14ac:dyDescent="0.25">
      <c r="A526" s="23"/>
      <c r="B526" s="21"/>
      <c r="C526" s="22"/>
      <c r="D526" s="56"/>
      <c r="E526" s="57"/>
      <c r="F526" s="46" t="s">
        <v>20</v>
      </c>
      <c r="G526" s="28">
        <f>SUM(G519:G525)</f>
        <v>39.999999999999936</v>
      </c>
      <c r="H526" s="58">
        <f>SUM(H519:H525)</f>
        <v>0</v>
      </c>
      <c r="I526" s="76">
        <f t="shared" ref="I526:J526" si="244">SUM(I519:I525)</f>
        <v>0</v>
      </c>
      <c r="J526" s="76">
        <f t="shared" si="244"/>
        <v>0</v>
      </c>
      <c r="K526" s="29">
        <f>SUM(K519:K525)</f>
        <v>449.99999999999932</v>
      </c>
      <c r="L526" s="24"/>
    </row>
    <row r="527" spans="1:14" x14ac:dyDescent="0.25">
      <c r="B527" s="21"/>
      <c r="C527" s="22"/>
      <c r="D527" s="57"/>
      <c r="E527" s="57"/>
      <c r="F527" s="66" t="s">
        <v>21</v>
      </c>
      <c r="G527" s="7"/>
      <c r="H527" s="50"/>
      <c r="I527" s="74"/>
      <c r="J527" s="74"/>
      <c r="K527" s="32">
        <f>K526/1.33</f>
        <v>338.34586466165359</v>
      </c>
      <c r="L527" s="24"/>
    </row>
    <row r="528" spans="1:14" ht="15.75" thickBot="1" x14ac:dyDescent="0.3"/>
    <row r="529" spans="1:14" ht="15.75" thickBot="1" x14ac:dyDescent="0.3">
      <c r="A529" s="14" t="s">
        <v>14</v>
      </c>
      <c r="B529" s="15" t="s">
        <v>7</v>
      </c>
      <c r="C529" s="15" t="s">
        <v>13</v>
      </c>
      <c r="D529" s="47" t="s">
        <v>8</v>
      </c>
      <c r="E529" s="47" t="s">
        <v>9</v>
      </c>
      <c r="F529" s="16" t="s">
        <v>15</v>
      </c>
      <c r="G529" s="16" t="s">
        <v>16</v>
      </c>
      <c r="H529" s="48" t="s">
        <v>19</v>
      </c>
      <c r="I529" s="73" t="s">
        <v>17</v>
      </c>
      <c r="J529" s="73" t="s">
        <v>18</v>
      </c>
      <c r="K529" s="17" t="s">
        <v>10</v>
      </c>
      <c r="L529" s="5" t="s">
        <v>12</v>
      </c>
      <c r="N529" s="59">
        <f>C530</f>
        <v>43</v>
      </c>
    </row>
    <row r="530" spans="1:14" x14ac:dyDescent="0.25">
      <c r="A530" s="41" t="s">
        <v>0</v>
      </c>
      <c r="B530" s="42">
        <v>43031</v>
      </c>
      <c r="C530" s="43">
        <f>INT((B530-DATE(YEAR(B530-WEEKDAY(B530-1)+4),1,3)+WEEKDAY(DATE(YEAR(B530-WEEKDAY(B530-1)+4),1,3))+5)/7)</f>
        <v>43</v>
      </c>
      <c r="D530" s="49">
        <v>0.37500000000000022</v>
      </c>
      <c r="E530" s="49">
        <v>0.70833333333333304</v>
      </c>
      <c r="F530" s="64">
        <v>2.0833333333333332E-2</v>
      </c>
      <c r="G530" s="34">
        <f t="shared" ref="G530:G536" si="245">SUM(E530-D530)*24</f>
        <v>7.9999999999999876</v>
      </c>
      <c r="H530" s="50" t="str">
        <f>IF(G530&gt;8,G530-8,"")</f>
        <v/>
      </c>
      <c r="I530" s="74"/>
      <c r="J530" s="74"/>
      <c r="K530" s="51">
        <f>SUM((G530)*$L$2)</f>
        <v>89.999999999999858</v>
      </c>
      <c r="L530" s="9">
        <f>P3/20/8</f>
        <v>11.25</v>
      </c>
    </row>
    <row r="531" spans="1:14" x14ac:dyDescent="0.25">
      <c r="A531" s="44" t="s">
        <v>1</v>
      </c>
      <c r="B531" s="42">
        <v>43032</v>
      </c>
      <c r="C531" s="43">
        <f t="shared" ref="C531:C536" si="246">INT((B531-DATE(YEAR(B531-WEEKDAY(B531-1)+4),1,3)+WEEKDAY(DATE(YEAR(B531-WEEKDAY(B531-1)+4),1,3))+5)/7)</f>
        <v>43</v>
      </c>
      <c r="D531" s="52">
        <v>0.37500000000000022</v>
      </c>
      <c r="E531" s="52">
        <v>0.70833333333333304</v>
      </c>
      <c r="F531" s="65">
        <v>2.0833333333333332E-2</v>
      </c>
      <c r="G531" s="35">
        <f t="shared" si="245"/>
        <v>7.9999999999999876</v>
      </c>
      <c r="H531" s="53" t="str">
        <f t="shared" ref="H531:H536" si="247">IF(G531&gt;8,G531-8,"")</f>
        <v/>
      </c>
      <c r="I531" s="75"/>
      <c r="J531" s="75"/>
      <c r="K531" s="54">
        <f t="shared" ref="K531:K536" si="248">SUM((G531)*$L$2)</f>
        <v>89.999999999999858</v>
      </c>
      <c r="L531" s="24"/>
    </row>
    <row r="532" spans="1:14" x14ac:dyDescent="0.25">
      <c r="A532" s="41" t="s">
        <v>2</v>
      </c>
      <c r="B532" s="42">
        <v>43033</v>
      </c>
      <c r="C532" s="43">
        <f t="shared" si="246"/>
        <v>43</v>
      </c>
      <c r="D532" s="49">
        <v>0.37500000000000022</v>
      </c>
      <c r="E532" s="49">
        <v>0.70833333333333304</v>
      </c>
      <c r="F532" s="64">
        <v>2.0833333333333332E-2</v>
      </c>
      <c r="G532" s="34">
        <f t="shared" si="245"/>
        <v>7.9999999999999876</v>
      </c>
      <c r="H532" s="50" t="str">
        <f t="shared" si="247"/>
        <v/>
      </c>
      <c r="I532" s="74"/>
      <c r="J532" s="74"/>
      <c r="K532" s="51">
        <f t="shared" si="248"/>
        <v>89.999999999999858</v>
      </c>
      <c r="L532" s="24"/>
    </row>
    <row r="533" spans="1:14" x14ac:dyDescent="0.25">
      <c r="A533" s="44" t="s">
        <v>3</v>
      </c>
      <c r="B533" s="42">
        <v>43034</v>
      </c>
      <c r="C533" s="43">
        <f t="shared" si="246"/>
        <v>43</v>
      </c>
      <c r="D533" s="52">
        <v>0.37500000000000022</v>
      </c>
      <c r="E533" s="52">
        <v>0.70833333333333304</v>
      </c>
      <c r="F533" s="65">
        <v>2.0833333333333332E-2</v>
      </c>
      <c r="G533" s="35">
        <f t="shared" si="245"/>
        <v>7.9999999999999876</v>
      </c>
      <c r="H533" s="53" t="str">
        <f t="shared" si="247"/>
        <v/>
      </c>
      <c r="I533" s="75"/>
      <c r="J533" s="75"/>
      <c r="K533" s="54">
        <f t="shared" si="248"/>
        <v>89.999999999999858</v>
      </c>
      <c r="L533" s="24"/>
    </row>
    <row r="534" spans="1:14" x14ac:dyDescent="0.25">
      <c r="A534" s="41" t="s">
        <v>4</v>
      </c>
      <c r="B534" s="42">
        <v>43035</v>
      </c>
      <c r="C534" s="43">
        <f t="shared" si="246"/>
        <v>43</v>
      </c>
      <c r="D534" s="49">
        <v>0.37500000000000022</v>
      </c>
      <c r="E534" s="49">
        <v>0.70833333333333304</v>
      </c>
      <c r="F534" s="64">
        <v>2.0833333333333332E-2</v>
      </c>
      <c r="G534" s="34">
        <f t="shared" si="245"/>
        <v>7.9999999999999876</v>
      </c>
      <c r="H534" s="50" t="str">
        <f t="shared" si="247"/>
        <v/>
      </c>
      <c r="I534" s="74"/>
      <c r="J534" s="74"/>
      <c r="K534" s="51">
        <f t="shared" si="248"/>
        <v>89.999999999999858</v>
      </c>
      <c r="L534" s="24"/>
    </row>
    <row r="535" spans="1:14" x14ac:dyDescent="0.25">
      <c r="A535" s="44" t="s">
        <v>5</v>
      </c>
      <c r="B535" s="42">
        <v>43036</v>
      </c>
      <c r="C535" s="43">
        <f t="shared" si="246"/>
        <v>43</v>
      </c>
      <c r="D535" s="52">
        <v>0.99999999999999867</v>
      </c>
      <c r="E535" s="52">
        <v>0.99999999999999867</v>
      </c>
      <c r="F535" s="65">
        <v>2.0833333333333332E-2</v>
      </c>
      <c r="G535" s="35">
        <f t="shared" si="245"/>
        <v>0</v>
      </c>
      <c r="H535" s="53" t="str">
        <f t="shared" si="247"/>
        <v/>
      </c>
      <c r="I535" s="75"/>
      <c r="J535" s="75"/>
      <c r="K535" s="54">
        <f t="shared" si="248"/>
        <v>0</v>
      </c>
      <c r="L535" s="24"/>
    </row>
    <row r="536" spans="1:14" x14ac:dyDescent="0.25">
      <c r="A536" s="41" t="s">
        <v>6</v>
      </c>
      <c r="B536" s="42">
        <v>43037</v>
      </c>
      <c r="C536" s="43">
        <f t="shared" si="246"/>
        <v>43</v>
      </c>
      <c r="D536" s="55">
        <v>0.99999999999999867</v>
      </c>
      <c r="E536" s="49">
        <v>0.99999999999999867</v>
      </c>
      <c r="F536" s="64">
        <v>2.0833333333333332E-2</v>
      </c>
      <c r="G536" s="34">
        <f t="shared" si="245"/>
        <v>0</v>
      </c>
      <c r="H536" s="50" t="str">
        <f t="shared" si="247"/>
        <v/>
      </c>
      <c r="I536" s="74"/>
      <c r="J536" s="74"/>
      <c r="K536" s="51">
        <f t="shared" si="248"/>
        <v>0</v>
      </c>
      <c r="L536" s="24"/>
    </row>
    <row r="537" spans="1:14" x14ac:dyDescent="0.25">
      <c r="A537" s="23"/>
      <c r="B537" s="21"/>
      <c r="C537" s="22"/>
      <c r="D537" s="56"/>
      <c r="E537" s="57"/>
      <c r="F537" s="46" t="s">
        <v>20</v>
      </c>
      <c r="G537" s="28">
        <f>SUM(G530:G536)</f>
        <v>39.999999999999936</v>
      </c>
      <c r="H537" s="58">
        <f>SUM(H530:H536)</f>
        <v>0</v>
      </c>
      <c r="I537" s="76">
        <f t="shared" ref="I537:J537" si="249">SUM(I530:I536)</f>
        <v>0</v>
      </c>
      <c r="J537" s="76">
        <f t="shared" si="249"/>
        <v>0</v>
      </c>
      <c r="K537" s="29">
        <f>SUM(K530:K536)</f>
        <v>449.99999999999932</v>
      </c>
      <c r="L537" s="24"/>
    </row>
    <row r="538" spans="1:14" x14ac:dyDescent="0.25">
      <c r="B538" s="21"/>
      <c r="C538" s="22"/>
      <c r="D538" s="57"/>
      <c r="E538" s="57"/>
      <c r="F538" s="66" t="s">
        <v>21</v>
      </c>
      <c r="G538" s="7"/>
      <c r="H538" s="50"/>
      <c r="I538" s="74"/>
      <c r="J538" s="74"/>
      <c r="K538" s="32">
        <f>K537/1.33</f>
        <v>338.34586466165359</v>
      </c>
      <c r="L538" s="24"/>
    </row>
    <row r="539" spans="1:14" ht="15.75" thickBot="1" x14ac:dyDescent="0.3"/>
    <row r="540" spans="1:14" ht="15.75" thickBot="1" x14ac:dyDescent="0.3">
      <c r="A540" s="14" t="s">
        <v>14</v>
      </c>
      <c r="B540" s="15" t="s">
        <v>7</v>
      </c>
      <c r="C540" s="15" t="s">
        <v>13</v>
      </c>
      <c r="D540" s="47" t="s">
        <v>8</v>
      </c>
      <c r="E540" s="47" t="s">
        <v>9</v>
      </c>
      <c r="F540" s="16" t="s">
        <v>15</v>
      </c>
      <c r="G540" s="16" t="s">
        <v>16</v>
      </c>
      <c r="H540" s="48" t="s">
        <v>19</v>
      </c>
      <c r="I540" s="73" t="s">
        <v>17</v>
      </c>
      <c r="J540" s="73" t="s">
        <v>18</v>
      </c>
      <c r="K540" s="17" t="s">
        <v>10</v>
      </c>
      <c r="L540" s="5" t="s">
        <v>12</v>
      </c>
      <c r="N540" s="59">
        <f>C541</f>
        <v>44</v>
      </c>
    </row>
    <row r="541" spans="1:14" x14ac:dyDescent="0.25">
      <c r="A541" s="41" t="s">
        <v>0</v>
      </c>
      <c r="B541" s="42">
        <v>43038</v>
      </c>
      <c r="C541" s="43">
        <f>INT((B541-DATE(YEAR(B541-WEEKDAY(B541-1)+4),1,3)+WEEKDAY(DATE(YEAR(B541-WEEKDAY(B541-1)+4),1,3))+5)/7)</f>
        <v>44</v>
      </c>
      <c r="D541" s="49">
        <v>0.37500000000000022</v>
      </c>
      <c r="E541" s="49">
        <v>0.70833333333333304</v>
      </c>
      <c r="F541" s="64">
        <v>2.0833333333333332E-2</v>
      </c>
      <c r="G541" s="34">
        <f t="shared" ref="G541:G547" si="250">SUM(E541-D541)*24</f>
        <v>7.9999999999999876</v>
      </c>
      <c r="H541" s="50" t="str">
        <f>IF(G541&gt;8,G541-8,"")</f>
        <v/>
      </c>
      <c r="I541" s="74"/>
      <c r="J541" s="74"/>
      <c r="K541" s="51">
        <f>SUM((G541)*$L$2)</f>
        <v>89.999999999999858</v>
      </c>
      <c r="L541" s="9">
        <f>P3/20/8</f>
        <v>11.25</v>
      </c>
    </row>
    <row r="542" spans="1:14" x14ac:dyDescent="0.25">
      <c r="A542" s="44" t="s">
        <v>1</v>
      </c>
      <c r="B542" s="42">
        <v>43039</v>
      </c>
      <c r="C542" s="43">
        <f t="shared" ref="C542:C547" si="251">INT((B542-DATE(YEAR(B542-WEEKDAY(B542-1)+4),1,3)+WEEKDAY(DATE(YEAR(B542-WEEKDAY(B542-1)+4),1,3))+5)/7)</f>
        <v>44</v>
      </c>
      <c r="D542" s="52">
        <v>0.37500000000000022</v>
      </c>
      <c r="E542" s="52">
        <v>0.70833333333333304</v>
      </c>
      <c r="F542" s="65">
        <v>2.0833333333333332E-2</v>
      </c>
      <c r="G542" s="35">
        <f t="shared" si="250"/>
        <v>7.9999999999999876</v>
      </c>
      <c r="H542" s="53" t="str">
        <f t="shared" ref="H542:H547" si="252">IF(G542&gt;8,G542-8,"")</f>
        <v/>
      </c>
      <c r="I542" s="75"/>
      <c r="J542" s="75"/>
      <c r="K542" s="54">
        <f t="shared" ref="K542:K547" si="253">SUM((G542)*$L$2)</f>
        <v>89.999999999999858</v>
      </c>
      <c r="L542" s="24"/>
    </row>
    <row r="543" spans="1:14" x14ac:dyDescent="0.25">
      <c r="A543" s="41" t="s">
        <v>2</v>
      </c>
      <c r="B543" s="42">
        <v>43040</v>
      </c>
      <c r="C543" s="43">
        <f t="shared" si="251"/>
        <v>44</v>
      </c>
      <c r="D543" s="49">
        <v>0.37500000000000022</v>
      </c>
      <c r="E543" s="49">
        <v>0.70833333333333304</v>
      </c>
      <c r="F543" s="64">
        <v>2.0833333333333332E-2</v>
      </c>
      <c r="G543" s="34">
        <f t="shared" si="250"/>
        <v>7.9999999999999876</v>
      </c>
      <c r="H543" s="50" t="str">
        <f t="shared" si="252"/>
        <v/>
      </c>
      <c r="I543" s="74"/>
      <c r="J543" s="74"/>
      <c r="K543" s="51">
        <f t="shared" si="253"/>
        <v>89.999999999999858</v>
      </c>
      <c r="L543" s="24"/>
    </row>
    <row r="544" spans="1:14" x14ac:dyDescent="0.25">
      <c r="A544" s="44" t="s">
        <v>3</v>
      </c>
      <c r="B544" s="42">
        <v>43041</v>
      </c>
      <c r="C544" s="43">
        <f t="shared" si="251"/>
        <v>44</v>
      </c>
      <c r="D544" s="52">
        <v>0.37500000000000022</v>
      </c>
      <c r="E544" s="52">
        <v>0.70833333333333304</v>
      </c>
      <c r="F544" s="65">
        <v>2.0833333333333332E-2</v>
      </c>
      <c r="G544" s="35">
        <f t="shared" si="250"/>
        <v>7.9999999999999876</v>
      </c>
      <c r="H544" s="53" t="str">
        <f t="shared" si="252"/>
        <v/>
      </c>
      <c r="I544" s="75"/>
      <c r="J544" s="75"/>
      <c r="K544" s="54">
        <f t="shared" si="253"/>
        <v>89.999999999999858</v>
      </c>
      <c r="L544" s="24"/>
    </row>
    <row r="545" spans="1:14" x14ac:dyDescent="0.25">
      <c r="A545" s="41" t="s">
        <v>4</v>
      </c>
      <c r="B545" s="42">
        <v>43042</v>
      </c>
      <c r="C545" s="43">
        <f t="shared" si="251"/>
        <v>44</v>
      </c>
      <c r="D545" s="49">
        <v>0.37500000000000022</v>
      </c>
      <c r="E545" s="49">
        <v>0.70833333333333304</v>
      </c>
      <c r="F545" s="64">
        <v>2.0833333333333332E-2</v>
      </c>
      <c r="G545" s="34">
        <f t="shared" si="250"/>
        <v>7.9999999999999876</v>
      </c>
      <c r="H545" s="50" t="str">
        <f t="shared" si="252"/>
        <v/>
      </c>
      <c r="I545" s="74"/>
      <c r="J545" s="74"/>
      <c r="K545" s="51">
        <f t="shared" si="253"/>
        <v>89.999999999999858</v>
      </c>
      <c r="L545" s="24"/>
    </row>
    <row r="546" spans="1:14" x14ac:dyDescent="0.25">
      <c r="A546" s="44" t="s">
        <v>5</v>
      </c>
      <c r="B546" s="42">
        <v>43043</v>
      </c>
      <c r="C546" s="43">
        <f t="shared" si="251"/>
        <v>44</v>
      </c>
      <c r="D546" s="52">
        <v>0.99999999999999867</v>
      </c>
      <c r="E546" s="52">
        <v>0.99999999999999867</v>
      </c>
      <c r="F546" s="65">
        <v>2.0833333333333332E-2</v>
      </c>
      <c r="G546" s="35">
        <f t="shared" si="250"/>
        <v>0</v>
      </c>
      <c r="H546" s="53" t="str">
        <f t="shared" si="252"/>
        <v/>
      </c>
      <c r="I546" s="75"/>
      <c r="J546" s="75"/>
      <c r="K546" s="54">
        <f t="shared" si="253"/>
        <v>0</v>
      </c>
      <c r="L546" s="24"/>
    </row>
    <row r="547" spans="1:14" x14ac:dyDescent="0.25">
      <c r="A547" s="41" t="s">
        <v>6</v>
      </c>
      <c r="B547" s="42">
        <v>43044</v>
      </c>
      <c r="C547" s="43">
        <f t="shared" si="251"/>
        <v>44</v>
      </c>
      <c r="D547" s="55">
        <v>0.99999999999999867</v>
      </c>
      <c r="E547" s="49">
        <v>0.99999999999999867</v>
      </c>
      <c r="F547" s="64">
        <v>2.0833333333333332E-2</v>
      </c>
      <c r="G547" s="34">
        <f t="shared" si="250"/>
        <v>0</v>
      </c>
      <c r="H547" s="50" t="str">
        <f t="shared" si="252"/>
        <v/>
      </c>
      <c r="I547" s="74"/>
      <c r="J547" s="74"/>
      <c r="K547" s="51">
        <f t="shared" si="253"/>
        <v>0</v>
      </c>
      <c r="L547" s="24"/>
    </row>
    <row r="548" spans="1:14" x14ac:dyDescent="0.25">
      <c r="A548" s="23"/>
      <c r="B548" s="21"/>
      <c r="C548" s="22"/>
      <c r="D548" s="56"/>
      <c r="E548" s="57"/>
      <c r="F548" s="46" t="s">
        <v>20</v>
      </c>
      <c r="G548" s="28">
        <f>SUM(G541:G547)</f>
        <v>39.999999999999936</v>
      </c>
      <c r="H548" s="58">
        <f>SUM(H541:H547)</f>
        <v>0</v>
      </c>
      <c r="I548" s="76">
        <f t="shared" ref="I548:J548" si="254">SUM(I541:I547)</f>
        <v>0</v>
      </c>
      <c r="J548" s="76">
        <f t="shared" si="254"/>
        <v>0</v>
      </c>
      <c r="K548" s="29">
        <f>SUM(K541:K547)</f>
        <v>449.99999999999932</v>
      </c>
      <c r="L548" s="24"/>
    </row>
    <row r="549" spans="1:14" x14ac:dyDescent="0.25">
      <c r="B549" s="21"/>
      <c r="C549" s="22"/>
      <c r="D549" s="57"/>
      <c r="E549" s="57"/>
      <c r="F549" s="66" t="s">
        <v>21</v>
      </c>
      <c r="G549" s="7"/>
      <c r="H549" s="50"/>
      <c r="I549" s="74"/>
      <c r="J549" s="74"/>
      <c r="K549" s="32">
        <f>K548/1.33</f>
        <v>338.34586466165359</v>
      </c>
      <c r="L549" s="24"/>
    </row>
    <row r="550" spans="1:14" ht="15.75" thickBot="1" x14ac:dyDescent="0.3"/>
    <row r="551" spans="1:14" ht="15.75" thickBot="1" x14ac:dyDescent="0.3">
      <c r="A551" s="14" t="s">
        <v>14</v>
      </c>
      <c r="B551" s="15" t="s">
        <v>7</v>
      </c>
      <c r="C551" s="15" t="s">
        <v>13</v>
      </c>
      <c r="D551" s="47" t="s">
        <v>8</v>
      </c>
      <c r="E551" s="47" t="s">
        <v>9</v>
      </c>
      <c r="F551" s="16" t="s">
        <v>15</v>
      </c>
      <c r="G551" s="16" t="s">
        <v>16</v>
      </c>
      <c r="H551" s="48" t="s">
        <v>19</v>
      </c>
      <c r="I551" s="73" t="s">
        <v>17</v>
      </c>
      <c r="J551" s="73" t="s">
        <v>18</v>
      </c>
      <c r="K551" s="17" t="s">
        <v>10</v>
      </c>
      <c r="L551" s="5" t="s">
        <v>12</v>
      </c>
      <c r="N551" s="59">
        <f>C552</f>
        <v>45</v>
      </c>
    </row>
    <row r="552" spans="1:14" x14ac:dyDescent="0.25">
      <c r="A552" s="41" t="s">
        <v>0</v>
      </c>
      <c r="B552" s="42">
        <v>43045</v>
      </c>
      <c r="C552" s="43">
        <f>INT((B552-DATE(YEAR(B552-WEEKDAY(B552-1)+4),1,3)+WEEKDAY(DATE(YEAR(B552-WEEKDAY(B552-1)+4),1,3))+5)/7)</f>
        <v>45</v>
      </c>
      <c r="D552" s="49">
        <v>0.37500000000000022</v>
      </c>
      <c r="E552" s="49">
        <v>0.70833333333333304</v>
      </c>
      <c r="F552" s="64">
        <v>2.0833333333333332E-2</v>
      </c>
      <c r="G552" s="34">
        <f t="shared" ref="G552:G558" si="255">SUM(E552-D552)*24</f>
        <v>7.9999999999999876</v>
      </c>
      <c r="H552" s="50" t="str">
        <f>IF(G552&gt;8,G552-8,"")</f>
        <v/>
      </c>
      <c r="I552" s="74"/>
      <c r="J552" s="74"/>
      <c r="K552" s="51">
        <f>SUM((G552)*$L$2)</f>
        <v>89.999999999999858</v>
      </c>
      <c r="L552" s="9">
        <f>P3/20/8</f>
        <v>11.25</v>
      </c>
    </row>
    <row r="553" spans="1:14" x14ac:dyDescent="0.25">
      <c r="A553" s="44" t="s">
        <v>1</v>
      </c>
      <c r="B553" s="42">
        <v>43046</v>
      </c>
      <c r="C553" s="43">
        <f t="shared" ref="C553:C558" si="256">INT((B553-DATE(YEAR(B553-WEEKDAY(B553-1)+4),1,3)+WEEKDAY(DATE(YEAR(B553-WEEKDAY(B553-1)+4),1,3))+5)/7)</f>
        <v>45</v>
      </c>
      <c r="D553" s="52">
        <v>0.37500000000000022</v>
      </c>
      <c r="E553" s="52">
        <v>0.70833333333333304</v>
      </c>
      <c r="F553" s="65">
        <v>2.0833333333333332E-2</v>
      </c>
      <c r="G553" s="35">
        <f t="shared" si="255"/>
        <v>7.9999999999999876</v>
      </c>
      <c r="H553" s="53" t="str">
        <f t="shared" ref="H553:H558" si="257">IF(G553&gt;8,G553-8,"")</f>
        <v/>
      </c>
      <c r="I553" s="75"/>
      <c r="J553" s="75"/>
      <c r="K553" s="54">
        <f t="shared" ref="K553:K558" si="258">SUM((G553)*$L$2)</f>
        <v>89.999999999999858</v>
      </c>
      <c r="L553" s="24"/>
    </row>
    <row r="554" spans="1:14" x14ac:dyDescent="0.25">
      <c r="A554" s="41" t="s">
        <v>2</v>
      </c>
      <c r="B554" s="42">
        <v>43047</v>
      </c>
      <c r="C554" s="43">
        <f t="shared" si="256"/>
        <v>45</v>
      </c>
      <c r="D554" s="49">
        <v>0.37500000000000022</v>
      </c>
      <c r="E554" s="49">
        <v>0.70833333333333304</v>
      </c>
      <c r="F554" s="64">
        <v>2.0833333333333332E-2</v>
      </c>
      <c r="G554" s="34">
        <f t="shared" si="255"/>
        <v>7.9999999999999876</v>
      </c>
      <c r="H554" s="50" t="str">
        <f t="shared" si="257"/>
        <v/>
      </c>
      <c r="I554" s="74"/>
      <c r="J554" s="74"/>
      <c r="K554" s="51">
        <f t="shared" si="258"/>
        <v>89.999999999999858</v>
      </c>
      <c r="L554" s="24"/>
    </row>
    <row r="555" spans="1:14" x14ac:dyDescent="0.25">
      <c r="A555" s="44" t="s">
        <v>3</v>
      </c>
      <c r="B555" s="42">
        <v>43048</v>
      </c>
      <c r="C555" s="43">
        <f t="shared" si="256"/>
        <v>45</v>
      </c>
      <c r="D555" s="52">
        <v>0.37500000000000022</v>
      </c>
      <c r="E555" s="52">
        <v>0.70833333333333304</v>
      </c>
      <c r="F555" s="65">
        <v>2.0833333333333332E-2</v>
      </c>
      <c r="G555" s="35">
        <f t="shared" si="255"/>
        <v>7.9999999999999876</v>
      </c>
      <c r="H555" s="53" t="str">
        <f t="shared" si="257"/>
        <v/>
      </c>
      <c r="I555" s="75"/>
      <c r="J555" s="75"/>
      <c r="K555" s="54">
        <f t="shared" si="258"/>
        <v>89.999999999999858</v>
      </c>
      <c r="L555" s="24"/>
    </row>
    <row r="556" spans="1:14" x14ac:dyDescent="0.25">
      <c r="A556" s="41" t="s">
        <v>4</v>
      </c>
      <c r="B556" s="42">
        <v>43049</v>
      </c>
      <c r="C556" s="43">
        <f t="shared" si="256"/>
        <v>45</v>
      </c>
      <c r="D556" s="49">
        <v>0.37500000000000022</v>
      </c>
      <c r="E556" s="49">
        <v>0.70833333333333304</v>
      </c>
      <c r="F556" s="64">
        <v>2.0833333333333332E-2</v>
      </c>
      <c r="G556" s="34">
        <f t="shared" si="255"/>
        <v>7.9999999999999876</v>
      </c>
      <c r="H556" s="50" t="str">
        <f t="shared" si="257"/>
        <v/>
      </c>
      <c r="I556" s="74"/>
      <c r="J556" s="74"/>
      <c r="K556" s="51">
        <f t="shared" si="258"/>
        <v>89.999999999999858</v>
      </c>
      <c r="L556" s="24"/>
    </row>
    <row r="557" spans="1:14" x14ac:dyDescent="0.25">
      <c r="A557" s="44" t="s">
        <v>5</v>
      </c>
      <c r="B557" s="42">
        <v>43050</v>
      </c>
      <c r="C557" s="43">
        <f t="shared" si="256"/>
        <v>45</v>
      </c>
      <c r="D557" s="52">
        <v>0.99999999999999867</v>
      </c>
      <c r="E557" s="52">
        <v>0.99999999999999867</v>
      </c>
      <c r="F557" s="65">
        <v>2.0833333333333332E-2</v>
      </c>
      <c r="G557" s="35">
        <f t="shared" si="255"/>
        <v>0</v>
      </c>
      <c r="H557" s="53" t="str">
        <f t="shared" si="257"/>
        <v/>
      </c>
      <c r="I557" s="75"/>
      <c r="J557" s="75"/>
      <c r="K557" s="54">
        <f t="shared" si="258"/>
        <v>0</v>
      </c>
      <c r="L557" s="24"/>
    </row>
    <row r="558" spans="1:14" x14ac:dyDescent="0.25">
      <c r="A558" s="41" t="s">
        <v>6</v>
      </c>
      <c r="B558" s="42">
        <v>43051</v>
      </c>
      <c r="C558" s="43">
        <f t="shared" si="256"/>
        <v>45</v>
      </c>
      <c r="D558" s="55">
        <v>0.99999999999999867</v>
      </c>
      <c r="E558" s="49">
        <v>0.99999999999999867</v>
      </c>
      <c r="F558" s="64">
        <v>2.0833333333333332E-2</v>
      </c>
      <c r="G558" s="34">
        <f t="shared" si="255"/>
        <v>0</v>
      </c>
      <c r="H558" s="50" t="str">
        <f t="shared" si="257"/>
        <v/>
      </c>
      <c r="I558" s="74"/>
      <c r="J558" s="74"/>
      <c r="K558" s="51">
        <f t="shared" si="258"/>
        <v>0</v>
      </c>
      <c r="L558" s="24"/>
    </row>
    <row r="559" spans="1:14" x14ac:dyDescent="0.25">
      <c r="A559" s="23"/>
      <c r="B559" s="21"/>
      <c r="C559" s="22"/>
      <c r="D559" s="56"/>
      <c r="E559" s="57"/>
      <c r="F559" s="46" t="s">
        <v>20</v>
      </c>
      <c r="G559" s="28">
        <f>SUM(G552:G558)</f>
        <v>39.999999999999936</v>
      </c>
      <c r="H559" s="58">
        <f>SUM(H552:H558)</f>
        <v>0</v>
      </c>
      <c r="I559" s="76">
        <f t="shared" ref="I559:J559" si="259">SUM(I552:I558)</f>
        <v>0</v>
      </c>
      <c r="J559" s="76">
        <f t="shared" si="259"/>
        <v>0</v>
      </c>
      <c r="K559" s="29">
        <f>SUM(K552:K558)</f>
        <v>449.99999999999932</v>
      </c>
      <c r="L559" s="24"/>
    </row>
    <row r="560" spans="1:14" x14ac:dyDescent="0.25">
      <c r="B560" s="21"/>
      <c r="C560" s="22"/>
      <c r="D560" s="57"/>
      <c r="E560" s="57"/>
      <c r="F560" s="66" t="s">
        <v>21</v>
      </c>
      <c r="G560" s="7"/>
      <c r="H560" s="50"/>
      <c r="I560" s="74"/>
      <c r="J560" s="74"/>
      <c r="K560" s="32">
        <f>K559/1.33</f>
        <v>338.34586466165359</v>
      </c>
      <c r="L560" s="24"/>
    </row>
    <row r="561" spans="1:14" ht="15.75" thickBot="1" x14ac:dyDescent="0.3"/>
    <row r="562" spans="1:14" ht="15.75" thickBot="1" x14ac:dyDescent="0.3">
      <c r="A562" s="14" t="s">
        <v>14</v>
      </c>
      <c r="B562" s="15" t="s">
        <v>7</v>
      </c>
      <c r="C562" s="15" t="s">
        <v>13</v>
      </c>
      <c r="D562" s="47" t="s">
        <v>8</v>
      </c>
      <c r="E562" s="47" t="s">
        <v>9</v>
      </c>
      <c r="F562" s="16" t="s">
        <v>15</v>
      </c>
      <c r="G562" s="16" t="s">
        <v>16</v>
      </c>
      <c r="H562" s="48" t="s">
        <v>19</v>
      </c>
      <c r="I562" s="73" t="s">
        <v>17</v>
      </c>
      <c r="J562" s="73" t="s">
        <v>18</v>
      </c>
      <c r="K562" s="17" t="s">
        <v>10</v>
      </c>
      <c r="L562" s="5" t="s">
        <v>12</v>
      </c>
      <c r="N562" s="59">
        <f>C563</f>
        <v>46</v>
      </c>
    </row>
    <row r="563" spans="1:14" x14ac:dyDescent="0.25">
      <c r="A563" s="41" t="s">
        <v>0</v>
      </c>
      <c r="B563" s="42">
        <v>43052</v>
      </c>
      <c r="C563" s="43">
        <f>INT((B563-DATE(YEAR(B563-WEEKDAY(B563-1)+4),1,3)+WEEKDAY(DATE(YEAR(B563-WEEKDAY(B563-1)+4),1,3))+5)/7)</f>
        <v>46</v>
      </c>
      <c r="D563" s="49">
        <v>0.37500000000000022</v>
      </c>
      <c r="E563" s="49">
        <v>0.70833333333333304</v>
      </c>
      <c r="F563" s="64">
        <v>2.0833333333333332E-2</v>
      </c>
      <c r="G563" s="34">
        <f t="shared" ref="G563:G569" si="260">SUM(E563-D563)*24</f>
        <v>7.9999999999999876</v>
      </c>
      <c r="H563" s="50" t="str">
        <f>IF(G563&gt;8,G563-8,"")</f>
        <v/>
      </c>
      <c r="I563" s="74"/>
      <c r="J563" s="74"/>
      <c r="K563" s="51">
        <f>SUM((G563)*$L$2)</f>
        <v>89.999999999999858</v>
      </c>
      <c r="L563" s="9">
        <f>P3/20/8</f>
        <v>11.25</v>
      </c>
    </row>
    <row r="564" spans="1:14" x14ac:dyDescent="0.25">
      <c r="A564" s="44" t="s">
        <v>1</v>
      </c>
      <c r="B564" s="42">
        <v>43053</v>
      </c>
      <c r="C564" s="43">
        <f t="shared" ref="C564:C569" si="261">INT((B564-DATE(YEAR(B564-WEEKDAY(B564-1)+4),1,3)+WEEKDAY(DATE(YEAR(B564-WEEKDAY(B564-1)+4),1,3))+5)/7)</f>
        <v>46</v>
      </c>
      <c r="D564" s="52">
        <v>0.37500000000000022</v>
      </c>
      <c r="E564" s="52">
        <v>0.70833333333333304</v>
      </c>
      <c r="F564" s="65">
        <v>2.0833333333333332E-2</v>
      </c>
      <c r="G564" s="35">
        <f t="shared" si="260"/>
        <v>7.9999999999999876</v>
      </c>
      <c r="H564" s="53" t="str">
        <f t="shared" ref="H564:H569" si="262">IF(G564&gt;8,G564-8,"")</f>
        <v/>
      </c>
      <c r="I564" s="75"/>
      <c r="J564" s="75"/>
      <c r="K564" s="54">
        <f t="shared" ref="K564:K569" si="263">SUM((G564)*$L$2)</f>
        <v>89.999999999999858</v>
      </c>
      <c r="L564" s="24"/>
    </row>
    <row r="565" spans="1:14" x14ac:dyDescent="0.25">
      <c r="A565" s="41" t="s">
        <v>2</v>
      </c>
      <c r="B565" s="42">
        <v>43054</v>
      </c>
      <c r="C565" s="43">
        <f t="shared" si="261"/>
        <v>46</v>
      </c>
      <c r="D565" s="49">
        <v>0.37500000000000022</v>
      </c>
      <c r="E565" s="49">
        <v>0.70833333333333304</v>
      </c>
      <c r="F565" s="64">
        <v>2.0833333333333332E-2</v>
      </c>
      <c r="G565" s="34">
        <f t="shared" si="260"/>
        <v>7.9999999999999876</v>
      </c>
      <c r="H565" s="50" t="str">
        <f t="shared" si="262"/>
        <v/>
      </c>
      <c r="I565" s="74"/>
      <c r="J565" s="74"/>
      <c r="K565" s="51">
        <f t="shared" si="263"/>
        <v>89.999999999999858</v>
      </c>
      <c r="L565" s="24"/>
    </row>
    <row r="566" spans="1:14" x14ac:dyDescent="0.25">
      <c r="A566" s="44" t="s">
        <v>3</v>
      </c>
      <c r="B566" s="42">
        <v>43055</v>
      </c>
      <c r="C566" s="43">
        <f t="shared" si="261"/>
        <v>46</v>
      </c>
      <c r="D566" s="52">
        <v>0.37500000000000022</v>
      </c>
      <c r="E566" s="52">
        <v>0.70833333333333304</v>
      </c>
      <c r="F566" s="65">
        <v>2.0833333333333332E-2</v>
      </c>
      <c r="G566" s="35">
        <f t="shared" si="260"/>
        <v>7.9999999999999876</v>
      </c>
      <c r="H566" s="53" t="str">
        <f t="shared" si="262"/>
        <v/>
      </c>
      <c r="I566" s="75"/>
      <c r="J566" s="75"/>
      <c r="K566" s="54">
        <f t="shared" si="263"/>
        <v>89.999999999999858</v>
      </c>
      <c r="L566" s="24"/>
    </row>
    <row r="567" spans="1:14" x14ac:dyDescent="0.25">
      <c r="A567" s="41" t="s">
        <v>4</v>
      </c>
      <c r="B567" s="42">
        <v>43056</v>
      </c>
      <c r="C567" s="43">
        <f t="shared" si="261"/>
        <v>46</v>
      </c>
      <c r="D567" s="49">
        <v>0.37500000000000022</v>
      </c>
      <c r="E567" s="49">
        <v>0.70833333333333304</v>
      </c>
      <c r="F567" s="64">
        <v>2.0833333333333332E-2</v>
      </c>
      <c r="G567" s="34">
        <f t="shared" si="260"/>
        <v>7.9999999999999876</v>
      </c>
      <c r="H567" s="50" t="str">
        <f t="shared" si="262"/>
        <v/>
      </c>
      <c r="I567" s="74"/>
      <c r="J567" s="74"/>
      <c r="K567" s="51">
        <f t="shared" si="263"/>
        <v>89.999999999999858</v>
      </c>
      <c r="L567" s="24"/>
    </row>
    <row r="568" spans="1:14" x14ac:dyDescent="0.25">
      <c r="A568" s="44" t="s">
        <v>5</v>
      </c>
      <c r="B568" s="42">
        <v>43057</v>
      </c>
      <c r="C568" s="43">
        <f t="shared" si="261"/>
        <v>46</v>
      </c>
      <c r="D568" s="52">
        <v>0.99999999999999867</v>
      </c>
      <c r="E568" s="52">
        <v>0.99999999999999867</v>
      </c>
      <c r="F568" s="65">
        <v>2.0833333333333332E-2</v>
      </c>
      <c r="G568" s="35">
        <f t="shared" si="260"/>
        <v>0</v>
      </c>
      <c r="H568" s="53" t="str">
        <f t="shared" si="262"/>
        <v/>
      </c>
      <c r="I568" s="75"/>
      <c r="J568" s="75"/>
      <c r="K568" s="54">
        <f t="shared" si="263"/>
        <v>0</v>
      </c>
      <c r="L568" s="24"/>
    </row>
    <row r="569" spans="1:14" x14ac:dyDescent="0.25">
      <c r="A569" s="41" t="s">
        <v>6</v>
      </c>
      <c r="B569" s="42">
        <v>43058</v>
      </c>
      <c r="C569" s="43">
        <f t="shared" si="261"/>
        <v>46</v>
      </c>
      <c r="D569" s="55">
        <v>0.99999999999999867</v>
      </c>
      <c r="E569" s="49">
        <v>0.99999999999999867</v>
      </c>
      <c r="F569" s="64">
        <v>2.0833333333333332E-2</v>
      </c>
      <c r="G569" s="34">
        <f t="shared" si="260"/>
        <v>0</v>
      </c>
      <c r="H569" s="50" t="str">
        <f t="shared" si="262"/>
        <v/>
      </c>
      <c r="I569" s="74"/>
      <c r="J569" s="74"/>
      <c r="K569" s="51">
        <f t="shared" si="263"/>
        <v>0</v>
      </c>
      <c r="L569" s="24"/>
    </row>
    <row r="570" spans="1:14" x14ac:dyDescent="0.25">
      <c r="A570" s="23"/>
      <c r="B570" s="21"/>
      <c r="C570" s="22"/>
      <c r="D570" s="56"/>
      <c r="E570" s="57"/>
      <c r="F570" s="46" t="s">
        <v>20</v>
      </c>
      <c r="G570" s="28">
        <f>SUM(G563:G569)</f>
        <v>39.999999999999936</v>
      </c>
      <c r="H570" s="58">
        <f>SUM(H563:H569)</f>
        <v>0</v>
      </c>
      <c r="I570" s="76">
        <f t="shared" ref="I570:J570" si="264">SUM(I563:I569)</f>
        <v>0</v>
      </c>
      <c r="J570" s="76">
        <f t="shared" si="264"/>
        <v>0</v>
      </c>
      <c r="K570" s="29">
        <f>SUM(K563:K569)</f>
        <v>449.99999999999932</v>
      </c>
      <c r="L570" s="24"/>
    </row>
    <row r="571" spans="1:14" x14ac:dyDescent="0.25">
      <c r="B571" s="21"/>
      <c r="C571" s="22"/>
      <c r="D571" s="57"/>
      <c r="E571" s="57"/>
      <c r="F571" s="66" t="s">
        <v>21</v>
      </c>
      <c r="G571" s="7"/>
      <c r="H571" s="50"/>
      <c r="I571" s="74"/>
      <c r="J571" s="74"/>
      <c r="K571" s="32">
        <f>K570/1.33</f>
        <v>338.34586466165359</v>
      </c>
      <c r="L571" s="24"/>
    </row>
    <row r="572" spans="1:14" ht="15.75" thickBot="1" x14ac:dyDescent="0.3"/>
    <row r="573" spans="1:14" ht="15.75" thickBot="1" x14ac:dyDescent="0.3">
      <c r="A573" s="14" t="s">
        <v>14</v>
      </c>
      <c r="B573" s="15" t="s">
        <v>7</v>
      </c>
      <c r="C573" s="15" t="s">
        <v>13</v>
      </c>
      <c r="D573" s="47" t="s">
        <v>8</v>
      </c>
      <c r="E573" s="47" t="s">
        <v>9</v>
      </c>
      <c r="F573" s="16" t="s">
        <v>15</v>
      </c>
      <c r="G573" s="16" t="s">
        <v>16</v>
      </c>
      <c r="H573" s="48" t="s">
        <v>19</v>
      </c>
      <c r="I573" s="73" t="s">
        <v>17</v>
      </c>
      <c r="J573" s="73" t="s">
        <v>18</v>
      </c>
      <c r="K573" s="17" t="s">
        <v>10</v>
      </c>
      <c r="L573" s="5" t="s">
        <v>12</v>
      </c>
      <c r="N573" s="59">
        <f>C574</f>
        <v>47</v>
      </c>
    </row>
    <row r="574" spans="1:14" x14ac:dyDescent="0.25">
      <c r="A574" s="41" t="s">
        <v>0</v>
      </c>
      <c r="B574" s="42">
        <v>43059</v>
      </c>
      <c r="C574" s="43">
        <f>INT((B574-DATE(YEAR(B574-WEEKDAY(B574-1)+4),1,3)+WEEKDAY(DATE(YEAR(B574-WEEKDAY(B574-1)+4),1,3))+5)/7)</f>
        <v>47</v>
      </c>
      <c r="D574" s="49">
        <v>0.37500000000000022</v>
      </c>
      <c r="E574" s="49">
        <v>0.70833333333333304</v>
      </c>
      <c r="F574" s="64">
        <v>2.0833333333333332E-2</v>
      </c>
      <c r="G574" s="34">
        <f t="shared" ref="G574:G580" si="265">SUM(E574-D574)*24</f>
        <v>7.9999999999999876</v>
      </c>
      <c r="H574" s="50" t="str">
        <f>IF(G574&gt;8,G574-8,"")</f>
        <v/>
      </c>
      <c r="I574" s="74"/>
      <c r="J574" s="74"/>
      <c r="K574" s="51">
        <f>SUM((G574)*$L$2)</f>
        <v>89.999999999999858</v>
      </c>
      <c r="L574" s="9">
        <f>P3/20/8</f>
        <v>11.25</v>
      </c>
    </row>
    <row r="575" spans="1:14" x14ac:dyDescent="0.25">
      <c r="A575" s="44" t="s">
        <v>1</v>
      </c>
      <c r="B575" s="42">
        <v>43060</v>
      </c>
      <c r="C575" s="43">
        <f t="shared" ref="C575:C580" si="266">INT((B575-DATE(YEAR(B575-WEEKDAY(B575-1)+4),1,3)+WEEKDAY(DATE(YEAR(B575-WEEKDAY(B575-1)+4),1,3))+5)/7)</f>
        <v>47</v>
      </c>
      <c r="D575" s="52">
        <v>0.37500000000000022</v>
      </c>
      <c r="E575" s="52">
        <v>0.70833333333333304</v>
      </c>
      <c r="F575" s="65">
        <v>2.0833333333333332E-2</v>
      </c>
      <c r="G575" s="35">
        <f t="shared" si="265"/>
        <v>7.9999999999999876</v>
      </c>
      <c r="H575" s="53" t="str">
        <f t="shared" ref="H575:H580" si="267">IF(G575&gt;8,G575-8,"")</f>
        <v/>
      </c>
      <c r="I575" s="75"/>
      <c r="J575" s="75"/>
      <c r="K575" s="54">
        <f t="shared" ref="K575:K580" si="268">SUM((G575)*$L$2)</f>
        <v>89.999999999999858</v>
      </c>
      <c r="L575" s="24"/>
    </row>
    <row r="576" spans="1:14" x14ac:dyDescent="0.25">
      <c r="A576" s="41" t="s">
        <v>2</v>
      </c>
      <c r="B576" s="42">
        <v>43061</v>
      </c>
      <c r="C576" s="43">
        <f t="shared" si="266"/>
        <v>47</v>
      </c>
      <c r="D576" s="49">
        <v>0.37500000000000022</v>
      </c>
      <c r="E576" s="49">
        <v>0.70833333333333304</v>
      </c>
      <c r="F576" s="64">
        <v>2.0833333333333332E-2</v>
      </c>
      <c r="G576" s="34">
        <f t="shared" si="265"/>
        <v>7.9999999999999876</v>
      </c>
      <c r="H576" s="50" t="str">
        <f t="shared" si="267"/>
        <v/>
      </c>
      <c r="I576" s="74"/>
      <c r="J576" s="74"/>
      <c r="K576" s="51">
        <f t="shared" si="268"/>
        <v>89.999999999999858</v>
      </c>
      <c r="L576" s="24"/>
    </row>
    <row r="577" spans="1:14" x14ac:dyDescent="0.25">
      <c r="A577" s="44" t="s">
        <v>3</v>
      </c>
      <c r="B577" s="42">
        <v>43062</v>
      </c>
      <c r="C577" s="43">
        <f t="shared" si="266"/>
        <v>47</v>
      </c>
      <c r="D577" s="52">
        <v>0.37500000000000022</v>
      </c>
      <c r="E577" s="52">
        <v>0.70833333333333304</v>
      </c>
      <c r="F577" s="65">
        <v>2.0833333333333332E-2</v>
      </c>
      <c r="G577" s="35">
        <f t="shared" si="265"/>
        <v>7.9999999999999876</v>
      </c>
      <c r="H577" s="53" t="str">
        <f t="shared" si="267"/>
        <v/>
      </c>
      <c r="I577" s="75"/>
      <c r="J577" s="75"/>
      <c r="K577" s="54">
        <f t="shared" si="268"/>
        <v>89.999999999999858</v>
      </c>
      <c r="L577" s="24"/>
    </row>
    <row r="578" spans="1:14" x14ac:dyDescent="0.25">
      <c r="A578" s="41" t="s">
        <v>4</v>
      </c>
      <c r="B578" s="42">
        <v>43063</v>
      </c>
      <c r="C578" s="43">
        <f t="shared" si="266"/>
        <v>47</v>
      </c>
      <c r="D578" s="49">
        <v>0.37500000000000022</v>
      </c>
      <c r="E578" s="49">
        <v>0.70833333333333304</v>
      </c>
      <c r="F578" s="64">
        <v>2.0833333333333332E-2</v>
      </c>
      <c r="G578" s="34">
        <f t="shared" si="265"/>
        <v>7.9999999999999876</v>
      </c>
      <c r="H578" s="50" t="str">
        <f t="shared" si="267"/>
        <v/>
      </c>
      <c r="I578" s="74"/>
      <c r="J578" s="74"/>
      <c r="K578" s="51">
        <f t="shared" si="268"/>
        <v>89.999999999999858</v>
      </c>
      <c r="L578" s="24"/>
    </row>
    <row r="579" spans="1:14" x14ac:dyDescent="0.25">
      <c r="A579" s="44" t="s">
        <v>5</v>
      </c>
      <c r="B579" s="42">
        <v>43064</v>
      </c>
      <c r="C579" s="43">
        <f t="shared" si="266"/>
        <v>47</v>
      </c>
      <c r="D579" s="52">
        <v>0.99999999999999867</v>
      </c>
      <c r="E579" s="52">
        <v>0.99999999999999867</v>
      </c>
      <c r="F579" s="65">
        <v>2.0833333333333332E-2</v>
      </c>
      <c r="G579" s="35">
        <f t="shared" si="265"/>
        <v>0</v>
      </c>
      <c r="H579" s="53" t="str">
        <f t="shared" si="267"/>
        <v/>
      </c>
      <c r="I579" s="75"/>
      <c r="J579" s="75"/>
      <c r="K579" s="54">
        <f t="shared" si="268"/>
        <v>0</v>
      </c>
      <c r="L579" s="24"/>
    </row>
    <row r="580" spans="1:14" x14ac:dyDescent="0.25">
      <c r="A580" s="41" t="s">
        <v>6</v>
      </c>
      <c r="B580" s="42">
        <v>43065</v>
      </c>
      <c r="C580" s="43">
        <f t="shared" si="266"/>
        <v>47</v>
      </c>
      <c r="D580" s="55">
        <v>0.99999999999999867</v>
      </c>
      <c r="E580" s="49">
        <v>0.99999999999999867</v>
      </c>
      <c r="F580" s="64">
        <v>2.0833333333333332E-2</v>
      </c>
      <c r="G580" s="34">
        <f t="shared" si="265"/>
        <v>0</v>
      </c>
      <c r="H580" s="50" t="str">
        <f t="shared" si="267"/>
        <v/>
      </c>
      <c r="I580" s="74"/>
      <c r="J580" s="74"/>
      <c r="K580" s="51">
        <f t="shared" si="268"/>
        <v>0</v>
      </c>
      <c r="L580" s="24"/>
    </row>
    <row r="581" spans="1:14" x14ac:dyDescent="0.25">
      <c r="A581" s="23"/>
      <c r="B581" s="21"/>
      <c r="C581" s="22"/>
      <c r="D581" s="56"/>
      <c r="E581" s="57"/>
      <c r="F581" s="46" t="s">
        <v>20</v>
      </c>
      <c r="G581" s="28">
        <f>SUM(G574:G580)</f>
        <v>39.999999999999936</v>
      </c>
      <c r="H581" s="58">
        <f>SUM(H574:H580)</f>
        <v>0</v>
      </c>
      <c r="I581" s="76">
        <f t="shared" ref="I581:J581" si="269">SUM(I574:I580)</f>
        <v>0</v>
      </c>
      <c r="J581" s="76">
        <f t="shared" si="269"/>
        <v>0</v>
      </c>
      <c r="K581" s="29">
        <f>SUM(K574:K580)</f>
        <v>449.99999999999932</v>
      </c>
      <c r="L581" s="24"/>
    </row>
    <row r="582" spans="1:14" x14ac:dyDescent="0.25">
      <c r="B582" s="21"/>
      <c r="C582" s="22"/>
      <c r="D582" s="57"/>
      <c r="E582" s="57"/>
      <c r="F582" s="66" t="s">
        <v>21</v>
      </c>
      <c r="G582" s="7"/>
      <c r="H582" s="50"/>
      <c r="I582" s="74"/>
      <c r="J582" s="74"/>
      <c r="K582" s="32">
        <f>K581/1.33</f>
        <v>338.34586466165359</v>
      </c>
      <c r="L582" s="24"/>
    </row>
    <row r="583" spans="1:14" ht="15.75" thickBot="1" x14ac:dyDescent="0.3"/>
    <row r="584" spans="1:14" ht="15.75" thickBot="1" x14ac:dyDescent="0.3">
      <c r="A584" s="14" t="s">
        <v>14</v>
      </c>
      <c r="B584" s="15" t="s">
        <v>7</v>
      </c>
      <c r="C584" s="15" t="s">
        <v>13</v>
      </c>
      <c r="D584" s="47" t="s">
        <v>8</v>
      </c>
      <c r="E584" s="47" t="s">
        <v>9</v>
      </c>
      <c r="F584" s="16" t="s">
        <v>15</v>
      </c>
      <c r="G584" s="16" t="s">
        <v>16</v>
      </c>
      <c r="H584" s="48" t="s">
        <v>19</v>
      </c>
      <c r="I584" s="73" t="s">
        <v>17</v>
      </c>
      <c r="J584" s="73" t="s">
        <v>18</v>
      </c>
      <c r="K584" s="17" t="s">
        <v>10</v>
      </c>
      <c r="L584" s="5" t="s">
        <v>12</v>
      </c>
      <c r="N584" s="59">
        <f>C585</f>
        <v>48</v>
      </c>
    </row>
    <row r="585" spans="1:14" x14ac:dyDescent="0.25">
      <c r="A585" s="41" t="s">
        <v>0</v>
      </c>
      <c r="B585" s="42">
        <v>43066</v>
      </c>
      <c r="C585" s="43">
        <f>INT((B585-DATE(YEAR(B585-WEEKDAY(B585-1)+4),1,3)+WEEKDAY(DATE(YEAR(B585-WEEKDAY(B585-1)+4),1,3))+5)/7)</f>
        <v>48</v>
      </c>
      <c r="D585" s="49">
        <v>0.37500000000000022</v>
      </c>
      <c r="E585" s="49">
        <v>0.70833333333333304</v>
      </c>
      <c r="F585" s="64">
        <v>2.0833333333333332E-2</v>
      </c>
      <c r="G585" s="34">
        <f t="shared" ref="G585:G591" si="270">SUM(E585-D585)*24</f>
        <v>7.9999999999999876</v>
      </c>
      <c r="H585" s="50" t="str">
        <f>IF(G585&gt;8,G585-8,"")</f>
        <v/>
      </c>
      <c r="I585" s="74"/>
      <c r="J585" s="74"/>
      <c r="K585" s="51">
        <f>SUM((G585)*$L$2)</f>
        <v>89.999999999999858</v>
      </c>
      <c r="L585" s="9">
        <f>P3/20/8</f>
        <v>11.25</v>
      </c>
    </row>
    <row r="586" spans="1:14" x14ac:dyDescent="0.25">
      <c r="A586" s="44" t="s">
        <v>1</v>
      </c>
      <c r="B586" s="42">
        <v>43067</v>
      </c>
      <c r="C586" s="43">
        <f t="shared" ref="C586:C591" si="271">INT((B586-DATE(YEAR(B586-WEEKDAY(B586-1)+4),1,3)+WEEKDAY(DATE(YEAR(B586-WEEKDAY(B586-1)+4),1,3))+5)/7)</f>
        <v>48</v>
      </c>
      <c r="D586" s="52">
        <v>0.37500000000000022</v>
      </c>
      <c r="E586" s="52">
        <v>0.70833333333333304</v>
      </c>
      <c r="F586" s="65">
        <v>2.0833333333333332E-2</v>
      </c>
      <c r="G586" s="35">
        <f t="shared" si="270"/>
        <v>7.9999999999999876</v>
      </c>
      <c r="H586" s="53" t="str">
        <f t="shared" ref="H586:H591" si="272">IF(G586&gt;8,G586-8,"")</f>
        <v/>
      </c>
      <c r="I586" s="75"/>
      <c r="J586" s="75"/>
      <c r="K586" s="54">
        <f t="shared" ref="K586:K591" si="273">SUM((G586)*$L$2)</f>
        <v>89.999999999999858</v>
      </c>
      <c r="L586" s="24"/>
    </row>
    <row r="587" spans="1:14" x14ac:dyDescent="0.25">
      <c r="A587" s="41" t="s">
        <v>2</v>
      </c>
      <c r="B587" s="42">
        <v>43068</v>
      </c>
      <c r="C587" s="43">
        <f t="shared" si="271"/>
        <v>48</v>
      </c>
      <c r="D587" s="49">
        <v>0.37500000000000022</v>
      </c>
      <c r="E587" s="49">
        <v>0.70833333333333304</v>
      </c>
      <c r="F587" s="64">
        <v>2.0833333333333332E-2</v>
      </c>
      <c r="G587" s="34">
        <f t="shared" si="270"/>
        <v>7.9999999999999876</v>
      </c>
      <c r="H587" s="50" t="str">
        <f t="shared" si="272"/>
        <v/>
      </c>
      <c r="I587" s="74"/>
      <c r="J587" s="74"/>
      <c r="K587" s="51">
        <f t="shared" si="273"/>
        <v>89.999999999999858</v>
      </c>
      <c r="L587" s="24"/>
    </row>
    <row r="588" spans="1:14" x14ac:dyDescent="0.25">
      <c r="A588" s="44" t="s">
        <v>3</v>
      </c>
      <c r="B588" s="42">
        <v>43069</v>
      </c>
      <c r="C588" s="43">
        <f t="shared" si="271"/>
        <v>48</v>
      </c>
      <c r="D588" s="52">
        <v>0.37500000000000022</v>
      </c>
      <c r="E588" s="52">
        <v>0.70833333333333304</v>
      </c>
      <c r="F588" s="65">
        <v>2.0833333333333332E-2</v>
      </c>
      <c r="G588" s="35">
        <f t="shared" si="270"/>
        <v>7.9999999999999876</v>
      </c>
      <c r="H588" s="53" t="str">
        <f t="shared" si="272"/>
        <v/>
      </c>
      <c r="I588" s="75"/>
      <c r="J588" s="75"/>
      <c r="K588" s="54">
        <f t="shared" si="273"/>
        <v>89.999999999999858</v>
      </c>
      <c r="L588" s="24"/>
    </row>
    <row r="589" spans="1:14" x14ac:dyDescent="0.25">
      <c r="A589" s="41" t="s">
        <v>4</v>
      </c>
      <c r="B589" s="42">
        <v>43070</v>
      </c>
      <c r="C589" s="43">
        <f t="shared" si="271"/>
        <v>48</v>
      </c>
      <c r="D589" s="49">
        <v>0.37500000000000022</v>
      </c>
      <c r="E589" s="49">
        <v>0.70833333333333304</v>
      </c>
      <c r="F589" s="64">
        <v>2.0833333333333332E-2</v>
      </c>
      <c r="G589" s="34">
        <f t="shared" si="270"/>
        <v>7.9999999999999876</v>
      </c>
      <c r="H589" s="50" t="str">
        <f t="shared" si="272"/>
        <v/>
      </c>
      <c r="I589" s="74"/>
      <c r="J589" s="74"/>
      <c r="K589" s="51">
        <f t="shared" si="273"/>
        <v>89.999999999999858</v>
      </c>
      <c r="L589" s="24"/>
    </row>
    <row r="590" spans="1:14" x14ac:dyDescent="0.25">
      <c r="A590" s="44" t="s">
        <v>5</v>
      </c>
      <c r="B590" s="42">
        <v>43071</v>
      </c>
      <c r="C590" s="43">
        <f t="shared" si="271"/>
        <v>48</v>
      </c>
      <c r="D590" s="52">
        <v>0.99999999999999867</v>
      </c>
      <c r="E590" s="52">
        <v>0.99999999999999867</v>
      </c>
      <c r="F590" s="65">
        <v>2.0833333333333332E-2</v>
      </c>
      <c r="G590" s="35">
        <f t="shared" si="270"/>
        <v>0</v>
      </c>
      <c r="H590" s="53" t="str">
        <f t="shared" si="272"/>
        <v/>
      </c>
      <c r="I590" s="75"/>
      <c r="J590" s="75"/>
      <c r="K590" s="54">
        <f t="shared" si="273"/>
        <v>0</v>
      </c>
      <c r="L590" s="24"/>
    </row>
    <row r="591" spans="1:14" x14ac:dyDescent="0.25">
      <c r="A591" s="41" t="s">
        <v>6</v>
      </c>
      <c r="B591" s="42">
        <v>43072</v>
      </c>
      <c r="C591" s="43">
        <f t="shared" si="271"/>
        <v>48</v>
      </c>
      <c r="D591" s="55">
        <v>0.99999999999999867</v>
      </c>
      <c r="E591" s="49">
        <v>0.99999999999999867</v>
      </c>
      <c r="F591" s="64">
        <v>2.0833333333333332E-2</v>
      </c>
      <c r="G591" s="34">
        <f t="shared" si="270"/>
        <v>0</v>
      </c>
      <c r="H591" s="50" t="str">
        <f t="shared" si="272"/>
        <v/>
      </c>
      <c r="I591" s="74"/>
      <c r="J591" s="74"/>
      <c r="K591" s="51">
        <f t="shared" si="273"/>
        <v>0</v>
      </c>
      <c r="L591" s="24"/>
    </row>
    <row r="592" spans="1:14" x14ac:dyDescent="0.25">
      <c r="A592" s="23"/>
      <c r="B592" s="21"/>
      <c r="C592" s="22"/>
      <c r="D592" s="56"/>
      <c r="E592" s="57"/>
      <c r="F592" s="46" t="s">
        <v>20</v>
      </c>
      <c r="G592" s="28">
        <f>SUM(G585:G591)</f>
        <v>39.999999999999936</v>
      </c>
      <c r="H592" s="58">
        <f>SUM(H585:H591)</f>
        <v>0</v>
      </c>
      <c r="I592" s="76">
        <f t="shared" ref="I592:J592" si="274">SUM(I585:I591)</f>
        <v>0</v>
      </c>
      <c r="J592" s="76">
        <f t="shared" si="274"/>
        <v>0</v>
      </c>
      <c r="K592" s="29">
        <f>SUM(K585:K591)</f>
        <v>449.99999999999932</v>
      </c>
      <c r="L592" s="24"/>
    </row>
    <row r="593" spans="1:14" x14ac:dyDescent="0.25">
      <c r="B593" s="21"/>
      <c r="C593" s="22"/>
      <c r="D593" s="57"/>
      <c r="E593" s="57"/>
      <c r="F593" s="66" t="s">
        <v>21</v>
      </c>
      <c r="G593" s="7"/>
      <c r="H593" s="50"/>
      <c r="I593" s="74"/>
      <c r="J593" s="74"/>
      <c r="K593" s="32">
        <f>K592/1.33</f>
        <v>338.34586466165359</v>
      </c>
      <c r="L593" s="24"/>
    </row>
    <row r="594" spans="1:14" ht="15.75" thickBot="1" x14ac:dyDescent="0.3"/>
    <row r="595" spans="1:14" ht="15.75" thickBot="1" x14ac:dyDescent="0.3">
      <c r="A595" s="14" t="s">
        <v>14</v>
      </c>
      <c r="B595" s="15" t="s">
        <v>7</v>
      </c>
      <c r="C595" s="15" t="s">
        <v>13</v>
      </c>
      <c r="D595" s="47" t="s">
        <v>8</v>
      </c>
      <c r="E595" s="47" t="s">
        <v>9</v>
      </c>
      <c r="F595" s="16" t="s">
        <v>15</v>
      </c>
      <c r="G595" s="16" t="s">
        <v>16</v>
      </c>
      <c r="H595" s="48" t="s">
        <v>19</v>
      </c>
      <c r="I595" s="73" t="s">
        <v>17</v>
      </c>
      <c r="J595" s="73" t="s">
        <v>18</v>
      </c>
      <c r="K595" s="17" t="s">
        <v>10</v>
      </c>
      <c r="L595" s="5" t="s">
        <v>12</v>
      </c>
      <c r="N595" s="59">
        <f>C596</f>
        <v>49</v>
      </c>
    </row>
    <row r="596" spans="1:14" x14ac:dyDescent="0.25">
      <c r="A596" s="41" t="s">
        <v>0</v>
      </c>
      <c r="B596" s="42">
        <v>43073</v>
      </c>
      <c r="C596" s="43">
        <f>INT((B596-DATE(YEAR(B596-WEEKDAY(B596-1)+4),1,3)+WEEKDAY(DATE(YEAR(B596-WEEKDAY(B596-1)+4),1,3))+5)/7)</f>
        <v>49</v>
      </c>
      <c r="D596" s="49">
        <v>0.37500000000000022</v>
      </c>
      <c r="E596" s="49">
        <v>0.70833333333333304</v>
      </c>
      <c r="F596" s="64">
        <v>2.0833333333333332E-2</v>
      </c>
      <c r="G596" s="34">
        <f t="shared" ref="G596:G602" si="275">SUM(E596-D596)*24</f>
        <v>7.9999999999999876</v>
      </c>
      <c r="H596" s="50" t="str">
        <f>IF(G596&gt;8,G596-8,"")</f>
        <v/>
      </c>
      <c r="I596" s="74"/>
      <c r="J596" s="74"/>
      <c r="K596" s="51">
        <f>SUM((G596)*$L$2)</f>
        <v>89.999999999999858</v>
      </c>
      <c r="L596" s="9">
        <f>P3/20/8</f>
        <v>11.25</v>
      </c>
    </row>
    <row r="597" spans="1:14" x14ac:dyDescent="0.25">
      <c r="A597" s="44" t="s">
        <v>1</v>
      </c>
      <c r="B597" s="42">
        <v>43074</v>
      </c>
      <c r="C597" s="43">
        <f t="shared" ref="C597:C602" si="276">INT((B597-DATE(YEAR(B597-WEEKDAY(B597-1)+4),1,3)+WEEKDAY(DATE(YEAR(B597-WEEKDAY(B597-1)+4),1,3))+5)/7)</f>
        <v>49</v>
      </c>
      <c r="D597" s="52">
        <v>0.37500000000000022</v>
      </c>
      <c r="E597" s="52">
        <v>0.70833333333333304</v>
      </c>
      <c r="F597" s="65">
        <v>2.0833333333333332E-2</v>
      </c>
      <c r="G597" s="35">
        <f t="shared" si="275"/>
        <v>7.9999999999999876</v>
      </c>
      <c r="H597" s="53" t="str">
        <f t="shared" ref="H597:H602" si="277">IF(G597&gt;8,G597-8,"")</f>
        <v/>
      </c>
      <c r="I597" s="75"/>
      <c r="J597" s="75"/>
      <c r="K597" s="54">
        <f t="shared" ref="K597:K602" si="278">SUM((G597)*$L$2)</f>
        <v>89.999999999999858</v>
      </c>
      <c r="L597" s="24"/>
    </row>
    <row r="598" spans="1:14" x14ac:dyDescent="0.25">
      <c r="A598" s="41" t="s">
        <v>2</v>
      </c>
      <c r="B598" s="42">
        <v>43075</v>
      </c>
      <c r="C598" s="43">
        <f t="shared" si="276"/>
        <v>49</v>
      </c>
      <c r="D598" s="49">
        <v>0.37500000000000022</v>
      </c>
      <c r="E598" s="49">
        <v>0.70833333333333304</v>
      </c>
      <c r="F598" s="64">
        <v>2.0833333333333332E-2</v>
      </c>
      <c r="G598" s="34">
        <f t="shared" si="275"/>
        <v>7.9999999999999876</v>
      </c>
      <c r="H598" s="50" t="str">
        <f t="shared" si="277"/>
        <v/>
      </c>
      <c r="I598" s="74"/>
      <c r="J598" s="74"/>
      <c r="K598" s="51">
        <f t="shared" si="278"/>
        <v>89.999999999999858</v>
      </c>
      <c r="L598" s="24"/>
    </row>
    <row r="599" spans="1:14" x14ac:dyDescent="0.25">
      <c r="A599" s="44" t="s">
        <v>3</v>
      </c>
      <c r="B599" s="42">
        <v>43076</v>
      </c>
      <c r="C599" s="43">
        <f t="shared" si="276"/>
        <v>49</v>
      </c>
      <c r="D599" s="52">
        <v>0.37500000000000022</v>
      </c>
      <c r="E599" s="52">
        <v>0.70833333333333304</v>
      </c>
      <c r="F599" s="65">
        <v>2.0833333333333332E-2</v>
      </c>
      <c r="G599" s="35">
        <f t="shared" si="275"/>
        <v>7.9999999999999876</v>
      </c>
      <c r="H599" s="53" t="str">
        <f t="shared" si="277"/>
        <v/>
      </c>
      <c r="I599" s="75"/>
      <c r="J599" s="75"/>
      <c r="K599" s="54">
        <f t="shared" si="278"/>
        <v>89.999999999999858</v>
      </c>
      <c r="L599" s="24"/>
    </row>
    <row r="600" spans="1:14" x14ac:dyDescent="0.25">
      <c r="A600" s="41" t="s">
        <v>4</v>
      </c>
      <c r="B600" s="42">
        <v>43077</v>
      </c>
      <c r="C600" s="43">
        <f t="shared" si="276"/>
        <v>49</v>
      </c>
      <c r="D600" s="49">
        <v>0.37500000000000022</v>
      </c>
      <c r="E600" s="49">
        <v>0.70833333333333304</v>
      </c>
      <c r="F600" s="64">
        <v>2.0833333333333332E-2</v>
      </c>
      <c r="G600" s="34">
        <f t="shared" si="275"/>
        <v>7.9999999999999876</v>
      </c>
      <c r="H600" s="50" t="str">
        <f t="shared" si="277"/>
        <v/>
      </c>
      <c r="I600" s="74"/>
      <c r="J600" s="74"/>
      <c r="K600" s="51">
        <f t="shared" si="278"/>
        <v>89.999999999999858</v>
      </c>
      <c r="L600" s="24"/>
    </row>
    <row r="601" spans="1:14" x14ac:dyDescent="0.25">
      <c r="A601" s="44" t="s">
        <v>5</v>
      </c>
      <c r="B601" s="42">
        <v>43078</v>
      </c>
      <c r="C601" s="43">
        <f t="shared" si="276"/>
        <v>49</v>
      </c>
      <c r="D601" s="52">
        <v>0.99999999999999867</v>
      </c>
      <c r="E601" s="52">
        <v>0.99999999999999867</v>
      </c>
      <c r="F601" s="65">
        <v>2.0833333333333332E-2</v>
      </c>
      <c r="G601" s="35">
        <f t="shared" si="275"/>
        <v>0</v>
      </c>
      <c r="H601" s="53" t="str">
        <f t="shared" si="277"/>
        <v/>
      </c>
      <c r="I601" s="75"/>
      <c r="J601" s="75"/>
      <c r="K601" s="54">
        <f t="shared" si="278"/>
        <v>0</v>
      </c>
      <c r="L601" s="24"/>
    </row>
    <row r="602" spans="1:14" x14ac:dyDescent="0.25">
      <c r="A602" s="41" t="s">
        <v>6</v>
      </c>
      <c r="B602" s="42">
        <v>43079</v>
      </c>
      <c r="C602" s="43">
        <f t="shared" si="276"/>
        <v>49</v>
      </c>
      <c r="D602" s="55">
        <v>0.99999999999999867</v>
      </c>
      <c r="E602" s="49">
        <v>0.99999999999999867</v>
      </c>
      <c r="F602" s="64">
        <v>2.0833333333333332E-2</v>
      </c>
      <c r="G602" s="34">
        <f t="shared" si="275"/>
        <v>0</v>
      </c>
      <c r="H602" s="50" t="str">
        <f t="shared" si="277"/>
        <v/>
      </c>
      <c r="I602" s="74"/>
      <c r="J602" s="74"/>
      <c r="K602" s="51">
        <f t="shared" si="278"/>
        <v>0</v>
      </c>
      <c r="L602" s="24"/>
    </row>
    <row r="603" spans="1:14" x14ac:dyDescent="0.25">
      <c r="A603" s="23"/>
      <c r="B603" s="21"/>
      <c r="C603" s="22"/>
      <c r="D603" s="56"/>
      <c r="E603" s="57"/>
      <c r="F603" s="46" t="s">
        <v>20</v>
      </c>
      <c r="G603" s="28">
        <f>SUM(G596:G602)</f>
        <v>39.999999999999936</v>
      </c>
      <c r="H603" s="58">
        <f>SUM(H596:H602)</f>
        <v>0</v>
      </c>
      <c r="I603" s="76">
        <f t="shared" ref="I603:J603" si="279">SUM(I596:I602)</f>
        <v>0</v>
      </c>
      <c r="J603" s="76">
        <f t="shared" si="279"/>
        <v>0</v>
      </c>
      <c r="K603" s="29">
        <f>SUM(K596:K602)</f>
        <v>449.99999999999932</v>
      </c>
      <c r="L603" s="24"/>
    </row>
    <row r="604" spans="1:14" x14ac:dyDescent="0.25">
      <c r="B604" s="21"/>
      <c r="C604" s="22"/>
      <c r="D604" s="57"/>
      <c r="E604" s="57"/>
      <c r="F604" s="66" t="s">
        <v>21</v>
      </c>
      <c r="G604" s="7"/>
      <c r="H604" s="50"/>
      <c r="I604" s="74"/>
      <c r="J604" s="74"/>
      <c r="K604" s="32">
        <f>K603/1.33</f>
        <v>338.34586466165359</v>
      </c>
      <c r="L604" s="24"/>
    </row>
    <row r="605" spans="1:14" ht="15.75" thickBot="1" x14ac:dyDescent="0.3"/>
    <row r="606" spans="1:14" ht="15.75" thickBot="1" x14ac:dyDescent="0.3">
      <c r="A606" s="14" t="s">
        <v>14</v>
      </c>
      <c r="B606" s="15" t="s">
        <v>7</v>
      </c>
      <c r="C606" s="15" t="s">
        <v>13</v>
      </c>
      <c r="D606" s="47" t="s">
        <v>8</v>
      </c>
      <c r="E606" s="47" t="s">
        <v>9</v>
      </c>
      <c r="F606" s="16" t="s">
        <v>15</v>
      </c>
      <c r="G606" s="16" t="s">
        <v>16</v>
      </c>
      <c r="H606" s="48" t="s">
        <v>19</v>
      </c>
      <c r="I606" s="73" t="s">
        <v>17</v>
      </c>
      <c r="J606" s="73" t="s">
        <v>18</v>
      </c>
      <c r="K606" s="17" t="s">
        <v>10</v>
      </c>
      <c r="L606" s="5" t="s">
        <v>12</v>
      </c>
      <c r="N606" s="59">
        <f>C607</f>
        <v>50</v>
      </c>
    </row>
    <row r="607" spans="1:14" x14ac:dyDescent="0.25">
      <c r="A607" s="41" t="s">
        <v>0</v>
      </c>
      <c r="B607" s="42">
        <v>43080</v>
      </c>
      <c r="C607" s="43">
        <f>INT((B607-DATE(YEAR(B607-WEEKDAY(B607-1)+4),1,3)+WEEKDAY(DATE(YEAR(B607-WEEKDAY(B607-1)+4),1,3))+5)/7)</f>
        <v>50</v>
      </c>
      <c r="D607" s="49">
        <v>0.37500000000000022</v>
      </c>
      <c r="E607" s="49">
        <v>0.70833333333333304</v>
      </c>
      <c r="F607" s="64">
        <v>2.0833333333333332E-2</v>
      </c>
      <c r="G607" s="34">
        <f t="shared" ref="G607:G613" si="280">SUM(E607-D607)*24</f>
        <v>7.9999999999999876</v>
      </c>
      <c r="H607" s="50" t="str">
        <f>IF(G607&gt;8,G607-8,"")</f>
        <v/>
      </c>
      <c r="I607" s="74"/>
      <c r="J607" s="74"/>
      <c r="K607" s="51">
        <f>SUM((G607)*$L$2)</f>
        <v>89.999999999999858</v>
      </c>
      <c r="L607" s="9">
        <f>P3/20/8</f>
        <v>11.25</v>
      </c>
    </row>
    <row r="608" spans="1:14" x14ac:dyDescent="0.25">
      <c r="A608" s="44" t="s">
        <v>1</v>
      </c>
      <c r="B608" s="42">
        <v>43081</v>
      </c>
      <c r="C608" s="43">
        <f t="shared" ref="C608:C613" si="281">INT((B608-DATE(YEAR(B608-WEEKDAY(B608-1)+4),1,3)+WEEKDAY(DATE(YEAR(B608-WEEKDAY(B608-1)+4),1,3))+5)/7)</f>
        <v>50</v>
      </c>
      <c r="D608" s="52">
        <v>0.37500000000000022</v>
      </c>
      <c r="E608" s="52">
        <v>0.70833333333333304</v>
      </c>
      <c r="F608" s="65">
        <v>2.0833333333333332E-2</v>
      </c>
      <c r="G608" s="35">
        <f t="shared" si="280"/>
        <v>7.9999999999999876</v>
      </c>
      <c r="H608" s="53" t="str">
        <f t="shared" ref="H608:H613" si="282">IF(G608&gt;8,G608-8,"")</f>
        <v/>
      </c>
      <c r="I608" s="75"/>
      <c r="J608" s="75"/>
      <c r="K608" s="54">
        <f t="shared" ref="K608:K613" si="283">SUM((G608)*$L$2)</f>
        <v>89.999999999999858</v>
      </c>
      <c r="L608" s="24"/>
    </row>
    <row r="609" spans="1:14" x14ac:dyDescent="0.25">
      <c r="A609" s="41" t="s">
        <v>2</v>
      </c>
      <c r="B609" s="42">
        <v>43082</v>
      </c>
      <c r="C609" s="43">
        <f t="shared" si="281"/>
        <v>50</v>
      </c>
      <c r="D609" s="49">
        <v>0.37500000000000022</v>
      </c>
      <c r="E609" s="49">
        <v>0.70833333333333304</v>
      </c>
      <c r="F609" s="64">
        <v>2.0833333333333332E-2</v>
      </c>
      <c r="G609" s="34">
        <f t="shared" si="280"/>
        <v>7.9999999999999876</v>
      </c>
      <c r="H609" s="50" t="str">
        <f t="shared" si="282"/>
        <v/>
      </c>
      <c r="I609" s="74"/>
      <c r="J609" s="74"/>
      <c r="K609" s="51">
        <f t="shared" si="283"/>
        <v>89.999999999999858</v>
      </c>
      <c r="L609" s="24"/>
    </row>
    <row r="610" spans="1:14" x14ac:dyDescent="0.25">
      <c r="A610" s="44" t="s">
        <v>3</v>
      </c>
      <c r="B610" s="42">
        <v>43083</v>
      </c>
      <c r="C610" s="43">
        <f t="shared" si="281"/>
        <v>50</v>
      </c>
      <c r="D610" s="52">
        <v>0.37500000000000022</v>
      </c>
      <c r="E610" s="52">
        <v>0.70833333333333304</v>
      </c>
      <c r="F610" s="65">
        <v>2.0833333333333332E-2</v>
      </c>
      <c r="G610" s="35">
        <f t="shared" si="280"/>
        <v>7.9999999999999876</v>
      </c>
      <c r="H610" s="53" t="str">
        <f t="shared" si="282"/>
        <v/>
      </c>
      <c r="I610" s="75"/>
      <c r="J610" s="75"/>
      <c r="K610" s="54">
        <f t="shared" si="283"/>
        <v>89.999999999999858</v>
      </c>
      <c r="L610" s="24"/>
    </row>
    <row r="611" spans="1:14" x14ac:dyDescent="0.25">
      <c r="A611" s="41" t="s">
        <v>4</v>
      </c>
      <c r="B611" s="42">
        <v>43084</v>
      </c>
      <c r="C611" s="43">
        <f t="shared" si="281"/>
        <v>50</v>
      </c>
      <c r="D611" s="49">
        <v>0.37500000000000022</v>
      </c>
      <c r="E611" s="49">
        <v>0.70833333333333304</v>
      </c>
      <c r="F611" s="64">
        <v>2.0833333333333332E-2</v>
      </c>
      <c r="G611" s="34">
        <f t="shared" si="280"/>
        <v>7.9999999999999876</v>
      </c>
      <c r="H611" s="50" t="str">
        <f t="shared" si="282"/>
        <v/>
      </c>
      <c r="I611" s="74"/>
      <c r="J611" s="74"/>
      <c r="K611" s="51">
        <f t="shared" si="283"/>
        <v>89.999999999999858</v>
      </c>
      <c r="L611" s="24"/>
    </row>
    <row r="612" spans="1:14" x14ac:dyDescent="0.25">
      <c r="A612" s="44" t="s">
        <v>5</v>
      </c>
      <c r="B612" s="42">
        <v>43085</v>
      </c>
      <c r="C612" s="43">
        <f t="shared" si="281"/>
        <v>50</v>
      </c>
      <c r="D612" s="52">
        <v>0.99999999999999867</v>
      </c>
      <c r="E612" s="52">
        <v>0.99999999999999867</v>
      </c>
      <c r="F612" s="65">
        <v>2.0833333333333332E-2</v>
      </c>
      <c r="G612" s="35">
        <f t="shared" si="280"/>
        <v>0</v>
      </c>
      <c r="H612" s="53" t="str">
        <f t="shared" si="282"/>
        <v/>
      </c>
      <c r="I612" s="75"/>
      <c r="J612" s="75"/>
      <c r="K612" s="54">
        <f t="shared" si="283"/>
        <v>0</v>
      </c>
      <c r="L612" s="24"/>
    </row>
    <row r="613" spans="1:14" x14ac:dyDescent="0.25">
      <c r="A613" s="41" t="s">
        <v>6</v>
      </c>
      <c r="B613" s="42">
        <v>43086</v>
      </c>
      <c r="C613" s="43">
        <f t="shared" si="281"/>
        <v>50</v>
      </c>
      <c r="D613" s="55">
        <v>0.99999999999999867</v>
      </c>
      <c r="E613" s="49">
        <v>0.99999999999999867</v>
      </c>
      <c r="F613" s="64">
        <v>2.0833333333333332E-2</v>
      </c>
      <c r="G613" s="34">
        <f t="shared" si="280"/>
        <v>0</v>
      </c>
      <c r="H613" s="50" t="str">
        <f t="shared" si="282"/>
        <v/>
      </c>
      <c r="I613" s="74"/>
      <c r="J613" s="74"/>
      <c r="K613" s="51">
        <f t="shared" si="283"/>
        <v>0</v>
      </c>
      <c r="L613" s="24"/>
    </row>
    <row r="614" spans="1:14" x14ac:dyDescent="0.25">
      <c r="A614" s="23"/>
      <c r="B614" s="21"/>
      <c r="C614" s="22"/>
      <c r="D614" s="56"/>
      <c r="E614" s="57"/>
      <c r="F614" s="46" t="s">
        <v>20</v>
      </c>
      <c r="G614" s="28">
        <f>SUM(G607:G613)</f>
        <v>39.999999999999936</v>
      </c>
      <c r="H614" s="58">
        <f>SUM(H607:H613)</f>
        <v>0</v>
      </c>
      <c r="I614" s="76">
        <f t="shared" ref="I614:J614" si="284">SUM(I607:I613)</f>
        <v>0</v>
      </c>
      <c r="J614" s="76">
        <f t="shared" si="284"/>
        <v>0</v>
      </c>
      <c r="K614" s="29">
        <f>SUM(K607:K613)</f>
        <v>449.99999999999932</v>
      </c>
      <c r="L614" s="24"/>
    </row>
    <row r="615" spans="1:14" x14ac:dyDescent="0.25">
      <c r="B615" s="21"/>
      <c r="C615" s="22"/>
      <c r="D615" s="57"/>
      <c r="E615" s="57"/>
      <c r="F615" s="66" t="s">
        <v>21</v>
      </c>
      <c r="G615" s="7"/>
      <c r="H615" s="50"/>
      <c r="I615" s="74"/>
      <c r="J615" s="74"/>
      <c r="K615" s="32">
        <f>K614/1.33</f>
        <v>338.34586466165359</v>
      </c>
      <c r="L615" s="24"/>
    </row>
    <row r="616" spans="1:14" ht="15.75" thickBot="1" x14ac:dyDescent="0.3"/>
    <row r="617" spans="1:14" ht="15.75" thickBot="1" x14ac:dyDescent="0.3">
      <c r="A617" s="14" t="s">
        <v>14</v>
      </c>
      <c r="B617" s="15" t="s">
        <v>7</v>
      </c>
      <c r="C617" s="15" t="s">
        <v>13</v>
      </c>
      <c r="D617" s="47" t="s">
        <v>8</v>
      </c>
      <c r="E617" s="47" t="s">
        <v>9</v>
      </c>
      <c r="F617" s="16" t="s">
        <v>15</v>
      </c>
      <c r="G617" s="16" t="s">
        <v>16</v>
      </c>
      <c r="H617" s="48" t="s">
        <v>19</v>
      </c>
      <c r="I617" s="73" t="s">
        <v>17</v>
      </c>
      <c r="J617" s="73" t="s">
        <v>18</v>
      </c>
      <c r="K617" s="17" t="s">
        <v>10</v>
      </c>
      <c r="L617" s="5" t="s">
        <v>12</v>
      </c>
      <c r="N617" s="59">
        <f>C618</f>
        <v>51</v>
      </c>
    </row>
    <row r="618" spans="1:14" x14ac:dyDescent="0.25">
      <c r="A618" s="41" t="s">
        <v>0</v>
      </c>
      <c r="B618" s="42">
        <v>43087</v>
      </c>
      <c r="C618" s="43">
        <f>INT((B618-DATE(YEAR(B618-WEEKDAY(B618-1)+4),1,3)+WEEKDAY(DATE(YEAR(B618-WEEKDAY(B618-1)+4),1,3))+5)/7)</f>
        <v>51</v>
      </c>
      <c r="D618" s="49">
        <v>0.37500000000000022</v>
      </c>
      <c r="E618" s="49">
        <v>0.70833333333333304</v>
      </c>
      <c r="F618" s="64">
        <v>2.0833333333333332E-2</v>
      </c>
      <c r="G618" s="34">
        <f t="shared" ref="G618:G624" si="285">SUM(E618-D618)*24</f>
        <v>7.9999999999999876</v>
      </c>
      <c r="H618" s="50" t="str">
        <f>IF(G618&gt;8,G618-8,"")</f>
        <v/>
      </c>
      <c r="I618" s="74"/>
      <c r="J618" s="74"/>
      <c r="K618" s="51">
        <f>SUM((G618)*$L$2)</f>
        <v>89.999999999999858</v>
      </c>
      <c r="L618" s="9">
        <f>P3/20/8</f>
        <v>11.25</v>
      </c>
    </row>
    <row r="619" spans="1:14" x14ac:dyDescent="0.25">
      <c r="A619" s="44" t="s">
        <v>1</v>
      </c>
      <c r="B619" s="42">
        <v>43088</v>
      </c>
      <c r="C619" s="43">
        <f t="shared" ref="C619:C624" si="286">INT((B619-DATE(YEAR(B619-WEEKDAY(B619-1)+4),1,3)+WEEKDAY(DATE(YEAR(B619-WEEKDAY(B619-1)+4),1,3))+5)/7)</f>
        <v>51</v>
      </c>
      <c r="D619" s="52">
        <v>0.37500000000000022</v>
      </c>
      <c r="E619" s="52">
        <v>0.70833333333333304</v>
      </c>
      <c r="F619" s="65">
        <v>2.0833333333333332E-2</v>
      </c>
      <c r="G619" s="35">
        <f t="shared" si="285"/>
        <v>7.9999999999999876</v>
      </c>
      <c r="H619" s="53" t="str">
        <f t="shared" ref="H619:H624" si="287">IF(G619&gt;8,G619-8,"")</f>
        <v/>
      </c>
      <c r="I619" s="75"/>
      <c r="J619" s="75"/>
      <c r="K619" s="54">
        <f t="shared" ref="K619:K624" si="288">SUM((G619)*$L$2)</f>
        <v>89.999999999999858</v>
      </c>
      <c r="L619" s="24"/>
    </row>
    <row r="620" spans="1:14" x14ac:dyDescent="0.25">
      <c r="A620" s="41" t="s">
        <v>2</v>
      </c>
      <c r="B620" s="42">
        <v>43089</v>
      </c>
      <c r="C620" s="43">
        <f t="shared" si="286"/>
        <v>51</v>
      </c>
      <c r="D620" s="49">
        <v>0.37500000000000022</v>
      </c>
      <c r="E620" s="49">
        <v>0.70833333333333304</v>
      </c>
      <c r="F620" s="64">
        <v>2.0833333333333332E-2</v>
      </c>
      <c r="G620" s="34">
        <f t="shared" si="285"/>
        <v>7.9999999999999876</v>
      </c>
      <c r="H620" s="50" t="str">
        <f t="shared" si="287"/>
        <v/>
      </c>
      <c r="I620" s="74"/>
      <c r="J620" s="74"/>
      <c r="K620" s="51">
        <f t="shared" si="288"/>
        <v>89.999999999999858</v>
      </c>
      <c r="L620" s="24"/>
    </row>
    <row r="621" spans="1:14" x14ac:dyDescent="0.25">
      <c r="A621" s="44" t="s">
        <v>3</v>
      </c>
      <c r="B621" s="42">
        <v>43090</v>
      </c>
      <c r="C621" s="43">
        <f t="shared" si="286"/>
        <v>51</v>
      </c>
      <c r="D621" s="52">
        <v>0.37500000000000022</v>
      </c>
      <c r="E621" s="52">
        <v>0.70833333333333304</v>
      </c>
      <c r="F621" s="65">
        <v>2.0833333333333332E-2</v>
      </c>
      <c r="G621" s="35">
        <f t="shared" si="285"/>
        <v>7.9999999999999876</v>
      </c>
      <c r="H621" s="53" t="str">
        <f t="shared" si="287"/>
        <v/>
      </c>
      <c r="I621" s="75"/>
      <c r="J621" s="75"/>
      <c r="K621" s="54">
        <f t="shared" si="288"/>
        <v>89.999999999999858</v>
      </c>
      <c r="L621" s="24"/>
    </row>
    <row r="622" spans="1:14" x14ac:dyDescent="0.25">
      <c r="A622" s="41" t="s">
        <v>4</v>
      </c>
      <c r="B622" s="42">
        <v>43091</v>
      </c>
      <c r="C622" s="43">
        <f t="shared" si="286"/>
        <v>51</v>
      </c>
      <c r="D622" s="49">
        <v>0.37500000000000022</v>
      </c>
      <c r="E622" s="49">
        <v>0.70833333333333304</v>
      </c>
      <c r="F622" s="64">
        <v>2.0833333333333332E-2</v>
      </c>
      <c r="G622" s="34">
        <f t="shared" si="285"/>
        <v>7.9999999999999876</v>
      </c>
      <c r="H622" s="50" t="str">
        <f t="shared" si="287"/>
        <v/>
      </c>
      <c r="I622" s="74"/>
      <c r="J622" s="74"/>
      <c r="K622" s="51">
        <f t="shared" si="288"/>
        <v>89.999999999999858</v>
      </c>
      <c r="L622" s="24"/>
    </row>
    <row r="623" spans="1:14" x14ac:dyDescent="0.25">
      <c r="A623" s="44" t="s">
        <v>5</v>
      </c>
      <c r="B623" s="42">
        <v>43092</v>
      </c>
      <c r="C623" s="43">
        <f t="shared" si="286"/>
        <v>51</v>
      </c>
      <c r="D623" s="52">
        <v>0.99999999999999867</v>
      </c>
      <c r="E623" s="52">
        <v>0.99999999999999867</v>
      </c>
      <c r="F623" s="65">
        <v>2.0833333333333332E-2</v>
      </c>
      <c r="G623" s="35">
        <f t="shared" si="285"/>
        <v>0</v>
      </c>
      <c r="H623" s="53" t="str">
        <f t="shared" si="287"/>
        <v/>
      </c>
      <c r="I623" s="75"/>
      <c r="J623" s="75"/>
      <c r="K623" s="54">
        <f t="shared" si="288"/>
        <v>0</v>
      </c>
      <c r="L623" s="24"/>
    </row>
    <row r="624" spans="1:14" x14ac:dyDescent="0.25">
      <c r="A624" s="41" t="s">
        <v>6</v>
      </c>
      <c r="B624" s="42">
        <v>43093</v>
      </c>
      <c r="C624" s="43">
        <f t="shared" si="286"/>
        <v>51</v>
      </c>
      <c r="D624" s="55">
        <v>0.99999999999999867</v>
      </c>
      <c r="E624" s="49">
        <v>0.99999999999999867</v>
      </c>
      <c r="F624" s="64">
        <v>2.0833333333333332E-2</v>
      </c>
      <c r="G624" s="34">
        <f t="shared" si="285"/>
        <v>0</v>
      </c>
      <c r="H624" s="50" t="str">
        <f t="shared" si="287"/>
        <v/>
      </c>
      <c r="I624" s="74"/>
      <c r="J624" s="74"/>
      <c r="K624" s="51">
        <f t="shared" si="288"/>
        <v>0</v>
      </c>
      <c r="L624" s="24"/>
    </row>
    <row r="625" spans="1:14" x14ac:dyDescent="0.25">
      <c r="A625" s="23"/>
      <c r="B625" s="21"/>
      <c r="C625" s="22"/>
      <c r="D625" s="56"/>
      <c r="E625" s="57"/>
      <c r="F625" s="46" t="s">
        <v>20</v>
      </c>
      <c r="G625" s="28">
        <f>SUM(G618:G624)</f>
        <v>39.999999999999936</v>
      </c>
      <c r="H625" s="58">
        <f>SUM(H618:H624)</f>
        <v>0</v>
      </c>
      <c r="I625" s="76">
        <f t="shared" ref="I625:J625" si="289">SUM(I618:I624)</f>
        <v>0</v>
      </c>
      <c r="J625" s="76">
        <f t="shared" si="289"/>
        <v>0</v>
      </c>
      <c r="K625" s="29">
        <f>SUM(K618:K624)</f>
        <v>449.99999999999932</v>
      </c>
      <c r="L625" s="24"/>
    </row>
    <row r="626" spans="1:14" x14ac:dyDescent="0.25">
      <c r="B626" s="21"/>
      <c r="C626" s="22"/>
      <c r="D626" s="57"/>
      <c r="E626" s="57"/>
      <c r="F626" s="66" t="s">
        <v>21</v>
      </c>
      <c r="G626" s="7"/>
      <c r="H626" s="50"/>
      <c r="I626" s="74"/>
      <c r="J626" s="74"/>
      <c r="K626" s="32">
        <f>K625/1.33</f>
        <v>338.34586466165359</v>
      </c>
      <c r="L626" s="24"/>
    </row>
    <row r="627" spans="1:14" ht="15.75" thickBot="1" x14ac:dyDescent="0.3"/>
    <row r="628" spans="1:14" ht="15.75" thickBot="1" x14ac:dyDescent="0.3">
      <c r="A628" s="14" t="s">
        <v>14</v>
      </c>
      <c r="B628" s="15" t="s">
        <v>7</v>
      </c>
      <c r="C628" s="15" t="s">
        <v>13</v>
      </c>
      <c r="D628" s="47" t="s">
        <v>8</v>
      </c>
      <c r="E628" s="47" t="s">
        <v>9</v>
      </c>
      <c r="F628" s="16" t="s">
        <v>15</v>
      </c>
      <c r="G628" s="16" t="s">
        <v>16</v>
      </c>
      <c r="H628" s="48" t="s">
        <v>19</v>
      </c>
      <c r="I628" s="73" t="s">
        <v>17</v>
      </c>
      <c r="J628" s="73" t="s">
        <v>18</v>
      </c>
      <c r="K628" s="17" t="s">
        <v>10</v>
      </c>
      <c r="L628" s="5" t="s">
        <v>12</v>
      </c>
      <c r="N628" s="59">
        <f>C629</f>
        <v>52</v>
      </c>
    </row>
    <row r="629" spans="1:14" x14ac:dyDescent="0.25">
      <c r="A629" s="41" t="s">
        <v>0</v>
      </c>
      <c r="B629" s="42">
        <v>43094</v>
      </c>
      <c r="C629" s="43">
        <f>INT((B629-DATE(YEAR(B629-WEEKDAY(B629-1)+4),1,3)+WEEKDAY(DATE(YEAR(B629-WEEKDAY(B629-1)+4),1,3))+5)/7)</f>
        <v>52</v>
      </c>
      <c r="D629" s="49">
        <v>0.37500000000000022</v>
      </c>
      <c r="E629" s="49">
        <v>0.70833333333333304</v>
      </c>
      <c r="F629" s="64">
        <v>2.0833333333333332E-2</v>
      </c>
      <c r="G629" s="34">
        <f t="shared" ref="G629:G635" si="290">SUM(E629-D629)*24</f>
        <v>7.9999999999999876</v>
      </c>
      <c r="H629" s="50" t="str">
        <f>IF(G629&gt;8,G629-8,"")</f>
        <v/>
      </c>
      <c r="I629" s="74"/>
      <c r="J629" s="74"/>
      <c r="K629" s="51">
        <f>SUM((G629)*$L$2)</f>
        <v>89.999999999999858</v>
      </c>
      <c r="L629" s="9">
        <f>P3/20/8</f>
        <v>11.25</v>
      </c>
    </row>
    <row r="630" spans="1:14" x14ac:dyDescent="0.25">
      <c r="A630" s="44" t="s">
        <v>1</v>
      </c>
      <c r="B630" s="42">
        <v>43095</v>
      </c>
      <c r="C630" s="43">
        <f t="shared" ref="C630:C635" si="291">INT((B630-DATE(YEAR(B630-WEEKDAY(B630-1)+4),1,3)+WEEKDAY(DATE(YEAR(B630-WEEKDAY(B630-1)+4),1,3))+5)/7)</f>
        <v>52</v>
      </c>
      <c r="D630" s="52">
        <v>0.37500000000000022</v>
      </c>
      <c r="E630" s="52">
        <v>0.70833333333333304</v>
      </c>
      <c r="F630" s="65">
        <v>2.0833333333333332E-2</v>
      </c>
      <c r="G630" s="35">
        <f t="shared" si="290"/>
        <v>7.9999999999999876</v>
      </c>
      <c r="H630" s="53" t="str">
        <f t="shared" ref="H630:H635" si="292">IF(G630&gt;8,G630-8,"")</f>
        <v/>
      </c>
      <c r="I630" s="75"/>
      <c r="J630" s="75"/>
      <c r="K630" s="54">
        <f t="shared" ref="K630:K635" si="293">SUM((G630)*$L$2)</f>
        <v>89.999999999999858</v>
      </c>
      <c r="L630" s="24"/>
    </row>
    <row r="631" spans="1:14" x14ac:dyDescent="0.25">
      <c r="A631" s="41" t="s">
        <v>2</v>
      </c>
      <c r="B631" s="42">
        <v>43096</v>
      </c>
      <c r="C631" s="43">
        <f t="shared" si="291"/>
        <v>52</v>
      </c>
      <c r="D631" s="49">
        <v>0.37500000000000022</v>
      </c>
      <c r="E631" s="49">
        <v>0.70833333333333304</v>
      </c>
      <c r="F631" s="64">
        <v>2.0833333333333332E-2</v>
      </c>
      <c r="G631" s="34">
        <f t="shared" si="290"/>
        <v>7.9999999999999876</v>
      </c>
      <c r="H631" s="50" t="str">
        <f t="shared" si="292"/>
        <v/>
      </c>
      <c r="I631" s="74"/>
      <c r="J631" s="74"/>
      <c r="K631" s="51">
        <f t="shared" si="293"/>
        <v>89.999999999999858</v>
      </c>
      <c r="L631" s="24"/>
    </row>
    <row r="632" spans="1:14" x14ac:dyDescent="0.25">
      <c r="A632" s="44" t="s">
        <v>3</v>
      </c>
      <c r="B632" s="42">
        <v>43097</v>
      </c>
      <c r="C632" s="43">
        <f t="shared" si="291"/>
        <v>52</v>
      </c>
      <c r="D632" s="52">
        <v>0.37500000000000022</v>
      </c>
      <c r="E632" s="52">
        <v>0.70833333333333304</v>
      </c>
      <c r="F632" s="65">
        <v>2.0833333333333332E-2</v>
      </c>
      <c r="G632" s="35">
        <f t="shared" si="290"/>
        <v>7.9999999999999876</v>
      </c>
      <c r="H632" s="53" t="str">
        <f t="shared" si="292"/>
        <v/>
      </c>
      <c r="I632" s="75"/>
      <c r="J632" s="75"/>
      <c r="K632" s="54">
        <f t="shared" si="293"/>
        <v>89.999999999999858</v>
      </c>
      <c r="L632" s="24"/>
    </row>
    <row r="633" spans="1:14" x14ac:dyDescent="0.25">
      <c r="A633" s="41" t="s">
        <v>4</v>
      </c>
      <c r="B633" s="42">
        <v>43098</v>
      </c>
      <c r="C633" s="43">
        <f t="shared" si="291"/>
        <v>52</v>
      </c>
      <c r="D633" s="49">
        <v>0.37500000000000022</v>
      </c>
      <c r="E633" s="49">
        <v>0.70833333333333304</v>
      </c>
      <c r="F633" s="64">
        <v>2.0833333333333332E-2</v>
      </c>
      <c r="G633" s="34">
        <f t="shared" si="290"/>
        <v>7.9999999999999876</v>
      </c>
      <c r="H633" s="50" t="str">
        <f t="shared" si="292"/>
        <v/>
      </c>
      <c r="I633" s="74"/>
      <c r="J633" s="74"/>
      <c r="K633" s="51">
        <f t="shared" si="293"/>
        <v>89.999999999999858</v>
      </c>
      <c r="L633" s="24"/>
    </row>
    <row r="634" spans="1:14" x14ac:dyDescent="0.25">
      <c r="A634" s="44" t="s">
        <v>5</v>
      </c>
      <c r="B634" s="42">
        <v>43099</v>
      </c>
      <c r="C634" s="43">
        <f t="shared" si="291"/>
        <v>52</v>
      </c>
      <c r="D634" s="52">
        <v>0.99999999999999867</v>
      </c>
      <c r="E634" s="52">
        <v>0.99999999999999867</v>
      </c>
      <c r="F634" s="65">
        <v>2.0833333333333332E-2</v>
      </c>
      <c r="G634" s="35">
        <f t="shared" si="290"/>
        <v>0</v>
      </c>
      <c r="H634" s="53" t="str">
        <f t="shared" si="292"/>
        <v/>
      </c>
      <c r="I634" s="75"/>
      <c r="J634" s="75"/>
      <c r="K634" s="54">
        <f t="shared" si="293"/>
        <v>0</v>
      </c>
      <c r="L634" s="24"/>
    </row>
    <row r="635" spans="1:14" x14ac:dyDescent="0.25">
      <c r="A635" s="41" t="s">
        <v>6</v>
      </c>
      <c r="B635" s="42">
        <v>43100</v>
      </c>
      <c r="C635" s="43">
        <f t="shared" si="291"/>
        <v>52</v>
      </c>
      <c r="D635" s="55">
        <v>0.99999999999999867</v>
      </c>
      <c r="E635" s="49">
        <v>0.99999999999999867</v>
      </c>
      <c r="F635" s="64">
        <v>2.0833333333333332E-2</v>
      </c>
      <c r="G635" s="34">
        <f t="shared" si="290"/>
        <v>0</v>
      </c>
      <c r="H635" s="50" t="str">
        <f t="shared" si="292"/>
        <v/>
      </c>
      <c r="I635" s="74"/>
      <c r="J635" s="74"/>
      <c r="K635" s="51">
        <f t="shared" si="293"/>
        <v>0</v>
      </c>
      <c r="L635" s="24"/>
    </row>
    <row r="636" spans="1:14" x14ac:dyDescent="0.25">
      <c r="A636" s="23"/>
      <c r="B636" s="21"/>
      <c r="C636" s="22"/>
      <c r="D636" s="56"/>
      <c r="E636" s="57"/>
      <c r="F636" s="46" t="s">
        <v>20</v>
      </c>
      <c r="G636" s="28">
        <f>SUM(G629:G635)</f>
        <v>39.999999999999936</v>
      </c>
      <c r="H636" s="58">
        <f>SUM(H629:H635)</f>
        <v>0</v>
      </c>
      <c r="I636" s="76">
        <f t="shared" ref="I636:J636" si="294">SUM(I629:I635)</f>
        <v>0</v>
      </c>
      <c r="J636" s="76">
        <f t="shared" si="294"/>
        <v>0</v>
      </c>
      <c r="K636" s="29">
        <f>SUM(K629:K635)</f>
        <v>449.99999999999932</v>
      </c>
      <c r="L636" s="24"/>
    </row>
    <row r="637" spans="1:14" x14ac:dyDescent="0.25">
      <c r="B637" s="21"/>
      <c r="C637" s="22"/>
      <c r="D637" s="57"/>
      <c r="E637" s="57"/>
      <c r="F637" s="66" t="s">
        <v>21</v>
      </c>
      <c r="G637" s="7"/>
      <c r="H637" s="50"/>
      <c r="I637" s="74"/>
      <c r="J637" s="74"/>
      <c r="K637" s="32">
        <f>K636/1.33</f>
        <v>338.34586466165359</v>
      </c>
      <c r="L637" s="24"/>
    </row>
  </sheetData>
  <sheetProtection selectLockedCells="1"/>
  <mergeCells count="3">
    <mergeCell ref="P2:S2"/>
    <mergeCell ref="P3:S3"/>
    <mergeCell ref="P6:S6"/>
  </mergeCells>
  <dataValidations count="1">
    <dataValidation type="list" allowBlank="1" showInputMessage="1" showErrorMessage="1" sqref="D2:E8 D629:E635 D618:E624 D607:E613 D596:E602 D585:E591 D574:E580 D563:E569 D552:E558 D541:E547 D530:E536 D519:E525 D508:E514 D497:E503 D486:E492 D475:E481 D464:E470 D453:E459 D442:E448 D431:E437 D420:E426 D409:E415 D398:E404 D387:E393 D376:E382 D365:E371 D354:E360 D343:E349 D332:E338 D321:E327 D310:E316 D299:E305 D288:E294 D277:E283 D266:E272 D255:E261 D244:E250 D233:E239 D222:E228 D211:E217 D200:E206 D189:E195 D178:E184 D167:E173 D156:E162 D145:E151 D134:E140 D123:E129 D112:E118 D101:E107 D90:E96 D79:E85 D68:E74 D13:E19 D24:E30 D35:E41 D46:E52 D57:E63">
      <formula1>$AA$2:$AA$97</formula1>
    </dataValidation>
  </dataValidations>
  <pageMargins left="0.7" right="0.7" top="0.75" bottom="0.75" header="0.3" footer="0.3"/>
  <pageSetup paperSize="0" orientation="portrait" horizontalDpi="203" verticalDpi="203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37"/>
  <sheetViews>
    <sheetView workbookViewId="0"/>
  </sheetViews>
  <sheetFormatPr defaultRowHeight="15" x14ac:dyDescent="0.25"/>
  <cols>
    <col min="1" max="1" width="9.85546875" style="3" bestFit="1" customWidth="1"/>
    <col min="2" max="2" width="10.42578125" style="3" bestFit="1" customWidth="1"/>
    <col min="3" max="3" width="6.28515625" style="3" bestFit="1" customWidth="1"/>
    <col min="4" max="4" width="6.140625" style="3" bestFit="1" customWidth="1"/>
    <col min="5" max="5" width="7.42578125" style="3" bestFit="1" customWidth="1"/>
    <col min="6" max="6" width="22.140625" style="3" bestFit="1" customWidth="1"/>
    <col min="7" max="7" width="13.28515625" style="3" bestFit="1" customWidth="1"/>
    <col min="8" max="8" width="15" style="3" bestFit="1" customWidth="1"/>
    <col min="9" max="9" width="9.85546875" style="72" bestFit="1" customWidth="1"/>
    <col min="10" max="10" width="14.42578125" style="72" bestFit="1" customWidth="1"/>
    <col min="11" max="11" width="9" style="3" bestFit="1" customWidth="1"/>
    <col min="12" max="12" width="9.28515625" style="3" bestFit="1" customWidth="1"/>
    <col min="13" max="13" width="1.42578125" style="3" customWidth="1"/>
    <col min="14" max="14" width="9.85546875" style="3" bestFit="1" customWidth="1"/>
    <col min="15" max="17" width="13.7109375" style="3" customWidth="1"/>
    <col min="18" max="25" width="9" style="3" customWidth="1"/>
    <col min="26" max="26" width="9.140625" style="3"/>
    <col min="27" max="27" width="6.5703125" style="3" hidden="1" customWidth="1"/>
    <col min="28" max="16384" width="9.140625" style="3"/>
  </cols>
  <sheetData>
    <row r="1" spans="1:27" s="2" customFormat="1" ht="18" customHeight="1" thickBot="1" x14ac:dyDescent="0.3">
      <c r="A1" s="10" t="s">
        <v>14</v>
      </c>
      <c r="B1" s="11" t="s">
        <v>7</v>
      </c>
      <c r="C1" s="11" t="s">
        <v>13</v>
      </c>
      <c r="D1" s="12" t="s">
        <v>8</v>
      </c>
      <c r="E1" s="12" t="s">
        <v>9</v>
      </c>
      <c r="F1" s="12" t="s">
        <v>15</v>
      </c>
      <c r="G1" s="12" t="s">
        <v>16</v>
      </c>
      <c r="H1" s="30" t="s">
        <v>19</v>
      </c>
      <c r="I1" s="68" t="s">
        <v>17</v>
      </c>
      <c r="J1" s="68" t="s">
        <v>18</v>
      </c>
      <c r="K1" s="13" t="s">
        <v>10</v>
      </c>
      <c r="L1" s="1" t="s">
        <v>12</v>
      </c>
      <c r="M1" s="25"/>
      <c r="N1" s="60">
        <f>C2</f>
        <v>47</v>
      </c>
      <c r="AA1" s="2" t="s">
        <v>11</v>
      </c>
    </row>
    <row r="2" spans="1:27" ht="18" customHeight="1" thickBot="1" x14ac:dyDescent="0.3">
      <c r="A2" s="37" t="s">
        <v>0</v>
      </c>
      <c r="B2" s="38">
        <v>42695</v>
      </c>
      <c r="C2" s="39">
        <f>INT((B2-DATE(YEAR(B2-WEEKDAY(B2-1)+4),1,3)+WEEKDAY(DATE(YEAR(B2-WEEKDAY(B2-1)+4),1,3))+5)/7)</f>
        <v>47</v>
      </c>
      <c r="D2" s="36">
        <v>0.37500000000000022</v>
      </c>
      <c r="E2" s="36">
        <v>0.70833333333333304</v>
      </c>
      <c r="F2" s="62">
        <v>2.0833333333333332E-2</v>
      </c>
      <c r="G2" s="33">
        <f t="shared" ref="G2:G8" si="0">SUM(E2-D2)*24</f>
        <v>7.9999999999999876</v>
      </c>
      <c r="H2" s="6" t="str">
        <f>IF(G2&gt;8,G2-8,"")</f>
        <v/>
      </c>
      <c r="I2" s="69"/>
      <c r="J2" s="69"/>
      <c r="K2" s="31">
        <f>SUM((G2)*$L$2)</f>
        <v>89.999999999999858</v>
      </c>
      <c r="L2" s="8">
        <f t="shared" ref="L2" si="1">P3/20/8</f>
        <v>11.25</v>
      </c>
      <c r="M2" s="23"/>
      <c r="P2" s="104" t="s">
        <v>76</v>
      </c>
      <c r="Q2" s="105"/>
      <c r="R2" s="105"/>
      <c r="S2" s="106"/>
      <c r="AA2" s="4">
        <v>0.25</v>
      </c>
    </row>
    <row r="3" spans="1:27" ht="18" customHeight="1" thickBot="1" x14ac:dyDescent="0.3">
      <c r="A3" s="37" t="s">
        <v>1</v>
      </c>
      <c r="B3" s="38">
        <v>42696</v>
      </c>
      <c r="C3" s="39">
        <f t="shared" ref="C3:C8" si="2">INT((B3-DATE(YEAR(B3-WEEKDAY(B3-1)+4),1,3)+WEEKDAY(DATE(YEAR(B3-WEEKDAY(B3-1)+4),1,3))+5)/7)</f>
        <v>47</v>
      </c>
      <c r="D3" s="36">
        <v>0.37500000000000022</v>
      </c>
      <c r="E3" s="36">
        <v>0.70833333333333304</v>
      </c>
      <c r="F3" s="62">
        <v>2.0833333333333332E-2</v>
      </c>
      <c r="G3" s="33">
        <f t="shared" si="0"/>
        <v>7.9999999999999876</v>
      </c>
      <c r="H3" s="6" t="str">
        <f t="shared" ref="H3:H8" si="3">IF(G3&gt;8,G3-8,"")</f>
        <v/>
      </c>
      <c r="I3" s="69"/>
      <c r="J3" s="69"/>
      <c r="K3" s="31">
        <f t="shared" ref="K3:K8" si="4">SUM((G3)*$L$2)</f>
        <v>89.999999999999858</v>
      </c>
      <c r="L3" s="61"/>
      <c r="M3" s="23"/>
      <c r="P3" s="107">
        <v>1800</v>
      </c>
      <c r="Q3" s="108"/>
      <c r="R3" s="108"/>
      <c r="S3" s="109"/>
      <c r="AA3" s="4">
        <f>AA2+TIME(0,15,0)</f>
        <v>0.26041666666666669</v>
      </c>
    </row>
    <row r="4" spans="1:27" ht="18" customHeight="1" x14ac:dyDescent="0.25">
      <c r="A4" s="37" t="s">
        <v>2</v>
      </c>
      <c r="B4" s="38">
        <v>42697</v>
      </c>
      <c r="C4" s="39">
        <f t="shared" si="2"/>
        <v>47</v>
      </c>
      <c r="D4" s="36">
        <v>0.37500000000000022</v>
      </c>
      <c r="E4" s="36">
        <v>0.70833333333333304</v>
      </c>
      <c r="F4" s="62">
        <v>2.0833333333333332E-2</v>
      </c>
      <c r="G4" s="33">
        <f t="shared" si="0"/>
        <v>7.9999999999999876</v>
      </c>
      <c r="H4" s="6" t="str">
        <f t="shared" si="3"/>
        <v/>
      </c>
      <c r="I4" s="69"/>
      <c r="J4" s="69"/>
      <c r="K4" s="31">
        <f t="shared" si="4"/>
        <v>89.999999999999858</v>
      </c>
      <c r="L4" s="61"/>
      <c r="M4" s="23"/>
      <c r="AA4" s="4">
        <f>AA3+TIME(0,15,0)</f>
        <v>0.27083333333333337</v>
      </c>
    </row>
    <row r="5" spans="1:27" ht="18" customHeight="1" thickBot="1" x14ac:dyDescent="0.3">
      <c r="A5" s="37" t="s">
        <v>3</v>
      </c>
      <c r="B5" s="38">
        <v>42698</v>
      </c>
      <c r="C5" s="39">
        <f t="shared" si="2"/>
        <v>47</v>
      </c>
      <c r="D5" s="36">
        <v>0.37500000000000022</v>
      </c>
      <c r="E5" s="36">
        <v>0.70833333333333304</v>
      </c>
      <c r="F5" s="62">
        <v>2.0833333333333332E-2</v>
      </c>
      <c r="G5" s="33">
        <f t="shared" si="0"/>
        <v>7.9999999999999876</v>
      </c>
      <c r="H5" s="6" t="str">
        <f t="shared" si="3"/>
        <v/>
      </c>
      <c r="I5" s="69"/>
      <c r="J5" s="69"/>
      <c r="K5" s="31">
        <f t="shared" si="4"/>
        <v>89.999999999999858</v>
      </c>
      <c r="L5" s="61"/>
      <c r="M5" s="23"/>
      <c r="AA5" s="4">
        <f t="shared" ref="AA5:AA68" si="5">AA4+TIME(0,15,0)</f>
        <v>0.28125000000000006</v>
      </c>
    </row>
    <row r="6" spans="1:27" ht="18" customHeight="1" thickBot="1" x14ac:dyDescent="0.3">
      <c r="A6" s="37" t="s">
        <v>4</v>
      </c>
      <c r="B6" s="38">
        <v>42699</v>
      </c>
      <c r="C6" s="39">
        <f t="shared" si="2"/>
        <v>47</v>
      </c>
      <c r="D6" s="36">
        <v>0.37500000000000022</v>
      </c>
      <c r="E6" s="36">
        <v>0.70833333333333304</v>
      </c>
      <c r="F6" s="62">
        <v>2.0833333333333332E-2</v>
      </c>
      <c r="G6" s="33">
        <f t="shared" si="0"/>
        <v>7.9999999999999876</v>
      </c>
      <c r="H6" s="6" t="str">
        <f t="shared" si="3"/>
        <v/>
      </c>
      <c r="I6" s="69"/>
      <c r="J6" s="69"/>
      <c r="K6" s="31">
        <f t="shared" si="4"/>
        <v>89.999999999999858</v>
      </c>
      <c r="L6" s="61"/>
      <c r="M6" s="23"/>
      <c r="P6" s="110"/>
      <c r="Q6" s="111"/>
      <c r="R6" s="111"/>
      <c r="S6" s="112"/>
      <c r="AA6" s="4">
        <f>AA5+TIME(0,15,0)</f>
        <v>0.29166666666666674</v>
      </c>
    </row>
    <row r="7" spans="1:27" ht="18" customHeight="1" x14ac:dyDescent="0.25">
      <c r="A7" s="37" t="s">
        <v>5</v>
      </c>
      <c r="B7" s="38">
        <v>42700</v>
      </c>
      <c r="C7" s="39">
        <f t="shared" si="2"/>
        <v>47</v>
      </c>
      <c r="D7" s="36">
        <v>0.99999999999999867</v>
      </c>
      <c r="E7" s="36">
        <v>0.99999999999999867</v>
      </c>
      <c r="F7" s="62">
        <v>2.0833333333333332E-2</v>
      </c>
      <c r="G7" s="33">
        <f t="shared" si="0"/>
        <v>0</v>
      </c>
      <c r="H7" s="6" t="str">
        <f t="shared" si="3"/>
        <v/>
      </c>
      <c r="I7" s="69"/>
      <c r="J7" s="69"/>
      <c r="K7" s="31">
        <f t="shared" si="4"/>
        <v>0</v>
      </c>
      <c r="L7" s="61"/>
      <c r="M7" s="23"/>
      <c r="P7" s="93"/>
      <c r="Q7" s="94"/>
      <c r="R7" s="94"/>
      <c r="S7" s="95"/>
      <c r="AA7" s="4">
        <f t="shared" si="5"/>
        <v>0.30208333333333343</v>
      </c>
    </row>
    <row r="8" spans="1:27" ht="18" customHeight="1" x14ac:dyDescent="0.25">
      <c r="A8" s="37" t="s">
        <v>6</v>
      </c>
      <c r="B8" s="38">
        <v>42701</v>
      </c>
      <c r="C8" s="39">
        <f t="shared" si="2"/>
        <v>47</v>
      </c>
      <c r="D8" s="40">
        <v>0.99999999999999867</v>
      </c>
      <c r="E8" s="36">
        <v>0.99999999999999867</v>
      </c>
      <c r="F8" s="62">
        <v>2.0833333333333332E-2</v>
      </c>
      <c r="G8" s="33">
        <f t="shared" si="0"/>
        <v>0</v>
      </c>
      <c r="H8" s="6" t="str">
        <f t="shared" si="3"/>
        <v/>
      </c>
      <c r="I8" s="69"/>
      <c r="J8" s="69"/>
      <c r="K8" s="31">
        <f t="shared" si="4"/>
        <v>0</v>
      </c>
      <c r="L8" s="61"/>
      <c r="M8" s="23"/>
      <c r="P8" s="96"/>
      <c r="Q8" s="97"/>
      <c r="R8" s="97"/>
      <c r="S8" s="98"/>
      <c r="AA8" s="4">
        <f t="shared" si="5"/>
        <v>0.31250000000000011</v>
      </c>
    </row>
    <row r="9" spans="1:27" ht="18" customHeight="1" x14ac:dyDescent="0.25">
      <c r="A9" s="18"/>
      <c r="B9" s="18"/>
      <c r="C9" s="19"/>
      <c r="D9" s="18"/>
      <c r="E9" s="20"/>
      <c r="F9" s="45" t="s">
        <v>20</v>
      </c>
      <c r="G9" s="26">
        <f>SUM(G2:G8)</f>
        <v>39.999999999999936</v>
      </c>
      <c r="H9" s="26">
        <f>SUM(H2:H8)</f>
        <v>0</v>
      </c>
      <c r="I9" s="70">
        <f t="shared" ref="I9:J9" si="6">SUM(I2:I8)</f>
        <v>0</v>
      </c>
      <c r="J9" s="70">
        <f t="shared" si="6"/>
        <v>0</v>
      </c>
      <c r="K9" s="27">
        <f>SUM(K2:K8)</f>
        <v>449.99999999999932</v>
      </c>
      <c r="L9" s="61"/>
      <c r="M9" s="23"/>
      <c r="P9" s="96"/>
      <c r="Q9" s="97"/>
      <c r="R9" s="97"/>
      <c r="S9" s="98"/>
      <c r="AA9" s="4">
        <f t="shared" si="5"/>
        <v>0.3229166666666668</v>
      </c>
    </row>
    <row r="10" spans="1:27" ht="18" customHeight="1" x14ac:dyDescent="0.25">
      <c r="A10" s="18"/>
      <c r="B10" s="18"/>
      <c r="C10" s="19"/>
      <c r="D10" s="20"/>
      <c r="E10" s="20"/>
      <c r="F10" s="63" t="s">
        <v>21</v>
      </c>
      <c r="G10" s="6"/>
      <c r="H10" s="6"/>
      <c r="I10" s="69"/>
      <c r="J10" s="69"/>
      <c r="K10" s="27">
        <f>K9/1.33</f>
        <v>338.34586466165359</v>
      </c>
      <c r="L10" s="61"/>
      <c r="M10" s="23"/>
      <c r="P10" s="99"/>
      <c r="Q10" s="97"/>
      <c r="R10" s="97"/>
      <c r="S10" s="98"/>
      <c r="AA10" s="4">
        <f t="shared" si="5"/>
        <v>0.33333333333333348</v>
      </c>
    </row>
    <row r="11" spans="1:27" ht="18" customHeight="1" thickBot="1" x14ac:dyDescent="0.3">
      <c r="A11" s="23"/>
      <c r="B11" s="23"/>
      <c r="C11" s="23"/>
      <c r="D11" s="23"/>
      <c r="E11" s="23"/>
      <c r="F11" s="23"/>
      <c r="G11" s="23"/>
      <c r="H11" s="23"/>
      <c r="I11" s="71"/>
      <c r="J11" s="71"/>
      <c r="K11" s="23"/>
      <c r="L11" s="23"/>
      <c r="M11" s="23"/>
      <c r="P11" s="99"/>
      <c r="Q11" s="97"/>
      <c r="R11" s="97"/>
      <c r="S11" s="98"/>
      <c r="AA11" s="4">
        <f>AA10+TIME(0,15,0)</f>
        <v>0.34375000000000017</v>
      </c>
    </row>
    <row r="12" spans="1:27" ht="18" customHeight="1" x14ac:dyDescent="0.25">
      <c r="A12" s="10" t="s">
        <v>14</v>
      </c>
      <c r="B12" s="11" t="s">
        <v>7</v>
      </c>
      <c r="C12" s="11" t="s">
        <v>13</v>
      </c>
      <c r="D12" s="12" t="s">
        <v>8</v>
      </c>
      <c r="E12" s="12" t="s">
        <v>9</v>
      </c>
      <c r="F12" s="12" t="s">
        <v>15</v>
      </c>
      <c r="G12" s="12" t="s">
        <v>16</v>
      </c>
      <c r="H12" s="30" t="s">
        <v>19</v>
      </c>
      <c r="I12" s="68" t="s">
        <v>17</v>
      </c>
      <c r="J12" s="68" t="s">
        <v>18</v>
      </c>
      <c r="K12" s="13" t="s">
        <v>10</v>
      </c>
      <c r="L12" s="1" t="s">
        <v>12</v>
      </c>
      <c r="M12" s="23"/>
      <c r="N12" s="59">
        <f>C13</f>
        <v>48</v>
      </c>
      <c r="P12" s="99"/>
      <c r="Q12" s="97"/>
      <c r="R12" s="97"/>
      <c r="S12" s="98"/>
      <c r="AA12" s="4">
        <f>AA11+TIME(0,15,0)</f>
        <v>0.35416666666666685</v>
      </c>
    </row>
    <row r="13" spans="1:27" ht="18" customHeight="1" x14ac:dyDescent="0.25">
      <c r="A13" s="37" t="s">
        <v>0</v>
      </c>
      <c r="B13" s="38">
        <v>42702</v>
      </c>
      <c r="C13" s="39">
        <f>INT((B13-DATE(YEAR(B13-WEEKDAY(B13-1)+4),1,3)+WEEKDAY(DATE(YEAR(B13-WEEKDAY(B13-1)+4),1,3))+5)/7)</f>
        <v>48</v>
      </c>
      <c r="D13" s="36">
        <v>0.37500000000000022</v>
      </c>
      <c r="E13" s="36">
        <v>0.70833333333333304</v>
      </c>
      <c r="F13" s="62">
        <v>2.0833333333333332E-2</v>
      </c>
      <c r="G13" s="33">
        <f t="shared" ref="G13:G19" si="7">SUM(E13-D13)*24</f>
        <v>7.9999999999999876</v>
      </c>
      <c r="H13" s="6" t="str">
        <f>IF(G13&gt;8,G13-8,"")</f>
        <v/>
      </c>
      <c r="I13" s="69"/>
      <c r="J13" s="69"/>
      <c r="K13" s="31">
        <f>SUM((G13)*$L$2)</f>
        <v>89.999999999999858</v>
      </c>
      <c r="L13" s="8">
        <f t="shared" ref="L13" si="8">P3/20/8</f>
        <v>11.25</v>
      </c>
      <c r="M13" s="23"/>
      <c r="P13" s="99"/>
      <c r="Q13" s="97"/>
      <c r="R13" s="97"/>
      <c r="S13" s="98"/>
      <c r="U13" s="23"/>
      <c r="AA13" s="4">
        <f t="shared" si="5"/>
        <v>0.36458333333333354</v>
      </c>
    </row>
    <row r="14" spans="1:27" ht="18" customHeight="1" x14ac:dyDescent="0.25">
      <c r="A14" s="37" t="s">
        <v>1</v>
      </c>
      <c r="B14" s="38">
        <v>42703</v>
      </c>
      <c r="C14" s="39">
        <f t="shared" ref="C14:C19" si="9">INT((B14-DATE(YEAR(B14-WEEKDAY(B14-1)+4),1,3)+WEEKDAY(DATE(YEAR(B14-WEEKDAY(B14-1)+4),1,3))+5)/7)</f>
        <v>48</v>
      </c>
      <c r="D14" s="36">
        <v>0.37500000000000022</v>
      </c>
      <c r="E14" s="36">
        <v>0.70833333333333304</v>
      </c>
      <c r="F14" s="62">
        <v>2.0833333333333332E-2</v>
      </c>
      <c r="G14" s="33">
        <f t="shared" si="7"/>
        <v>7.9999999999999876</v>
      </c>
      <c r="H14" s="6" t="str">
        <f t="shared" ref="H14:H19" si="10">IF(G14&gt;8,G14-8,"")</f>
        <v/>
      </c>
      <c r="I14" s="69"/>
      <c r="J14" s="69"/>
      <c r="K14" s="31">
        <f t="shared" ref="K14:K19" si="11">SUM((G14)*$L$2)</f>
        <v>89.999999999999858</v>
      </c>
      <c r="L14" s="61"/>
      <c r="M14" s="23"/>
      <c r="P14" s="99"/>
      <c r="Q14" s="97"/>
      <c r="R14" s="97"/>
      <c r="S14" s="98"/>
      <c r="AA14" s="4">
        <f t="shared" si="5"/>
        <v>0.37500000000000022</v>
      </c>
    </row>
    <row r="15" spans="1:27" ht="18" customHeight="1" x14ac:dyDescent="0.25">
      <c r="A15" s="37" t="s">
        <v>2</v>
      </c>
      <c r="B15" s="38">
        <v>42704</v>
      </c>
      <c r="C15" s="39">
        <f t="shared" si="9"/>
        <v>48</v>
      </c>
      <c r="D15" s="36">
        <v>0.37500000000000022</v>
      </c>
      <c r="E15" s="36">
        <v>0.70833333333333304</v>
      </c>
      <c r="F15" s="62">
        <v>2.0833333333333332E-2</v>
      </c>
      <c r="G15" s="33">
        <f t="shared" si="7"/>
        <v>7.9999999999999876</v>
      </c>
      <c r="H15" s="6" t="str">
        <f t="shared" si="10"/>
        <v/>
      </c>
      <c r="I15" s="69"/>
      <c r="J15" s="69"/>
      <c r="K15" s="31">
        <f t="shared" si="11"/>
        <v>89.999999999999858</v>
      </c>
      <c r="L15" s="61"/>
      <c r="M15" s="23"/>
      <c r="P15" s="99"/>
      <c r="Q15" s="97"/>
      <c r="R15" s="97"/>
      <c r="S15" s="98"/>
      <c r="AA15" s="4">
        <f t="shared" si="5"/>
        <v>0.38541666666666691</v>
      </c>
    </row>
    <row r="16" spans="1:27" ht="18" customHeight="1" x14ac:dyDescent="0.25">
      <c r="A16" s="37" t="s">
        <v>3</v>
      </c>
      <c r="B16" s="38">
        <v>42705</v>
      </c>
      <c r="C16" s="39">
        <f t="shared" si="9"/>
        <v>48</v>
      </c>
      <c r="D16" s="36">
        <v>0.37500000000000022</v>
      </c>
      <c r="E16" s="36">
        <v>0.70833333333333304</v>
      </c>
      <c r="F16" s="62">
        <v>2.0833333333333332E-2</v>
      </c>
      <c r="G16" s="33">
        <f t="shared" si="7"/>
        <v>7.9999999999999876</v>
      </c>
      <c r="H16" s="6" t="str">
        <f t="shared" si="10"/>
        <v/>
      </c>
      <c r="I16" s="69"/>
      <c r="J16" s="69"/>
      <c r="K16" s="31">
        <f t="shared" si="11"/>
        <v>89.999999999999858</v>
      </c>
      <c r="L16" s="61"/>
      <c r="M16" s="23"/>
      <c r="P16" s="99"/>
      <c r="Q16" s="97"/>
      <c r="R16" s="97"/>
      <c r="S16" s="98"/>
      <c r="AA16" s="4">
        <f t="shared" si="5"/>
        <v>0.39583333333333359</v>
      </c>
    </row>
    <row r="17" spans="1:27" ht="18" customHeight="1" x14ac:dyDescent="0.25">
      <c r="A17" s="37" t="s">
        <v>4</v>
      </c>
      <c r="B17" s="38">
        <v>42706</v>
      </c>
      <c r="C17" s="39">
        <f t="shared" si="9"/>
        <v>48</v>
      </c>
      <c r="D17" s="36">
        <v>0.37500000000000022</v>
      </c>
      <c r="E17" s="36">
        <v>0.70833333333333304</v>
      </c>
      <c r="F17" s="62">
        <v>2.0833333333333332E-2</v>
      </c>
      <c r="G17" s="33">
        <f t="shared" si="7"/>
        <v>7.9999999999999876</v>
      </c>
      <c r="H17" s="6" t="str">
        <f t="shared" si="10"/>
        <v/>
      </c>
      <c r="I17" s="69"/>
      <c r="J17" s="69"/>
      <c r="K17" s="31">
        <f t="shared" si="11"/>
        <v>89.999999999999858</v>
      </c>
      <c r="L17" s="61"/>
      <c r="M17" s="23"/>
      <c r="P17" s="99"/>
      <c r="Q17" s="97"/>
      <c r="R17" s="97"/>
      <c r="S17" s="98"/>
      <c r="AA17" s="4">
        <f t="shared" si="5"/>
        <v>0.40625000000000028</v>
      </c>
    </row>
    <row r="18" spans="1:27" ht="18" customHeight="1" x14ac:dyDescent="0.25">
      <c r="A18" s="37" t="s">
        <v>5</v>
      </c>
      <c r="B18" s="38">
        <v>42707</v>
      </c>
      <c r="C18" s="39">
        <f t="shared" si="9"/>
        <v>48</v>
      </c>
      <c r="D18" s="36">
        <v>0.99999999999999867</v>
      </c>
      <c r="E18" s="36">
        <v>0.99999999999999867</v>
      </c>
      <c r="F18" s="62">
        <v>2.0833333333333332E-2</v>
      </c>
      <c r="G18" s="33">
        <f t="shared" si="7"/>
        <v>0</v>
      </c>
      <c r="H18" s="6" t="str">
        <f t="shared" si="10"/>
        <v/>
      </c>
      <c r="I18" s="69"/>
      <c r="J18" s="69"/>
      <c r="K18" s="31">
        <f t="shared" si="11"/>
        <v>0</v>
      </c>
      <c r="L18" s="61"/>
      <c r="M18" s="23"/>
      <c r="P18" s="99"/>
      <c r="Q18" s="97"/>
      <c r="R18" s="97"/>
      <c r="S18" s="98"/>
      <c r="AA18" s="4">
        <f t="shared" si="5"/>
        <v>0.41666666666666696</v>
      </c>
    </row>
    <row r="19" spans="1:27" ht="18" customHeight="1" x14ac:dyDescent="0.25">
      <c r="A19" s="37" t="s">
        <v>6</v>
      </c>
      <c r="B19" s="38">
        <v>42708</v>
      </c>
      <c r="C19" s="39">
        <f t="shared" si="9"/>
        <v>48</v>
      </c>
      <c r="D19" s="40">
        <v>0.99999999999999867</v>
      </c>
      <c r="E19" s="36">
        <v>0.99999999999999867</v>
      </c>
      <c r="F19" s="62">
        <v>2.0833333333333332E-2</v>
      </c>
      <c r="G19" s="33">
        <f t="shared" si="7"/>
        <v>0</v>
      </c>
      <c r="H19" s="6" t="str">
        <f t="shared" si="10"/>
        <v/>
      </c>
      <c r="I19" s="69"/>
      <c r="J19" s="69"/>
      <c r="K19" s="31">
        <f t="shared" si="11"/>
        <v>0</v>
      </c>
      <c r="L19" s="61"/>
      <c r="M19" s="23"/>
      <c r="P19" s="99"/>
      <c r="Q19" s="97"/>
      <c r="R19" s="97"/>
      <c r="S19" s="98"/>
      <c r="AA19" s="4">
        <f t="shared" si="5"/>
        <v>0.42708333333333365</v>
      </c>
    </row>
    <row r="20" spans="1:27" ht="18" customHeight="1" x14ac:dyDescent="0.25">
      <c r="A20" s="18"/>
      <c r="B20" s="18"/>
      <c r="C20" s="19"/>
      <c r="D20" s="18"/>
      <c r="E20" s="20"/>
      <c r="F20" s="45" t="s">
        <v>20</v>
      </c>
      <c r="G20" s="26">
        <f>SUM(G13:G19)</f>
        <v>39.999999999999936</v>
      </c>
      <c r="H20" s="26">
        <f>SUM(H13:H19)</f>
        <v>0</v>
      </c>
      <c r="I20" s="70">
        <f t="shared" ref="I20:J20" si="12">SUM(I13:I19)</f>
        <v>0</v>
      </c>
      <c r="J20" s="70">
        <f t="shared" si="12"/>
        <v>0</v>
      </c>
      <c r="K20" s="27">
        <f>SUM(K13:K19)</f>
        <v>449.99999999999932</v>
      </c>
      <c r="L20" s="61"/>
      <c r="M20" s="23"/>
      <c r="P20" s="99"/>
      <c r="Q20" s="97"/>
      <c r="R20" s="97"/>
      <c r="S20" s="100"/>
      <c r="AA20" s="4">
        <f t="shared" si="5"/>
        <v>0.43750000000000033</v>
      </c>
    </row>
    <row r="21" spans="1:27" ht="18" customHeight="1" thickBot="1" x14ac:dyDescent="0.3">
      <c r="A21" s="18"/>
      <c r="B21" s="18"/>
      <c r="C21" s="19"/>
      <c r="D21" s="20"/>
      <c r="E21" s="20"/>
      <c r="F21" s="63" t="s">
        <v>21</v>
      </c>
      <c r="G21" s="6"/>
      <c r="H21" s="6"/>
      <c r="I21" s="69"/>
      <c r="J21" s="69"/>
      <c r="K21" s="27">
        <f>K20/1.33</f>
        <v>338.34586466165359</v>
      </c>
      <c r="L21" s="61"/>
      <c r="M21" s="23"/>
      <c r="P21" s="101"/>
      <c r="Q21" s="102"/>
      <c r="R21" s="102"/>
      <c r="S21" s="103"/>
      <c r="AA21" s="4">
        <f t="shared" si="5"/>
        <v>0.44791666666666702</v>
      </c>
    </row>
    <row r="22" spans="1:27" ht="18" customHeight="1" thickBot="1" x14ac:dyDescent="0.3">
      <c r="A22" s="23"/>
      <c r="B22" s="23"/>
      <c r="C22" s="23"/>
      <c r="D22" s="23"/>
      <c r="E22" s="23"/>
      <c r="F22" s="23"/>
      <c r="G22" s="23"/>
      <c r="H22" s="23"/>
      <c r="I22" s="71"/>
      <c r="J22" s="71"/>
      <c r="K22" s="23"/>
      <c r="L22" s="23"/>
      <c r="M22" s="23"/>
      <c r="AA22" s="4">
        <f>AA21+TIME(0,15,0)</f>
        <v>0.4583333333333337</v>
      </c>
    </row>
    <row r="23" spans="1:27" ht="18" customHeight="1" x14ac:dyDescent="0.25">
      <c r="A23" s="10" t="s">
        <v>14</v>
      </c>
      <c r="B23" s="11" t="s">
        <v>7</v>
      </c>
      <c r="C23" s="11" t="s">
        <v>13</v>
      </c>
      <c r="D23" s="12" t="s">
        <v>8</v>
      </c>
      <c r="E23" s="12" t="s">
        <v>9</v>
      </c>
      <c r="F23" s="12" t="s">
        <v>15</v>
      </c>
      <c r="G23" s="12" t="s">
        <v>16</v>
      </c>
      <c r="H23" s="30" t="s">
        <v>19</v>
      </c>
      <c r="I23" s="68" t="s">
        <v>17</v>
      </c>
      <c r="J23" s="68" t="s">
        <v>18</v>
      </c>
      <c r="K23" s="13" t="s">
        <v>10</v>
      </c>
      <c r="L23" s="1" t="s">
        <v>12</v>
      </c>
      <c r="M23" s="23"/>
      <c r="N23" s="59">
        <f>C24</f>
        <v>49</v>
      </c>
      <c r="AA23" s="4">
        <f>AA22+TIME(0,15,0)</f>
        <v>0.46875000000000039</v>
      </c>
    </row>
    <row r="24" spans="1:27" ht="18" customHeight="1" x14ac:dyDescent="0.25">
      <c r="A24" s="37" t="s">
        <v>0</v>
      </c>
      <c r="B24" s="38">
        <v>42709</v>
      </c>
      <c r="C24" s="39">
        <f>INT((B24-DATE(YEAR(B24-WEEKDAY(B24-1)+4),1,3)+WEEKDAY(DATE(YEAR(B24-WEEKDAY(B24-1)+4),1,3))+5)/7)</f>
        <v>49</v>
      </c>
      <c r="D24" s="36">
        <v>0.37500000000000022</v>
      </c>
      <c r="E24" s="36">
        <v>0.70833333333333304</v>
      </c>
      <c r="F24" s="62">
        <v>2.0833333333333332E-2</v>
      </c>
      <c r="G24" s="33">
        <f t="shared" ref="G24:G30" si="13">SUM(E24-D24)*24</f>
        <v>7.9999999999999876</v>
      </c>
      <c r="H24" s="6" t="str">
        <f>IF(G24&gt;8,G24-8,"")</f>
        <v/>
      </c>
      <c r="I24" s="69"/>
      <c r="J24" s="69"/>
      <c r="K24" s="31">
        <f>SUM((G24)*$L$2)</f>
        <v>89.999999999999858</v>
      </c>
      <c r="L24" s="8">
        <f t="shared" ref="L24" si="14">P3/20/8</f>
        <v>11.25</v>
      </c>
      <c r="M24" s="23"/>
      <c r="AA24" s="4">
        <f t="shared" si="5"/>
        <v>0.47916666666666707</v>
      </c>
    </row>
    <row r="25" spans="1:27" ht="18" customHeight="1" x14ac:dyDescent="0.25">
      <c r="A25" s="37" t="s">
        <v>1</v>
      </c>
      <c r="B25" s="38">
        <v>42710</v>
      </c>
      <c r="C25" s="39">
        <f t="shared" ref="C25:C30" si="15">INT((B25-DATE(YEAR(B25-WEEKDAY(B25-1)+4),1,3)+WEEKDAY(DATE(YEAR(B25-WEEKDAY(B25-1)+4),1,3))+5)/7)</f>
        <v>49</v>
      </c>
      <c r="D25" s="36">
        <v>0.37500000000000022</v>
      </c>
      <c r="E25" s="36">
        <v>0.70833333333333304</v>
      </c>
      <c r="F25" s="62">
        <v>2.0833333333333332E-2</v>
      </c>
      <c r="G25" s="33">
        <f t="shared" si="13"/>
        <v>7.9999999999999876</v>
      </c>
      <c r="H25" s="6" t="str">
        <f t="shared" ref="H25:H30" si="16">IF(G25&gt;8,G25-8,"")</f>
        <v/>
      </c>
      <c r="I25" s="69"/>
      <c r="J25" s="69"/>
      <c r="K25" s="31">
        <f t="shared" ref="K25:K30" si="17">SUM((G25)*$L$2)</f>
        <v>89.999999999999858</v>
      </c>
      <c r="L25" s="61"/>
      <c r="M25" s="23"/>
      <c r="AA25" s="4">
        <f t="shared" si="5"/>
        <v>0.48958333333333376</v>
      </c>
    </row>
    <row r="26" spans="1:27" ht="18" customHeight="1" x14ac:dyDescent="0.25">
      <c r="A26" s="37" t="s">
        <v>2</v>
      </c>
      <c r="B26" s="38">
        <v>42711</v>
      </c>
      <c r="C26" s="39">
        <f t="shared" si="15"/>
        <v>49</v>
      </c>
      <c r="D26" s="36">
        <v>0.37500000000000022</v>
      </c>
      <c r="E26" s="36">
        <v>0.70833333333333304</v>
      </c>
      <c r="F26" s="62">
        <v>2.0833333333333332E-2</v>
      </c>
      <c r="G26" s="33">
        <f t="shared" si="13"/>
        <v>7.9999999999999876</v>
      </c>
      <c r="H26" s="6" t="str">
        <f t="shared" si="16"/>
        <v/>
      </c>
      <c r="I26" s="69"/>
      <c r="J26" s="69"/>
      <c r="K26" s="31">
        <f t="shared" si="17"/>
        <v>89.999999999999858</v>
      </c>
      <c r="L26" s="61"/>
      <c r="M26" s="23"/>
      <c r="AA26" s="4">
        <f t="shared" si="5"/>
        <v>0.50000000000000044</v>
      </c>
    </row>
    <row r="27" spans="1:27" ht="18" customHeight="1" x14ac:dyDescent="0.25">
      <c r="A27" s="37" t="s">
        <v>3</v>
      </c>
      <c r="B27" s="38">
        <v>42712</v>
      </c>
      <c r="C27" s="39">
        <f t="shared" si="15"/>
        <v>49</v>
      </c>
      <c r="D27" s="36">
        <v>0.37500000000000022</v>
      </c>
      <c r="E27" s="36">
        <v>0.70833333333333304</v>
      </c>
      <c r="F27" s="62">
        <v>2.0833333333333332E-2</v>
      </c>
      <c r="G27" s="33">
        <f t="shared" si="13"/>
        <v>7.9999999999999876</v>
      </c>
      <c r="H27" s="6" t="str">
        <f t="shared" si="16"/>
        <v/>
      </c>
      <c r="I27" s="69"/>
      <c r="J27" s="69"/>
      <c r="K27" s="31">
        <f t="shared" si="17"/>
        <v>89.999999999999858</v>
      </c>
      <c r="L27" s="61"/>
      <c r="M27" s="23"/>
      <c r="AA27" s="4">
        <f t="shared" si="5"/>
        <v>0.51041666666666707</v>
      </c>
    </row>
    <row r="28" spans="1:27" ht="18" customHeight="1" x14ac:dyDescent="0.25">
      <c r="A28" s="37" t="s">
        <v>4</v>
      </c>
      <c r="B28" s="38">
        <v>42713</v>
      </c>
      <c r="C28" s="39">
        <f t="shared" si="15"/>
        <v>49</v>
      </c>
      <c r="D28" s="36">
        <v>0.37500000000000022</v>
      </c>
      <c r="E28" s="36">
        <v>0.70833333333333304</v>
      </c>
      <c r="F28" s="62">
        <v>2.0833333333333332E-2</v>
      </c>
      <c r="G28" s="33">
        <f t="shared" si="13"/>
        <v>7.9999999999999876</v>
      </c>
      <c r="H28" s="6" t="str">
        <f t="shared" si="16"/>
        <v/>
      </c>
      <c r="I28" s="69"/>
      <c r="J28" s="69"/>
      <c r="K28" s="31">
        <f t="shared" si="17"/>
        <v>89.999999999999858</v>
      </c>
      <c r="L28" s="61"/>
      <c r="M28" s="23"/>
      <c r="AA28" s="4">
        <f t="shared" si="5"/>
        <v>0.5208333333333337</v>
      </c>
    </row>
    <row r="29" spans="1:27" ht="18" customHeight="1" x14ac:dyDescent="0.25">
      <c r="A29" s="37" t="s">
        <v>5</v>
      </c>
      <c r="B29" s="38">
        <v>42714</v>
      </c>
      <c r="C29" s="39">
        <f t="shared" si="15"/>
        <v>49</v>
      </c>
      <c r="D29" s="36">
        <v>0.99999999999999867</v>
      </c>
      <c r="E29" s="36">
        <v>0.99999999999999867</v>
      </c>
      <c r="F29" s="62">
        <v>2.0833333333333332E-2</v>
      </c>
      <c r="G29" s="33">
        <f t="shared" si="13"/>
        <v>0</v>
      </c>
      <c r="H29" s="6" t="str">
        <f t="shared" si="16"/>
        <v/>
      </c>
      <c r="I29" s="69"/>
      <c r="J29" s="69"/>
      <c r="K29" s="31">
        <f t="shared" si="17"/>
        <v>0</v>
      </c>
      <c r="L29" s="61"/>
      <c r="M29" s="23"/>
      <c r="AA29" s="4">
        <f t="shared" si="5"/>
        <v>0.53125000000000033</v>
      </c>
    </row>
    <row r="30" spans="1:27" ht="18" customHeight="1" x14ac:dyDescent="0.25">
      <c r="A30" s="37" t="s">
        <v>6</v>
      </c>
      <c r="B30" s="38">
        <v>42715</v>
      </c>
      <c r="C30" s="39">
        <f t="shared" si="15"/>
        <v>49</v>
      </c>
      <c r="D30" s="40">
        <v>0.99999999999999867</v>
      </c>
      <c r="E30" s="36">
        <v>0.99999999999999867</v>
      </c>
      <c r="F30" s="62">
        <v>2.0833333333333332E-2</v>
      </c>
      <c r="G30" s="33">
        <f t="shared" si="13"/>
        <v>0</v>
      </c>
      <c r="H30" s="6" t="str">
        <f t="shared" si="16"/>
        <v/>
      </c>
      <c r="I30" s="69"/>
      <c r="J30" s="69"/>
      <c r="K30" s="31">
        <f t="shared" si="17"/>
        <v>0</v>
      </c>
      <c r="L30" s="61"/>
      <c r="M30" s="23"/>
      <c r="AA30" s="4">
        <f t="shared" si="5"/>
        <v>0.54166666666666696</v>
      </c>
    </row>
    <row r="31" spans="1:27" ht="18" customHeight="1" x14ac:dyDescent="0.25">
      <c r="A31" s="18"/>
      <c r="B31" s="18"/>
      <c r="C31" s="19"/>
      <c r="D31" s="18"/>
      <c r="E31" s="20"/>
      <c r="F31" s="45" t="s">
        <v>20</v>
      </c>
      <c r="G31" s="26">
        <f>SUM(G24:G30)</f>
        <v>39.999999999999936</v>
      </c>
      <c r="H31" s="26">
        <f>SUM(H24:H30)</f>
        <v>0</v>
      </c>
      <c r="I31" s="70">
        <f t="shared" ref="I31:J31" si="18">SUM(I24:I30)</f>
        <v>0</v>
      </c>
      <c r="J31" s="70">
        <f t="shared" si="18"/>
        <v>0</v>
      </c>
      <c r="K31" s="27">
        <f>SUM(K24:K30)</f>
        <v>449.99999999999932</v>
      </c>
      <c r="L31" s="61"/>
      <c r="M31" s="23"/>
      <c r="AA31" s="4">
        <f t="shared" si="5"/>
        <v>0.55208333333333359</v>
      </c>
    </row>
    <row r="32" spans="1:27" ht="18" customHeight="1" x14ac:dyDescent="0.25">
      <c r="A32" s="18"/>
      <c r="B32" s="18"/>
      <c r="C32" s="19"/>
      <c r="D32" s="20"/>
      <c r="E32" s="20"/>
      <c r="F32" s="63" t="s">
        <v>21</v>
      </c>
      <c r="G32" s="6"/>
      <c r="H32" s="6"/>
      <c r="I32" s="69"/>
      <c r="J32" s="69"/>
      <c r="K32" s="27">
        <f>K31/1.33</f>
        <v>338.34586466165359</v>
      </c>
      <c r="L32" s="61"/>
      <c r="AA32" s="4">
        <f t="shared" si="5"/>
        <v>0.56250000000000022</v>
      </c>
    </row>
    <row r="33" spans="1:27" ht="15.75" thickBot="1" x14ac:dyDescent="0.3">
      <c r="AA33" s="4">
        <f>AA32+TIME(0,15,0)</f>
        <v>0.57291666666666685</v>
      </c>
    </row>
    <row r="34" spans="1:27" ht="15.75" thickBot="1" x14ac:dyDescent="0.3">
      <c r="A34" s="14" t="s">
        <v>14</v>
      </c>
      <c r="B34" s="15" t="s">
        <v>7</v>
      </c>
      <c r="C34" s="15" t="s">
        <v>13</v>
      </c>
      <c r="D34" s="47" t="s">
        <v>8</v>
      </c>
      <c r="E34" s="47" t="s">
        <v>9</v>
      </c>
      <c r="F34" s="16" t="s">
        <v>15</v>
      </c>
      <c r="G34" s="16" t="s">
        <v>16</v>
      </c>
      <c r="H34" s="48" t="s">
        <v>19</v>
      </c>
      <c r="I34" s="73" t="s">
        <v>17</v>
      </c>
      <c r="J34" s="73" t="s">
        <v>18</v>
      </c>
      <c r="K34" s="17" t="s">
        <v>10</v>
      </c>
      <c r="L34" s="5" t="s">
        <v>12</v>
      </c>
      <c r="N34" s="59">
        <f>C35</f>
        <v>50</v>
      </c>
      <c r="AA34" s="4">
        <f t="shared" si="5"/>
        <v>0.58333333333333348</v>
      </c>
    </row>
    <row r="35" spans="1:27" x14ac:dyDescent="0.25">
      <c r="A35" s="41" t="s">
        <v>0</v>
      </c>
      <c r="B35" s="42">
        <v>42716</v>
      </c>
      <c r="C35" s="43">
        <f>INT((B35-DATE(YEAR(B35-WEEKDAY(B35-1)+4),1,3)+WEEKDAY(DATE(YEAR(B35-WEEKDAY(B35-1)+4),1,3))+5)/7)</f>
        <v>50</v>
      </c>
      <c r="D35" s="49">
        <v>0.37500000000000022</v>
      </c>
      <c r="E35" s="49">
        <v>0.70833333333333304</v>
      </c>
      <c r="F35" s="64">
        <v>2.0833333333333332E-2</v>
      </c>
      <c r="G35" s="34">
        <f t="shared" ref="G35:G41" si="19">SUM(E35-D35)*24</f>
        <v>7.9999999999999876</v>
      </c>
      <c r="H35" s="50" t="str">
        <f>IF(G35&gt;8,G35-8,"")</f>
        <v/>
      </c>
      <c r="I35" s="74"/>
      <c r="J35" s="74"/>
      <c r="K35" s="51">
        <f>SUM((G35)*$L$2)</f>
        <v>89.999999999999858</v>
      </c>
      <c r="L35" s="9">
        <f>P3/20/8</f>
        <v>11.25</v>
      </c>
      <c r="AA35" s="4">
        <f t="shared" si="5"/>
        <v>0.59375000000000011</v>
      </c>
    </row>
    <row r="36" spans="1:27" x14ac:dyDescent="0.25">
      <c r="A36" s="44" t="s">
        <v>1</v>
      </c>
      <c r="B36" s="42">
        <v>42717</v>
      </c>
      <c r="C36" s="43">
        <f t="shared" ref="C36:C41" si="20">INT((B36-DATE(YEAR(B36-WEEKDAY(B36-1)+4),1,3)+WEEKDAY(DATE(YEAR(B36-WEEKDAY(B36-1)+4),1,3))+5)/7)</f>
        <v>50</v>
      </c>
      <c r="D36" s="52">
        <v>0.37500000000000022</v>
      </c>
      <c r="E36" s="52">
        <v>0.70833333333333304</v>
      </c>
      <c r="F36" s="65">
        <v>2.0833333333333332E-2</v>
      </c>
      <c r="G36" s="35">
        <f t="shared" si="19"/>
        <v>7.9999999999999876</v>
      </c>
      <c r="H36" s="53" t="str">
        <f t="shared" ref="H36:H41" si="21">IF(G36&gt;8,G36-8,"")</f>
        <v/>
      </c>
      <c r="I36" s="75"/>
      <c r="J36" s="75"/>
      <c r="K36" s="54">
        <f t="shared" ref="K36:K41" si="22">SUM((G36)*$L$2)</f>
        <v>89.999999999999858</v>
      </c>
      <c r="L36" s="24"/>
      <c r="AA36" s="4">
        <f t="shared" si="5"/>
        <v>0.60416666666666674</v>
      </c>
    </row>
    <row r="37" spans="1:27" x14ac:dyDescent="0.25">
      <c r="A37" s="41" t="s">
        <v>2</v>
      </c>
      <c r="B37" s="42">
        <v>42718</v>
      </c>
      <c r="C37" s="43">
        <f t="shared" si="20"/>
        <v>50</v>
      </c>
      <c r="D37" s="49">
        <v>0.37500000000000022</v>
      </c>
      <c r="E37" s="49">
        <v>0.70833333333333304</v>
      </c>
      <c r="F37" s="64">
        <v>2.0833333333333332E-2</v>
      </c>
      <c r="G37" s="34">
        <f t="shared" si="19"/>
        <v>7.9999999999999876</v>
      </c>
      <c r="H37" s="50" t="str">
        <f t="shared" si="21"/>
        <v/>
      </c>
      <c r="I37" s="74"/>
      <c r="J37" s="74"/>
      <c r="K37" s="51">
        <f t="shared" si="22"/>
        <v>89.999999999999858</v>
      </c>
      <c r="L37" s="24"/>
      <c r="AA37" s="4">
        <f t="shared" si="5"/>
        <v>0.61458333333333337</v>
      </c>
    </row>
    <row r="38" spans="1:27" x14ac:dyDescent="0.25">
      <c r="A38" s="44" t="s">
        <v>3</v>
      </c>
      <c r="B38" s="42">
        <v>42719</v>
      </c>
      <c r="C38" s="43">
        <f t="shared" si="20"/>
        <v>50</v>
      </c>
      <c r="D38" s="52">
        <v>0.37500000000000022</v>
      </c>
      <c r="E38" s="52">
        <v>0.70833333333333304</v>
      </c>
      <c r="F38" s="65">
        <v>2.0833333333333332E-2</v>
      </c>
      <c r="G38" s="35">
        <f t="shared" si="19"/>
        <v>7.9999999999999876</v>
      </c>
      <c r="H38" s="53" t="str">
        <f t="shared" si="21"/>
        <v/>
      </c>
      <c r="I38" s="75"/>
      <c r="J38" s="75"/>
      <c r="K38" s="54">
        <f t="shared" si="22"/>
        <v>89.999999999999858</v>
      </c>
      <c r="L38" s="24"/>
      <c r="AA38" s="4">
        <f t="shared" si="5"/>
        <v>0.625</v>
      </c>
    </row>
    <row r="39" spans="1:27" x14ac:dyDescent="0.25">
      <c r="A39" s="41" t="s">
        <v>4</v>
      </c>
      <c r="B39" s="42">
        <v>42720</v>
      </c>
      <c r="C39" s="43">
        <f t="shared" si="20"/>
        <v>50</v>
      </c>
      <c r="D39" s="49">
        <v>0.37500000000000022</v>
      </c>
      <c r="E39" s="49">
        <v>0.70833333333333304</v>
      </c>
      <c r="F39" s="64">
        <v>2.0833333333333332E-2</v>
      </c>
      <c r="G39" s="34">
        <f t="shared" si="19"/>
        <v>7.9999999999999876</v>
      </c>
      <c r="H39" s="50" t="str">
        <f t="shared" si="21"/>
        <v/>
      </c>
      <c r="I39" s="74"/>
      <c r="J39" s="74"/>
      <c r="K39" s="51">
        <f t="shared" si="22"/>
        <v>89.999999999999858</v>
      </c>
      <c r="L39" s="24"/>
      <c r="AA39" s="4">
        <f t="shared" si="5"/>
        <v>0.63541666666666663</v>
      </c>
    </row>
    <row r="40" spans="1:27" x14ac:dyDescent="0.25">
      <c r="A40" s="44" t="s">
        <v>5</v>
      </c>
      <c r="B40" s="42">
        <v>42721</v>
      </c>
      <c r="C40" s="43">
        <f t="shared" si="20"/>
        <v>50</v>
      </c>
      <c r="D40" s="52">
        <v>0.99999999999999867</v>
      </c>
      <c r="E40" s="52">
        <v>0.99999999999999867</v>
      </c>
      <c r="F40" s="65">
        <v>2.0833333333333332E-2</v>
      </c>
      <c r="G40" s="35">
        <f t="shared" si="19"/>
        <v>0</v>
      </c>
      <c r="H40" s="53" t="str">
        <f t="shared" si="21"/>
        <v/>
      </c>
      <c r="I40" s="75"/>
      <c r="J40" s="75"/>
      <c r="K40" s="54">
        <f t="shared" si="22"/>
        <v>0</v>
      </c>
      <c r="L40" s="24"/>
      <c r="AA40" s="4">
        <f t="shared" si="5"/>
        <v>0.64583333333333326</v>
      </c>
    </row>
    <row r="41" spans="1:27" x14ac:dyDescent="0.25">
      <c r="A41" s="41" t="s">
        <v>6</v>
      </c>
      <c r="B41" s="42">
        <v>42722</v>
      </c>
      <c r="C41" s="43">
        <f t="shared" si="20"/>
        <v>50</v>
      </c>
      <c r="D41" s="55">
        <v>0.99999999999999867</v>
      </c>
      <c r="E41" s="49">
        <v>0.99999999999999867</v>
      </c>
      <c r="F41" s="64">
        <v>2.0833333333333332E-2</v>
      </c>
      <c r="G41" s="34">
        <f t="shared" si="19"/>
        <v>0</v>
      </c>
      <c r="H41" s="50" t="str">
        <f t="shared" si="21"/>
        <v/>
      </c>
      <c r="I41" s="74"/>
      <c r="J41" s="74"/>
      <c r="K41" s="51">
        <f t="shared" si="22"/>
        <v>0</v>
      </c>
      <c r="L41" s="24"/>
      <c r="AA41" s="4">
        <f t="shared" si="5"/>
        <v>0.65624999999999989</v>
      </c>
    </row>
    <row r="42" spans="1:27" x14ac:dyDescent="0.25">
      <c r="A42" s="23"/>
      <c r="B42" s="21"/>
      <c r="C42" s="22"/>
      <c r="D42" s="56"/>
      <c r="E42" s="57"/>
      <c r="F42" s="46" t="s">
        <v>20</v>
      </c>
      <c r="G42" s="28">
        <f>SUM(G35:G41)</f>
        <v>39.999999999999936</v>
      </c>
      <c r="H42" s="58">
        <f>SUM(H35:H41)</f>
        <v>0</v>
      </c>
      <c r="I42" s="76">
        <f t="shared" ref="I42:J42" si="23">SUM(I35:I41)</f>
        <v>0</v>
      </c>
      <c r="J42" s="76">
        <f t="shared" si="23"/>
        <v>0</v>
      </c>
      <c r="K42" s="29">
        <f>SUM(K35:K41)</f>
        <v>449.99999999999932</v>
      </c>
      <c r="L42" s="24"/>
      <c r="AA42" s="4">
        <f t="shared" si="5"/>
        <v>0.66666666666666652</v>
      </c>
    </row>
    <row r="43" spans="1:27" x14ac:dyDescent="0.25">
      <c r="A43" s="23"/>
      <c r="B43" s="21"/>
      <c r="C43" s="22"/>
      <c r="D43" s="57"/>
      <c r="E43" s="57"/>
      <c r="F43" s="66" t="s">
        <v>21</v>
      </c>
      <c r="G43" s="7"/>
      <c r="H43" s="50"/>
      <c r="I43" s="74"/>
      <c r="J43" s="74"/>
      <c r="K43" s="32">
        <f>K42/1.33</f>
        <v>338.34586466165359</v>
      </c>
      <c r="L43" s="24"/>
      <c r="AA43" s="4">
        <f t="shared" si="5"/>
        <v>0.67708333333333315</v>
      </c>
    </row>
    <row r="44" spans="1:27" ht="15.75" thickBot="1" x14ac:dyDescent="0.3">
      <c r="A44" s="23"/>
      <c r="AA44" s="4">
        <f t="shared" si="5"/>
        <v>0.68749999999999978</v>
      </c>
    </row>
    <row r="45" spans="1:27" ht="15.75" thickBot="1" x14ac:dyDescent="0.3">
      <c r="A45" s="14" t="s">
        <v>14</v>
      </c>
      <c r="B45" s="15" t="s">
        <v>7</v>
      </c>
      <c r="C45" s="15" t="s">
        <v>13</v>
      </c>
      <c r="D45" s="47" t="s">
        <v>8</v>
      </c>
      <c r="E45" s="47" t="s">
        <v>9</v>
      </c>
      <c r="F45" s="16" t="s">
        <v>15</v>
      </c>
      <c r="G45" s="16" t="s">
        <v>16</v>
      </c>
      <c r="H45" s="48" t="s">
        <v>19</v>
      </c>
      <c r="I45" s="73" t="s">
        <v>17</v>
      </c>
      <c r="J45" s="73" t="s">
        <v>18</v>
      </c>
      <c r="K45" s="17" t="s">
        <v>10</v>
      </c>
      <c r="L45" s="5" t="s">
        <v>12</v>
      </c>
      <c r="N45" s="59">
        <f>C46</f>
        <v>51</v>
      </c>
      <c r="AA45" s="4">
        <f t="shared" si="5"/>
        <v>0.69791666666666641</v>
      </c>
    </row>
    <row r="46" spans="1:27" x14ac:dyDescent="0.25">
      <c r="A46" s="41" t="s">
        <v>0</v>
      </c>
      <c r="B46" s="42">
        <v>42723</v>
      </c>
      <c r="C46" s="43">
        <f>INT((B46-DATE(YEAR(B46-WEEKDAY(B46-1)+4),1,3)+WEEKDAY(DATE(YEAR(B46-WEEKDAY(B46-1)+4),1,3))+5)/7)</f>
        <v>51</v>
      </c>
      <c r="D46" s="49">
        <v>0.37500000000000022</v>
      </c>
      <c r="E46" s="49">
        <v>0.70833333333333304</v>
      </c>
      <c r="F46" s="64">
        <v>2.0833333333333332E-2</v>
      </c>
      <c r="G46" s="34">
        <f t="shared" ref="G46:G52" si="24">SUM(E46-D46)*24</f>
        <v>7.9999999999999876</v>
      </c>
      <c r="H46" s="50" t="str">
        <f>IF(G46&gt;8,G46-8,"")</f>
        <v/>
      </c>
      <c r="I46" s="74"/>
      <c r="J46" s="74"/>
      <c r="K46" s="51">
        <f>SUM((G46)*$L$2)</f>
        <v>89.999999999999858</v>
      </c>
      <c r="L46" s="9">
        <f>P3/20/8</f>
        <v>11.25</v>
      </c>
      <c r="AA46" s="4">
        <f t="shared" si="5"/>
        <v>0.70833333333333304</v>
      </c>
    </row>
    <row r="47" spans="1:27" x14ac:dyDescent="0.25">
      <c r="A47" s="44" t="s">
        <v>1</v>
      </c>
      <c r="B47" s="42">
        <v>42724</v>
      </c>
      <c r="C47" s="43">
        <f t="shared" ref="C47:C52" si="25">INT((B47-DATE(YEAR(B47-WEEKDAY(B47-1)+4),1,3)+WEEKDAY(DATE(YEAR(B47-WEEKDAY(B47-1)+4),1,3))+5)/7)</f>
        <v>51</v>
      </c>
      <c r="D47" s="52">
        <v>0.37500000000000022</v>
      </c>
      <c r="E47" s="52">
        <v>0.70833333333333304</v>
      </c>
      <c r="F47" s="65">
        <v>2.0833333333333332E-2</v>
      </c>
      <c r="G47" s="35">
        <f t="shared" si="24"/>
        <v>7.9999999999999876</v>
      </c>
      <c r="H47" s="53" t="str">
        <f t="shared" ref="H47:H52" si="26">IF(G47&gt;8,G47-8,"")</f>
        <v/>
      </c>
      <c r="I47" s="75"/>
      <c r="J47" s="75"/>
      <c r="K47" s="54">
        <f t="shared" ref="K47:K52" si="27">SUM((G47)*$L$2)</f>
        <v>89.999999999999858</v>
      </c>
      <c r="L47" s="24"/>
      <c r="AA47" s="4">
        <f t="shared" si="5"/>
        <v>0.71874999999999967</v>
      </c>
    </row>
    <row r="48" spans="1:27" x14ac:dyDescent="0.25">
      <c r="A48" s="41" t="s">
        <v>2</v>
      </c>
      <c r="B48" s="42">
        <v>42725</v>
      </c>
      <c r="C48" s="43">
        <f t="shared" si="25"/>
        <v>51</v>
      </c>
      <c r="D48" s="49">
        <v>0.37500000000000022</v>
      </c>
      <c r="E48" s="49">
        <v>0.70833333333333304</v>
      </c>
      <c r="F48" s="64">
        <v>2.0833333333333332E-2</v>
      </c>
      <c r="G48" s="34">
        <f t="shared" si="24"/>
        <v>7.9999999999999876</v>
      </c>
      <c r="H48" s="50" t="str">
        <f t="shared" si="26"/>
        <v/>
      </c>
      <c r="I48" s="74"/>
      <c r="J48" s="74"/>
      <c r="K48" s="51">
        <f t="shared" si="27"/>
        <v>89.999999999999858</v>
      </c>
      <c r="L48" s="24"/>
      <c r="AA48" s="4">
        <f t="shared" si="5"/>
        <v>0.7291666666666663</v>
      </c>
    </row>
    <row r="49" spans="1:27" x14ac:dyDescent="0.25">
      <c r="A49" s="44" t="s">
        <v>3</v>
      </c>
      <c r="B49" s="42">
        <v>42726</v>
      </c>
      <c r="C49" s="43">
        <f t="shared" si="25"/>
        <v>51</v>
      </c>
      <c r="D49" s="52">
        <v>0.37500000000000022</v>
      </c>
      <c r="E49" s="52">
        <v>0.70833333333333304</v>
      </c>
      <c r="F49" s="65">
        <v>2.0833333333333332E-2</v>
      </c>
      <c r="G49" s="35">
        <f t="shared" si="24"/>
        <v>7.9999999999999876</v>
      </c>
      <c r="H49" s="53" t="str">
        <f t="shared" si="26"/>
        <v/>
      </c>
      <c r="I49" s="75"/>
      <c r="J49" s="75"/>
      <c r="K49" s="54">
        <f t="shared" si="27"/>
        <v>89.999999999999858</v>
      </c>
      <c r="L49" s="24"/>
      <c r="AA49" s="4">
        <f t="shared" si="5"/>
        <v>0.73958333333333293</v>
      </c>
    </row>
    <row r="50" spans="1:27" x14ac:dyDescent="0.25">
      <c r="A50" s="41" t="s">
        <v>4</v>
      </c>
      <c r="B50" s="42">
        <v>42727</v>
      </c>
      <c r="C50" s="43">
        <f t="shared" si="25"/>
        <v>51</v>
      </c>
      <c r="D50" s="49">
        <v>0.37500000000000022</v>
      </c>
      <c r="E50" s="49">
        <v>0.70833333333333304</v>
      </c>
      <c r="F50" s="64">
        <v>2.0833333333333332E-2</v>
      </c>
      <c r="G50" s="34">
        <f t="shared" si="24"/>
        <v>7.9999999999999876</v>
      </c>
      <c r="H50" s="50" t="str">
        <f t="shared" si="26"/>
        <v/>
      </c>
      <c r="I50" s="74"/>
      <c r="J50" s="74"/>
      <c r="K50" s="51">
        <f t="shared" si="27"/>
        <v>89.999999999999858</v>
      </c>
      <c r="L50" s="24"/>
      <c r="AA50" s="4">
        <f t="shared" si="5"/>
        <v>0.74999999999999956</v>
      </c>
    </row>
    <row r="51" spans="1:27" x14ac:dyDescent="0.25">
      <c r="A51" s="44" t="s">
        <v>5</v>
      </c>
      <c r="B51" s="42">
        <v>42728</v>
      </c>
      <c r="C51" s="43">
        <f t="shared" si="25"/>
        <v>51</v>
      </c>
      <c r="D51" s="52">
        <v>0.99999999999999867</v>
      </c>
      <c r="E51" s="52">
        <v>0.99999999999999867</v>
      </c>
      <c r="F51" s="65">
        <v>2.0833333333333332E-2</v>
      </c>
      <c r="G51" s="35">
        <f t="shared" si="24"/>
        <v>0</v>
      </c>
      <c r="H51" s="53" t="str">
        <f t="shared" si="26"/>
        <v/>
      </c>
      <c r="I51" s="75"/>
      <c r="J51" s="75"/>
      <c r="K51" s="54">
        <f t="shared" si="27"/>
        <v>0</v>
      </c>
      <c r="L51" s="24"/>
      <c r="AA51" s="4">
        <f t="shared" si="5"/>
        <v>0.76041666666666619</v>
      </c>
    </row>
    <row r="52" spans="1:27" x14ac:dyDescent="0.25">
      <c r="A52" s="41" t="s">
        <v>6</v>
      </c>
      <c r="B52" s="42">
        <v>42729</v>
      </c>
      <c r="C52" s="43">
        <f t="shared" si="25"/>
        <v>51</v>
      </c>
      <c r="D52" s="55">
        <v>0.99999999999999867</v>
      </c>
      <c r="E52" s="49">
        <v>0.99999999999999867</v>
      </c>
      <c r="F52" s="64">
        <v>2.0833333333333332E-2</v>
      </c>
      <c r="G52" s="34">
        <f t="shared" si="24"/>
        <v>0</v>
      </c>
      <c r="H52" s="50" t="str">
        <f t="shared" si="26"/>
        <v/>
      </c>
      <c r="I52" s="74"/>
      <c r="J52" s="74"/>
      <c r="K52" s="51">
        <f t="shared" si="27"/>
        <v>0</v>
      </c>
      <c r="L52" s="24"/>
      <c r="AA52" s="4">
        <f t="shared" si="5"/>
        <v>0.77083333333333282</v>
      </c>
    </row>
    <row r="53" spans="1:27" x14ac:dyDescent="0.25">
      <c r="A53" s="23"/>
      <c r="B53" s="21"/>
      <c r="C53" s="22"/>
      <c r="D53" s="56"/>
      <c r="E53" s="57"/>
      <c r="F53" s="46" t="s">
        <v>20</v>
      </c>
      <c r="G53" s="28">
        <f>SUM(G46:G52)</f>
        <v>39.999999999999936</v>
      </c>
      <c r="H53" s="58">
        <f>SUM(H46:H52)</f>
        <v>0</v>
      </c>
      <c r="I53" s="76">
        <f t="shared" ref="I53:J53" si="28">SUM(I46:I52)</f>
        <v>0</v>
      </c>
      <c r="J53" s="76">
        <f t="shared" si="28"/>
        <v>0</v>
      </c>
      <c r="K53" s="29">
        <f>SUM(K46:K52)</f>
        <v>449.99999999999932</v>
      </c>
      <c r="L53" s="24"/>
      <c r="AA53" s="4">
        <f t="shared" si="5"/>
        <v>0.78124999999999944</v>
      </c>
    </row>
    <row r="54" spans="1:27" x14ac:dyDescent="0.25">
      <c r="A54" s="23"/>
      <c r="B54" s="21"/>
      <c r="C54" s="22"/>
      <c r="D54" s="57"/>
      <c r="E54" s="57"/>
      <c r="F54" s="66" t="s">
        <v>21</v>
      </c>
      <c r="G54" s="7"/>
      <c r="H54" s="50"/>
      <c r="I54" s="74"/>
      <c r="J54" s="74"/>
      <c r="K54" s="32">
        <f>K53/1.33</f>
        <v>338.34586466165359</v>
      </c>
      <c r="L54" s="24"/>
      <c r="AA54" s="4">
        <f t="shared" si="5"/>
        <v>0.79166666666666607</v>
      </c>
    </row>
    <row r="55" spans="1:27" ht="15.75" thickBot="1" x14ac:dyDescent="0.3">
      <c r="A55" s="23"/>
      <c r="O55" s="67"/>
      <c r="AA55" s="4">
        <f t="shared" si="5"/>
        <v>0.8020833333333327</v>
      </c>
    </row>
    <row r="56" spans="1:27" ht="15.75" thickBot="1" x14ac:dyDescent="0.3">
      <c r="A56" s="14" t="s">
        <v>14</v>
      </c>
      <c r="B56" s="15" t="s">
        <v>7</v>
      </c>
      <c r="C56" s="15" t="s">
        <v>13</v>
      </c>
      <c r="D56" s="47" t="s">
        <v>8</v>
      </c>
      <c r="E56" s="47" t="s">
        <v>9</v>
      </c>
      <c r="F56" s="16" t="s">
        <v>15</v>
      </c>
      <c r="G56" s="16" t="s">
        <v>16</v>
      </c>
      <c r="H56" s="48" t="s">
        <v>19</v>
      </c>
      <c r="I56" s="73" t="s">
        <v>17</v>
      </c>
      <c r="J56" s="73" t="s">
        <v>18</v>
      </c>
      <c r="K56" s="17" t="s">
        <v>10</v>
      </c>
      <c r="L56" s="5" t="s">
        <v>12</v>
      </c>
      <c r="N56" s="59">
        <f>C57</f>
        <v>52</v>
      </c>
      <c r="O56" s="67"/>
      <c r="AA56" s="4">
        <f t="shared" si="5"/>
        <v>0.81249999999999933</v>
      </c>
    </row>
    <row r="57" spans="1:27" x14ac:dyDescent="0.25">
      <c r="A57" s="41" t="s">
        <v>0</v>
      </c>
      <c r="B57" s="42">
        <v>42730</v>
      </c>
      <c r="C57" s="43">
        <f>INT((B57-DATE(YEAR(B57-WEEKDAY(B57-1)+4),1,3)+WEEKDAY(DATE(YEAR(B57-WEEKDAY(B57-1)+4),1,3))+5)/7)</f>
        <v>52</v>
      </c>
      <c r="D57" s="49">
        <v>0.37500000000000022</v>
      </c>
      <c r="E57" s="49">
        <v>0.70833333333333304</v>
      </c>
      <c r="F57" s="64">
        <v>2.0833333333333332E-2</v>
      </c>
      <c r="G57" s="34">
        <f t="shared" ref="G57:G63" si="29">SUM(E57-D57)*24</f>
        <v>7.9999999999999876</v>
      </c>
      <c r="H57" s="50" t="str">
        <f>IF(G57&gt;8,G57-8,"")</f>
        <v/>
      </c>
      <c r="I57" s="74"/>
      <c r="J57" s="74"/>
      <c r="K57" s="51">
        <f>SUM((G57)*$L$2)</f>
        <v>89.999999999999858</v>
      </c>
      <c r="L57" s="9">
        <f>P3/20/8</f>
        <v>11.25</v>
      </c>
      <c r="O57" s="67"/>
      <c r="AA57" s="4">
        <f t="shared" si="5"/>
        <v>0.82291666666666596</v>
      </c>
    </row>
    <row r="58" spans="1:27" x14ac:dyDescent="0.25">
      <c r="A58" s="44" t="s">
        <v>1</v>
      </c>
      <c r="B58" s="42">
        <v>42731</v>
      </c>
      <c r="C58" s="43">
        <f t="shared" ref="C58:C63" si="30">INT((B58-DATE(YEAR(B58-WEEKDAY(B58-1)+4),1,3)+WEEKDAY(DATE(YEAR(B58-WEEKDAY(B58-1)+4),1,3))+5)/7)</f>
        <v>52</v>
      </c>
      <c r="D58" s="52">
        <v>0.37500000000000022</v>
      </c>
      <c r="E58" s="52">
        <v>0.70833333333333304</v>
      </c>
      <c r="F58" s="65">
        <v>2.0833333333333332E-2</v>
      </c>
      <c r="G58" s="35">
        <f t="shared" si="29"/>
        <v>7.9999999999999876</v>
      </c>
      <c r="H58" s="53" t="str">
        <f t="shared" ref="H58:H63" si="31">IF(G58&gt;8,G58-8,"")</f>
        <v/>
      </c>
      <c r="I58" s="75"/>
      <c r="J58" s="75"/>
      <c r="K58" s="54">
        <f t="shared" ref="K58:K63" si="32">SUM((G58)*$L$2)</f>
        <v>89.999999999999858</v>
      </c>
      <c r="L58" s="24"/>
      <c r="O58" s="67"/>
      <c r="AA58" s="4">
        <f t="shared" si="5"/>
        <v>0.83333333333333259</v>
      </c>
    </row>
    <row r="59" spans="1:27" x14ac:dyDescent="0.25">
      <c r="A59" s="41" t="s">
        <v>2</v>
      </c>
      <c r="B59" s="42">
        <v>42732</v>
      </c>
      <c r="C59" s="43">
        <f t="shared" si="30"/>
        <v>52</v>
      </c>
      <c r="D59" s="49">
        <v>0.37500000000000022</v>
      </c>
      <c r="E59" s="49">
        <v>0.70833333333333304</v>
      </c>
      <c r="F59" s="64">
        <v>2.0833333333333332E-2</v>
      </c>
      <c r="G59" s="34">
        <f t="shared" si="29"/>
        <v>7.9999999999999876</v>
      </c>
      <c r="H59" s="50" t="str">
        <f t="shared" si="31"/>
        <v/>
      </c>
      <c r="I59" s="74"/>
      <c r="J59" s="74"/>
      <c r="K59" s="51">
        <f t="shared" si="32"/>
        <v>89.999999999999858</v>
      </c>
      <c r="L59" s="24"/>
      <c r="O59" s="67"/>
      <c r="AA59" s="4">
        <f t="shared" si="5"/>
        <v>0.84374999999999922</v>
      </c>
    </row>
    <row r="60" spans="1:27" x14ac:dyDescent="0.25">
      <c r="A60" s="44" t="s">
        <v>3</v>
      </c>
      <c r="B60" s="42">
        <v>42733</v>
      </c>
      <c r="C60" s="43">
        <f t="shared" si="30"/>
        <v>52</v>
      </c>
      <c r="D60" s="52">
        <v>0.37500000000000022</v>
      </c>
      <c r="E60" s="52">
        <v>0.70833333333333304</v>
      </c>
      <c r="F60" s="65">
        <v>2.0833333333333332E-2</v>
      </c>
      <c r="G60" s="35">
        <f t="shared" si="29"/>
        <v>7.9999999999999876</v>
      </c>
      <c r="H60" s="53" t="str">
        <f t="shared" si="31"/>
        <v/>
      </c>
      <c r="I60" s="75"/>
      <c r="J60" s="75"/>
      <c r="K60" s="54">
        <f t="shared" si="32"/>
        <v>89.999999999999858</v>
      </c>
      <c r="L60" s="24"/>
      <c r="AA60" s="4">
        <f t="shared" si="5"/>
        <v>0.85416666666666585</v>
      </c>
    </row>
    <row r="61" spans="1:27" x14ac:dyDescent="0.25">
      <c r="A61" s="41" t="s">
        <v>4</v>
      </c>
      <c r="B61" s="42">
        <v>42734</v>
      </c>
      <c r="C61" s="43">
        <f t="shared" si="30"/>
        <v>52</v>
      </c>
      <c r="D61" s="49">
        <v>0.37500000000000022</v>
      </c>
      <c r="E61" s="49">
        <v>0.70833333333333304</v>
      </c>
      <c r="F61" s="64">
        <v>2.0833333333333332E-2</v>
      </c>
      <c r="G61" s="34">
        <f t="shared" si="29"/>
        <v>7.9999999999999876</v>
      </c>
      <c r="H61" s="50" t="str">
        <f t="shared" si="31"/>
        <v/>
      </c>
      <c r="I61" s="74"/>
      <c r="J61" s="74"/>
      <c r="K61" s="51">
        <f t="shared" si="32"/>
        <v>89.999999999999858</v>
      </c>
      <c r="L61" s="24"/>
      <c r="AA61" s="4">
        <f t="shared" si="5"/>
        <v>0.86458333333333248</v>
      </c>
    </row>
    <row r="62" spans="1:27" x14ac:dyDescent="0.25">
      <c r="A62" s="44" t="s">
        <v>5</v>
      </c>
      <c r="B62" s="42">
        <v>42735</v>
      </c>
      <c r="C62" s="43">
        <f t="shared" si="30"/>
        <v>52</v>
      </c>
      <c r="D62" s="52">
        <v>0.99999999999999867</v>
      </c>
      <c r="E62" s="52">
        <v>0.99999999999999867</v>
      </c>
      <c r="F62" s="65">
        <v>2.0833333333333332E-2</v>
      </c>
      <c r="G62" s="35">
        <f t="shared" si="29"/>
        <v>0</v>
      </c>
      <c r="H62" s="53" t="str">
        <f t="shared" si="31"/>
        <v/>
      </c>
      <c r="I62" s="75"/>
      <c r="J62" s="75"/>
      <c r="K62" s="54">
        <f t="shared" si="32"/>
        <v>0</v>
      </c>
      <c r="L62" s="24"/>
      <c r="AA62" s="4">
        <f t="shared" si="5"/>
        <v>0.87499999999999911</v>
      </c>
    </row>
    <row r="63" spans="1:27" x14ac:dyDescent="0.25">
      <c r="A63" s="41" t="s">
        <v>6</v>
      </c>
      <c r="B63" s="42">
        <v>42736</v>
      </c>
      <c r="C63" s="43">
        <f t="shared" si="30"/>
        <v>52</v>
      </c>
      <c r="D63" s="55">
        <v>0.99999999999999867</v>
      </c>
      <c r="E63" s="49">
        <v>0.99999999999999867</v>
      </c>
      <c r="F63" s="64">
        <v>2.0833333333333332E-2</v>
      </c>
      <c r="G63" s="34">
        <f t="shared" si="29"/>
        <v>0</v>
      </c>
      <c r="H63" s="50" t="str">
        <f t="shared" si="31"/>
        <v/>
      </c>
      <c r="I63" s="74"/>
      <c r="J63" s="74"/>
      <c r="K63" s="51">
        <f t="shared" si="32"/>
        <v>0</v>
      </c>
      <c r="L63" s="24"/>
      <c r="AA63" s="4">
        <f t="shared" si="5"/>
        <v>0.88541666666666574</v>
      </c>
    </row>
    <row r="64" spans="1:27" x14ac:dyDescent="0.25">
      <c r="A64" s="23"/>
      <c r="B64" s="21"/>
      <c r="C64" s="22"/>
      <c r="D64" s="56"/>
      <c r="E64" s="57"/>
      <c r="F64" s="46" t="s">
        <v>20</v>
      </c>
      <c r="G64" s="28">
        <f>SUM(G57:G63)</f>
        <v>39.999999999999936</v>
      </c>
      <c r="H64" s="58">
        <f>SUM(H57:H63)</f>
        <v>0</v>
      </c>
      <c r="I64" s="76">
        <f t="shared" ref="I64:J64" si="33">SUM(I57:I63)</f>
        <v>0</v>
      </c>
      <c r="J64" s="76">
        <f t="shared" si="33"/>
        <v>0</v>
      </c>
      <c r="K64" s="29">
        <f>SUM(K57:K63)</f>
        <v>449.99999999999932</v>
      </c>
      <c r="L64" s="24"/>
      <c r="AA64" s="4">
        <f t="shared" si="5"/>
        <v>0.89583333333333237</v>
      </c>
    </row>
    <row r="65" spans="1:27" x14ac:dyDescent="0.25">
      <c r="B65" s="21"/>
      <c r="C65" s="22"/>
      <c r="D65" s="57"/>
      <c r="E65" s="57"/>
      <c r="F65" s="66" t="s">
        <v>21</v>
      </c>
      <c r="G65" s="7"/>
      <c r="H65" s="50"/>
      <c r="I65" s="74"/>
      <c r="J65" s="74"/>
      <c r="K65" s="32">
        <f>K64/1.33</f>
        <v>338.34586466165359</v>
      </c>
      <c r="L65" s="24"/>
      <c r="AA65" s="4">
        <f t="shared" si="5"/>
        <v>0.906249999999999</v>
      </c>
    </row>
    <row r="66" spans="1:27" ht="15.75" thickBot="1" x14ac:dyDescent="0.3">
      <c r="AA66" s="4">
        <f t="shared" si="5"/>
        <v>0.91666666666666563</v>
      </c>
    </row>
    <row r="67" spans="1:27" ht="15.75" thickBot="1" x14ac:dyDescent="0.3">
      <c r="A67" s="14" t="s">
        <v>14</v>
      </c>
      <c r="B67" s="15" t="s">
        <v>7</v>
      </c>
      <c r="C67" s="15" t="s">
        <v>13</v>
      </c>
      <c r="D67" s="47" t="s">
        <v>8</v>
      </c>
      <c r="E67" s="47" t="s">
        <v>9</v>
      </c>
      <c r="F67" s="16" t="s">
        <v>15</v>
      </c>
      <c r="G67" s="16" t="s">
        <v>16</v>
      </c>
      <c r="H67" s="48" t="s">
        <v>19</v>
      </c>
      <c r="I67" s="73" t="s">
        <v>17</v>
      </c>
      <c r="J67" s="73" t="s">
        <v>18</v>
      </c>
      <c r="K67" s="17" t="s">
        <v>10</v>
      </c>
      <c r="L67" s="5" t="s">
        <v>12</v>
      </c>
      <c r="N67" s="59">
        <f>C68</f>
        <v>1</v>
      </c>
      <c r="AA67" s="4">
        <f t="shared" si="5"/>
        <v>0.92708333333333226</v>
      </c>
    </row>
    <row r="68" spans="1:27" x14ac:dyDescent="0.25">
      <c r="A68" s="41" t="s">
        <v>0</v>
      </c>
      <c r="B68" s="42">
        <v>42737</v>
      </c>
      <c r="C68" s="43">
        <f>INT((B68-DATE(YEAR(B68-WEEKDAY(B68-1)+4),1,3)+WEEKDAY(DATE(YEAR(B68-WEEKDAY(B68-1)+4),1,3))+5)/7)</f>
        <v>1</v>
      </c>
      <c r="D68" s="49">
        <v>0.37500000000000022</v>
      </c>
      <c r="E68" s="49">
        <v>0.70833333333333304</v>
      </c>
      <c r="F68" s="64">
        <v>2.0833333333333332E-2</v>
      </c>
      <c r="G68" s="34">
        <f t="shared" ref="G68:G74" si="34">SUM(E68-D68)*24</f>
        <v>7.9999999999999876</v>
      </c>
      <c r="H68" s="50" t="str">
        <f>IF(G68&gt;8,G68-8,"")</f>
        <v/>
      </c>
      <c r="I68" s="74"/>
      <c r="J68" s="74"/>
      <c r="K68" s="51">
        <f>SUM((G68)*$L$2)</f>
        <v>89.999999999999858</v>
      </c>
      <c r="L68" s="9">
        <f>P3/20/8</f>
        <v>11.25</v>
      </c>
      <c r="AA68" s="4">
        <f t="shared" si="5"/>
        <v>0.93749999999999889</v>
      </c>
    </row>
    <row r="69" spans="1:27" x14ac:dyDescent="0.25">
      <c r="A69" s="44" t="s">
        <v>1</v>
      </c>
      <c r="B69" s="42">
        <v>42738</v>
      </c>
      <c r="C69" s="43">
        <f t="shared" ref="C69:C74" si="35">INT((B69-DATE(YEAR(B69-WEEKDAY(B69-1)+4),1,3)+WEEKDAY(DATE(YEAR(B69-WEEKDAY(B69-1)+4),1,3))+5)/7)</f>
        <v>1</v>
      </c>
      <c r="D69" s="52">
        <v>0.37500000000000022</v>
      </c>
      <c r="E69" s="52">
        <v>0.70833333333333304</v>
      </c>
      <c r="F69" s="65">
        <v>2.0833333333333332E-2</v>
      </c>
      <c r="G69" s="35">
        <f t="shared" si="34"/>
        <v>7.9999999999999876</v>
      </c>
      <c r="H69" s="53" t="str">
        <f t="shared" ref="H69:H74" si="36">IF(G69&gt;8,G69-8,"")</f>
        <v/>
      </c>
      <c r="I69" s="75"/>
      <c r="J69" s="75"/>
      <c r="K69" s="54">
        <f t="shared" ref="K69:K74" si="37">SUM((G69)*$L$2)</f>
        <v>89.999999999999858</v>
      </c>
      <c r="L69" s="24"/>
      <c r="AA69" s="4">
        <f t="shared" ref="AA69:AA97" si="38">AA68+TIME(0,15,0)</f>
        <v>0.94791666666666552</v>
      </c>
    </row>
    <row r="70" spans="1:27" x14ac:dyDescent="0.25">
      <c r="A70" s="41" t="s">
        <v>2</v>
      </c>
      <c r="B70" s="42">
        <v>42739</v>
      </c>
      <c r="C70" s="43">
        <f t="shared" si="35"/>
        <v>1</v>
      </c>
      <c r="D70" s="49">
        <v>0.37500000000000022</v>
      </c>
      <c r="E70" s="49">
        <v>0.70833333333333304</v>
      </c>
      <c r="F70" s="64">
        <v>2.0833333333333332E-2</v>
      </c>
      <c r="G70" s="34">
        <f t="shared" si="34"/>
        <v>7.9999999999999876</v>
      </c>
      <c r="H70" s="50" t="str">
        <f t="shared" si="36"/>
        <v/>
      </c>
      <c r="I70" s="74"/>
      <c r="J70" s="74"/>
      <c r="K70" s="51">
        <f t="shared" si="37"/>
        <v>89.999999999999858</v>
      </c>
      <c r="L70" s="24"/>
      <c r="AA70" s="4">
        <f t="shared" si="38"/>
        <v>0.95833333333333215</v>
      </c>
    </row>
    <row r="71" spans="1:27" x14ac:dyDescent="0.25">
      <c r="A71" s="44" t="s">
        <v>3</v>
      </c>
      <c r="B71" s="42">
        <v>42740</v>
      </c>
      <c r="C71" s="43">
        <f t="shared" si="35"/>
        <v>1</v>
      </c>
      <c r="D71" s="52">
        <v>0.37500000000000022</v>
      </c>
      <c r="E71" s="52">
        <v>0.70833333333333304</v>
      </c>
      <c r="F71" s="65">
        <v>2.0833333333333332E-2</v>
      </c>
      <c r="G71" s="35">
        <f t="shared" si="34"/>
        <v>7.9999999999999876</v>
      </c>
      <c r="H71" s="53" t="str">
        <f t="shared" si="36"/>
        <v/>
      </c>
      <c r="I71" s="75"/>
      <c r="J71" s="75"/>
      <c r="K71" s="54">
        <f t="shared" si="37"/>
        <v>89.999999999999858</v>
      </c>
      <c r="L71" s="24"/>
      <c r="AA71" s="4">
        <f t="shared" si="38"/>
        <v>0.96874999999999878</v>
      </c>
    </row>
    <row r="72" spans="1:27" x14ac:dyDescent="0.25">
      <c r="A72" s="41" t="s">
        <v>4</v>
      </c>
      <c r="B72" s="42">
        <v>42741</v>
      </c>
      <c r="C72" s="43">
        <f t="shared" si="35"/>
        <v>1</v>
      </c>
      <c r="D72" s="49">
        <v>0.37500000000000022</v>
      </c>
      <c r="E72" s="49">
        <v>0.70833333333333304</v>
      </c>
      <c r="F72" s="64">
        <v>2.0833333333333332E-2</v>
      </c>
      <c r="G72" s="34">
        <f t="shared" si="34"/>
        <v>7.9999999999999876</v>
      </c>
      <c r="H72" s="50" t="str">
        <f t="shared" si="36"/>
        <v/>
      </c>
      <c r="I72" s="74"/>
      <c r="J72" s="74"/>
      <c r="K72" s="51">
        <f t="shared" si="37"/>
        <v>89.999999999999858</v>
      </c>
      <c r="L72" s="24"/>
      <c r="AA72" s="4">
        <f t="shared" si="38"/>
        <v>0.97916666666666541</v>
      </c>
    </row>
    <row r="73" spans="1:27" x14ac:dyDescent="0.25">
      <c r="A73" s="44" t="s">
        <v>5</v>
      </c>
      <c r="B73" s="42">
        <v>42742</v>
      </c>
      <c r="C73" s="43">
        <f t="shared" si="35"/>
        <v>1</v>
      </c>
      <c r="D73" s="52">
        <v>0.99999999999999867</v>
      </c>
      <c r="E73" s="52">
        <v>0.99999999999999867</v>
      </c>
      <c r="F73" s="65">
        <v>2.0833333333333332E-2</v>
      </c>
      <c r="G73" s="35">
        <f t="shared" si="34"/>
        <v>0</v>
      </c>
      <c r="H73" s="53" t="str">
        <f t="shared" si="36"/>
        <v/>
      </c>
      <c r="I73" s="75"/>
      <c r="J73" s="75"/>
      <c r="K73" s="54">
        <f t="shared" si="37"/>
        <v>0</v>
      </c>
      <c r="L73" s="24"/>
      <c r="AA73" s="4">
        <f t="shared" si="38"/>
        <v>0.98958333333333204</v>
      </c>
    </row>
    <row r="74" spans="1:27" x14ac:dyDescent="0.25">
      <c r="A74" s="41" t="s">
        <v>6</v>
      </c>
      <c r="B74" s="42">
        <v>42743</v>
      </c>
      <c r="C74" s="43">
        <f t="shared" si="35"/>
        <v>1</v>
      </c>
      <c r="D74" s="55">
        <v>0.99999999999999867</v>
      </c>
      <c r="E74" s="49">
        <v>0.99999999999999867</v>
      </c>
      <c r="F74" s="64">
        <v>2.0833333333333332E-2</v>
      </c>
      <c r="G74" s="34">
        <f t="shared" si="34"/>
        <v>0</v>
      </c>
      <c r="H74" s="50" t="str">
        <f t="shared" si="36"/>
        <v/>
      </c>
      <c r="I74" s="74"/>
      <c r="J74" s="74"/>
      <c r="K74" s="51">
        <f t="shared" si="37"/>
        <v>0</v>
      </c>
      <c r="L74" s="24"/>
      <c r="AA74" s="4">
        <f t="shared" si="38"/>
        <v>0.99999999999999867</v>
      </c>
    </row>
    <row r="75" spans="1:27" x14ac:dyDescent="0.25">
      <c r="A75" s="23"/>
      <c r="B75" s="21"/>
      <c r="C75" s="22"/>
      <c r="D75" s="56"/>
      <c r="E75" s="57"/>
      <c r="F75" s="46" t="s">
        <v>20</v>
      </c>
      <c r="G75" s="28">
        <f>SUM(G68:G74)</f>
        <v>39.999999999999936</v>
      </c>
      <c r="H75" s="58">
        <f>SUM(H68:H74)</f>
        <v>0</v>
      </c>
      <c r="I75" s="76">
        <f t="shared" ref="I75:J75" si="39">SUM(I68:I74)</f>
        <v>0</v>
      </c>
      <c r="J75" s="76">
        <f t="shared" si="39"/>
        <v>0</v>
      </c>
      <c r="K75" s="29">
        <f>SUM(K68:K74)</f>
        <v>449.99999999999932</v>
      </c>
      <c r="L75" s="24"/>
      <c r="AA75" s="4">
        <f t="shared" si="38"/>
        <v>1.0104166666666654</v>
      </c>
    </row>
    <row r="76" spans="1:27" x14ac:dyDescent="0.25">
      <c r="B76" s="21"/>
      <c r="C76" s="22"/>
      <c r="D76" s="57"/>
      <c r="E76" s="57"/>
      <c r="F76" s="66" t="s">
        <v>21</v>
      </c>
      <c r="G76" s="7"/>
      <c r="H76" s="50"/>
      <c r="I76" s="74"/>
      <c r="J76" s="74"/>
      <c r="K76" s="32">
        <f>K75/1.33</f>
        <v>338.34586466165359</v>
      </c>
      <c r="L76" s="24"/>
      <c r="AA76" s="4">
        <f t="shared" si="38"/>
        <v>1.0208333333333321</v>
      </c>
    </row>
    <row r="77" spans="1:27" ht="15.75" thickBot="1" x14ac:dyDescent="0.3">
      <c r="AA77" s="4">
        <f t="shared" si="38"/>
        <v>1.0312499999999989</v>
      </c>
    </row>
    <row r="78" spans="1:27" ht="15.75" thickBot="1" x14ac:dyDescent="0.3">
      <c r="A78" s="14" t="s">
        <v>14</v>
      </c>
      <c r="B78" s="15" t="s">
        <v>7</v>
      </c>
      <c r="C78" s="15" t="s">
        <v>13</v>
      </c>
      <c r="D78" s="47" t="s">
        <v>8</v>
      </c>
      <c r="E78" s="47" t="s">
        <v>9</v>
      </c>
      <c r="F78" s="16" t="s">
        <v>15</v>
      </c>
      <c r="G78" s="16" t="s">
        <v>16</v>
      </c>
      <c r="H78" s="48" t="s">
        <v>19</v>
      </c>
      <c r="I78" s="73" t="s">
        <v>17</v>
      </c>
      <c r="J78" s="73" t="s">
        <v>18</v>
      </c>
      <c r="K78" s="17" t="s">
        <v>10</v>
      </c>
      <c r="L78" s="5" t="s">
        <v>12</v>
      </c>
      <c r="N78" s="59">
        <f>C79</f>
        <v>2</v>
      </c>
      <c r="AA78" s="4">
        <f t="shared" si="38"/>
        <v>1.0416666666666656</v>
      </c>
    </row>
    <row r="79" spans="1:27" x14ac:dyDescent="0.25">
      <c r="A79" s="41" t="s">
        <v>0</v>
      </c>
      <c r="B79" s="42">
        <v>42744</v>
      </c>
      <c r="C79" s="43">
        <f>INT((B79-DATE(YEAR(B79-WEEKDAY(B79-1)+4),1,3)+WEEKDAY(DATE(YEAR(B79-WEEKDAY(B79-1)+4),1,3))+5)/7)</f>
        <v>2</v>
      </c>
      <c r="D79" s="49">
        <v>0.37500000000000022</v>
      </c>
      <c r="E79" s="49">
        <v>0.70833333333333304</v>
      </c>
      <c r="F79" s="64">
        <v>2.0833333333333332E-2</v>
      </c>
      <c r="G79" s="34">
        <f t="shared" ref="G79:G85" si="40">SUM(E79-D79)*24</f>
        <v>7.9999999999999876</v>
      </c>
      <c r="H79" s="50" t="str">
        <f>IF(G79&gt;8,G79-8,"")</f>
        <v/>
      </c>
      <c r="I79" s="74"/>
      <c r="J79" s="74"/>
      <c r="K79" s="51">
        <f>SUM((G79)*$L$2)</f>
        <v>89.999999999999858</v>
      </c>
      <c r="L79" s="9">
        <f>P3/20/8</f>
        <v>11.25</v>
      </c>
      <c r="AA79" s="4">
        <f t="shared" si="38"/>
        <v>1.0520833333333324</v>
      </c>
    </row>
    <row r="80" spans="1:27" x14ac:dyDescent="0.25">
      <c r="A80" s="44" t="s">
        <v>1</v>
      </c>
      <c r="B80" s="42">
        <v>42745</v>
      </c>
      <c r="C80" s="43">
        <f t="shared" ref="C80:C85" si="41">INT((B80-DATE(YEAR(B80-WEEKDAY(B80-1)+4),1,3)+WEEKDAY(DATE(YEAR(B80-WEEKDAY(B80-1)+4),1,3))+5)/7)</f>
        <v>2</v>
      </c>
      <c r="D80" s="52">
        <v>0.37500000000000022</v>
      </c>
      <c r="E80" s="52">
        <v>0.70833333333333304</v>
      </c>
      <c r="F80" s="65">
        <v>2.0833333333333332E-2</v>
      </c>
      <c r="G80" s="35">
        <f t="shared" si="40"/>
        <v>7.9999999999999876</v>
      </c>
      <c r="H80" s="53" t="str">
        <f t="shared" ref="H80:H85" si="42">IF(G80&gt;8,G80-8,"")</f>
        <v/>
      </c>
      <c r="I80" s="75"/>
      <c r="J80" s="75"/>
      <c r="K80" s="54">
        <f t="shared" ref="K80:K85" si="43">SUM((G80)*$L$2)</f>
        <v>89.999999999999858</v>
      </c>
      <c r="L80" s="24"/>
      <c r="AA80" s="4">
        <f t="shared" si="38"/>
        <v>1.0624999999999991</v>
      </c>
    </row>
    <row r="81" spans="1:27" x14ac:dyDescent="0.25">
      <c r="A81" s="41" t="s">
        <v>2</v>
      </c>
      <c r="B81" s="42">
        <v>42746</v>
      </c>
      <c r="C81" s="43">
        <f t="shared" si="41"/>
        <v>2</v>
      </c>
      <c r="D81" s="49">
        <v>0.37500000000000022</v>
      </c>
      <c r="E81" s="49">
        <v>0.70833333333333304</v>
      </c>
      <c r="F81" s="64">
        <v>2.0833333333333332E-2</v>
      </c>
      <c r="G81" s="34">
        <f t="shared" si="40"/>
        <v>7.9999999999999876</v>
      </c>
      <c r="H81" s="50" t="str">
        <f t="shared" si="42"/>
        <v/>
      </c>
      <c r="I81" s="74"/>
      <c r="J81" s="74"/>
      <c r="K81" s="51">
        <f t="shared" si="43"/>
        <v>89.999999999999858</v>
      </c>
      <c r="L81" s="24"/>
      <c r="AA81" s="4">
        <f t="shared" si="38"/>
        <v>1.0729166666666659</v>
      </c>
    </row>
    <row r="82" spans="1:27" x14ac:dyDescent="0.25">
      <c r="A82" s="44" t="s">
        <v>3</v>
      </c>
      <c r="B82" s="42">
        <v>42747</v>
      </c>
      <c r="C82" s="43">
        <f t="shared" si="41"/>
        <v>2</v>
      </c>
      <c r="D82" s="52">
        <v>0.37500000000000022</v>
      </c>
      <c r="E82" s="52">
        <v>0.70833333333333304</v>
      </c>
      <c r="F82" s="65">
        <v>2.0833333333333332E-2</v>
      </c>
      <c r="G82" s="35">
        <f t="shared" si="40"/>
        <v>7.9999999999999876</v>
      </c>
      <c r="H82" s="53" t="str">
        <f t="shared" si="42"/>
        <v/>
      </c>
      <c r="I82" s="75"/>
      <c r="J82" s="75"/>
      <c r="K82" s="54">
        <f t="shared" si="43"/>
        <v>89.999999999999858</v>
      </c>
      <c r="L82" s="24"/>
      <c r="AA82" s="4">
        <f t="shared" si="38"/>
        <v>1.0833333333333326</v>
      </c>
    </row>
    <row r="83" spans="1:27" x14ac:dyDescent="0.25">
      <c r="A83" s="41" t="s">
        <v>4</v>
      </c>
      <c r="B83" s="42">
        <v>42748</v>
      </c>
      <c r="C83" s="43">
        <f t="shared" si="41"/>
        <v>2</v>
      </c>
      <c r="D83" s="49">
        <v>0.37500000000000022</v>
      </c>
      <c r="E83" s="49">
        <v>0.70833333333333304</v>
      </c>
      <c r="F83" s="64">
        <v>2.0833333333333332E-2</v>
      </c>
      <c r="G83" s="34">
        <f t="shared" si="40"/>
        <v>7.9999999999999876</v>
      </c>
      <c r="H83" s="50" t="str">
        <f t="shared" si="42"/>
        <v/>
      </c>
      <c r="I83" s="74"/>
      <c r="J83" s="74"/>
      <c r="K83" s="51">
        <f t="shared" si="43"/>
        <v>89.999999999999858</v>
      </c>
      <c r="L83" s="24"/>
      <c r="AA83" s="4">
        <f t="shared" si="38"/>
        <v>1.0937499999999993</v>
      </c>
    </row>
    <row r="84" spans="1:27" x14ac:dyDescent="0.25">
      <c r="A84" s="44" t="s">
        <v>5</v>
      </c>
      <c r="B84" s="42">
        <v>42749</v>
      </c>
      <c r="C84" s="43">
        <f t="shared" si="41"/>
        <v>2</v>
      </c>
      <c r="D84" s="52">
        <v>0.99999999999999867</v>
      </c>
      <c r="E84" s="52">
        <v>0.99999999999999867</v>
      </c>
      <c r="F84" s="65">
        <v>2.0833333333333332E-2</v>
      </c>
      <c r="G84" s="35">
        <f t="shared" si="40"/>
        <v>0</v>
      </c>
      <c r="H84" s="53" t="str">
        <f t="shared" si="42"/>
        <v/>
      </c>
      <c r="I84" s="75"/>
      <c r="J84" s="75"/>
      <c r="K84" s="54">
        <f t="shared" si="43"/>
        <v>0</v>
      </c>
      <c r="L84" s="24"/>
      <c r="AA84" s="4">
        <f t="shared" si="38"/>
        <v>1.1041666666666661</v>
      </c>
    </row>
    <row r="85" spans="1:27" x14ac:dyDescent="0.25">
      <c r="A85" s="41" t="s">
        <v>6</v>
      </c>
      <c r="B85" s="42">
        <v>42750</v>
      </c>
      <c r="C85" s="43">
        <f t="shared" si="41"/>
        <v>2</v>
      </c>
      <c r="D85" s="55">
        <v>0.99999999999999867</v>
      </c>
      <c r="E85" s="49">
        <v>0.99999999999999867</v>
      </c>
      <c r="F85" s="64">
        <v>2.0833333333333332E-2</v>
      </c>
      <c r="G85" s="34">
        <f t="shared" si="40"/>
        <v>0</v>
      </c>
      <c r="H85" s="50" t="str">
        <f t="shared" si="42"/>
        <v/>
      </c>
      <c r="I85" s="74"/>
      <c r="J85" s="74"/>
      <c r="K85" s="51">
        <f t="shared" si="43"/>
        <v>0</v>
      </c>
      <c r="L85" s="24"/>
      <c r="AA85" s="4">
        <f t="shared" si="38"/>
        <v>1.1145833333333328</v>
      </c>
    </row>
    <row r="86" spans="1:27" x14ac:dyDescent="0.25">
      <c r="A86" s="23"/>
      <c r="B86" s="21"/>
      <c r="C86" s="22"/>
      <c r="D86" s="56"/>
      <c r="E86" s="57"/>
      <c r="F86" s="46" t="s">
        <v>20</v>
      </c>
      <c r="G86" s="28">
        <f>SUM(G79:G85)</f>
        <v>39.999999999999936</v>
      </c>
      <c r="H86" s="58">
        <f>SUM(H79:H85)</f>
        <v>0</v>
      </c>
      <c r="I86" s="76">
        <f t="shared" ref="I86:J86" si="44">SUM(I79:I85)</f>
        <v>0</v>
      </c>
      <c r="J86" s="76">
        <f t="shared" si="44"/>
        <v>0</v>
      </c>
      <c r="K86" s="29">
        <f>SUM(K79:K85)</f>
        <v>449.99999999999932</v>
      </c>
      <c r="L86" s="24"/>
      <c r="AA86" s="4">
        <f t="shared" si="38"/>
        <v>1.1249999999999996</v>
      </c>
    </row>
    <row r="87" spans="1:27" x14ac:dyDescent="0.25">
      <c r="B87" s="21"/>
      <c r="C87" s="22"/>
      <c r="D87" s="57"/>
      <c r="E87" s="57"/>
      <c r="F87" s="66" t="s">
        <v>21</v>
      </c>
      <c r="G87" s="7"/>
      <c r="H87" s="50"/>
      <c r="I87" s="74"/>
      <c r="J87" s="74"/>
      <c r="K87" s="32">
        <f>K86/1.33</f>
        <v>338.34586466165359</v>
      </c>
      <c r="L87" s="24"/>
      <c r="AA87" s="4">
        <f t="shared" si="38"/>
        <v>1.1354166666666663</v>
      </c>
    </row>
    <row r="88" spans="1:27" ht="15.75" thickBot="1" x14ac:dyDescent="0.3">
      <c r="AA88" s="4">
        <f t="shared" si="38"/>
        <v>1.145833333333333</v>
      </c>
    </row>
    <row r="89" spans="1:27" ht="15.75" thickBot="1" x14ac:dyDescent="0.3">
      <c r="A89" s="14" t="s">
        <v>14</v>
      </c>
      <c r="B89" s="15" t="s">
        <v>7</v>
      </c>
      <c r="C89" s="15" t="s">
        <v>13</v>
      </c>
      <c r="D89" s="47" t="s">
        <v>8</v>
      </c>
      <c r="E89" s="47" t="s">
        <v>9</v>
      </c>
      <c r="F89" s="16" t="s">
        <v>15</v>
      </c>
      <c r="G89" s="16" t="s">
        <v>16</v>
      </c>
      <c r="H89" s="48" t="s">
        <v>19</v>
      </c>
      <c r="I89" s="73" t="s">
        <v>17</v>
      </c>
      <c r="J89" s="73" t="s">
        <v>18</v>
      </c>
      <c r="K89" s="17" t="s">
        <v>10</v>
      </c>
      <c r="L89" s="5" t="s">
        <v>12</v>
      </c>
      <c r="N89" s="59">
        <f>C90</f>
        <v>3</v>
      </c>
      <c r="AA89" s="4">
        <f t="shared" si="38"/>
        <v>1.1562499999999998</v>
      </c>
    </row>
    <row r="90" spans="1:27" x14ac:dyDescent="0.25">
      <c r="A90" s="41" t="s">
        <v>0</v>
      </c>
      <c r="B90" s="42">
        <v>42751</v>
      </c>
      <c r="C90" s="43">
        <f>INT((B90-DATE(YEAR(B90-WEEKDAY(B90-1)+4),1,3)+WEEKDAY(DATE(YEAR(B90-WEEKDAY(B90-1)+4),1,3))+5)/7)</f>
        <v>3</v>
      </c>
      <c r="D90" s="49">
        <v>0.37500000000000022</v>
      </c>
      <c r="E90" s="49">
        <v>0.70833333333333304</v>
      </c>
      <c r="F90" s="64">
        <v>2.0833333333333332E-2</v>
      </c>
      <c r="G90" s="34">
        <f t="shared" ref="G90:G96" si="45">SUM(E90-D90)*24</f>
        <v>7.9999999999999876</v>
      </c>
      <c r="H90" s="50" t="str">
        <f>IF(G90&gt;8,G90-8,"")</f>
        <v/>
      </c>
      <c r="I90" s="74"/>
      <c r="J90" s="74"/>
      <c r="K90" s="51">
        <f>SUM((G90)*$L$2)</f>
        <v>89.999999999999858</v>
      </c>
      <c r="L90" s="9">
        <f>P3/20/8</f>
        <v>11.25</v>
      </c>
      <c r="AA90" s="4">
        <f t="shared" si="38"/>
        <v>1.1666666666666665</v>
      </c>
    </row>
    <row r="91" spans="1:27" x14ac:dyDescent="0.25">
      <c r="A91" s="44" t="s">
        <v>1</v>
      </c>
      <c r="B91" s="42">
        <v>42752</v>
      </c>
      <c r="C91" s="43">
        <f t="shared" ref="C91:C96" si="46">INT((B91-DATE(YEAR(B91-WEEKDAY(B91-1)+4),1,3)+WEEKDAY(DATE(YEAR(B91-WEEKDAY(B91-1)+4),1,3))+5)/7)</f>
        <v>3</v>
      </c>
      <c r="D91" s="52">
        <v>0.37500000000000022</v>
      </c>
      <c r="E91" s="52">
        <v>0.70833333333333304</v>
      </c>
      <c r="F91" s="65">
        <v>2.0833333333333332E-2</v>
      </c>
      <c r="G91" s="35">
        <f t="shared" si="45"/>
        <v>7.9999999999999876</v>
      </c>
      <c r="H91" s="53" t="str">
        <f t="shared" ref="H91:H96" si="47">IF(G91&gt;8,G91-8,"")</f>
        <v/>
      </c>
      <c r="I91" s="75"/>
      <c r="J91" s="75"/>
      <c r="K91" s="54">
        <f t="shared" ref="K91:K96" si="48">SUM((G91)*$L$2)</f>
        <v>89.999999999999858</v>
      </c>
      <c r="L91" s="24"/>
      <c r="AA91" s="4">
        <f t="shared" si="38"/>
        <v>1.1770833333333333</v>
      </c>
    </row>
    <row r="92" spans="1:27" x14ac:dyDescent="0.25">
      <c r="A92" s="41" t="s">
        <v>2</v>
      </c>
      <c r="B92" s="42">
        <v>42753</v>
      </c>
      <c r="C92" s="43">
        <f t="shared" si="46"/>
        <v>3</v>
      </c>
      <c r="D92" s="49">
        <v>0.37500000000000022</v>
      </c>
      <c r="E92" s="49">
        <v>0.70833333333333304</v>
      </c>
      <c r="F92" s="64">
        <v>2.0833333333333332E-2</v>
      </c>
      <c r="G92" s="34">
        <f t="shared" si="45"/>
        <v>7.9999999999999876</v>
      </c>
      <c r="H92" s="50" t="str">
        <f t="shared" si="47"/>
        <v/>
      </c>
      <c r="I92" s="74"/>
      <c r="J92" s="74"/>
      <c r="K92" s="51">
        <f t="shared" si="48"/>
        <v>89.999999999999858</v>
      </c>
      <c r="L92" s="24"/>
      <c r="AA92" s="4">
        <f t="shared" si="38"/>
        <v>1.1875</v>
      </c>
    </row>
    <row r="93" spans="1:27" x14ac:dyDescent="0.25">
      <c r="A93" s="44" t="s">
        <v>3</v>
      </c>
      <c r="B93" s="42">
        <v>42754</v>
      </c>
      <c r="C93" s="43">
        <f t="shared" si="46"/>
        <v>3</v>
      </c>
      <c r="D93" s="52">
        <v>0.37500000000000022</v>
      </c>
      <c r="E93" s="52">
        <v>0.70833333333333304</v>
      </c>
      <c r="F93" s="65">
        <v>2.0833333333333332E-2</v>
      </c>
      <c r="G93" s="35">
        <f t="shared" si="45"/>
        <v>7.9999999999999876</v>
      </c>
      <c r="H93" s="53" t="str">
        <f t="shared" si="47"/>
        <v/>
      </c>
      <c r="I93" s="75"/>
      <c r="J93" s="75"/>
      <c r="K93" s="54">
        <f t="shared" si="48"/>
        <v>89.999999999999858</v>
      </c>
      <c r="L93" s="24"/>
      <c r="AA93" s="4">
        <f t="shared" si="38"/>
        <v>1.1979166666666667</v>
      </c>
    </row>
    <row r="94" spans="1:27" x14ac:dyDescent="0.25">
      <c r="A94" s="41" t="s">
        <v>4</v>
      </c>
      <c r="B94" s="42">
        <v>42755</v>
      </c>
      <c r="C94" s="43">
        <f t="shared" si="46"/>
        <v>3</v>
      </c>
      <c r="D94" s="49">
        <v>0.37500000000000022</v>
      </c>
      <c r="E94" s="49">
        <v>0.70833333333333304</v>
      </c>
      <c r="F94" s="64">
        <v>2.0833333333333332E-2</v>
      </c>
      <c r="G94" s="34">
        <f t="shared" si="45"/>
        <v>7.9999999999999876</v>
      </c>
      <c r="H94" s="50" t="str">
        <f t="shared" si="47"/>
        <v/>
      </c>
      <c r="I94" s="74"/>
      <c r="J94" s="74"/>
      <c r="K94" s="51">
        <f t="shared" si="48"/>
        <v>89.999999999999858</v>
      </c>
      <c r="L94" s="24"/>
      <c r="AA94" s="4">
        <f t="shared" si="38"/>
        <v>1.2083333333333335</v>
      </c>
    </row>
    <row r="95" spans="1:27" x14ac:dyDescent="0.25">
      <c r="A95" s="44" t="s">
        <v>5</v>
      </c>
      <c r="B95" s="42">
        <v>42756</v>
      </c>
      <c r="C95" s="43">
        <f t="shared" si="46"/>
        <v>3</v>
      </c>
      <c r="D95" s="52">
        <v>0.99999999999999867</v>
      </c>
      <c r="E95" s="52">
        <v>0.99999999999999867</v>
      </c>
      <c r="F95" s="65">
        <v>2.0833333333333332E-2</v>
      </c>
      <c r="G95" s="35">
        <f t="shared" si="45"/>
        <v>0</v>
      </c>
      <c r="H95" s="53" t="str">
        <f t="shared" si="47"/>
        <v/>
      </c>
      <c r="I95" s="75"/>
      <c r="J95" s="75"/>
      <c r="K95" s="54">
        <f t="shared" si="48"/>
        <v>0</v>
      </c>
      <c r="L95" s="24"/>
      <c r="AA95" s="4">
        <f t="shared" si="38"/>
        <v>1.2187500000000002</v>
      </c>
    </row>
    <row r="96" spans="1:27" x14ac:dyDescent="0.25">
      <c r="A96" s="41" t="s">
        <v>6</v>
      </c>
      <c r="B96" s="42">
        <v>42757</v>
      </c>
      <c r="C96" s="43">
        <f t="shared" si="46"/>
        <v>3</v>
      </c>
      <c r="D96" s="55">
        <v>0.99999999999999867</v>
      </c>
      <c r="E96" s="49">
        <v>0.99999999999999867</v>
      </c>
      <c r="F96" s="64">
        <v>2.0833333333333332E-2</v>
      </c>
      <c r="G96" s="34">
        <f t="shared" si="45"/>
        <v>0</v>
      </c>
      <c r="H96" s="50" t="str">
        <f t="shared" si="47"/>
        <v/>
      </c>
      <c r="I96" s="74"/>
      <c r="J96" s="74"/>
      <c r="K96" s="51">
        <f t="shared" si="48"/>
        <v>0</v>
      </c>
      <c r="L96" s="24"/>
      <c r="AA96" s="4">
        <f t="shared" si="38"/>
        <v>1.229166666666667</v>
      </c>
    </row>
    <row r="97" spans="1:27" x14ac:dyDescent="0.25">
      <c r="A97" s="23"/>
      <c r="B97" s="21"/>
      <c r="C97" s="22"/>
      <c r="D97" s="56"/>
      <c r="E97" s="57"/>
      <c r="F97" s="46" t="s">
        <v>20</v>
      </c>
      <c r="G97" s="28">
        <f>SUM(G90:G96)</f>
        <v>39.999999999999936</v>
      </c>
      <c r="H97" s="58">
        <f>SUM(H90:H96)</f>
        <v>0</v>
      </c>
      <c r="I97" s="76">
        <f t="shared" ref="I97:J97" si="49">SUM(I90:I96)</f>
        <v>0</v>
      </c>
      <c r="J97" s="76">
        <f t="shared" si="49"/>
        <v>0</v>
      </c>
      <c r="K97" s="29">
        <f>SUM(K90:K96)</f>
        <v>449.99999999999932</v>
      </c>
      <c r="L97" s="24"/>
      <c r="AA97" s="4">
        <f t="shared" si="38"/>
        <v>1.2395833333333337</v>
      </c>
    </row>
    <row r="98" spans="1:27" x14ac:dyDescent="0.25">
      <c r="B98" s="21"/>
      <c r="C98" s="22"/>
      <c r="D98" s="57"/>
      <c r="E98" s="57"/>
      <c r="F98" s="66" t="s">
        <v>21</v>
      </c>
      <c r="G98" s="7"/>
      <c r="H98" s="50"/>
      <c r="I98" s="74"/>
      <c r="J98" s="74"/>
      <c r="K98" s="32">
        <f>K97/1.33</f>
        <v>338.34586466165359</v>
      </c>
      <c r="L98" s="24"/>
      <c r="AA98" s="4"/>
    </row>
    <row r="99" spans="1:27" ht="15.75" thickBot="1" x14ac:dyDescent="0.3">
      <c r="AA99" s="4"/>
    </row>
    <row r="100" spans="1:27" ht="15.75" thickBot="1" x14ac:dyDescent="0.3">
      <c r="A100" s="14" t="s">
        <v>14</v>
      </c>
      <c r="B100" s="15" t="s">
        <v>7</v>
      </c>
      <c r="C100" s="15" t="s">
        <v>13</v>
      </c>
      <c r="D100" s="47" t="s">
        <v>8</v>
      </c>
      <c r="E100" s="47" t="s">
        <v>9</v>
      </c>
      <c r="F100" s="16" t="s">
        <v>15</v>
      </c>
      <c r="G100" s="16" t="s">
        <v>16</v>
      </c>
      <c r="H100" s="48" t="s">
        <v>19</v>
      </c>
      <c r="I100" s="73" t="s">
        <v>17</v>
      </c>
      <c r="J100" s="73" t="s">
        <v>18</v>
      </c>
      <c r="K100" s="17" t="s">
        <v>10</v>
      </c>
      <c r="L100" s="5" t="s">
        <v>12</v>
      </c>
      <c r="N100" s="59">
        <f>C101</f>
        <v>4</v>
      </c>
      <c r="AA100" s="4"/>
    </row>
    <row r="101" spans="1:27" x14ac:dyDescent="0.25">
      <c r="A101" s="41" t="s">
        <v>0</v>
      </c>
      <c r="B101" s="42">
        <v>42758</v>
      </c>
      <c r="C101" s="43">
        <f>INT((B101-DATE(YEAR(B101-WEEKDAY(B101-1)+4),1,3)+WEEKDAY(DATE(YEAR(B101-WEEKDAY(B101-1)+4),1,3))+5)/7)</f>
        <v>4</v>
      </c>
      <c r="D101" s="49">
        <v>0.37500000000000022</v>
      </c>
      <c r="E101" s="49">
        <v>0.70833333333333304</v>
      </c>
      <c r="F101" s="64">
        <v>2.0833333333333332E-2</v>
      </c>
      <c r="G101" s="34">
        <f t="shared" ref="G101:G107" si="50">SUM(E101-D101)*24</f>
        <v>7.9999999999999876</v>
      </c>
      <c r="H101" s="50" t="str">
        <f>IF(G101&gt;8,G101-8,"")</f>
        <v/>
      </c>
      <c r="I101" s="74"/>
      <c r="J101" s="74"/>
      <c r="K101" s="51">
        <f>SUM((G101)*$L$2)</f>
        <v>89.999999999999858</v>
      </c>
      <c r="L101" s="9">
        <f>P3/20/8</f>
        <v>11.25</v>
      </c>
      <c r="AA101" s="4"/>
    </row>
    <row r="102" spans="1:27" x14ac:dyDescent="0.25">
      <c r="A102" s="44" t="s">
        <v>1</v>
      </c>
      <c r="B102" s="42">
        <v>42759</v>
      </c>
      <c r="C102" s="43">
        <f t="shared" ref="C102:C107" si="51">INT((B102-DATE(YEAR(B102-WEEKDAY(B102-1)+4),1,3)+WEEKDAY(DATE(YEAR(B102-WEEKDAY(B102-1)+4),1,3))+5)/7)</f>
        <v>4</v>
      </c>
      <c r="D102" s="52">
        <v>0.37500000000000022</v>
      </c>
      <c r="E102" s="52">
        <v>0.70833333333333304</v>
      </c>
      <c r="F102" s="65">
        <v>2.0833333333333332E-2</v>
      </c>
      <c r="G102" s="35">
        <f t="shared" si="50"/>
        <v>7.9999999999999876</v>
      </c>
      <c r="H102" s="53" t="str">
        <f t="shared" ref="H102:H107" si="52">IF(G102&gt;8,G102-8,"")</f>
        <v/>
      </c>
      <c r="I102" s="75"/>
      <c r="J102" s="75"/>
      <c r="K102" s="54">
        <f t="shared" ref="K102:K107" si="53">SUM((G102)*$L$2)</f>
        <v>89.999999999999858</v>
      </c>
      <c r="L102" s="24"/>
      <c r="AA102" s="4"/>
    </row>
    <row r="103" spans="1:27" x14ac:dyDescent="0.25">
      <c r="A103" s="41" t="s">
        <v>2</v>
      </c>
      <c r="B103" s="42">
        <v>42760</v>
      </c>
      <c r="C103" s="43">
        <f t="shared" si="51"/>
        <v>4</v>
      </c>
      <c r="D103" s="49">
        <v>0.37500000000000022</v>
      </c>
      <c r="E103" s="49">
        <v>0.70833333333333304</v>
      </c>
      <c r="F103" s="64">
        <v>2.0833333333333332E-2</v>
      </c>
      <c r="G103" s="34">
        <f t="shared" si="50"/>
        <v>7.9999999999999876</v>
      </c>
      <c r="H103" s="50" t="str">
        <f t="shared" si="52"/>
        <v/>
      </c>
      <c r="I103" s="74"/>
      <c r="J103" s="74"/>
      <c r="K103" s="51">
        <f t="shared" si="53"/>
        <v>89.999999999999858</v>
      </c>
      <c r="L103" s="24"/>
      <c r="AA103" s="4"/>
    </row>
    <row r="104" spans="1:27" x14ac:dyDescent="0.25">
      <c r="A104" s="44" t="s">
        <v>3</v>
      </c>
      <c r="B104" s="42">
        <v>42761</v>
      </c>
      <c r="C104" s="43">
        <f t="shared" si="51"/>
        <v>4</v>
      </c>
      <c r="D104" s="52">
        <v>0.37500000000000022</v>
      </c>
      <c r="E104" s="52">
        <v>0.70833333333333304</v>
      </c>
      <c r="F104" s="65">
        <v>2.0833333333333332E-2</v>
      </c>
      <c r="G104" s="35">
        <f t="shared" si="50"/>
        <v>7.9999999999999876</v>
      </c>
      <c r="H104" s="53" t="str">
        <f t="shared" si="52"/>
        <v/>
      </c>
      <c r="I104" s="75"/>
      <c r="J104" s="75"/>
      <c r="K104" s="54">
        <f t="shared" si="53"/>
        <v>89.999999999999858</v>
      </c>
      <c r="L104" s="24"/>
      <c r="AA104" s="4"/>
    </row>
    <row r="105" spans="1:27" x14ac:dyDescent="0.25">
      <c r="A105" s="41" t="s">
        <v>4</v>
      </c>
      <c r="B105" s="42">
        <v>42762</v>
      </c>
      <c r="C105" s="43">
        <f t="shared" si="51"/>
        <v>4</v>
      </c>
      <c r="D105" s="49">
        <v>0.37500000000000022</v>
      </c>
      <c r="E105" s="49">
        <v>0.70833333333333304</v>
      </c>
      <c r="F105" s="64">
        <v>2.0833333333333332E-2</v>
      </c>
      <c r="G105" s="34">
        <f t="shared" si="50"/>
        <v>7.9999999999999876</v>
      </c>
      <c r="H105" s="50" t="str">
        <f t="shared" si="52"/>
        <v/>
      </c>
      <c r="I105" s="74"/>
      <c r="J105" s="74"/>
      <c r="K105" s="51">
        <f t="shared" si="53"/>
        <v>89.999999999999858</v>
      </c>
      <c r="L105" s="24"/>
      <c r="AA105" s="4"/>
    </row>
    <row r="106" spans="1:27" x14ac:dyDescent="0.25">
      <c r="A106" s="44" t="s">
        <v>5</v>
      </c>
      <c r="B106" s="42">
        <v>42763</v>
      </c>
      <c r="C106" s="43">
        <f t="shared" si="51"/>
        <v>4</v>
      </c>
      <c r="D106" s="52">
        <v>0.99999999999999867</v>
      </c>
      <c r="E106" s="52">
        <v>0.99999999999999867</v>
      </c>
      <c r="F106" s="65">
        <v>2.0833333333333332E-2</v>
      </c>
      <c r="G106" s="35">
        <f t="shared" si="50"/>
        <v>0</v>
      </c>
      <c r="H106" s="53" t="str">
        <f t="shared" si="52"/>
        <v/>
      </c>
      <c r="I106" s="75"/>
      <c r="J106" s="75"/>
      <c r="K106" s="54">
        <f t="shared" si="53"/>
        <v>0</v>
      </c>
      <c r="L106" s="24"/>
      <c r="AA106" s="4"/>
    </row>
    <row r="107" spans="1:27" x14ac:dyDescent="0.25">
      <c r="A107" s="41" t="s">
        <v>6</v>
      </c>
      <c r="B107" s="42">
        <v>42764</v>
      </c>
      <c r="C107" s="43">
        <f t="shared" si="51"/>
        <v>4</v>
      </c>
      <c r="D107" s="55">
        <v>0.99999999999999867</v>
      </c>
      <c r="E107" s="49">
        <v>0.99999999999999867</v>
      </c>
      <c r="F107" s="64">
        <v>2.0833333333333332E-2</v>
      </c>
      <c r="G107" s="34">
        <f t="shared" si="50"/>
        <v>0</v>
      </c>
      <c r="H107" s="50" t="str">
        <f t="shared" si="52"/>
        <v/>
      </c>
      <c r="I107" s="74"/>
      <c r="J107" s="74"/>
      <c r="K107" s="51">
        <f t="shared" si="53"/>
        <v>0</v>
      </c>
      <c r="L107" s="24"/>
      <c r="AA107" s="4"/>
    </row>
    <row r="108" spans="1:27" x14ac:dyDescent="0.25">
      <c r="A108" s="23"/>
      <c r="B108" s="21"/>
      <c r="C108" s="22"/>
      <c r="D108" s="56"/>
      <c r="E108" s="57"/>
      <c r="F108" s="46" t="s">
        <v>20</v>
      </c>
      <c r="G108" s="28">
        <f>SUM(G101:G107)</f>
        <v>39.999999999999936</v>
      </c>
      <c r="H108" s="58">
        <f>SUM(H101:H107)</f>
        <v>0</v>
      </c>
      <c r="I108" s="76">
        <f t="shared" ref="I108:J108" si="54">SUM(I101:I107)</f>
        <v>0</v>
      </c>
      <c r="J108" s="76">
        <f t="shared" si="54"/>
        <v>0</v>
      </c>
      <c r="K108" s="29">
        <f>SUM(K101:K107)</f>
        <v>449.99999999999932</v>
      </c>
      <c r="L108" s="24"/>
      <c r="AA108" s="4"/>
    </row>
    <row r="109" spans="1:27" x14ac:dyDescent="0.25">
      <c r="B109" s="21"/>
      <c r="C109" s="22"/>
      <c r="D109" s="57"/>
      <c r="E109" s="57"/>
      <c r="F109" s="66" t="s">
        <v>21</v>
      </c>
      <c r="G109" s="7"/>
      <c r="H109" s="50"/>
      <c r="I109" s="74"/>
      <c r="J109" s="74"/>
      <c r="K109" s="32">
        <f>K108/1.33</f>
        <v>338.34586466165359</v>
      </c>
      <c r="L109" s="24"/>
      <c r="AA109" s="4"/>
    </row>
    <row r="110" spans="1:27" ht="15.75" thickBot="1" x14ac:dyDescent="0.3">
      <c r="AA110" s="4"/>
    </row>
    <row r="111" spans="1:27" ht="15.75" thickBot="1" x14ac:dyDescent="0.3">
      <c r="A111" s="14" t="s">
        <v>14</v>
      </c>
      <c r="B111" s="15" t="s">
        <v>7</v>
      </c>
      <c r="C111" s="15" t="s">
        <v>13</v>
      </c>
      <c r="D111" s="47" t="s">
        <v>8</v>
      </c>
      <c r="E111" s="47" t="s">
        <v>9</v>
      </c>
      <c r="F111" s="16" t="s">
        <v>15</v>
      </c>
      <c r="G111" s="16" t="s">
        <v>16</v>
      </c>
      <c r="H111" s="48" t="s">
        <v>19</v>
      </c>
      <c r="I111" s="73" t="s">
        <v>17</v>
      </c>
      <c r="J111" s="73" t="s">
        <v>18</v>
      </c>
      <c r="K111" s="17" t="s">
        <v>10</v>
      </c>
      <c r="L111" s="5" t="s">
        <v>12</v>
      </c>
      <c r="N111" s="59">
        <f>C112</f>
        <v>5</v>
      </c>
      <c r="AA111" s="4"/>
    </row>
    <row r="112" spans="1:27" x14ac:dyDescent="0.25">
      <c r="A112" s="41" t="s">
        <v>0</v>
      </c>
      <c r="B112" s="42">
        <v>42765</v>
      </c>
      <c r="C112" s="43">
        <f>INT((B112-DATE(YEAR(B112-WEEKDAY(B112-1)+4),1,3)+WEEKDAY(DATE(YEAR(B112-WEEKDAY(B112-1)+4),1,3))+5)/7)</f>
        <v>5</v>
      </c>
      <c r="D112" s="49">
        <v>0.37500000000000022</v>
      </c>
      <c r="E112" s="49">
        <v>0.70833333333333304</v>
      </c>
      <c r="F112" s="64">
        <v>2.0833333333333332E-2</v>
      </c>
      <c r="G112" s="34">
        <f t="shared" ref="G112:G118" si="55">SUM(E112-D112)*24</f>
        <v>7.9999999999999876</v>
      </c>
      <c r="H112" s="50" t="str">
        <f>IF(G112&gt;8,G112-8,"")</f>
        <v/>
      </c>
      <c r="I112" s="74"/>
      <c r="J112" s="74"/>
      <c r="K112" s="51">
        <f>SUM((G112)*$L$2)</f>
        <v>89.999999999999858</v>
      </c>
      <c r="L112" s="9">
        <f>P3/20/8</f>
        <v>11.25</v>
      </c>
      <c r="AA112" s="4"/>
    </row>
    <row r="113" spans="1:27" x14ac:dyDescent="0.25">
      <c r="A113" s="44" t="s">
        <v>1</v>
      </c>
      <c r="B113" s="42">
        <v>42766</v>
      </c>
      <c r="C113" s="43">
        <f t="shared" ref="C113:C118" si="56">INT((B113-DATE(YEAR(B113-WEEKDAY(B113-1)+4),1,3)+WEEKDAY(DATE(YEAR(B113-WEEKDAY(B113-1)+4),1,3))+5)/7)</f>
        <v>5</v>
      </c>
      <c r="D113" s="52">
        <v>0.37500000000000022</v>
      </c>
      <c r="E113" s="52">
        <v>0.70833333333333304</v>
      </c>
      <c r="F113" s="65">
        <v>2.0833333333333332E-2</v>
      </c>
      <c r="G113" s="35">
        <f t="shared" si="55"/>
        <v>7.9999999999999876</v>
      </c>
      <c r="H113" s="53" t="str">
        <f t="shared" ref="H113:H118" si="57">IF(G113&gt;8,G113-8,"")</f>
        <v/>
      </c>
      <c r="I113" s="75"/>
      <c r="J113" s="75"/>
      <c r="K113" s="54">
        <f t="shared" ref="K113:K118" si="58">SUM((G113)*$L$2)</f>
        <v>89.999999999999858</v>
      </c>
      <c r="L113" s="24"/>
      <c r="AA113" s="4"/>
    </row>
    <row r="114" spans="1:27" x14ac:dyDescent="0.25">
      <c r="A114" s="41" t="s">
        <v>2</v>
      </c>
      <c r="B114" s="42">
        <v>42767</v>
      </c>
      <c r="C114" s="43">
        <f t="shared" si="56"/>
        <v>5</v>
      </c>
      <c r="D114" s="49">
        <v>0.37500000000000022</v>
      </c>
      <c r="E114" s="49">
        <v>0.70833333333333304</v>
      </c>
      <c r="F114" s="64">
        <v>2.0833333333333332E-2</v>
      </c>
      <c r="G114" s="34">
        <f t="shared" si="55"/>
        <v>7.9999999999999876</v>
      </c>
      <c r="H114" s="50" t="str">
        <f t="shared" si="57"/>
        <v/>
      </c>
      <c r="I114" s="74"/>
      <c r="J114" s="74"/>
      <c r="K114" s="51">
        <f t="shared" si="58"/>
        <v>89.999999999999858</v>
      </c>
      <c r="L114" s="24"/>
      <c r="AA114" s="4"/>
    </row>
    <row r="115" spans="1:27" x14ac:dyDescent="0.25">
      <c r="A115" s="44" t="s">
        <v>3</v>
      </c>
      <c r="B115" s="42">
        <v>42768</v>
      </c>
      <c r="C115" s="43">
        <f t="shared" si="56"/>
        <v>5</v>
      </c>
      <c r="D115" s="52">
        <v>0.37500000000000022</v>
      </c>
      <c r="E115" s="52">
        <v>0.70833333333333304</v>
      </c>
      <c r="F115" s="65">
        <v>2.0833333333333332E-2</v>
      </c>
      <c r="G115" s="35">
        <f t="shared" si="55"/>
        <v>7.9999999999999876</v>
      </c>
      <c r="H115" s="53" t="str">
        <f t="shared" si="57"/>
        <v/>
      </c>
      <c r="I115" s="75"/>
      <c r="J115" s="75"/>
      <c r="K115" s="54">
        <f t="shared" si="58"/>
        <v>89.999999999999858</v>
      </c>
      <c r="L115" s="24"/>
      <c r="AA115" s="4"/>
    </row>
    <row r="116" spans="1:27" x14ac:dyDescent="0.25">
      <c r="A116" s="41" t="s">
        <v>4</v>
      </c>
      <c r="B116" s="42">
        <v>42769</v>
      </c>
      <c r="C116" s="43">
        <f t="shared" si="56"/>
        <v>5</v>
      </c>
      <c r="D116" s="49">
        <v>0.37500000000000022</v>
      </c>
      <c r="E116" s="49">
        <v>0.70833333333333304</v>
      </c>
      <c r="F116" s="64">
        <v>2.0833333333333332E-2</v>
      </c>
      <c r="G116" s="34">
        <f t="shared" si="55"/>
        <v>7.9999999999999876</v>
      </c>
      <c r="H116" s="50" t="str">
        <f t="shared" si="57"/>
        <v/>
      </c>
      <c r="I116" s="74"/>
      <c r="J116" s="74"/>
      <c r="K116" s="51">
        <f t="shared" si="58"/>
        <v>89.999999999999858</v>
      </c>
      <c r="L116" s="24"/>
      <c r="AA116" s="4"/>
    </row>
    <row r="117" spans="1:27" x14ac:dyDescent="0.25">
      <c r="A117" s="44" t="s">
        <v>5</v>
      </c>
      <c r="B117" s="42">
        <v>42770</v>
      </c>
      <c r="C117" s="43">
        <f t="shared" si="56"/>
        <v>5</v>
      </c>
      <c r="D117" s="52">
        <v>0.99999999999999867</v>
      </c>
      <c r="E117" s="52">
        <v>0.99999999999999867</v>
      </c>
      <c r="F117" s="65">
        <v>2.0833333333333332E-2</v>
      </c>
      <c r="G117" s="35">
        <f t="shared" si="55"/>
        <v>0</v>
      </c>
      <c r="H117" s="53" t="str">
        <f t="shared" si="57"/>
        <v/>
      </c>
      <c r="I117" s="75"/>
      <c r="J117" s="75"/>
      <c r="K117" s="54">
        <f t="shared" si="58"/>
        <v>0</v>
      </c>
      <c r="L117" s="24"/>
      <c r="AA117" s="4"/>
    </row>
    <row r="118" spans="1:27" x14ac:dyDescent="0.25">
      <c r="A118" s="41" t="s">
        <v>6</v>
      </c>
      <c r="B118" s="42">
        <v>42771</v>
      </c>
      <c r="C118" s="43">
        <f t="shared" si="56"/>
        <v>5</v>
      </c>
      <c r="D118" s="55">
        <v>0.99999999999999867</v>
      </c>
      <c r="E118" s="49">
        <v>0.99999999999999867</v>
      </c>
      <c r="F118" s="64">
        <v>2.0833333333333332E-2</v>
      </c>
      <c r="G118" s="34">
        <f t="shared" si="55"/>
        <v>0</v>
      </c>
      <c r="H118" s="50" t="str">
        <f t="shared" si="57"/>
        <v/>
      </c>
      <c r="I118" s="74"/>
      <c r="J118" s="74"/>
      <c r="K118" s="51">
        <f t="shared" si="58"/>
        <v>0</v>
      </c>
      <c r="L118" s="24"/>
      <c r="AA118" s="4"/>
    </row>
    <row r="119" spans="1:27" x14ac:dyDescent="0.25">
      <c r="A119" s="23"/>
      <c r="B119" s="21"/>
      <c r="C119" s="22"/>
      <c r="D119" s="56"/>
      <c r="E119" s="57"/>
      <c r="F119" s="46" t="s">
        <v>20</v>
      </c>
      <c r="G119" s="28">
        <f>SUM(G112:G118)</f>
        <v>39.999999999999936</v>
      </c>
      <c r="H119" s="58">
        <f>SUM(H112:H118)</f>
        <v>0</v>
      </c>
      <c r="I119" s="76">
        <f t="shared" ref="I119:J119" si="59">SUM(I112:I118)</f>
        <v>0</v>
      </c>
      <c r="J119" s="76">
        <f t="shared" si="59"/>
        <v>0</v>
      </c>
      <c r="K119" s="29">
        <f>SUM(K112:K118)</f>
        <v>449.99999999999932</v>
      </c>
      <c r="L119" s="24"/>
      <c r="AA119" s="4"/>
    </row>
    <row r="120" spans="1:27" x14ac:dyDescent="0.25">
      <c r="B120" s="21"/>
      <c r="C120" s="22"/>
      <c r="D120" s="57"/>
      <c r="E120" s="57"/>
      <c r="F120" s="66" t="s">
        <v>21</v>
      </c>
      <c r="G120" s="7"/>
      <c r="H120" s="50"/>
      <c r="I120" s="74"/>
      <c r="J120" s="74"/>
      <c r="K120" s="32">
        <f>K119/1.33</f>
        <v>338.34586466165359</v>
      </c>
      <c r="L120" s="24"/>
      <c r="AA120" s="4"/>
    </row>
    <row r="121" spans="1:27" ht="15.75" thickBot="1" x14ac:dyDescent="0.3">
      <c r="AA121" s="4"/>
    </row>
    <row r="122" spans="1:27" ht="15.75" thickBot="1" x14ac:dyDescent="0.3">
      <c r="A122" s="14" t="s">
        <v>14</v>
      </c>
      <c r="B122" s="15" t="s">
        <v>7</v>
      </c>
      <c r="C122" s="15" t="s">
        <v>13</v>
      </c>
      <c r="D122" s="47" t="s">
        <v>8</v>
      </c>
      <c r="E122" s="47" t="s">
        <v>9</v>
      </c>
      <c r="F122" s="16" t="s">
        <v>15</v>
      </c>
      <c r="G122" s="16" t="s">
        <v>16</v>
      </c>
      <c r="H122" s="48" t="s">
        <v>19</v>
      </c>
      <c r="I122" s="73" t="s">
        <v>17</v>
      </c>
      <c r="J122" s="73" t="s">
        <v>18</v>
      </c>
      <c r="K122" s="17" t="s">
        <v>10</v>
      </c>
      <c r="L122" s="5" t="s">
        <v>12</v>
      </c>
      <c r="N122" s="59">
        <f>C123</f>
        <v>6</v>
      </c>
      <c r="AA122" s="4"/>
    </row>
    <row r="123" spans="1:27" x14ac:dyDescent="0.25">
      <c r="A123" s="41" t="s">
        <v>0</v>
      </c>
      <c r="B123" s="42">
        <v>42772</v>
      </c>
      <c r="C123" s="43">
        <f>INT((B123-DATE(YEAR(B123-WEEKDAY(B123-1)+4),1,3)+WEEKDAY(DATE(YEAR(B123-WEEKDAY(B123-1)+4),1,3))+5)/7)</f>
        <v>6</v>
      </c>
      <c r="D123" s="49">
        <v>0.37500000000000022</v>
      </c>
      <c r="E123" s="49">
        <v>0.70833333333333304</v>
      </c>
      <c r="F123" s="64">
        <v>2.0833333333333332E-2</v>
      </c>
      <c r="G123" s="34">
        <f t="shared" ref="G123:G129" si="60">SUM(E123-D123)*24</f>
        <v>7.9999999999999876</v>
      </c>
      <c r="H123" s="50" t="str">
        <f>IF(G123&gt;8,G123-8,"")</f>
        <v/>
      </c>
      <c r="I123" s="74"/>
      <c r="J123" s="74"/>
      <c r="K123" s="51">
        <f>SUM((G123)*$L$2)</f>
        <v>89.999999999999858</v>
      </c>
      <c r="L123" s="9">
        <f>P3/20/8</f>
        <v>11.25</v>
      </c>
      <c r="AA123" s="4"/>
    </row>
    <row r="124" spans="1:27" x14ac:dyDescent="0.25">
      <c r="A124" s="44" t="s">
        <v>1</v>
      </c>
      <c r="B124" s="42">
        <v>42773</v>
      </c>
      <c r="C124" s="43">
        <f t="shared" ref="C124:C129" si="61">INT((B124-DATE(YEAR(B124-WEEKDAY(B124-1)+4),1,3)+WEEKDAY(DATE(YEAR(B124-WEEKDAY(B124-1)+4),1,3))+5)/7)</f>
        <v>6</v>
      </c>
      <c r="D124" s="52">
        <v>0.37500000000000022</v>
      </c>
      <c r="E124" s="52">
        <v>0.70833333333333304</v>
      </c>
      <c r="F124" s="65">
        <v>2.0833333333333332E-2</v>
      </c>
      <c r="G124" s="35">
        <f t="shared" si="60"/>
        <v>7.9999999999999876</v>
      </c>
      <c r="H124" s="53" t="str">
        <f t="shared" ref="H124:H129" si="62">IF(G124&gt;8,G124-8,"")</f>
        <v/>
      </c>
      <c r="I124" s="75"/>
      <c r="J124" s="75"/>
      <c r="K124" s="54">
        <f t="shared" ref="K124:K129" si="63">SUM((G124)*$L$2)</f>
        <v>89.999999999999858</v>
      </c>
      <c r="L124" s="24"/>
      <c r="AA124" s="4"/>
    </row>
    <row r="125" spans="1:27" x14ac:dyDescent="0.25">
      <c r="A125" s="41" t="s">
        <v>2</v>
      </c>
      <c r="B125" s="42">
        <v>42774</v>
      </c>
      <c r="C125" s="43">
        <f t="shared" si="61"/>
        <v>6</v>
      </c>
      <c r="D125" s="49">
        <v>0.37500000000000022</v>
      </c>
      <c r="E125" s="49">
        <v>0.70833333333333304</v>
      </c>
      <c r="F125" s="64">
        <v>2.0833333333333332E-2</v>
      </c>
      <c r="G125" s="34">
        <f t="shared" si="60"/>
        <v>7.9999999999999876</v>
      </c>
      <c r="H125" s="50" t="str">
        <f t="shared" si="62"/>
        <v/>
      </c>
      <c r="I125" s="74"/>
      <c r="J125" s="74"/>
      <c r="K125" s="51">
        <f t="shared" si="63"/>
        <v>89.999999999999858</v>
      </c>
      <c r="L125" s="24"/>
      <c r="AA125" s="4"/>
    </row>
    <row r="126" spans="1:27" x14ac:dyDescent="0.25">
      <c r="A126" s="44" t="s">
        <v>3</v>
      </c>
      <c r="B126" s="42">
        <v>42775</v>
      </c>
      <c r="C126" s="43">
        <f t="shared" si="61"/>
        <v>6</v>
      </c>
      <c r="D126" s="52">
        <v>0.37500000000000022</v>
      </c>
      <c r="E126" s="52">
        <v>0.70833333333333304</v>
      </c>
      <c r="F126" s="65">
        <v>2.0833333333333332E-2</v>
      </c>
      <c r="G126" s="35">
        <f t="shared" si="60"/>
        <v>7.9999999999999876</v>
      </c>
      <c r="H126" s="53" t="str">
        <f t="shared" si="62"/>
        <v/>
      </c>
      <c r="I126" s="75"/>
      <c r="J126" s="75"/>
      <c r="K126" s="54">
        <f t="shared" si="63"/>
        <v>89.999999999999858</v>
      </c>
      <c r="L126" s="24"/>
      <c r="AA126" s="4"/>
    </row>
    <row r="127" spans="1:27" x14ac:dyDescent="0.25">
      <c r="A127" s="41" t="s">
        <v>4</v>
      </c>
      <c r="B127" s="42">
        <v>42776</v>
      </c>
      <c r="C127" s="43">
        <f t="shared" si="61"/>
        <v>6</v>
      </c>
      <c r="D127" s="49">
        <v>0.37500000000000022</v>
      </c>
      <c r="E127" s="49">
        <v>0.70833333333333304</v>
      </c>
      <c r="F127" s="64">
        <v>2.0833333333333332E-2</v>
      </c>
      <c r="G127" s="34">
        <f t="shared" si="60"/>
        <v>7.9999999999999876</v>
      </c>
      <c r="H127" s="50" t="str">
        <f t="shared" si="62"/>
        <v/>
      </c>
      <c r="I127" s="74"/>
      <c r="J127" s="74"/>
      <c r="K127" s="51">
        <f t="shared" si="63"/>
        <v>89.999999999999858</v>
      </c>
      <c r="L127" s="24"/>
      <c r="AA127" s="4"/>
    </row>
    <row r="128" spans="1:27" x14ac:dyDescent="0.25">
      <c r="A128" s="44" t="s">
        <v>5</v>
      </c>
      <c r="B128" s="42">
        <v>42777</v>
      </c>
      <c r="C128" s="43">
        <f t="shared" si="61"/>
        <v>6</v>
      </c>
      <c r="D128" s="52">
        <v>0.99999999999999867</v>
      </c>
      <c r="E128" s="52">
        <v>0.99999999999999867</v>
      </c>
      <c r="F128" s="65">
        <v>2.0833333333333332E-2</v>
      </c>
      <c r="G128" s="35">
        <f t="shared" si="60"/>
        <v>0</v>
      </c>
      <c r="H128" s="53" t="str">
        <f t="shared" si="62"/>
        <v/>
      </c>
      <c r="I128" s="75"/>
      <c r="J128" s="75"/>
      <c r="K128" s="54">
        <f t="shared" si="63"/>
        <v>0</v>
      </c>
      <c r="L128" s="24"/>
      <c r="AA128" s="4"/>
    </row>
    <row r="129" spans="1:27" x14ac:dyDescent="0.25">
      <c r="A129" s="41" t="s">
        <v>6</v>
      </c>
      <c r="B129" s="42">
        <v>42778</v>
      </c>
      <c r="C129" s="43">
        <f t="shared" si="61"/>
        <v>6</v>
      </c>
      <c r="D129" s="55">
        <v>0.99999999999999867</v>
      </c>
      <c r="E129" s="49">
        <v>0.99999999999999867</v>
      </c>
      <c r="F129" s="64">
        <v>2.0833333333333332E-2</v>
      </c>
      <c r="G129" s="34">
        <f t="shared" si="60"/>
        <v>0</v>
      </c>
      <c r="H129" s="50" t="str">
        <f t="shared" si="62"/>
        <v/>
      </c>
      <c r="I129" s="74"/>
      <c r="J129" s="74"/>
      <c r="K129" s="51">
        <f t="shared" si="63"/>
        <v>0</v>
      </c>
      <c r="L129" s="24"/>
      <c r="AA129" s="4"/>
    </row>
    <row r="130" spans="1:27" x14ac:dyDescent="0.25">
      <c r="A130" s="23"/>
      <c r="B130" s="21"/>
      <c r="C130" s="22"/>
      <c r="D130" s="56"/>
      <c r="E130" s="57"/>
      <c r="F130" s="46" t="s">
        <v>20</v>
      </c>
      <c r="G130" s="28">
        <f>SUM(G123:G129)</f>
        <v>39.999999999999936</v>
      </c>
      <c r="H130" s="58">
        <f>SUM(H123:H129)</f>
        <v>0</v>
      </c>
      <c r="I130" s="76">
        <f t="shared" ref="I130:J130" si="64">SUM(I123:I129)</f>
        <v>0</v>
      </c>
      <c r="J130" s="76">
        <f t="shared" si="64"/>
        <v>0</v>
      </c>
      <c r="K130" s="29">
        <f>SUM(K123:K129)</f>
        <v>449.99999999999932</v>
      </c>
      <c r="L130" s="24"/>
      <c r="AA130" s="4"/>
    </row>
    <row r="131" spans="1:27" x14ac:dyDescent="0.25">
      <c r="B131" s="21"/>
      <c r="C131" s="22"/>
      <c r="D131" s="57"/>
      <c r="E131" s="57"/>
      <c r="F131" s="66" t="s">
        <v>21</v>
      </c>
      <c r="G131" s="7"/>
      <c r="H131" s="50"/>
      <c r="I131" s="74"/>
      <c r="J131" s="74"/>
      <c r="K131" s="32">
        <f>K130/1.33</f>
        <v>338.34586466165359</v>
      </c>
      <c r="L131" s="24"/>
      <c r="AA131" s="4"/>
    </row>
    <row r="132" spans="1:27" ht="15.75" thickBot="1" x14ac:dyDescent="0.3">
      <c r="AA132" s="4"/>
    </row>
    <row r="133" spans="1:27" ht="15.75" thickBot="1" x14ac:dyDescent="0.3">
      <c r="A133" s="14" t="s">
        <v>14</v>
      </c>
      <c r="B133" s="15" t="s">
        <v>7</v>
      </c>
      <c r="C133" s="15" t="s">
        <v>13</v>
      </c>
      <c r="D133" s="47" t="s">
        <v>8</v>
      </c>
      <c r="E133" s="47" t="s">
        <v>9</v>
      </c>
      <c r="F133" s="16" t="s">
        <v>15</v>
      </c>
      <c r="G133" s="16" t="s">
        <v>16</v>
      </c>
      <c r="H133" s="48" t="s">
        <v>19</v>
      </c>
      <c r="I133" s="73" t="s">
        <v>17</v>
      </c>
      <c r="J133" s="73" t="s">
        <v>18</v>
      </c>
      <c r="K133" s="17" t="s">
        <v>10</v>
      </c>
      <c r="L133" s="5" t="s">
        <v>12</v>
      </c>
      <c r="N133" s="59">
        <f>C134</f>
        <v>7</v>
      </c>
      <c r="AA133" s="4"/>
    </row>
    <row r="134" spans="1:27" x14ac:dyDescent="0.25">
      <c r="A134" s="41" t="s">
        <v>0</v>
      </c>
      <c r="B134" s="42">
        <v>42779</v>
      </c>
      <c r="C134" s="43">
        <f>INT((B134-DATE(YEAR(B134-WEEKDAY(B134-1)+4),1,3)+WEEKDAY(DATE(YEAR(B134-WEEKDAY(B134-1)+4),1,3))+5)/7)</f>
        <v>7</v>
      </c>
      <c r="D134" s="49">
        <v>0.37500000000000022</v>
      </c>
      <c r="E134" s="49">
        <v>0.70833333333333304</v>
      </c>
      <c r="F134" s="64">
        <v>2.0833333333333332E-2</v>
      </c>
      <c r="G134" s="34">
        <f t="shared" ref="G134:G140" si="65">SUM(E134-D134)*24</f>
        <v>7.9999999999999876</v>
      </c>
      <c r="H134" s="50" t="str">
        <f>IF(G134&gt;8,G134-8,"")</f>
        <v/>
      </c>
      <c r="I134" s="74"/>
      <c r="J134" s="74"/>
      <c r="K134" s="51">
        <f>SUM((G134)*$L$2)</f>
        <v>89.999999999999858</v>
      </c>
      <c r="L134" s="9">
        <f>P3/20/8</f>
        <v>11.25</v>
      </c>
      <c r="AA134" s="4"/>
    </row>
    <row r="135" spans="1:27" x14ac:dyDescent="0.25">
      <c r="A135" s="44" t="s">
        <v>1</v>
      </c>
      <c r="B135" s="42">
        <v>42780</v>
      </c>
      <c r="C135" s="43">
        <f t="shared" ref="C135:C140" si="66">INT((B135-DATE(YEAR(B135-WEEKDAY(B135-1)+4),1,3)+WEEKDAY(DATE(YEAR(B135-WEEKDAY(B135-1)+4),1,3))+5)/7)</f>
        <v>7</v>
      </c>
      <c r="D135" s="52">
        <v>0.37500000000000022</v>
      </c>
      <c r="E135" s="52">
        <v>0.70833333333333304</v>
      </c>
      <c r="F135" s="65">
        <v>2.0833333333333332E-2</v>
      </c>
      <c r="G135" s="35">
        <f t="shared" si="65"/>
        <v>7.9999999999999876</v>
      </c>
      <c r="H135" s="53" t="str">
        <f t="shared" ref="H135:H140" si="67">IF(G135&gt;8,G135-8,"")</f>
        <v/>
      </c>
      <c r="I135" s="75"/>
      <c r="J135" s="75"/>
      <c r="K135" s="54">
        <f t="shared" ref="K135:K140" si="68">SUM((G135)*$L$2)</f>
        <v>89.999999999999858</v>
      </c>
      <c r="L135" s="24"/>
      <c r="AA135" s="4"/>
    </row>
    <row r="136" spans="1:27" x14ac:dyDescent="0.25">
      <c r="A136" s="41" t="s">
        <v>2</v>
      </c>
      <c r="B136" s="42">
        <v>42781</v>
      </c>
      <c r="C136" s="43">
        <f t="shared" si="66"/>
        <v>7</v>
      </c>
      <c r="D136" s="49">
        <v>0.37500000000000022</v>
      </c>
      <c r="E136" s="49">
        <v>0.70833333333333304</v>
      </c>
      <c r="F136" s="64">
        <v>2.0833333333333332E-2</v>
      </c>
      <c r="G136" s="34">
        <f t="shared" si="65"/>
        <v>7.9999999999999876</v>
      </c>
      <c r="H136" s="50" t="str">
        <f t="shared" si="67"/>
        <v/>
      </c>
      <c r="I136" s="74"/>
      <c r="J136" s="74"/>
      <c r="K136" s="51">
        <f t="shared" si="68"/>
        <v>89.999999999999858</v>
      </c>
      <c r="L136" s="24"/>
      <c r="AA136" s="4"/>
    </row>
    <row r="137" spans="1:27" x14ac:dyDescent="0.25">
      <c r="A137" s="44" t="s">
        <v>3</v>
      </c>
      <c r="B137" s="42">
        <v>42782</v>
      </c>
      <c r="C137" s="43">
        <f t="shared" si="66"/>
        <v>7</v>
      </c>
      <c r="D137" s="52">
        <v>0.37500000000000022</v>
      </c>
      <c r="E137" s="52">
        <v>0.70833333333333304</v>
      </c>
      <c r="F137" s="65">
        <v>2.0833333333333332E-2</v>
      </c>
      <c r="G137" s="35">
        <f t="shared" si="65"/>
        <v>7.9999999999999876</v>
      </c>
      <c r="H137" s="53" t="str">
        <f t="shared" si="67"/>
        <v/>
      </c>
      <c r="I137" s="75"/>
      <c r="J137" s="75"/>
      <c r="K137" s="54">
        <f t="shared" si="68"/>
        <v>89.999999999999858</v>
      </c>
      <c r="L137" s="24"/>
      <c r="AA137" s="4"/>
    </row>
    <row r="138" spans="1:27" x14ac:dyDescent="0.25">
      <c r="A138" s="41" t="s">
        <v>4</v>
      </c>
      <c r="B138" s="42">
        <v>42783</v>
      </c>
      <c r="C138" s="43">
        <f t="shared" si="66"/>
        <v>7</v>
      </c>
      <c r="D138" s="49">
        <v>0.37500000000000022</v>
      </c>
      <c r="E138" s="49">
        <v>0.70833333333333304</v>
      </c>
      <c r="F138" s="64">
        <v>2.0833333333333332E-2</v>
      </c>
      <c r="G138" s="34">
        <f t="shared" si="65"/>
        <v>7.9999999999999876</v>
      </c>
      <c r="H138" s="50" t="str">
        <f t="shared" si="67"/>
        <v/>
      </c>
      <c r="I138" s="74"/>
      <c r="J138" s="74"/>
      <c r="K138" s="51">
        <f t="shared" si="68"/>
        <v>89.999999999999858</v>
      </c>
      <c r="L138" s="24"/>
      <c r="AA138" s="4"/>
    </row>
    <row r="139" spans="1:27" x14ac:dyDescent="0.25">
      <c r="A139" s="44" t="s">
        <v>5</v>
      </c>
      <c r="B139" s="42">
        <v>42784</v>
      </c>
      <c r="C139" s="43">
        <f t="shared" si="66"/>
        <v>7</v>
      </c>
      <c r="D139" s="52">
        <v>0.99999999999999867</v>
      </c>
      <c r="E139" s="52">
        <v>0.99999999999999867</v>
      </c>
      <c r="F139" s="65">
        <v>2.0833333333333332E-2</v>
      </c>
      <c r="G139" s="35">
        <f t="shared" si="65"/>
        <v>0</v>
      </c>
      <c r="H139" s="53" t="str">
        <f t="shared" si="67"/>
        <v/>
      </c>
      <c r="I139" s="75"/>
      <c r="J139" s="75"/>
      <c r="K139" s="54">
        <f t="shared" si="68"/>
        <v>0</v>
      </c>
      <c r="L139" s="24"/>
      <c r="AA139" s="4"/>
    </row>
    <row r="140" spans="1:27" x14ac:dyDescent="0.25">
      <c r="A140" s="41" t="s">
        <v>6</v>
      </c>
      <c r="B140" s="42">
        <v>42785</v>
      </c>
      <c r="C140" s="43">
        <f t="shared" si="66"/>
        <v>7</v>
      </c>
      <c r="D140" s="55">
        <v>0.99999999999999867</v>
      </c>
      <c r="E140" s="49">
        <v>0.99999999999999867</v>
      </c>
      <c r="F140" s="64">
        <v>2.0833333333333332E-2</v>
      </c>
      <c r="G140" s="34">
        <f t="shared" si="65"/>
        <v>0</v>
      </c>
      <c r="H140" s="50" t="str">
        <f t="shared" si="67"/>
        <v/>
      </c>
      <c r="I140" s="74"/>
      <c r="J140" s="74"/>
      <c r="K140" s="51">
        <f t="shared" si="68"/>
        <v>0</v>
      </c>
      <c r="L140" s="24"/>
      <c r="AA140" s="4"/>
    </row>
    <row r="141" spans="1:27" x14ac:dyDescent="0.25">
      <c r="A141" s="23"/>
      <c r="B141" s="21"/>
      <c r="C141" s="22"/>
      <c r="D141" s="56"/>
      <c r="E141" s="57"/>
      <c r="F141" s="46" t="s">
        <v>20</v>
      </c>
      <c r="G141" s="28">
        <f>SUM(G134:G140)</f>
        <v>39.999999999999936</v>
      </c>
      <c r="H141" s="58">
        <f>SUM(H134:H140)</f>
        <v>0</v>
      </c>
      <c r="I141" s="76">
        <f t="shared" ref="I141:J141" si="69">SUM(I134:I140)</f>
        <v>0</v>
      </c>
      <c r="J141" s="76">
        <f t="shared" si="69"/>
        <v>0</v>
      </c>
      <c r="K141" s="29">
        <f>SUM(K134:K140)</f>
        <v>449.99999999999932</v>
      </c>
      <c r="L141" s="24"/>
      <c r="AA141" s="4"/>
    </row>
    <row r="142" spans="1:27" x14ac:dyDescent="0.25">
      <c r="B142" s="21"/>
      <c r="C142" s="22"/>
      <c r="D142" s="57"/>
      <c r="E142" s="57"/>
      <c r="F142" s="66" t="s">
        <v>21</v>
      </c>
      <c r="G142" s="7"/>
      <c r="H142" s="50"/>
      <c r="I142" s="74"/>
      <c r="J142" s="74"/>
      <c r="K142" s="32">
        <f>K141/1.33</f>
        <v>338.34586466165359</v>
      </c>
      <c r="L142" s="24"/>
    </row>
    <row r="143" spans="1:27" ht="15.75" thickBot="1" x14ac:dyDescent="0.3"/>
    <row r="144" spans="1:27" ht="15.75" thickBot="1" x14ac:dyDescent="0.3">
      <c r="A144" s="14" t="s">
        <v>14</v>
      </c>
      <c r="B144" s="15" t="s">
        <v>7</v>
      </c>
      <c r="C144" s="15" t="s">
        <v>13</v>
      </c>
      <c r="D144" s="47" t="s">
        <v>8</v>
      </c>
      <c r="E144" s="47" t="s">
        <v>9</v>
      </c>
      <c r="F144" s="16" t="s">
        <v>15</v>
      </c>
      <c r="G144" s="16" t="s">
        <v>16</v>
      </c>
      <c r="H144" s="48" t="s">
        <v>19</v>
      </c>
      <c r="I144" s="73" t="s">
        <v>17</v>
      </c>
      <c r="J144" s="73" t="s">
        <v>18</v>
      </c>
      <c r="K144" s="17" t="s">
        <v>10</v>
      </c>
      <c r="L144" s="5" t="s">
        <v>12</v>
      </c>
      <c r="N144" s="59">
        <f>C145</f>
        <v>8</v>
      </c>
    </row>
    <row r="145" spans="1:14" x14ac:dyDescent="0.25">
      <c r="A145" s="41" t="s">
        <v>0</v>
      </c>
      <c r="B145" s="42">
        <v>42786</v>
      </c>
      <c r="C145" s="43">
        <f>INT((B145-DATE(YEAR(B145-WEEKDAY(B145-1)+4),1,3)+WEEKDAY(DATE(YEAR(B145-WEEKDAY(B145-1)+4),1,3))+5)/7)</f>
        <v>8</v>
      </c>
      <c r="D145" s="49">
        <v>0.37500000000000022</v>
      </c>
      <c r="E145" s="49">
        <v>0.70833333333333304</v>
      </c>
      <c r="F145" s="64">
        <v>2.0833333333333332E-2</v>
      </c>
      <c r="G145" s="34">
        <f t="shared" ref="G145:G151" si="70">SUM(E145-D145)*24</f>
        <v>7.9999999999999876</v>
      </c>
      <c r="H145" s="50" t="str">
        <f>IF(G145&gt;8,G145-8,"")</f>
        <v/>
      </c>
      <c r="I145" s="74"/>
      <c r="J145" s="74"/>
      <c r="K145" s="51">
        <f>SUM((G145)*$L$2)</f>
        <v>89.999999999999858</v>
      </c>
      <c r="L145" s="9">
        <f>P3/20/8</f>
        <v>11.25</v>
      </c>
    </row>
    <row r="146" spans="1:14" x14ac:dyDescent="0.25">
      <c r="A146" s="44" t="s">
        <v>1</v>
      </c>
      <c r="B146" s="42">
        <v>42787</v>
      </c>
      <c r="C146" s="43">
        <f t="shared" ref="C146:C151" si="71">INT((B146-DATE(YEAR(B146-WEEKDAY(B146-1)+4),1,3)+WEEKDAY(DATE(YEAR(B146-WEEKDAY(B146-1)+4),1,3))+5)/7)</f>
        <v>8</v>
      </c>
      <c r="D146" s="52">
        <v>0.37500000000000022</v>
      </c>
      <c r="E146" s="52">
        <v>0.70833333333333304</v>
      </c>
      <c r="F146" s="65">
        <v>2.0833333333333332E-2</v>
      </c>
      <c r="G146" s="35">
        <f t="shared" si="70"/>
        <v>7.9999999999999876</v>
      </c>
      <c r="H146" s="53" t="str">
        <f t="shared" ref="H146:H151" si="72">IF(G146&gt;8,G146-8,"")</f>
        <v/>
      </c>
      <c r="I146" s="75"/>
      <c r="J146" s="75"/>
      <c r="K146" s="54">
        <f t="shared" ref="K146:K151" si="73">SUM((G146)*$L$2)</f>
        <v>89.999999999999858</v>
      </c>
      <c r="L146" s="24"/>
    </row>
    <row r="147" spans="1:14" x14ac:dyDescent="0.25">
      <c r="A147" s="41" t="s">
        <v>2</v>
      </c>
      <c r="B147" s="42">
        <v>42788</v>
      </c>
      <c r="C147" s="43">
        <f t="shared" si="71"/>
        <v>8</v>
      </c>
      <c r="D147" s="49">
        <v>0.37500000000000022</v>
      </c>
      <c r="E147" s="49">
        <v>0.70833333333333304</v>
      </c>
      <c r="F147" s="64">
        <v>2.0833333333333332E-2</v>
      </c>
      <c r="G147" s="34">
        <f t="shared" si="70"/>
        <v>7.9999999999999876</v>
      </c>
      <c r="H147" s="50" t="str">
        <f t="shared" si="72"/>
        <v/>
      </c>
      <c r="I147" s="74"/>
      <c r="J147" s="74"/>
      <c r="K147" s="51">
        <f t="shared" si="73"/>
        <v>89.999999999999858</v>
      </c>
      <c r="L147" s="24"/>
    </row>
    <row r="148" spans="1:14" x14ac:dyDescent="0.25">
      <c r="A148" s="44" t="s">
        <v>3</v>
      </c>
      <c r="B148" s="42">
        <v>42789</v>
      </c>
      <c r="C148" s="43">
        <f t="shared" si="71"/>
        <v>8</v>
      </c>
      <c r="D148" s="52">
        <v>0.37500000000000022</v>
      </c>
      <c r="E148" s="52">
        <v>0.70833333333333304</v>
      </c>
      <c r="F148" s="65">
        <v>2.0833333333333332E-2</v>
      </c>
      <c r="G148" s="35">
        <f t="shared" si="70"/>
        <v>7.9999999999999876</v>
      </c>
      <c r="H148" s="53" t="str">
        <f t="shared" si="72"/>
        <v/>
      </c>
      <c r="I148" s="75"/>
      <c r="J148" s="75"/>
      <c r="K148" s="54">
        <f t="shared" si="73"/>
        <v>89.999999999999858</v>
      </c>
      <c r="L148" s="24"/>
    </row>
    <row r="149" spans="1:14" x14ac:dyDescent="0.25">
      <c r="A149" s="41" t="s">
        <v>4</v>
      </c>
      <c r="B149" s="42">
        <v>42790</v>
      </c>
      <c r="C149" s="43">
        <f t="shared" si="71"/>
        <v>8</v>
      </c>
      <c r="D149" s="49">
        <v>0.37500000000000022</v>
      </c>
      <c r="E149" s="49">
        <v>0.70833333333333304</v>
      </c>
      <c r="F149" s="64">
        <v>2.0833333333333332E-2</v>
      </c>
      <c r="G149" s="34">
        <f t="shared" si="70"/>
        <v>7.9999999999999876</v>
      </c>
      <c r="H149" s="50" t="str">
        <f t="shared" si="72"/>
        <v/>
      </c>
      <c r="I149" s="74"/>
      <c r="J149" s="74"/>
      <c r="K149" s="51">
        <f t="shared" si="73"/>
        <v>89.999999999999858</v>
      </c>
      <c r="L149" s="24"/>
    </row>
    <row r="150" spans="1:14" x14ac:dyDescent="0.25">
      <c r="A150" s="44" t="s">
        <v>5</v>
      </c>
      <c r="B150" s="42">
        <v>42791</v>
      </c>
      <c r="C150" s="43">
        <f t="shared" si="71"/>
        <v>8</v>
      </c>
      <c r="D150" s="52">
        <v>0.99999999999999867</v>
      </c>
      <c r="E150" s="52">
        <v>0.99999999999999867</v>
      </c>
      <c r="F150" s="65">
        <v>2.0833333333333332E-2</v>
      </c>
      <c r="G150" s="35">
        <f t="shared" si="70"/>
        <v>0</v>
      </c>
      <c r="H150" s="53" t="str">
        <f t="shared" si="72"/>
        <v/>
      </c>
      <c r="I150" s="75"/>
      <c r="J150" s="75"/>
      <c r="K150" s="54">
        <f t="shared" si="73"/>
        <v>0</v>
      </c>
      <c r="L150" s="24"/>
    </row>
    <row r="151" spans="1:14" x14ac:dyDescent="0.25">
      <c r="A151" s="41" t="s">
        <v>6</v>
      </c>
      <c r="B151" s="42">
        <v>42792</v>
      </c>
      <c r="C151" s="43">
        <f t="shared" si="71"/>
        <v>8</v>
      </c>
      <c r="D151" s="55">
        <v>0.99999999999999867</v>
      </c>
      <c r="E151" s="49">
        <v>0.99999999999999867</v>
      </c>
      <c r="F151" s="64">
        <v>2.0833333333333332E-2</v>
      </c>
      <c r="G151" s="34">
        <f t="shared" si="70"/>
        <v>0</v>
      </c>
      <c r="H151" s="50" t="str">
        <f t="shared" si="72"/>
        <v/>
      </c>
      <c r="I151" s="74"/>
      <c r="J151" s="74"/>
      <c r="K151" s="51">
        <f t="shared" si="73"/>
        <v>0</v>
      </c>
      <c r="L151" s="24"/>
    </row>
    <row r="152" spans="1:14" x14ac:dyDescent="0.25">
      <c r="A152" s="23"/>
      <c r="B152" s="21"/>
      <c r="C152" s="22"/>
      <c r="D152" s="56"/>
      <c r="E152" s="57"/>
      <c r="F152" s="46" t="s">
        <v>20</v>
      </c>
      <c r="G152" s="28">
        <f>SUM(G145:G151)</f>
        <v>39.999999999999936</v>
      </c>
      <c r="H152" s="58">
        <f>SUM(H145:H151)</f>
        <v>0</v>
      </c>
      <c r="I152" s="76">
        <f t="shared" ref="I152:J152" si="74">SUM(I145:I151)</f>
        <v>0</v>
      </c>
      <c r="J152" s="76">
        <f t="shared" si="74"/>
        <v>0</v>
      </c>
      <c r="K152" s="29">
        <f>SUM(K145:K151)</f>
        <v>449.99999999999932</v>
      </c>
      <c r="L152" s="24"/>
    </row>
    <row r="153" spans="1:14" x14ac:dyDescent="0.25">
      <c r="B153" s="21"/>
      <c r="C153" s="22"/>
      <c r="D153" s="57"/>
      <c r="E153" s="57"/>
      <c r="F153" s="66" t="s">
        <v>21</v>
      </c>
      <c r="G153" s="7"/>
      <c r="H153" s="50"/>
      <c r="I153" s="74"/>
      <c r="J153" s="74"/>
      <c r="K153" s="32">
        <f>K152/1.33</f>
        <v>338.34586466165359</v>
      </c>
      <c r="L153" s="24"/>
    </row>
    <row r="154" spans="1:14" ht="15.75" thickBot="1" x14ac:dyDescent="0.3"/>
    <row r="155" spans="1:14" ht="15.75" thickBot="1" x14ac:dyDescent="0.3">
      <c r="A155" s="14" t="s">
        <v>14</v>
      </c>
      <c r="B155" s="15" t="s">
        <v>7</v>
      </c>
      <c r="C155" s="15" t="s">
        <v>13</v>
      </c>
      <c r="D155" s="47" t="s">
        <v>8</v>
      </c>
      <c r="E155" s="47" t="s">
        <v>9</v>
      </c>
      <c r="F155" s="16" t="s">
        <v>15</v>
      </c>
      <c r="G155" s="16" t="s">
        <v>16</v>
      </c>
      <c r="H155" s="48" t="s">
        <v>19</v>
      </c>
      <c r="I155" s="73" t="s">
        <v>17</v>
      </c>
      <c r="J155" s="73" t="s">
        <v>18</v>
      </c>
      <c r="K155" s="17" t="s">
        <v>10</v>
      </c>
      <c r="L155" s="5" t="s">
        <v>12</v>
      </c>
      <c r="N155" s="59">
        <f>C156</f>
        <v>9</v>
      </c>
    </row>
    <row r="156" spans="1:14" x14ac:dyDescent="0.25">
      <c r="A156" s="41" t="s">
        <v>0</v>
      </c>
      <c r="B156" s="42">
        <v>42793</v>
      </c>
      <c r="C156" s="43">
        <f>INT((B156-DATE(YEAR(B156-WEEKDAY(B156-1)+4),1,3)+WEEKDAY(DATE(YEAR(B156-WEEKDAY(B156-1)+4),1,3))+5)/7)</f>
        <v>9</v>
      </c>
      <c r="D156" s="49">
        <v>0.37500000000000022</v>
      </c>
      <c r="E156" s="49">
        <v>0.70833333333333304</v>
      </c>
      <c r="F156" s="64">
        <v>2.0833333333333332E-2</v>
      </c>
      <c r="G156" s="34">
        <f t="shared" ref="G156:G162" si="75">SUM(E156-D156)*24</f>
        <v>7.9999999999999876</v>
      </c>
      <c r="H156" s="50" t="str">
        <f>IF(G156&gt;8,G156-8,"")</f>
        <v/>
      </c>
      <c r="I156" s="74"/>
      <c r="J156" s="74"/>
      <c r="K156" s="51">
        <f>SUM((G156)*$L$2)</f>
        <v>89.999999999999858</v>
      </c>
      <c r="L156" s="9">
        <f>P3/20/8</f>
        <v>11.25</v>
      </c>
    </row>
    <row r="157" spans="1:14" x14ac:dyDescent="0.25">
      <c r="A157" s="44" t="s">
        <v>1</v>
      </c>
      <c r="B157" s="42">
        <v>42794</v>
      </c>
      <c r="C157" s="43">
        <f t="shared" ref="C157:C162" si="76">INT((B157-DATE(YEAR(B157-WEEKDAY(B157-1)+4),1,3)+WEEKDAY(DATE(YEAR(B157-WEEKDAY(B157-1)+4),1,3))+5)/7)</f>
        <v>9</v>
      </c>
      <c r="D157" s="52">
        <v>0.37500000000000022</v>
      </c>
      <c r="E157" s="52">
        <v>0.70833333333333304</v>
      </c>
      <c r="F157" s="65">
        <v>2.0833333333333332E-2</v>
      </c>
      <c r="G157" s="35">
        <f t="shared" si="75"/>
        <v>7.9999999999999876</v>
      </c>
      <c r="H157" s="53" t="str">
        <f t="shared" ref="H157:H162" si="77">IF(G157&gt;8,G157-8,"")</f>
        <v/>
      </c>
      <c r="I157" s="75"/>
      <c r="J157" s="75"/>
      <c r="K157" s="54">
        <f t="shared" ref="K157:K162" si="78">SUM((G157)*$L$2)</f>
        <v>89.999999999999858</v>
      </c>
      <c r="L157" s="24"/>
    </row>
    <row r="158" spans="1:14" x14ac:dyDescent="0.25">
      <c r="A158" s="41" t="s">
        <v>2</v>
      </c>
      <c r="B158" s="42">
        <v>42795</v>
      </c>
      <c r="C158" s="43">
        <f t="shared" si="76"/>
        <v>9</v>
      </c>
      <c r="D158" s="49">
        <v>0.37500000000000022</v>
      </c>
      <c r="E158" s="49">
        <v>0.70833333333333304</v>
      </c>
      <c r="F158" s="64">
        <v>2.0833333333333332E-2</v>
      </c>
      <c r="G158" s="34">
        <f t="shared" si="75"/>
        <v>7.9999999999999876</v>
      </c>
      <c r="H158" s="50" t="str">
        <f t="shared" si="77"/>
        <v/>
      </c>
      <c r="I158" s="74"/>
      <c r="J158" s="74"/>
      <c r="K158" s="51">
        <f t="shared" si="78"/>
        <v>89.999999999999858</v>
      </c>
      <c r="L158" s="24"/>
    </row>
    <row r="159" spans="1:14" x14ac:dyDescent="0.25">
      <c r="A159" s="44" t="s">
        <v>3</v>
      </c>
      <c r="B159" s="42">
        <v>42796</v>
      </c>
      <c r="C159" s="43">
        <f t="shared" si="76"/>
        <v>9</v>
      </c>
      <c r="D159" s="52">
        <v>0.37500000000000022</v>
      </c>
      <c r="E159" s="52">
        <v>0.70833333333333304</v>
      </c>
      <c r="F159" s="65">
        <v>2.0833333333333332E-2</v>
      </c>
      <c r="G159" s="35">
        <f t="shared" si="75"/>
        <v>7.9999999999999876</v>
      </c>
      <c r="H159" s="53" t="str">
        <f t="shared" si="77"/>
        <v/>
      </c>
      <c r="I159" s="75"/>
      <c r="J159" s="75"/>
      <c r="K159" s="54">
        <f t="shared" si="78"/>
        <v>89.999999999999858</v>
      </c>
      <c r="L159" s="24"/>
    </row>
    <row r="160" spans="1:14" x14ac:dyDescent="0.25">
      <c r="A160" s="41" t="s">
        <v>4</v>
      </c>
      <c r="B160" s="42">
        <v>42797</v>
      </c>
      <c r="C160" s="43">
        <f t="shared" si="76"/>
        <v>9</v>
      </c>
      <c r="D160" s="49">
        <v>0.37500000000000022</v>
      </c>
      <c r="E160" s="49">
        <v>0.70833333333333304</v>
      </c>
      <c r="F160" s="64">
        <v>2.0833333333333332E-2</v>
      </c>
      <c r="G160" s="34">
        <f t="shared" si="75"/>
        <v>7.9999999999999876</v>
      </c>
      <c r="H160" s="50" t="str">
        <f t="shared" si="77"/>
        <v/>
      </c>
      <c r="I160" s="74"/>
      <c r="J160" s="74"/>
      <c r="K160" s="51">
        <f t="shared" si="78"/>
        <v>89.999999999999858</v>
      </c>
      <c r="L160" s="24"/>
    </row>
    <row r="161" spans="1:14" x14ac:dyDescent="0.25">
      <c r="A161" s="44" t="s">
        <v>5</v>
      </c>
      <c r="B161" s="42">
        <v>42798</v>
      </c>
      <c r="C161" s="43">
        <f t="shared" si="76"/>
        <v>9</v>
      </c>
      <c r="D161" s="52">
        <v>0.99999999999999867</v>
      </c>
      <c r="E161" s="52">
        <v>0.99999999999999867</v>
      </c>
      <c r="F161" s="65">
        <v>2.0833333333333332E-2</v>
      </c>
      <c r="G161" s="35">
        <f t="shared" si="75"/>
        <v>0</v>
      </c>
      <c r="H161" s="53" t="str">
        <f t="shared" si="77"/>
        <v/>
      </c>
      <c r="I161" s="75"/>
      <c r="J161" s="75"/>
      <c r="K161" s="54">
        <f t="shared" si="78"/>
        <v>0</v>
      </c>
      <c r="L161" s="24"/>
    </row>
    <row r="162" spans="1:14" x14ac:dyDescent="0.25">
      <c r="A162" s="41" t="s">
        <v>6</v>
      </c>
      <c r="B162" s="42">
        <v>42799</v>
      </c>
      <c r="C162" s="43">
        <f t="shared" si="76"/>
        <v>9</v>
      </c>
      <c r="D162" s="55">
        <v>0.99999999999999867</v>
      </c>
      <c r="E162" s="49">
        <v>0.99999999999999867</v>
      </c>
      <c r="F162" s="64">
        <v>2.0833333333333332E-2</v>
      </c>
      <c r="G162" s="34">
        <f t="shared" si="75"/>
        <v>0</v>
      </c>
      <c r="H162" s="50" t="str">
        <f t="shared" si="77"/>
        <v/>
      </c>
      <c r="I162" s="74"/>
      <c r="J162" s="74"/>
      <c r="K162" s="51">
        <f t="shared" si="78"/>
        <v>0</v>
      </c>
      <c r="L162" s="24"/>
    </row>
    <row r="163" spans="1:14" x14ac:dyDescent="0.25">
      <c r="A163" s="23"/>
      <c r="B163" s="21"/>
      <c r="C163" s="22"/>
      <c r="D163" s="56"/>
      <c r="E163" s="57"/>
      <c r="F163" s="46" t="s">
        <v>20</v>
      </c>
      <c r="G163" s="28">
        <f>SUM(G156:G162)</f>
        <v>39.999999999999936</v>
      </c>
      <c r="H163" s="58">
        <f>SUM(H156:H162)</f>
        <v>0</v>
      </c>
      <c r="I163" s="76">
        <f t="shared" ref="I163:J163" si="79">SUM(I156:I162)</f>
        <v>0</v>
      </c>
      <c r="J163" s="76">
        <f t="shared" si="79"/>
        <v>0</v>
      </c>
      <c r="K163" s="29">
        <f>SUM(K156:K162)</f>
        <v>449.99999999999932</v>
      </c>
      <c r="L163" s="24"/>
    </row>
    <row r="164" spans="1:14" x14ac:dyDescent="0.25">
      <c r="B164" s="21"/>
      <c r="C164" s="22"/>
      <c r="D164" s="57"/>
      <c r="E164" s="57"/>
      <c r="F164" s="66" t="s">
        <v>21</v>
      </c>
      <c r="G164" s="7"/>
      <c r="H164" s="50"/>
      <c r="I164" s="74"/>
      <c r="J164" s="74"/>
      <c r="K164" s="32">
        <f>K163/1.33</f>
        <v>338.34586466165359</v>
      </c>
      <c r="L164" s="24"/>
    </row>
    <row r="165" spans="1:14" ht="15.75" thickBot="1" x14ac:dyDescent="0.3"/>
    <row r="166" spans="1:14" ht="15.75" thickBot="1" x14ac:dyDescent="0.3">
      <c r="A166" s="14" t="s">
        <v>14</v>
      </c>
      <c r="B166" s="15" t="s">
        <v>7</v>
      </c>
      <c r="C166" s="15" t="s">
        <v>13</v>
      </c>
      <c r="D166" s="47" t="s">
        <v>8</v>
      </c>
      <c r="E166" s="47" t="s">
        <v>9</v>
      </c>
      <c r="F166" s="16" t="s">
        <v>15</v>
      </c>
      <c r="G166" s="16" t="s">
        <v>16</v>
      </c>
      <c r="H166" s="48" t="s">
        <v>19</v>
      </c>
      <c r="I166" s="73" t="s">
        <v>17</v>
      </c>
      <c r="J166" s="73" t="s">
        <v>18</v>
      </c>
      <c r="K166" s="17" t="s">
        <v>10</v>
      </c>
      <c r="L166" s="5" t="s">
        <v>12</v>
      </c>
      <c r="N166" s="59">
        <f>C167</f>
        <v>10</v>
      </c>
    </row>
    <row r="167" spans="1:14" x14ac:dyDescent="0.25">
      <c r="A167" s="41" t="s">
        <v>0</v>
      </c>
      <c r="B167" s="42">
        <v>42800</v>
      </c>
      <c r="C167" s="43">
        <f>INT((B167-DATE(YEAR(B167-WEEKDAY(B167-1)+4),1,3)+WEEKDAY(DATE(YEAR(B167-WEEKDAY(B167-1)+4),1,3))+5)/7)</f>
        <v>10</v>
      </c>
      <c r="D167" s="49">
        <v>0.37500000000000022</v>
      </c>
      <c r="E167" s="49">
        <v>0.70833333333333304</v>
      </c>
      <c r="F167" s="64">
        <v>2.0833333333333332E-2</v>
      </c>
      <c r="G167" s="34">
        <f t="shared" ref="G167:G173" si="80">SUM(E167-D167)*24</f>
        <v>7.9999999999999876</v>
      </c>
      <c r="H167" s="50" t="str">
        <f>IF(G167&gt;8,G167-8,"")</f>
        <v/>
      </c>
      <c r="I167" s="74"/>
      <c r="J167" s="74"/>
      <c r="K167" s="51">
        <f>SUM((G167)*$L$2)</f>
        <v>89.999999999999858</v>
      </c>
      <c r="L167" s="9">
        <f>P3/20/8</f>
        <v>11.25</v>
      </c>
    </row>
    <row r="168" spans="1:14" x14ac:dyDescent="0.25">
      <c r="A168" s="44" t="s">
        <v>1</v>
      </c>
      <c r="B168" s="42">
        <v>42801</v>
      </c>
      <c r="C168" s="43">
        <f t="shared" ref="C168:C173" si="81">INT((B168-DATE(YEAR(B168-WEEKDAY(B168-1)+4),1,3)+WEEKDAY(DATE(YEAR(B168-WEEKDAY(B168-1)+4),1,3))+5)/7)</f>
        <v>10</v>
      </c>
      <c r="D168" s="52">
        <v>0.37500000000000022</v>
      </c>
      <c r="E168" s="52">
        <v>0.70833333333333304</v>
      </c>
      <c r="F168" s="65">
        <v>2.0833333333333332E-2</v>
      </c>
      <c r="G168" s="35">
        <f t="shared" si="80"/>
        <v>7.9999999999999876</v>
      </c>
      <c r="H168" s="53" t="str">
        <f t="shared" ref="H168:H173" si="82">IF(G168&gt;8,G168-8,"")</f>
        <v/>
      </c>
      <c r="I168" s="75"/>
      <c r="J168" s="75"/>
      <c r="K168" s="54">
        <f t="shared" ref="K168:K173" si="83">SUM((G168)*$L$2)</f>
        <v>89.999999999999858</v>
      </c>
      <c r="L168" s="24"/>
    </row>
    <row r="169" spans="1:14" x14ac:dyDescent="0.25">
      <c r="A169" s="41" t="s">
        <v>2</v>
      </c>
      <c r="B169" s="42">
        <v>42802</v>
      </c>
      <c r="C169" s="43">
        <f t="shared" si="81"/>
        <v>10</v>
      </c>
      <c r="D169" s="49">
        <v>0.37500000000000022</v>
      </c>
      <c r="E169" s="49">
        <v>0.70833333333333304</v>
      </c>
      <c r="F169" s="64">
        <v>2.0833333333333332E-2</v>
      </c>
      <c r="G169" s="34">
        <f t="shared" si="80"/>
        <v>7.9999999999999876</v>
      </c>
      <c r="H169" s="50" t="str">
        <f t="shared" si="82"/>
        <v/>
      </c>
      <c r="I169" s="74"/>
      <c r="J169" s="74"/>
      <c r="K169" s="51">
        <f t="shared" si="83"/>
        <v>89.999999999999858</v>
      </c>
      <c r="L169" s="24"/>
    </row>
    <row r="170" spans="1:14" x14ac:dyDescent="0.25">
      <c r="A170" s="44" t="s">
        <v>3</v>
      </c>
      <c r="B170" s="42">
        <v>42803</v>
      </c>
      <c r="C170" s="43">
        <f t="shared" si="81"/>
        <v>10</v>
      </c>
      <c r="D170" s="52">
        <v>0.37500000000000022</v>
      </c>
      <c r="E170" s="52">
        <v>0.70833333333333304</v>
      </c>
      <c r="F170" s="65">
        <v>2.0833333333333332E-2</v>
      </c>
      <c r="G170" s="35">
        <f t="shared" si="80"/>
        <v>7.9999999999999876</v>
      </c>
      <c r="H170" s="53" t="str">
        <f t="shared" si="82"/>
        <v/>
      </c>
      <c r="I170" s="75"/>
      <c r="J170" s="75"/>
      <c r="K170" s="54">
        <f t="shared" si="83"/>
        <v>89.999999999999858</v>
      </c>
      <c r="L170" s="24"/>
    </row>
    <row r="171" spans="1:14" x14ac:dyDescent="0.25">
      <c r="A171" s="41" t="s">
        <v>4</v>
      </c>
      <c r="B171" s="42">
        <v>42804</v>
      </c>
      <c r="C171" s="43">
        <f t="shared" si="81"/>
        <v>10</v>
      </c>
      <c r="D171" s="49">
        <v>0.37500000000000022</v>
      </c>
      <c r="E171" s="49">
        <v>0.70833333333333304</v>
      </c>
      <c r="F171" s="64">
        <v>2.0833333333333332E-2</v>
      </c>
      <c r="G171" s="34">
        <f t="shared" si="80"/>
        <v>7.9999999999999876</v>
      </c>
      <c r="H171" s="50" t="str">
        <f t="shared" si="82"/>
        <v/>
      </c>
      <c r="I171" s="74"/>
      <c r="J171" s="74"/>
      <c r="K171" s="51">
        <f t="shared" si="83"/>
        <v>89.999999999999858</v>
      </c>
      <c r="L171" s="24"/>
    </row>
    <row r="172" spans="1:14" x14ac:dyDescent="0.25">
      <c r="A172" s="44" t="s">
        <v>5</v>
      </c>
      <c r="B172" s="42">
        <v>42805</v>
      </c>
      <c r="C172" s="43">
        <f t="shared" si="81"/>
        <v>10</v>
      </c>
      <c r="D172" s="52">
        <v>0.99999999999999867</v>
      </c>
      <c r="E172" s="52">
        <v>0.99999999999999867</v>
      </c>
      <c r="F172" s="65">
        <v>2.0833333333333332E-2</v>
      </c>
      <c r="G172" s="35">
        <f t="shared" si="80"/>
        <v>0</v>
      </c>
      <c r="H172" s="53" t="str">
        <f t="shared" si="82"/>
        <v/>
      </c>
      <c r="I172" s="75"/>
      <c r="J172" s="75"/>
      <c r="K172" s="54">
        <f t="shared" si="83"/>
        <v>0</v>
      </c>
      <c r="L172" s="24"/>
    </row>
    <row r="173" spans="1:14" x14ac:dyDescent="0.25">
      <c r="A173" s="41" t="s">
        <v>6</v>
      </c>
      <c r="B173" s="42">
        <v>42806</v>
      </c>
      <c r="C173" s="43">
        <f t="shared" si="81"/>
        <v>10</v>
      </c>
      <c r="D173" s="55">
        <v>0.99999999999999867</v>
      </c>
      <c r="E173" s="49">
        <v>0.99999999999999867</v>
      </c>
      <c r="F173" s="64">
        <v>2.0833333333333332E-2</v>
      </c>
      <c r="G173" s="34">
        <f t="shared" si="80"/>
        <v>0</v>
      </c>
      <c r="H173" s="50" t="str">
        <f t="shared" si="82"/>
        <v/>
      </c>
      <c r="I173" s="74"/>
      <c r="J173" s="74"/>
      <c r="K173" s="51">
        <f t="shared" si="83"/>
        <v>0</v>
      </c>
      <c r="L173" s="24"/>
    </row>
    <row r="174" spans="1:14" x14ac:dyDescent="0.25">
      <c r="A174" s="23"/>
      <c r="B174" s="21"/>
      <c r="C174" s="22"/>
      <c r="D174" s="56"/>
      <c r="E174" s="57"/>
      <c r="F174" s="46" t="s">
        <v>20</v>
      </c>
      <c r="G174" s="28">
        <f>SUM(G167:G173)</f>
        <v>39.999999999999936</v>
      </c>
      <c r="H174" s="58">
        <f>SUM(H167:H173)</f>
        <v>0</v>
      </c>
      <c r="I174" s="76">
        <f t="shared" ref="I174:J174" si="84">SUM(I167:I173)</f>
        <v>0</v>
      </c>
      <c r="J174" s="76">
        <f t="shared" si="84"/>
        <v>0</v>
      </c>
      <c r="K174" s="29">
        <f>SUM(K167:K173)</f>
        <v>449.99999999999932</v>
      </c>
      <c r="L174" s="24"/>
    </row>
    <row r="175" spans="1:14" x14ac:dyDescent="0.25">
      <c r="B175" s="21"/>
      <c r="C175" s="22"/>
      <c r="D175" s="57"/>
      <c r="E175" s="57"/>
      <c r="F175" s="66" t="s">
        <v>21</v>
      </c>
      <c r="G175" s="7"/>
      <c r="H175" s="50"/>
      <c r="I175" s="74"/>
      <c r="J175" s="74"/>
      <c r="K175" s="32">
        <f>K174/1.33</f>
        <v>338.34586466165359</v>
      </c>
      <c r="L175" s="24"/>
    </row>
    <row r="176" spans="1:14" ht="15.75" thickBot="1" x14ac:dyDescent="0.3"/>
    <row r="177" spans="1:14" ht="15.75" thickBot="1" x14ac:dyDescent="0.3">
      <c r="A177" s="14" t="s">
        <v>14</v>
      </c>
      <c r="B177" s="15" t="s">
        <v>7</v>
      </c>
      <c r="C177" s="15" t="s">
        <v>13</v>
      </c>
      <c r="D177" s="47" t="s">
        <v>8</v>
      </c>
      <c r="E177" s="47" t="s">
        <v>9</v>
      </c>
      <c r="F177" s="16" t="s">
        <v>15</v>
      </c>
      <c r="G177" s="16" t="s">
        <v>16</v>
      </c>
      <c r="H177" s="48" t="s">
        <v>19</v>
      </c>
      <c r="I177" s="73" t="s">
        <v>17</v>
      </c>
      <c r="J177" s="73" t="s">
        <v>18</v>
      </c>
      <c r="K177" s="17" t="s">
        <v>10</v>
      </c>
      <c r="L177" s="5" t="s">
        <v>12</v>
      </c>
      <c r="N177" s="59">
        <f>C178</f>
        <v>11</v>
      </c>
    </row>
    <row r="178" spans="1:14" x14ac:dyDescent="0.25">
      <c r="A178" s="41" t="s">
        <v>0</v>
      </c>
      <c r="B178" s="42">
        <v>42807</v>
      </c>
      <c r="C178" s="43">
        <f>INT((B178-DATE(YEAR(B178-WEEKDAY(B178-1)+4),1,3)+WEEKDAY(DATE(YEAR(B178-WEEKDAY(B178-1)+4),1,3))+5)/7)</f>
        <v>11</v>
      </c>
      <c r="D178" s="49">
        <v>0.37500000000000022</v>
      </c>
      <c r="E178" s="49">
        <v>0.70833333333333304</v>
      </c>
      <c r="F178" s="64">
        <v>2.0833333333333332E-2</v>
      </c>
      <c r="G178" s="34">
        <f t="shared" ref="G178:G184" si="85">SUM(E178-D178)*24</f>
        <v>7.9999999999999876</v>
      </c>
      <c r="H178" s="50" t="str">
        <f>IF(G178&gt;8,G178-8,"")</f>
        <v/>
      </c>
      <c r="I178" s="74"/>
      <c r="J178" s="74"/>
      <c r="K178" s="51">
        <f>SUM((G178)*$L$2)</f>
        <v>89.999999999999858</v>
      </c>
      <c r="L178" s="9">
        <f>P3/20/8</f>
        <v>11.25</v>
      </c>
    </row>
    <row r="179" spans="1:14" x14ac:dyDescent="0.25">
      <c r="A179" s="44" t="s">
        <v>1</v>
      </c>
      <c r="B179" s="42">
        <v>42808</v>
      </c>
      <c r="C179" s="43">
        <f t="shared" ref="C179:C184" si="86">INT((B179-DATE(YEAR(B179-WEEKDAY(B179-1)+4),1,3)+WEEKDAY(DATE(YEAR(B179-WEEKDAY(B179-1)+4),1,3))+5)/7)</f>
        <v>11</v>
      </c>
      <c r="D179" s="52">
        <v>0.37500000000000022</v>
      </c>
      <c r="E179" s="52">
        <v>0.70833333333333304</v>
      </c>
      <c r="F179" s="65">
        <v>2.0833333333333332E-2</v>
      </c>
      <c r="G179" s="35">
        <f t="shared" si="85"/>
        <v>7.9999999999999876</v>
      </c>
      <c r="H179" s="53" t="str">
        <f t="shared" ref="H179:H184" si="87">IF(G179&gt;8,G179-8,"")</f>
        <v/>
      </c>
      <c r="I179" s="75"/>
      <c r="J179" s="75"/>
      <c r="K179" s="54">
        <f t="shared" ref="K179:K184" si="88">SUM((G179)*$L$2)</f>
        <v>89.999999999999858</v>
      </c>
      <c r="L179" s="24"/>
    </row>
    <row r="180" spans="1:14" x14ac:dyDescent="0.25">
      <c r="A180" s="41" t="s">
        <v>2</v>
      </c>
      <c r="B180" s="42">
        <v>42809</v>
      </c>
      <c r="C180" s="43">
        <f t="shared" si="86"/>
        <v>11</v>
      </c>
      <c r="D180" s="49">
        <v>0.37500000000000022</v>
      </c>
      <c r="E180" s="49">
        <v>0.70833333333333304</v>
      </c>
      <c r="F180" s="64">
        <v>2.0833333333333332E-2</v>
      </c>
      <c r="G180" s="34">
        <f t="shared" si="85"/>
        <v>7.9999999999999876</v>
      </c>
      <c r="H180" s="50" t="str">
        <f t="shared" si="87"/>
        <v/>
      </c>
      <c r="I180" s="74"/>
      <c r="J180" s="74"/>
      <c r="K180" s="51">
        <f t="shared" si="88"/>
        <v>89.999999999999858</v>
      </c>
      <c r="L180" s="24"/>
    </row>
    <row r="181" spans="1:14" x14ac:dyDescent="0.25">
      <c r="A181" s="44" t="s">
        <v>3</v>
      </c>
      <c r="B181" s="42">
        <v>42810</v>
      </c>
      <c r="C181" s="43">
        <f t="shared" si="86"/>
        <v>11</v>
      </c>
      <c r="D181" s="52">
        <v>0.37500000000000022</v>
      </c>
      <c r="E181" s="52">
        <v>0.70833333333333304</v>
      </c>
      <c r="F181" s="65">
        <v>2.0833333333333332E-2</v>
      </c>
      <c r="G181" s="35">
        <f t="shared" si="85"/>
        <v>7.9999999999999876</v>
      </c>
      <c r="H181" s="53" t="str">
        <f t="shared" si="87"/>
        <v/>
      </c>
      <c r="I181" s="75"/>
      <c r="J181" s="75"/>
      <c r="K181" s="54">
        <f t="shared" si="88"/>
        <v>89.999999999999858</v>
      </c>
      <c r="L181" s="24"/>
    </row>
    <row r="182" spans="1:14" x14ac:dyDescent="0.25">
      <c r="A182" s="41" t="s">
        <v>4</v>
      </c>
      <c r="B182" s="42">
        <v>42811</v>
      </c>
      <c r="C182" s="43">
        <f t="shared" si="86"/>
        <v>11</v>
      </c>
      <c r="D182" s="49">
        <v>0.37500000000000022</v>
      </c>
      <c r="E182" s="49">
        <v>0.70833333333333304</v>
      </c>
      <c r="F182" s="64">
        <v>2.0833333333333332E-2</v>
      </c>
      <c r="G182" s="34">
        <f t="shared" si="85"/>
        <v>7.9999999999999876</v>
      </c>
      <c r="H182" s="50" t="str">
        <f t="shared" si="87"/>
        <v/>
      </c>
      <c r="I182" s="74"/>
      <c r="J182" s="74"/>
      <c r="K182" s="51">
        <f t="shared" si="88"/>
        <v>89.999999999999858</v>
      </c>
      <c r="L182" s="24"/>
    </row>
    <row r="183" spans="1:14" x14ac:dyDescent="0.25">
      <c r="A183" s="44" t="s">
        <v>5</v>
      </c>
      <c r="B183" s="42">
        <v>42812</v>
      </c>
      <c r="C183" s="43">
        <f t="shared" si="86"/>
        <v>11</v>
      </c>
      <c r="D183" s="52">
        <v>0.99999999999999867</v>
      </c>
      <c r="E183" s="52">
        <v>0.99999999999999867</v>
      </c>
      <c r="F183" s="65">
        <v>2.0833333333333332E-2</v>
      </c>
      <c r="G183" s="35">
        <f t="shared" si="85"/>
        <v>0</v>
      </c>
      <c r="H183" s="53" t="str">
        <f t="shared" si="87"/>
        <v/>
      </c>
      <c r="I183" s="75"/>
      <c r="J183" s="75"/>
      <c r="K183" s="54">
        <f t="shared" si="88"/>
        <v>0</v>
      </c>
      <c r="L183" s="24"/>
    </row>
    <row r="184" spans="1:14" x14ac:dyDescent="0.25">
      <c r="A184" s="41" t="s">
        <v>6</v>
      </c>
      <c r="B184" s="42">
        <v>42813</v>
      </c>
      <c r="C184" s="43">
        <f t="shared" si="86"/>
        <v>11</v>
      </c>
      <c r="D184" s="55">
        <v>0.99999999999999867</v>
      </c>
      <c r="E184" s="49">
        <v>0.99999999999999867</v>
      </c>
      <c r="F184" s="64">
        <v>2.0833333333333332E-2</v>
      </c>
      <c r="G184" s="34">
        <f t="shared" si="85"/>
        <v>0</v>
      </c>
      <c r="H184" s="50" t="str">
        <f t="shared" si="87"/>
        <v/>
      </c>
      <c r="I184" s="74"/>
      <c r="J184" s="74"/>
      <c r="K184" s="51">
        <f t="shared" si="88"/>
        <v>0</v>
      </c>
      <c r="L184" s="24"/>
    </row>
    <row r="185" spans="1:14" x14ac:dyDescent="0.25">
      <c r="A185" s="23"/>
      <c r="B185" s="21"/>
      <c r="C185" s="22"/>
      <c r="D185" s="56"/>
      <c r="E185" s="57"/>
      <c r="F185" s="46" t="s">
        <v>20</v>
      </c>
      <c r="G185" s="28">
        <f>SUM(G178:G184)</f>
        <v>39.999999999999936</v>
      </c>
      <c r="H185" s="58">
        <f>SUM(H178:H184)</f>
        <v>0</v>
      </c>
      <c r="I185" s="76">
        <f t="shared" ref="I185:J185" si="89">SUM(I178:I184)</f>
        <v>0</v>
      </c>
      <c r="J185" s="76">
        <f t="shared" si="89"/>
        <v>0</v>
      </c>
      <c r="K185" s="29">
        <f>SUM(K178:K184)</f>
        <v>449.99999999999932</v>
      </c>
      <c r="L185" s="24"/>
    </row>
    <row r="186" spans="1:14" x14ac:dyDescent="0.25">
      <c r="B186" s="21"/>
      <c r="C186" s="22"/>
      <c r="D186" s="57"/>
      <c r="E186" s="57"/>
      <c r="F186" s="66" t="s">
        <v>21</v>
      </c>
      <c r="G186" s="7"/>
      <c r="H186" s="50"/>
      <c r="I186" s="74"/>
      <c r="J186" s="74"/>
      <c r="K186" s="32">
        <f>K185/1.33</f>
        <v>338.34586466165359</v>
      </c>
      <c r="L186" s="24"/>
    </row>
    <row r="187" spans="1:14" ht="15.75" thickBot="1" x14ac:dyDescent="0.3"/>
    <row r="188" spans="1:14" ht="15.75" thickBot="1" x14ac:dyDescent="0.3">
      <c r="A188" s="14" t="s">
        <v>14</v>
      </c>
      <c r="B188" s="15" t="s">
        <v>7</v>
      </c>
      <c r="C188" s="15" t="s">
        <v>13</v>
      </c>
      <c r="D188" s="47" t="s">
        <v>8</v>
      </c>
      <c r="E188" s="47" t="s">
        <v>9</v>
      </c>
      <c r="F188" s="16" t="s">
        <v>15</v>
      </c>
      <c r="G188" s="16" t="s">
        <v>16</v>
      </c>
      <c r="H188" s="48" t="s">
        <v>19</v>
      </c>
      <c r="I188" s="73" t="s">
        <v>17</v>
      </c>
      <c r="J188" s="73" t="s">
        <v>18</v>
      </c>
      <c r="K188" s="17" t="s">
        <v>10</v>
      </c>
      <c r="L188" s="5" t="s">
        <v>12</v>
      </c>
      <c r="N188" s="59">
        <f>C189</f>
        <v>12</v>
      </c>
    </row>
    <row r="189" spans="1:14" x14ac:dyDescent="0.25">
      <c r="A189" s="41" t="s">
        <v>0</v>
      </c>
      <c r="B189" s="42">
        <v>42814</v>
      </c>
      <c r="C189" s="43">
        <f>INT((B189-DATE(YEAR(B189-WEEKDAY(B189-1)+4),1,3)+WEEKDAY(DATE(YEAR(B189-WEEKDAY(B189-1)+4),1,3))+5)/7)</f>
        <v>12</v>
      </c>
      <c r="D189" s="49">
        <v>0.37500000000000022</v>
      </c>
      <c r="E189" s="49">
        <v>0.70833333333333304</v>
      </c>
      <c r="F189" s="64">
        <v>2.0833333333333332E-2</v>
      </c>
      <c r="G189" s="34">
        <f t="shared" ref="G189:G195" si="90">SUM(E189-D189)*24</f>
        <v>7.9999999999999876</v>
      </c>
      <c r="H189" s="50" t="str">
        <f>IF(G189&gt;8,G189-8,"")</f>
        <v/>
      </c>
      <c r="I189" s="74"/>
      <c r="J189" s="74"/>
      <c r="K189" s="51">
        <f>SUM((G189)*$L$2)</f>
        <v>89.999999999999858</v>
      </c>
      <c r="L189" s="9">
        <f>P3/20/8</f>
        <v>11.25</v>
      </c>
    </row>
    <row r="190" spans="1:14" x14ac:dyDescent="0.25">
      <c r="A190" s="44" t="s">
        <v>1</v>
      </c>
      <c r="B190" s="42">
        <v>42815</v>
      </c>
      <c r="C190" s="43">
        <f t="shared" ref="C190:C195" si="91">INT((B190-DATE(YEAR(B190-WEEKDAY(B190-1)+4),1,3)+WEEKDAY(DATE(YEAR(B190-WEEKDAY(B190-1)+4),1,3))+5)/7)</f>
        <v>12</v>
      </c>
      <c r="D190" s="52">
        <v>0.37500000000000022</v>
      </c>
      <c r="E190" s="52">
        <v>0.70833333333333304</v>
      </c>
      <c r="F190" s="65">
        <v>2.0833333333333332E-2</v>
      </c>
      <c r="G190" s="35">
        <f t="shared" si="90"/>
        <v>7.9999999999999876</v>
      </c>
      <c r="H190" s="53" t="str">
        <f t="shared" ref="H190:H195" si="92">IF(G190&gt;8,G190-8,"")</f>
        <v/>
      </c>
      <c r="I190" s="75"/>
      <c r="J190" s="75"/>
      <c r="K190" s="54">
        <f t="shared" ref="K190:K195" si="93">SUM((G190)*$L$2)</f>
        <v>89.999999999999858</v>
      </c>
      <c r="L190" s="24"/>
    </row>
    <row r="191" spans="1:14" x14ac:dyDescent="0.25">
      <c r="A191" s="41" t="s">
        <v>2</v>
      </c>
      <c r="B191" s="42">
        <v>42816</v>
      </c>
      <c r="C191" s="43">
        <f t="shared" si="91"/>
        <v>12</v>
      </c>
      <c r="D191" s="49">
        <v>0.37500000000000022</v>
      </c>
      <c r="E191" s="49">
        <v>0.70833333333333304</v>
      </c>
      <c r="F191" s="64">
        <v>2.0833333333333332E-2</v>
      </c>
      <c r="G191" s="34">
        <f t="shared" si="90"/>
        <v>7.9999999999999876</v>
      </c>
      <c r="H191" s="50" t="str">
        <f t="shared" si="92"/>
        <v/>
      </c>
      <c r="I191" s="74"/>
      <c r="J191" s="74"/>
      <c r="K191" s="51">
        <f t="shared" si="93"/>
        <v>89.999999999999858</v>
      </c>
      <c r="L191" s="24"/>
    </row>
    <row r="192" spans="1:14" x14ac:dyDescent="0.25">
      <c r="A192" s="44" t="s">
        <v>3</v>
      </c>
      <c r="B192" s="42">
        <v>42817</v>
      </c>
      <c r="C192" s="43">
        <f t="shared" si="91"/>
        <v>12</v>
      </c>
      <c r="D192" s="52">
        <v>0.37500000000000022</v>
      </c>
      <c r="E192" s="52">
        <v>0.70833333333333304</v>
      </c>
      <c r="F192" s="65">
        <v>2.0833333333333332E-2</v>
      </c>
      <c r="G192" s="35">
        <f t="shared" si="90"/>
        <v>7.9999999999999876</v>
      </c>
      <c r="H192" s="53" t="str">
        <f t="shared" si="92"/>
        <v/>
      </c>
      <c r="I192" s="75"/>
      <c r="J192" s="75"/>
      <c r="K192" s="54">
        <f t="shared" si="93"/>
        <v>89.999999999999858</v>
      </c>
      <c r="L192" s="24"/>
    </row>
    <row r="193" spans="1:14" x14ac:dyDescent="0.25">
      <c r="A193" s="41" t="s">
        <v>4</v>
      </c>
      <c r="B193" s="42">
        <v>42818</v>
      </c>
      <c r="C193" s="43">
        <f t="shared" si="91"/>
        <v>12</v>
      </c>
      <c r="D193" s="49">
        <v>0.37500000000000022</v>
      </c>
      <c r="E193" s="49">
        <v>0.70833333333333304</v>
      </c>
      <c r="F193" s="64">
        <v>2.0833333333333332E-2</v>
      </c>
      <c r="G193" s="34">
        <f t="shared" si="90"/>
        <v>7.9999999999999876</v>
      </c>
      <c r="H193" s="50" t="str">
        <f t="shared" si="92"/>
        <v/>
      </c>
      <c r="I193" s="74"/>
      <c r="J193" s="74"/>
      <c r="K193" s="51">
        <f t="shared" si="93"/>
        <v>89.999999999999858</v>
      </c>
      <c r="L193" s="24"/>
    </row>
    <row r="194" spans="1:14" x14ac:dyDescent="0.25">
      <c r="A194" s="44" t="s">
        <v>5</v>
      </c>
      <c r="B194" s="42">
        <v>42819</v>
      </c>
      <c r="C194" s="43">
        <f t="shared" si="91"/>
        <v>12</v>
      </c>
      <c r="D194" s="52">
        <v>0.99999999999999867</v>
      </c>
      <c r="E194" s="52">
        <v>0.99999999999999867</v>
      </c>
      <c r="F194" s="65">
        <v>2.0833333333333332E-2</v>
      </c>
      <c r="G194" s="35">
        <f t="shared" si="90"/>
        <v>0</v>
      </c>
      <c r="H194" s="53" t="str">
        <f t="shared" si="92"/>
        <v/>
      </c>
      <c r="I194" s="75"/>
      <c r="J194" s="75"/>
      <c r="K194" s="54">
        <f t="shared" si="93"/>
        <v>0</v>
      </c>
      <c r="L194" s="24"/>
    </row>
    <row r="195" spans="1:14" x14ac:dyDescent="0.25">
      <c r="A195" s="41" t="s">
        <v>6</v>
      </c>
      <c r="B195" s="42">
        <v>42820</v>
      </c>
      <c r="C195" s="43">
        <f t="shared" si="91"/>
        <v>12</v>
      </c>
      <c r="D195" s="55">
        <v>0.99999999999999867</v>
      </c>
      <c r="E195" s="49">
        <v>0.99999999999999867</v>
      </c>
      <c r="F195" s="64">
        <v>2.0833333333333332E-2</v>
      </c>
      <c r="G195" s="34">
        <f t="shared" si="90"/>
        <v>0</v>
      </c>
      <c r="H195" s="50" t="str">
        <f t="shared" si="92"/>
        <v/>
      </c>
      <c r="I195" s="74"/>
      <c r="J195" s="74"/>
      <c r="K195" s="51">
        <f t="shared" si="93"/>
        <v>0</v>
      </c>
      <c r="L195" s="24"/>
    </row>
    <row r="196" spans="1:14" x14ac:dyDescent="0.25">
      <c r="A196" s="23"/>
      <c r="B196" s="21"/>
      <c r="C196" s="22"/>
      <c r="D196" s="56"/>
      <c r="E196" s="57"/>
      <c r="F196" s="46" t="s">
        <v>20</v>
      </c>
      <c r="G196" s="28">
        <f>SUM(G189:G195)</f>
        <v>39.999999999999936</v>
      </c>
      <c r="H196" s="58">
        <f>SUM(H189:H195)</f>
        <v>0</v>
      </c>
      <c r="I196" s="76">
        <f t="shared" ref="I196:J196" si="94">SUM(I189:I195)</f>
        <v>0</v>
      </c>
      <c r="J196" s="76">
        <f t="shared" si="94"/>
        <v>0</v>
      </c>
      <c r="K196" s="29">
        <f>SUM(K189:K195)</f>
        <v>449.99999999999932</v>
      </c>
      <c r="L196" s="24"/>
    </row>
    <row r="197" spans="1:14" x14ac:dyDescent="0.25">
      <c r="B197" s="21"/>
      <c r="C197" s="22"/>
      <c r="D197" s="57"/>
      <c r="E197" s="57"/>
      <c r="F197" s="66" t="s">
        <v>21</v>
      </c>
      <c r="G197" s="7"/>
      <c r="H197" s="50"/>
      <c r="I197" s="74"/>
      <c r="J197" s="74"/>
      <c r="K197" s="32">
        <f>K196/1.33</f>
        <v>338.34586466165359</v>
      </c>
      <c r="L197" s="24"/>
    </row>
    <row r="198" spans="1:14" ht="15.75" thickBot="1" x14ac:dyDescent="0.3"/>
    <row r="199" spans="1:14" ht="15.75" thickBot="1" x14ac:dyDescent="0.3">
      <c r="A199" s="14" t="s">
        <v>14</v>
      </c>
      <c r="B199" s="15" t="s">
        <v>7</v>
      </c>
      <c r="C199" s="15" t="s">
        <v>13</v>
      </c>
      <c r="D199" s="47" t="s">
        <v>8</v>
      </c>
      <c r="E199" s="47" t="s">
        <v>9</v>
      </c>
      <c r="F199" s="16" t="s">
        <v>15</v>
      </c>
      <c r="G199" s="16" t="s">
        <v>16</v>
      </c>
      <c r="H199" s="48" t="s">
        <v>19</v>
      </c>
      <c r="I199" s="73" t="s">
        <v>17</v>
      </c>
      <c r="J199" s="73" t="s">
        <v>18</v>
      </c>
      <c r="K199" s="17" t="s">
        <v>10</v>
      </c>
      <c r="L199" s="5" t="s">
        <v>12</v>
      </c>
      <c r="N199" s="59">
        <f>C200</f>
        <v>13</v>
      </c>
    </row>
    <row r="200" spans="1:14" x14ac:dyDescent="0.25">
      <c r="A200" s="41" t="s">
        <v>0</v>
      </c>
      <c r="B200" s="42">
        <v>42821</v>
      </c>
      <c r="C200" s="43">
        <f>INT((B200-DATE(YEAR(B200-WEEKDAY(B200-1)+4),1,3)+WEEKDAY(DATE(YEAR(B200-WEEKDAY(B200-1)+4),1,3))+5)/7)</f>
        <v>13</v>
      </c>
      <c r="D200" s="49">
        <v>0.37500000000000022</v>
      </c>
      <c r="E200" s="49">
        <v>0.70833333333333304</v>
      </c>
      <c r="F200" s="64">
        <v>2.0833333333333332E-2</v>
      </c>
      <c r="G200" s="34">
        <f t="shared" ref="G200:G206" si="95">SUM(E200-D200)*24</f>
        <v>7.9999999999999876</v>
      </c>
      <c r="H200" s="50" t="str">
        <f>IF(G200&gt;8,G200-8,"")</f>
        <v/>
      </c>
      <c r="I200" s="74"/>
      <c r="J200" s="74"/>
      <c r="K200" s="51">
        <f>SUM((G200)*$L$2)</f>
        <v>89.999999999999858</v>
      </c>
      <c r="L200" s="9">
        <f>P3/20/8</f>
        <v>11.25</v>
      </c>
    </row>
    <row r="201" spans="1:14" x14ac:dyDescent="0.25">
      <c r="A201" s="44" t="s">
        <v>1</v>
      </c>
      <c r="B201" s="42">
        <v>42822</v>
      </c>
      <c r="C201" s="43">
        <f t="shared" ref="C201:C206" si="96">INT((B201-DATE(YEAR(B201-WEEKDAY(B201-1)+4),1,3)+WEEKDAY(DATE(YEAR(B201-WEEKDAY(B201-1)+4),1,3))+5)/7)</f>
        <v>13</v>
      </c>
      <c r="D201" s="52">
        <v>0.37500000000000022</v>
      </c>
      <c r="E201" s="52">
        <v>0.70833333333333304</v>
      </c>
      <c r="F201" s="65">
        <v>2.0833333333333332E-2</v>
      </c>
      <c r="G201" s="35">
        <f t="shared" si="95"/>
        <v>7.9999999999999876</v>
      </c>
      <c r="H201" s="53" t="str">
        <f t="shared" ref="H201:H206" si="97">IF(G201&gt;8,G201-8,"")</f>
        <v/>
      </c>
      <c r="I201" s="75"/>
      <c r="J201" s="75"/>
      <c r="K201" s="54">
        <f t="shared" ref="K201:K206" si="98">SUM((G201)*$L$2)</f>
        <v>89.999999999999858</v>
      </c>
      <c r="L201" s="24"/>
    </row>
    <row r="202" spans="1:14" x14ac:dyDescent="0.25">
      <c r="A202" s="41" t="s">
        <v>2</v>
      </c>
      <c r="B202" s="42">
        <v>42823</v>
      </c>
      <c r="C202" s="43">
        <f t="shared" si="96"/>
        <v>13</v>
      </c>
      <c r="D202" s="49">
        <v>0.37500000000000022</v>
      </c>
      <c r="E202" s="49">
        <v>0.70833333333333304</v>
      </c>
      <c r="F202" s="64">
        <v>2.0833333333333332E-2</v>
      </c>
      <c r="G202" s="34">
        <f t="shared" si="95"/>
        <v>7.9999999999999876</v>
      </c>
      <c r="H202" s="50" t="str">
        <f t="shared" si="97"/>
        <v/>
      </c>
      <c r="I202" s="74"/>
      <c r="J202" s="74"/>
      <c r="K202" s="51">
        <f t="shared" si="98"/>
        <v>89.999999999999858</v>
      </c>
      <c r="L202" s="24"/>
    </row>
    <row r="203" spans="1:14" x14ac:dyDescent="0.25">
      <c r="A203" s="44" t="s">
        <v>3</v>
      </c>
      <c r="B203" s="42">
        <v>42824</v>
      </c>
      <c r="C203" s="43">
        <f t="shared" si="96"/>
        <v>13</v>
      </c>
      <c r="D203" s="52">
        <v>0.37500000000000022</v>
      </c>
      <c r="E203" s="52">
        <v>0.70833333333333304</v>
      </c>
      <c r="F203" s="65">
        <v>2.0833333333333332E-2</v>
      </c>
      <c r="G203" s="35">
        <f t="shared" si="95"/>
        <v>7.9999999999999876</v>
      </c>
      <c r="H203" s="53" t="str">
        <f t="shared" si="97"/>
        <v/>
      </c>
      <c r="I203" s="75"/>
      <c r="J203" s="75"/>
      <c r="K203" s="54">
        <f t="shared" si="98"/>
        <v>89.999999999999858</v>
      </c>
      <c r="L203" s="24"/>
    </row>
    <row r="204" spans="1:14" x14ac:dyDescent="0.25">
      <c r="A204" s="41" t="s">
        <v>4</v>
      </c>
      <c r="B204" s="42">
        <v>42825</v>
      </c>
      <c r="C204" s="43">
        <f t="shared" si="96"/>
        <v>13</v>
      </c>
      <c r="D204" s="49">
        <v>0.37500000000000022</v>
      </c>
      <c r="E204" s="49">
        <v>0.70833333333333304</v>
      </c>
      <c r="F204" s="64">
        <v>2.0833333333333332E-2</v>
      </c>
      <c r="G204" s="34">
        <f t="shared" si="95"/>
        <v>7.9999999999999876</v>
      </c>
      <c r="H204" s="50" t="str">
        <f t="shared" si="97"/>
        <v/>
      </c>
      <c r="I204" s="74"/>
      <c r="J204" s="74"/>
      <c r="K204" s="51">
        <f t="shared" si="98"/>
        <v>89.999999999999858</v>
      </c>
      <c r="L204" s="24"/>
    </row>
    <row r="205" spans="1:14" x14ac:dyDescent="0.25">
      <c r="A205" s="44" t="s">
        <v>5</v>
      </c>
      <c r="B205" s="42">
        <v>42826</v>
      </c>
      <c r="C205" s="43">
        <f t="shared" si="96"/>
        <v>13</v>
      </c>
      <c r="D205" s="52">
        <v>0.99999999999999867</v>
      </c>
      <c r="E205" s="52">
        <v>0.99999999999999867</v>
      </c>
      <c r="F205" s="65">
        <v>2.0833333333333332E-2</v>
      </c>
      <c r="G205" s="35">
        <f t="shared" si="95"/>
        <v>0</v>
      </c>
      <c r="H205" s="53" t="str">
        <f t="shared" si="97"/>
        <v/>
      </c>
      <c r="I205" s="75"/>
      <c r="J205" s="75"/>
      <c r="K205" s="54">
        <f t="shared" si="98"/>
        <v>0</v>
      </c>
      <c r="L205" s="24"/>
    </row>
    <row r="206" spans="1:14" x14ac:dyDescent="0.25">
      <c r="A206" s="41" t="s">
        <v>6</v>
      </c>
      <c r="B206" s="42">
        <v>42827</v>
      </c>
      <c r="C206" s="43">
        <f t="shared" si="96"/>
        <v>13</v>
      </c>
      <c r="D206" s="55">
        <v>0.99999999999999867</v>
      </c>
      <c r="E206" s="49">
        <v>0.99999999999999867</v>
      </c>
      <c r="F206" s="64">
        <v>2.0833333333333332E-2</v>
      </c>
      <c r="G206" s="34">
        <f t="shared" si="95"/>
        <v>0</v>
      </c>
      <c r="H206" s="50" t="str">
        <f t="shared" si="97"/>
        <v/>
      </c>
      <c r="I206" s="74"/>
      <c r="J206" s="74"/>
      <c r="K206" s="51">
        <f t="shared" si="98"/>
        <v>0</v>
      </c>
      <c r="L206" s="24"/>
    </row>
    <row r="207" spans="1:14" x14ac:dyDescent="0.25">
      <c r="A207" s="23"/>
      <c r="B207" s="21"/>
      <c r="C207" s="22"/>
      <c r="D207" s="56"/>
      <c r="E207" s="57"/>
      <c r="F207" s="46" t="s">
        <v>20</v>
      </c>
      <c r="G207" s="28">
        <f>SUM(G200:G206)</f>
        <v>39.999999999999936</v>
      </c>
      <c r="H207" s="58">
        <f>SUM(H200:H206)</f>
        <v>0</v>
      </c>
      <c r="I207" s="76">
        <f t="shared" ref="I207:J207" si="99">SUM(I200:I206)</f>
        <v>0</v>
      </c>
      <c r="J207" s="76">
        <f t="shared" si="99"/>
        <v>0</v>
      </c>
      <c r="K207" s="29">
        <f>SUM(K200:K206)</f>
        <v>449.99999999999932</v>
      </c>
      <c r="L207" s="24"/>
    </row>
    <row r="208" spans="1:14" x14ac:dyDescent="0.25">
      <c r="B208" s="21"/>
      <c r="C208" s="22"/>
      <c r="D208" s="57"/>
      <c r="E208" s="57"/>
      <c r="F208" s="66" t="s">
        <v>21</v>
      </c>
      <c r="G208" s="7"/>
      <c r="H208" s="50"/>
      <c r="I208" s="74"/>
      <c r="J208" s="74"/>
      <c r="K208" s="32">
        <f>K207/1.33</f>
        <v>338.34586466165359</v>
      </c>
      <c r="L208" s="24"/>
    </row>
    <row r="209" spans="1:14" ht="15.75" thickBot="1" x14ac:dyDescent="0.3"/>
    <row r="210" spans="1:14" ht="15.75" thickBot="1" x14ac:dyDescent="0.3">
      <c r="A210" s="14" t="s">
        <v>14</v>
      </c>
      <c r="B210" s="15" t="s">
        <v>7</v>
      </c>
      <c r="C210" s="15" t="s">
        <v>13</v>
      </c>
      <c r="D210" s="47" t="s">
        <v>8</v>
      </c>
      <c r="E210" s="47" t="s">
        <v>9</v>
      </c>
      <c r="F210" s="16" t="s">
        <v>15</v>
      </c>
      <c r="G210" s="16" t="s">
        <v>16</v>
      </c>
      <c r="H210" s="48" t="s">
        <v>19</v>
      </c>
      <c r="I210" s="73" t="s">
        <v>17</v>
      </c>
      <c r="J210" s="73" t="s">
        <v>18</v>
      </c>
      <c r="K210" s="17" t="s">
        <v>10</v>
      </c>
      <c r="L210" s="5" t="s">
        <v>12</v>
      </c>
      <c r="N210" s="59">
        <f>C211</f>
        <v>14</v>
      </c>
    </row>
    <row r="211" spans="1:14" x14ac:dyDescent="0.25">
      <c r="A211" s="41" t="s">
        <v>0</v>
      </c>
      <c r="B211" s="42">
        <v>42828</v>
      </c>
      <c r="C211" s="43">
        <f>INT((B211-DATE(YEAR(B211-WEEKDAY(B211-1)+4),1,3)+WEEKDAY(DATE(YEAR(B211-WEEKDAY(B211-1)+4),1,3))+5)/7)</f>
        <v>14</v>
      </c>
      <c r="D211" s="49">
        <v>0.37500000000000022</v>
      </c>
      <c r="E211" s="49">
        <v>0.70833333333333304</v>
      </c>
      <c r="F211" s="64">
        <v>2.0833333333333332E-2</v>
      </c>
      <c r="G211" s="34">
        <f t="shared" ref="G211:G217" si="100">SUM(E211-D211)*24</f>
        <v>7.9999999999999876</v>
      </c>
      <c r="H211" s="50" t="str">
        <f>IF(G211&gt;8,G211-8,"")</f>
        <v/>
      </c>
      <c r="I211" s="74"/>
      <c r="J211" s="74"/>
      <c r="K211" s="51">
        <f>SUM((G211)*$L$2)</f>
        <v>89.999999999999858</v>
      </c>
      <c r="L211" s="9">
        <f>P3/20/8</f>
        <v>11.25</v>
      </c>
    </row>
    <row r="212" spans="1:14" x14ac:dyDescent="0.25">
      <c r="A212" s="44" t="s">
        <v>1</v>
      </c>
      <c r="B212" s="42">
        <v>42829</v>
      </c>
      <c r="C212" s="43">
        <f t="shared" ref="C212:C217" si="101">INT((B212-DATE(YEAR(B212-WEEKDAY(B212-1)+4),1,3)+WEEKDAY(DATE(YEAR(B212-WEEKDAY(B212-1)+4),1,3))+5)/7)</f>
        <v>14</v>
      </c>
      <c r="D212" s="52">
        <v>0.37500000000000022</v>
      </c>
      <c r="E212" s="52">
        <v>0.70833333333333304</v>
      </c>
      <c r="F212" s="65">
        <v>2.0833333333333332E-2</v>
      </c>
      <c r="G212" s="35">
        <f t="shared" si="100"/>
        <v>7.9999999999999876</v>
      </c>
      <c r="H212" s="53" t="str">
        <f t="shared" ref="H212:H217" si="102">IF(G212&gt;8,G212-8,"")</f>
        <v/>
      </c>
      <c r="I212" s="75"/>
      <c r="J212" s="75"/>
      <c r="K212" s="54">
        <f t="shared" ref="K212:K217" si="103">SUM((G212)*$L$2)</f>
        <v>89.999999999999858</v>
      </c>
      <c r="L212" s="24"/>
    </row>
    <row r="213" spans="1:14" x14ac:dyDescent="0.25">
      <c r="A213" s="41" t="s">
        <v>2</v>
      </c>
      <c r="B213" s="42">
        <v>42830</v>
      </c>
      <c r="C213" s="43">
        <f t="shared" si="101"/>
        <v>14</v>
      </c>
      <c r="D213" s="49">
        <v>0.37500000000000022</v>
      </c>
      <c r="E213" s="49">
        <v>0.70833333333333304</v>
      </c>
      <c r="F213" s="64">
        <v>2.0833333333333332E-2</v>
      </c>
      <c r="G213" s="34">
        <f t="shared" si="100"/>
        <v>7.9999999999999876</v>
      </c>
      <c r="H213" s="50" t="str">
        <f t="shared" si="102"/>
        <v/>
      </c>
      <c r="I213" s="74"/>
      <c r="J213" s="74"/>
      <c r="K213" s="51">
        <f t="shared" si="103"/>
        <v>89.999999999999858</v>
      </c>
      <c r="L213" s="24"/>
    </row>
    <row r="214" spans="1:14" x14ac:dyDescent="0.25">
      <c r="A214" s="44" t="s">
        <v>3</v>
      </c>
      <c r="B214" s="42">
        <v>42831</v>
      </c>
      <c r="C214" s="43">
        <f t="shared" si="101"/>
        <v>14</v>
      </c>
      <c r="D214" s="52">
        <v>0.37500000000000022</v>
      </c>
      <c r="E214" s="52">
        <v>0.70833333333333304</v>
      </c>
      <c r="F214" s="65">
        <v>2.0833333333333332E-2</v>
      </c>
      <c r="G214" s="35">
        <f t="shared" si="100"/>
        <v>7.9999999999999876</v>
      </c>
      <c r="H214" s="53" t="str">
        <f t="shared" si="102"/>
        <v/>
      </c>
      <c r="I214" s="75"/>
      <c r="J214" s="75"/>
      <c r="K214" s="54">
        <f t="shared" si="103"/>
        <v>89.999999999999858</v>
      </c>
      <c r="L214" s="24"/>
    </row>
    <row r="215" spans="1:14" x14ac:dyDescent="0.25">
      <c r="A215" s="41" t="s">
        <v>4</v>
      </c>
      <c r="B215" s="42">
        <v>42832</v>
      </c>
      <c r="C215" s="43">
        <f t="shared" si="101"/>
        <v>14</v>
      </c>
      <c r="D215" s="49">
        <v>0.37500000000000022</v>
      </c>
      <c r="E215" s="49">
        <v>0.70833333333333304</v>
      </c>
      <c r="F215" s="64">
        <v>2.0833333333333332E-2</v>
      </c>
      <c r="G215" s="34">
        <f t="shared" si="100"/>
        <v>7.9999999999999876</v>
      </c>
      <c r="H215" s="50" t="str">
        <f t="shared" si="102"/>
        <v/>
      </c>
      <c r="I215" s="74"/>
      <c r="J215" s="74"/>
      <c r="K215" s="51">
        <f t="shared" si="103"/>
        <v>89.999999999999858</v>
      </c>
      <c r="L215" s="24"/>
    </row>
    <row r="216" spans="1:14" x14ac:dyDescent="0.25">
      <c r="A216" s="44" t="s">
        <v>5</v>
      </c>
      <c r="B216" s="42">
        <v>42833</v>
      </c>
      <c r="C216" s="43">
        <f t="shared" si="101"/>
        <v>14</v>
      </c>
      <c r="D216" s="52">
        <v>0.99999999999999867</v>
      </c>
      <c r="E216" s="52">
        <v>0.99999999999999867</v>
      </c>
      <c r="F216" s="65">
        <v>2.0833333333333332E-2</v>
      </c>
      <c r="G216" s="35">
        <f t="shared" si="100"/>
        <v>0</v>
      </c>
      <c r="H216" s="53" t="str">
        <f t="shared" si="102"/>
        <v/>
      </c>
      <c r="I216" s="75"/>
      <c r="J216" s="75"/>
      <c r="K216" s="54">
        <f t="shared" si="103"/>
        <v>0</v>
      </c>
      <c r="L216" s="24"/>
    </row>
    <row r="217" spans="1:14" x14ac:dyDescent="0.25">
      <c r="A217" s="41" t="s">
        <v>6</v>
      </c>
      <c r="B217" s="42">
        <v>42834</v>
      </c>
      <c r="C217" s="43">
        <f t="shared" si="101"/>
        <v>14</v>
      </c>
      <c r="D217" s="55">
        <v>0.99999999999999867</v>
      </c>
      <c r="E217" s="49">
        <v>0.99999999999999867</v>
      </c>
      <c r="F217" s="64">
        <v>2.0833333333333332E-2</v>
      </c>
      <c r="G217" s="34">
        <f t="shared" si="100"/>
        <v>0</v>
      </c>
      <c r="H217" s="50" t="str">
        <f t="shared" si="102"/>
        <v/>
      </c>
      <c r="I217" s="74"/>
      <c r="J217" s="74"/>
      <c r="K217" s="51">
        <f t="shared" si="103"/>
        <v>0</v>
      </c>
      <c r="L217" s="24"/>
    </row>
    <row r="218" spans="1:14" x14ac:dyDescent="0.25">
      <c r="A218" s="23"/>
      <c r="B218" s="21"/>
      <c r="C218" s="22"/>
      <c r="D218" s="56"/>
      <c r="E218" s="57"/>
      <c r="F218" s="46" t="s">
        <v>20</v>
      </c>
      <c r="G218" s="28">
        <f>SUM(G211:G217)</f>
        <v>39.999999999999936</v>
      </c>
      <c r="H218" s="58">
        <f>SUM(H211:H217)</f>
        <v>0</v>
      </c>
      <c r="I218" s="76">
        <f t="shared" ref="I218:J218" si="104">SUM(I211:I217)</f>
        <v>0</v>
      </c>
      <c r="J218" s="76">
        <f t="shared" si="104"/>
        <v>0</v>
      </c>
      <c r="K218" s="29">
        <f>SUM(K211:K217)</f>
        <v>449.99999999999932</v>
      </c>
      <c r="L218" s="24"/>
    </row>
    <row r="219" spans="1:14" x14ac:dyDescent="0.25">
      <c r="B219" s="21"/>
      <c r="C219" s="22"/>
      <c r="D219" s="57"/>
      <c r="E219" s="57"/>
      <c r="F219" s="66" t="s">
        <v>21</v>
      </c>
      <c r="G219" s="7"/>
      <c r="H219" s="50"/>
      <c r="I219" s="74"/>
      <c r="J219" s="74"/>
      <c r="K219" s="32">
        <f>K218/1.33</f>
        <v>338.34586466165359</v>
      </c>
      <c r="L219" s="24"/>
    </row>
    <row r="220" spans="1:14" ht="15.75" thickBot="1" x14ac:dyDescent="0.3"/>
    <row r="221" spans="1:14" ht="15.75" thickBot="1" x14ac:dyDescent="0.3">
      <c r="A221" s="14" t="s">
        <v>14</v>
      </c>
      <c r="B221" s="15" t="s">
        <v>7</v>
      </c>
      <c r="C221" s="15" t="s">
        <v>13</v>
      </c>
      <c r="D221" s="47" t="s">
        <v>8</v>
      </c>
      <c r="E221" s="47" t="s">
        <v>9</v>
      </c>
      <c r="F221" s="16" t="s">
        <v>15</v>
      </c>
      <c r="G221" s="16" t="s">
        <v>16</v>
      </c>
      <c r="H221" s="48" t="s">
        <v>19</v>
      </c>
      <c r="I221" s="73" t="s">
        <v>17</v>
      </c>
      <c r="J221" s="73" t="s">
        <v>18</v>
      </c>
      <c r="K221" s="17" t="s">
        <v>10</v>
      </c>
      <c r="L221" s="5" t="s">
        <v>12</v>
      </c>
      <c r="N221" s="59">
        <f>C222</f>
        <v>15</v>
      </c>
    </row>
    <row r="222" spans="1:14" x14ac:dyDescent="0.25">
      <c r="A222" s="41" t="s">
        <v>0</v>
      </c>
      <c r="B222" s="42">
        <v>42835</v>
      </c>
      <c r="C222" s="43">
        <f>INT((B222-DATE(YEAR(B222-WEEKDAY(B222-1)+4),1,3)+WEEKDAY(DATE(YEAR(B222-WEEKDAY(B222-1)+4),1,3))+5)/7)</f>
        <v>15</v>
      </c>
      <c r="D222" s="49">
        <v>0.37500000000000022</v>
      </c>
      <c r="E222" s="49">
        <v>0.70833333333333304</v>
      </c>
      <c r="F222" s="64">
        <v>2.0833333333333332E-2</v>
      </c>
      <c r="G222" s="34">
        <f t="shared" ref="G222:G228" si="105">SUM(E222-D222)*24</f>
        <v>7.9999999999999876</v>
      </c>
      <c r="H222" s="50" t="str">
        <f>IF(G222&gt;8,G222-8,"")</f>
        <v/>
      </c>
      <c r="I222" s="74"/>
      <c r="J222" s="74"/>
      <c r="K222" s="51">
        <f>SUM((G222)*$L$2)</f>
        <v>89.999999999999858</v>
      </c>
      <c r="L222" s="9">
        <f>P3/20/8</f>
        <v>11.25</v>
      </c>
    </row>
    <row r="223" spans="1:14" x14ac:dyDescent="0.25">
      <c r="A223" s="44" t="s">
        <v>1</v>
      </c>
      <c r="B223" s="42">
        <v>42836</v>
      </c>
      <c r="C223" s="43">
        <f t="shared" ref="C223:C228" si="106">INT((B223-DATE(YEAR(B223-WEEKDAY(B223-1)+4),1,3)+WEEKDAY(DATE(YEAR(B223-WEEKDAY(B223-1)+4),1,3))+5)/7)</f>
        <v>15</v>
      </c>
      <c r="D223" s="52">
        <v>0.37500000000000022</v>
      </c>
      <c r="E223" s="52">
        <v>0.70833333333333304</v>
      </c>
      <c r="F223" s="65">
        <v>2.0833333333333332E-2</v>
      </c>
      <c r="G223" s="35">
        <f t="shared" si="105"/>
        <v>7.9999999999999876</v>
      </c>
      <c r="H223" s="53" t="str">
        <f t="shared" ref="H223:H228" si="107">IF(G223&gt;8,G223-8,"")</f>
        <v/>
      </c>
      <c r="I223" s="75"/>
      <c r="J223" s="75"/>
      <c r="K223" s="54">
        <f t="shared" ref="K223:K228" si="108">SUM((G223)*$L$2)</f>
        <v>89.999999999999858</v>
      </c>
      <c r="L223" s="24"/>
    </row>
    <row r="224" spans="1:14" x14ac:dyDescent="0.25">
      <c r="A224" s="41" t="s">
        <v>2</v>
      </c>
      <c r="B224" s="42">
        <v>42837</v>
      </c>
      <c r="C224" s="43">
        <f t="shared" si="106"/>
        <v>15</v>
      </c>
      <c r="D224" s="49">
        <v>0.37500000000000022</v>
      </c>
      <c r="E224" s="49">
        <v>0.70833333333333304</v>
      </c>
      <c r="F224" s="64">
        <v>2.0833333333333332E-2</v>
      </c>
      <c r="G224" s="34">
        <f t="shared" si="105"/>
        <v>7.9999999999999876</v>
      </c>
      <c r="H224" s="50" t="str">
        <f t="shared" si="107"/>
        <v/>
      </c>
      <c r="I224" s="74"/>
      <c r="J224" s="74"/>
      <c r="K224" s="51">
        <f t="shared" si="108"/>
        <v>89.999999999999858</v>
      </c>
      <c r="L224" s="24"/>
    </row>
    <row r="225" spans="1:14" x14ac:dyDescent="0.25">
      <c r="A225" s="44" t="s">
        <v>3</v>
      </c>
      <c r="B225" s="42">
        <v>42838</v>
      </c>
      <c r="C225" s="43">
        <f t="shared" si="106"/>
        <v>15</v>
      </c>
      <c r="D225" s="52">
        <v>0.37500000000000022</v>
      </c>
      <c r="E225" s="52">
        <v>0.70833333333333304</v>
      </c>
      <c r="F225" s="65">
        <v>2.0833333333333332E-2</v>
      </c>
      <c r="G225" s="35">
        <f t="shared" si="105"/>
        <v>7.9999999999999876</v>
      </c>
      <c r="H225" s="53" t="str">
        <f t="shared" si="107"/>
        <v/>
      </c>
      <c r="I225" s="75"/>
      <c r="J225" s="75"/>
      <c r="K225" s="54">
        <f t="shared" si="108"/>
        <v>89.999999999999858</v>
      </c>
      <c r="L225" s="24"/>
    </row>
    <row r="226" spans="1:14" x14ac:dyDescent="0.25">
      <c r="A226" s="41" t="s">
        <v>4</v>
      </c>
      <c r="B226" s="42">
        <v>42839</v>
      </c>
      <c r="C226" s="43">
        <f t="shared" si="106"/>
        <v>15</v>
      </c>
      <c r="D226" s="49">
        <v>0.37500000000000022</v>
      </c>
      <c r="E226" s="49">
        <v>0.70833333333333304</v>
      </c>
      <c r="F226" s="64">
        <v>2.0833333333333332E-2</v>
      </c>
      <c r="G226" s="34">
        <f t="shared" si="105"/>
        <v>7.9999999999999876</v>
      </c>
      <c r="H226" s="50" t="str">
        <f t="shared" si="107"/>
        <v/>
      </c>
      <c r="I226" s="74"/>
      <c r="J226" s="74"/>
      <c r="K226" s="51">
        <f t="shared" si="108"/>
        <v>89.999999999999858</v>
      </c>
      <c r="L226" s="24"/>
    </row>
    <row r="227" spans="1:14" x14ac:dyDescent="0.25">
      <c r="A227" s="44" t="s">
        <v>5</v>
      </c>
      <c r="B227" s="42">
        <v>42840</v>
      </c>
      <c r="C227" s="43">
        <f t="shared" si="106"/>
        <v>15</v>
      </c>
      <c r="D227" s="52">
        <v>0.99999999999999867</v>
      </c>
      <c r="E227" s="52">
        <v>0.99999999999999867</v>
      </c>
      <c r="F227" s="65">
        <v>2.0833333333333332E-2</v>
      </c>
      <c r="G227" s="35">
        <f t="shared" si="105"/>
        <v>0</v>
      </c>
      <c r="H227" s="53" t="str">
        <f t="shared" si="107"/>
        <v/>
      </c>
      <c r="I227" s="75"/>
      <c r="J227" s="75"/>
      <c r="K227" s="54">
        <f t="shared" si="108"/>
        <v>0</v>
      </c>
      <c r="L227" s="24"/>
    </row>
    <row r="228" spans="1:14" x14ac:dyDescent="0.25">
      <c r="A228" s="41" t="s">
        <v>6</v>
      </c>
      <c r="B228" s="42">
        <v>42841</v>
      </c>
      <c r="C228" s="43">
        <f t="shared" si="106"/>
        <v>15</v>
      </c>
      <c r="D228" s="55">
        <v>0.99999999999999867</v>
      </c>
      <c r="E228" s="49">
        <v>0.99999999999999867</v>
      </c>
      <c r="F228" s="64">
        <v>2.0833333333333332E-2</v>
      </c>
      <c r="G228" s="34">
        <f t="shared" si="105"/>
        <v>0</v>
      </c>
      <c r="H228" s="50" t="str">
        <f t="shared" si="107"/>
        <v/>
      </c>
      <c r="I228" s="74"/>
      <c r="J228" s="74"/>
      <c r="K228" s="51">
        <f t="shared" si="108"/>
        <v>0</v>
      </c>
      <c r="L228" s="24"/>
    </row>
    <row r="229" spans="1:14" x14ac:dyDescent="0.25">
      <c r="A229" s="23"/>
      <c r="B229" s="21"/>
      <c r="C229" s="22"/>
      <c r="D229" s="56"/>
      <c r="E229" s="57"/>
      <c r="F229" s="46" t="s">
        <v>20</v>
      </c>
      <c r="G229" s="28">
        <f>SUM(G222:G228)</f>
        <v>39.999999999999936</v>
      </c>
      <c r="H229" s="58">
        <f>SUM(H222:H228)</f>
        <v>0</v>
      </c>
      <c r="I229" s="76">
        <f t="shared" ref="I229:J229" si="109">SUM(I222:I228)</f>
        <v>0</v>
      </c>
      <c r="J229" s="76">
        <f t="shared" si="109"/>
        <v>0</v>
      </c>
      <c r="K229" s="29">
        <f>SUM(K222:K228)</f>
        <v>449.99999999999932</v>
      </c>
      <c r="L229" s="24"/>
    </row>
    <row r="230" spans="1:14" x14ac:dyDescent="0.25">
      <c r="B230" s="21"/>
      <c r="C230" s="22"/>
      <c r="D230" s="57"/>
      <c r="E230" s="57"/>
      <c r="F230" s="66" t="s">
        <v>21</v>
      </c>
      <c r="G230" s="7"/>
      <c r="H230" s="50"/>
      <c r="I230" s="74"/>
      <c r="J230" s="74"/>
      <c r="K230" s="32">
        <f>K229/1.33</f>
        <v>338.34586466165359</v>
      </c>
      <c r="L230" s="24"/>
    </row>
    <row r="231" spans="1:14" ht="15.75" thickBot="1" x14ac:dyDescent="0.3"/>
    <row r="232" spans="1:14" ht="15.75" thickBot="1" x14ac:dyDescent="0.3">
      <c r="A232" s="14" t="s">
        <v>14</v>
      </c>
      <c r="B232" s="15" t="s">
        <v>7</v>
      </c>
      <c r="C232" s="15" t="s">
        <v>13</v>
      </c>
      <c r="D232" s="47" t="s">
        <v>8</v>
      </c>
      <c r="E232" s="47" t="s">
        <v>9</v>
      </c>
      <c r="F232" s="16" t="s">
        <v>15</v>
      </c>
      <c r="G232" s="16" t="s">
        <v>16</v>
      </c>
      <c r="H232" s="48" t="s">
        <v>19</v>
      </c>
      <c r="I232" s="73" t="s">
        <v>17</v>
      </c>
      <c r="J232" s="73" t="s">
        <v>18</v>
      </c>
      <c r="K232" s="17" t="s">
        <v>10</v>
      </c>
      <c r="L232" s="5" t="s">
        <v>12</v>
      </c>
      <c r="N232" s="59">
        <f>C233</f>
        <v>16</v>
      </c>
    </row>
    <row r="233" spans="1:14" x14ac:dyDescent="0.25">
      <c r="A233" s="41" t="s">
        <v>0</v>
      </c>
      <c r="B233" s="42">
        <v>42842</v>
      </c>
      <c r="C233" s="43">
        <f>INT((B233-DATE(YEAR(B233-WEEKDAY(B233-1)+4),1,3)+WEEKDAY(DATE(YEAR(B233-WEEKDAY(B233-1)+4),1,3))+5)/7)</f>
        <v>16</v>
      </c>
      <c r="D233" s="49">
        <v>0.37500000000000022</v>
      </c>
      <c r="E233" s="49">
        <v>0.70833333333333304</v>
      </c>
      <c r="F233" s="64">
        <v>2.0833333333333332E-2</v>
      </c>
      <c r="G233" s="34">
        <f t="shared" ref="G233:G239" si="110">SUM(E233-D233)*24</f>
        <v>7.9999999999999876</v>
      </c>
      <c r="H233" s="50" t="str">
        <f>IF(G233&gt;8,G233-8,"")</f>
        <v/>
      </c>
      <c r="I233" s="74"/>
      <c r="J233" s="74"/>
      <c r="K233" s="51">
        <f>SUM((G233)*$L$2)</f>
        <v>89.999999999999858</v>
      </c>
      <c r="L233" s="9">
        <f>P3/20/8</f>
        <v>11.25</v>
      </c>
    </row>
    <row r="234" spans="1:14" x14ac:dyDescent="0.25">
      <c r="A234" s="44" t="s">
        <v>1</v>
      </c>
      <c r="B234" s="42">
        <v>42843</v>
      </c>
      <c r="C234" s="43">
        <f t="shared" ref="C234:C239" si="111">INT((B234-DATE(YEAR(B234-WEEKDAY(B234-1)+4),1,3)+WEEKDAY(DATE(YEAR(B234-WEEKDAY(B234-1)+4),1,3))+5)/7)</f>
        <v>16</v>
      </c>
      <c r="D234" s="52">
        <v>0.37500000000000022</v>
      </c>
      <c r="E234" s="52">
        <v>0.70833333333333304</v>
      </c>
      <c r="F234" s="65">
        <v>2.0833333333333332E-2</v>
      </c>
      <c r="G234" s="35">
        <f t="shared" si="110"/>
        <v>7.9999999999999876</v>
      </c>
      <c r="H234" s="53" t="str">
        <f t="shared" ref="H234:H239" si="112">IF(G234&gt;8,G234-8,"")</f>
        <v/>
      </c>
      <c r="I234" s="75"/>
      <c r="J234" s="75"/>
      <c r="K234" s="54">
        <f t="shared" ref="K234:K239" si="113">SUM((G234)*$L$2)</f>
        <v>89.999999999999858</v>
      </c>
      <c r="L234" s="24"/>
    </row>
    <row r="235" spans="1:14" x14ac:dyDescent="0.25">
      <c r="A235" s="41" t="s">
        <v>2</v>
      </c>
      <c r="B235" s="42">
        <v>42844</v>
      </c>
      <c r="C235" s="43">
        <f t="shared" si="111"/>
        <v>16</v>
      </c>
      <c r="D235" s="49">
        <v>0.37500000000000022</v>
      </c>
      <c r="E235" s="49">
        <v>0.70833333333333304</v>
      </c>
      <c r="F235" s="64">
        <v>2.0833333333333332E-2</v>
      </c>
      <c r="G235" s="34">
        <f t="shared" si="110"/>
        <v>7.9999999999999876</v>
      </c>
      <c r="H235" s="50" t="str">
        <f t="shared" si="112"/>
        <v/>
      </c>
      <c r="I235" s="74"/>
      <c r="J235" s="74"/>
      <c r="K235" s="51">
        <f t="shared" si="113"/>
        <v>89.999999999999858</v>
      </c>
      <c r="L235" s="24"/>
    </row>
    <row r="236" spans="1:14" x14ac:dyDescent="0.25">
      <c r="A236" s="44" t="s">
        <v>3</v>
      </c>
      <c r="B236" s="42">
        <v>42845</v>
      </c>
      <c r="C236" s="43">
        <f t="shared" si="111"/>
        <v>16</v>
      </c>
      <c r="D236" s="52">
        <v>0.37500000000000022</v>
      </c>
      <c r="E236" s="52">
        <v>0.70833333333333304</v>
      </c>
      <c r="F236" s="65">
        <v>2.0833333333333332E-2</v>
      </c>
      <c r="G236" s="35">
        <f t="shared" si="110"/>
        <v>7.9999999999999876</v>
      </c>
      <c r="H236" s="53" t="str">
        <f t="shared" si="112"/>
        <v/>
      </c>
      <c r="I236" s="75"/>
      <c r="J236" s="75"/>
      <c r="K236" s="54">
        <f t="shared" si="113"/>
        <v>89.999999999999858</v>
      </c>
      <c r="L236" s="24"/>
    </row>
    <row r="237" spans="1:14" x14ac:dyDescent="0.25">
      <c r="A237" s="41" t="s">
        <v>4</v>
      </c>
      <c r="B237" s="42">
        <v>42846</v>
      </c>
      <c r="C237" s="43">
        <f t="shared" si="111"/>
        <v>16</v>
      </c>
      <c r="D237" s="49">
        <v>0.37500000000000022</v>
      </c>
      <c r="E237" s="49">
        <v>0.70833333333333304</v>
      </c>
      <c r="F237" s="64">
        <v>2.0833333333333332E-2</v>
      </c>
      <c r="G237" s="34">
        <f t="shared" si="110"/>
        <v>7.9999999999999876</v>
      </c>
      <c r="H237" s="50" t="str">
        <f t="shared" si="112"/>
        <v/>
      </c>
      <c r="I237" s="74"/>
      <c r="J237" s="74"/>
      <c r="K237" s="51">
        <f t="shared" si="113"/>
        <v>89.999999999999858</v>
      </c>
      <c r="L237" s="24"/>
    </row>
    <row r="238" spans="1:14" x14ac:dyDescent="0.25">
      <c r="A238" s="44" t="s">
        <v>5</v>
      </c>
      <c r="B238" s="42">
        <v>42847</v>
      </c>
      <c r="C238" s="43">
        <f t="shared" si="111"/>
        <v>16</v>
      </c>
      <c r="D238" s="52">
        <v>0.99999999999999867</v>
      </c>
      <c r="E238" s="52">
        <v>0.99999999999999867</v>
      </c>
      <c r="F238" s="65">
        <v>2.0833333333333332E-2</v>
      </c>
      <c r="G238" s="35">
        <f t="shared" si="110"/>
        <v>0</v>
      </c>
      <c r="H238" s="53" t="str">
        <f t="shared" si="112"/>
        <v/>
      </c>
      <c r="I238" s="75"/>
      <c r="J238" s="75"/>
      <c r="K238" s="54">
        <f t="shared" si="113"/>
        <v>0</v>
      </c>
      <c r="L238" s="24"/>
    </row>
    <row r="239" spans="1:14" x14ac:dyDescent="0.25">
      <c r="A239" s="41" t="s">
        <v>6</v>
      </c>
      <c r="B239" s="42">
        <v>42848</v>
      </c>
      <c r="C239" s="43">
        <f t="shared" si="111"/>
        <v>16</v>
      </c>
      <c r="D239" s="55">
        <v>0.99999999999999867</v>
      </c>
      <c r="E239" s="49">
        <v>0.99999999999999867</v>
      </c>
      <c r="F239" s="64">
        <v>2.0833333333333332E-2</v>
      </c>
      <c r="G239" s="34">
        <f t="shared" si="110"/>
        <v>0</v>
      </c>
      <c r="H239" s="50" t="str">
        <f t="shared" si="112"/>
        <v/>
      </c>
      <c r="I239" s="74"/>
      <c r="J239" s="74"/>
      <c r="K239" s="51">
        <f t="shared" si="113"/>
        <v>0</v>
      </c>
      <c r="L239" s="24"/>
    </row>
    <row r="240" spans="1:14" x14ac:dyDescent="0.25">
      <c r="A240" s="23"/>
      <c r="B240" s="21"/>
      <c r="C240" s="22"/>
      <c r="D240" s="56"/>
      <c r="E240" s="57"/>
      <c r="F240" s="46" t="s">
        <v>20</v>
      </c>
      <c r="G240" s="28">
        <f>SUM(G233:G239)</f>
        <v>39.999999999999936</v>
      </c>
      <c r="H240" s="58">
        <f>SUM(H233:H239)</f>
        <v>0</v>
      </c>
      <c r="I240" s="76">
        <f t="shared" ref="I240:J240" si="114">SUM(I233:I239)</f>
        <v>0</v>
      </c>
      <c r="J240" s="76">
        <f t="shared" si="114"/>
        <v>0</v>
      </c>
      <c r="K240" s="29">
        <f>SUM(K233:K239)</f>
        <v>449.99999999999932</v>
      </c>
      <c r="L240" s="24"/>
    </row>
    <row r="241" spans="1:14" x14ac:dyDescent="0.25">
      <c r="B241" s="21"/>
      <c r="C241" s="22"/>
      <c r="D241" s="57"/>
      <c r="E241" s="57"/>
      <c r="F241" s="66" t="s">
        <v>21</v>
      </c>
      <c r="G241" s="7"/>
      <c r="H241" s="50"/>
      <c r="I241" s="74"/>
      <c r="J241" s="74"/>
      <c r="K241" s="32">
        <f>K240/1.33</f>
        <v>338.34586466165359</v>
      </c>
      <c r="L241" s="24"/>
    </row>
    <row r="242" spans="1:14" ht="15.75" thickBot="1" x14ac:dyDescent="0.3"/>
    <row r="243" spans="1:14" ht="15.75" thickBot="1" x14ac:dyDescent="0.3">
      <c r="A243" s="14" t="s">
        <v>14</v>
      </c>
      <c r="B243" s="15" t="s">
        <v>7</v>
      </c>
      <c r="C243" s="15" t="s">
        <v>13</v>
      </c>
      <c r="D243" s="47" t="s">
        <v>8</v>
      </c>
      <c r="E243" s="47" t="s">
        <v>9</v>
      </c>
      <c r="F243" s="16" t="s">
        <v>15</v>
      </c>
      <c r="G243" s="16" t="s">
        <v>16</v>
      </c>
      <c r="H243" s="48" t="s">
        <v>19</v>
      </c>
      <c r="I243" s="73" t="s">
        <v>17</v>
      </c>
      <c r="J243" s="73" t="s">
        <v>18</v>
      </c>
      <c r="K243" s="17" t="s">
        <v>10</v>
      </c>
      <c r="L243" s="5" t="s">
        <v>12</v>
      </c>
      <c r="N243" s="59">
        <f>C244</f>
        <v>17</v>
      </c>
    </row>
    <row r="244" spans="1:14" x14ac:dyDescent="0.25">
      <c r="A244" s="41" t="s">
        <v>0</v>
      </c>
      <c r="B244" s="42">
        <v>42849</v>
      </c>
      <c r="C244" s="43">
        <f>INT((B244-DATE(YEAR(B244-WEEKDAY(B244-1)+4),1,3)+WEEKDAY(DATE(YEAR(B244-WEEKDAY(B244-1)+4),1,3))+5)/7)</f>
        <v>17</v>
      </c>
      <c r="D244" s="49">
        <v>0.37500000000000022</v>
      </c>
      <c r="E244" s="49">
        <v>0.70833333333333304</v>
      </c>
      <c r="F244" s="64">
        <v>2.0833333333333332E-2</v>
      </c>
      <c r="G244" s="34">
        <f t="shared" ref="G244:G250" si="115">SUM(E244-D244)*24</f>
        <v>7.9999999999999876</v>
      </c>
      <c r="H244" s="50" t="str">
        <f>IF(G244&gt;8,G244-8,"")</f>
        <v/>
      </c>
      <c r="I244" s="74"/>
      <c r="J244" s="74"/>
      <c r="K244" s="51">
        <f>SUM((G244)*$L$2)</f>
        <v>89.999999999999858</v>
      </c>
      <c r="L244" s="9">
        <f>P3/20/8</f>
        <v>11.25</v>
      </c>
    </row>
    <row r="245" spans="1:14" x14ac:dyDescent="0.25">
      <c r="A245" s="44" t="s">
        <v>1</v>
      </c>
      <c r="B245" s="42">
        <v>42850</v>
      </c>
      <c r="C245" s="43">
        <f t="shared" ref="C245:C250" si="116">INT((B245-DATE(YEAR(B245-WEEKDAY(B245-1)+4),1,3)+WEEKDAY(DATE(YEAR(B245-WEEKDAY(B245-1)+4),1,3))+5)/7)</f>
        <v>17</v>
      </c>
      <c r="D245" s="52">
        <v>0.37500000000000022</v>
      </c>
      <c r="E245" s="52">
        <v>0.70833333333333304</v>
      </c>
      <c r="F245" s="65">
        <v>2.0833333333333332E-2</v>
      </c>
      <c r="G245" s="35">
        <f t="shared" si="115"/>
        <v>7.9999999999999876</v>
      </c>
      <c r="H245" s="53" t="str">
        <f t="shared" ref="H245:H250" si="117">IF(G245&gt;8,G245-8,"")</f>
        <v/>
      </c>
      <c r="I245" s="75"/>
      <c r="J245" s="75"/>
      <c r="K245" s="54">
        <f t="shared" ref="K245:K250" si="118">SUM((G245)*$L$2)</f>
        <v>89.999999999999858</v>
      </c>
      <c r="L245" s="24"/>
    </row>
    <row r="246" spans="1:14" x14ac:dyDescent="0.25">
      <c r="A246" s="41" t="s">
        <v>2</v>
      </c>
      <c r="B246" s="42">
        <v>42851</v>
      </c>
      <c r="C246" s="43">
        <f t="shared" si="116"/>
        <v>17</v>
      </c>
      <c r="D246" s="49">
        <v>0.37500000000000022</v>
      </c>
      <c r="E246" s="49">
        <v>0.70833333333333304</v>
      </c>
      <c r="F246" s="64">
        <v>2.0833333333333332E-2</v>
      </c>
      <c r="G246" s="34">
        <f t="shared" si="115"/>
        <v>7.9999999999999876</v>
      </c>
      <c r="H246" s="50" t="str">
        <f t="shared" si="117"/>
        <v/>
      </c>
      <c r="I246" s="74"/>
      <c r="J246" s="74"/>
      <c r="K246" s="51">
        <f t="shared" si="118"/>
        <v>89.999999999999858</v>
      </c>
      <c r="L246" s="24"/>
    </row>
    <row r="247" spans="1:14" x14ac:dyDescent="0.25">
      <c r="A247" s="44" t="s">
        <v>3</v>
      </c>
      <c r="B247" s="42">
        <v>42852</v>
      </c>
      <c r="C247" s="43">
        <f t="shared" si="116"/>
        <v>17</v>
      </c>
      <c r="D247" s="52">
        <v>0.37500000000000022</v>
      </c>
      <c r="E247" s="52">
        <v>0.70833333333333304</v>
      </c>
      <c r="F247" s="65">
        <v>2.0833333333333332E-2</v>
      </c>
      <c r="G247" s="35">
        <f t="shared" si="115"/>
        <v>7.9999999999999876</v>
      </c>
      <c r="H247" s="53" t="str">
        <f t="shared" si="117"/>
        <v/>
      </c>
      <c r="I247" s="75"/>
      <c r="J247" s="75"/>
      <c r="K247" s="54">
        <f t="shared" si="118"/>
        <v>89.999999999999858</v>
      </c>
      <c r="L247" s="24"/>
    </row>
    <row r="248" spans="1:14" x14ac:dyDescent="0.25">
      <c r="A248" s="41" t="s">
        <v>4</v>
      </c>
      <c r="B248" s="42">
        <v>42853</v>
      </c>
      <c r="C248" s="43">
        <f t="shared" si="116"/>
        <v>17</v>
      </c>
      <c r="D248" s="49">
        <v>0.37500000000000022</v>
      </c>
      <c r="E248" s="49">
        <v>0.70833333333333304</v>
      </c>
      <c r="F248" s="64">
        <v>2.0833333333333332E-2</v>
      </c>
      <c r="G248" s="34">
        <f t="shared" si="115"/>
        <v>7.9999999999999876</v>
      </c>
      <c r="H248" s="50" t="str">
        <f t="shared" si="117"/>
        <v/>
      </c>
      <c r="I248" s="74"/>
      <c r="J248" s="74"/>
      <c r="K248" s="51">
        <f t="shared" si="118"/>
        <v>89.999999999999858</v>
      </c>
      <c r="L248" s="24"/>
    </row>
    <row r="249" spans="1:14" x14ac:dyDescent="0.25">
      <c r="A249" s="44" t="s">
        <v>5</v>
      </c>
      <c r="B249" s="42">
        <v>42854</v>
      </c>
      <c r="C249" s="43">
        <f t="shared" si="116"/>
        <v>17</v>
      </c>
      <c r="D249" s="52">
        <v>0.99999999999999867</v>
      </c>
      <c r="E249" s="52">
        <v>0.99999999999999867</v>
      </c>
      <c r="F249" s="65">
        <v>2.0833333333333332E-2</v>
      </c>
      <c r="G249" s="35">
        <f t="shared" si="115"/>
        <v>0</v>
      </c>
      <c r="H249" s="53" t="str">
        <f t="shared" si="117"/>
        <v/>
      </c>
      <c r="I249" s="75"/>
      <c r="J249" s="75"/>
      <c r="K249" s="54">
        <f t="shared" si="118"/>
        <v>0</v>
      </c>
      <c r="L249" s="24"/>
    </row>
    <row r="250" spans="1:14" x14ac:dyDescent="0.25">
      <c r="A250" s="41" t="s">
        <v>6</v>
      </c>
      <c r="B250" s="42">
        <v>42855</v>
      </c>
      <c r="C250" s="43">
        <f t="shared" si="116"/>
        <v>17</v>
      </c>
      <c r="D250" s="55">
        <v>0.99999999999999867</v>
      </c>
      <c r="E250" s="49">
        <v>0.99999999999999867</v>
      </c>
      <c r="F250" s="64">
        <v>2.0833333333333332E-2</v>
      </c>
      <c r="G250" s="34">
        <f t="shared" si="115"/>
        <v>0</v>
      </c>
      <c r="H250" s="50" t="str">
        <f t="shared" si="117"/>
        <v/>
      </c>
      <c r="I250" s="74"/>
      <c r="J250" s="74"/>
      <c r="K250" s="51">
        <f t="shared" si="118"/>
        <v>0</v>
      </c>
      <c r="L250" s="24"/>
    </row>
    <row r="251" spans="1:14" x14ac:dyDescent="0.25">
      <c r="A251" s="23"/>
      <c r="B251" s="21"/>
      <c r="C251" s="22"/>
      <c r="D251" s="56"/>
      <c r="E251" s="57"/>
      <c r="F251" s="46" t="s">
        <v>20</v>
      </c>
      <c r="G251" s="28">
        <f>SUM(G244:G250)</f>
        <v>39.999999999999936</v>
      </c>
      <c r="H251" s="58">
        <f>SUM(H244:H250)</f>
        <v>0</v>
      </c>
      <c r="I251" s="76">
        <f t="shared" ref="I251:J251" si="119">SUM(I244:I250)</f>
        <v>0</v>
      </c>
      <c r="J251" s="76">
        <f t="shared" si="119"/>
        <v>0</v>
      </c>
      <c r="K251" s="29">
        <f>SUM(K244:K250)</f>
        <v>449.99999999999932</v>
      </c>
      <c r="L251" s="24"/>
    </row>
    <row r="252" spans="1:14" x14ac:dyDescent="0.25">
      <c r="B252" s="21"/>
      <c r="C252" s="22"/>
      <c r="D252" s="57"/>
      <c r="E252" s="57"/>
      <c r="F252" s="66" t="s">
        <v>21</v>
      </c>
      <c r="G252" s="7"/>
      <c r="H252" s="50"/>
      <c r="I252" s="74"/>
      <c r="J252" s="74"/>
      <c r="K252" s="32">
        <f>K251/1.33</f>
        <v>338.34586466165359</v>
      </c>
      <c r="L252" s="24"/>
    </row>
    <row r="253" spans="1:14" ht="15.75" thickBot="1" x14ac:dyDescent="0.3"/>
    <row r="254" spans="1:14" ht="15.75" thickBot="1" x14ac:dyDescent="0.3">
      <c r="A254" s="14" t="s">
        <v>14</v>
      </c>
      <c r="B254" s="15" t="s">
        <v>7</v>
      </c>
      <c r="C254" s="15" t="s">
        <v>13</v>
      </c>
      <c r="D254" s="47" t="s">
        <v>8</v>
      </c>
      <c r="E254" s="47" t="s">
        <v>9</v>
      </c>
      <c r="F254" s="16" t="s">
        <v>15</v>
      </c>
      <c r="G254" s="16" t="s">
        <v>16</v>
      </c>
      <c r="H254" s="48" t="s">
        <v>19</v>
      </c>
      <c r="I254" s="73" t="s">
        <v>17</v>
      </c>
      <c r="J254" s="73" t="s">
        <v>18</v>
      </c>
      <c r="K254" s="17" t="s">
        <v>10</v>
      </c>
      <c r="L254" s="5" t="s">
        <v>12</v>
      </c>
      <c r="N254" s="59">
        <f>C255</f>
        <v>18</v>
      </c>
    </row>
    <row r="255" spans="1:14" x14ac:dyDescent="0.25">
      <c r="A255" s="41" t="s">
        <v>0</v>
      </c>
      <c r="B255" s="42">
        <v>42856</v>
      </c>
      <c r="C255" s="43">
        <f>INT((B255-DATE(YEAR(B255-WEEKDAY(B255-1)+4),1,3)+WEEKDAY(DATE(YEAR(B255-WEEKDAY(B255-1)+4),1,3))+5)/7)</f>
        <v>18</v>
      </c>
      <c r="D255" s="49">
        <v>0.37500000000000022</v>
      </c>
      <c r="E255" s="49">
        <v>0.70833333333333304</v>
      </c>
      <c r="F255" s="64">
        <v>2.0833333333333332E-2</v>
      </c>
      <c r="G255" s="34">
        <f t="shared" ref="G255:G261" si="120">SUM(E255-D255)*24</f>
        <v>7.9999999999999876</v>
      </c>
      <c r="H255" s="50" t="str">
        <f>IF(G255&gt;8,G255-8,"")</f>
        <v/>
      </c>
      <c r="I255" s="74"/>
      <c r="J255" s="74"/>
      <c r="K255" s="51">
        <f>SUM((G255)*$L$2)</f>
        <v>89.999999999999858</v>
      </c>
      <c r="L255" s="9">
        <f>P3/20/8</f>
        <v>11.25</v>
      </c>
    </row>
    <row r="256" spans="1:14" x14ac:dyDescent="0.25">
      <c r="A256" s="44" t="s">
        <v>1</v>
      </c>
      <c r="B256" s="42">
        <v>42857</v>
      </c>
      <c r="C256" s="43">
        <f t="shared" ref="C256:C261" si="121">INT((B256-DATE(YEAR(B256-WEEKDAY(B256-1)+4),1,3)+WEEKDAY(DATE(YEAR(B256-WEEKDAY(B256-1)+4),1,3))+5)/7)</f>
        <v>18</v>
      </c>
      <c r="D256" s="52">
        <v>0.37500000000000022</v>
      </c>
      <c r="E256" s="52">
        <v>0.70833333333333304</v>
      </c>
      <c r="F256" s="65">
        <v>2.0833333333333332E-2</v>
      </c>
      <c r="G256" s="35">
        <f t="shared" si="120"/>
        <v>7.9999999999999876</v>
      </c>
      <c r="H256" s="53" t="str">
        <f t="shared" ref="H256:H261" si="122">IF(G256&gt;8,G256-8,"")</f>
        <v/>
      </c>
      <c r="I256" s="75"/>
      <c r="J256" s="75"/>
      <c r="K256" s="54">
        <f t="shared" ref="K256:K261" si="123">SUM((G256)*$L$2)</f>
        <v>89.999999999999858</v>
      </c>
      <c r="L256" s="24"/>
    </row>
    <row r="257" spans="1:14" x14ac:dyDescent="0.25">
      <c r="A257" s="41" t="s">
        <v>2</v>
      </c>
      <c r="B257" s="42">
        <v>42858</v>
      </c>
      <c r="C257" s="43">
        <f t="shared" si="121"/>
        <v>18</v>
      </c>
      <c r="D257" s="49">
        <v>0.37500000000000022</v>
      </c>
      <c r="E257" s="49">
        <v>0.70833333333333304</v>
      </c>
      <c r="F257" s="64">
        <v>2.0833333333333332E-2</v>
      </c>
      <c r="G257" s="34">
        <f t="shared" si="120"/>
        <v>7.9999999999999876</v>
      </c>
      <c r="H257" s="50" t="str">
        <f t="shared" si="122"/>
        <v/>
      </c>
      <c r="I257" s="74"/>
      <c r="J257" s="74"/>
      <c r="K257" s="51">
        <f t="shared" si="123"/>
        <v>89.999999999999858</v>
      </c>
      <c r="L257" s="24"/>
    </row>
    <row r="258" spans="1:14" x14ac:dyDescent="0.25">
      <c r="A258" s="44" t="s">
        <v>3</v>
      </c>
      <c r="B258" s="42">
        <v>42859</v>
      </c>
      <c r="C258" s="43">
        <f t="shared" si="121"/>
        <v>18</v>
      </c>
      <c r="D258" s="52">
        <v>0.37500000000000022</v>
      </c>
      <c r="E258" s="52">
        <v>0.70833333333333304</v>
      </c>
      <c r="F258" s="65">
        <v>2.0833333333333332E-2</v>
      </c>
      <c r="G258" s="35">
        <f t="shared" si="120"/>
        <v>7.9999999999999876</v>
      </c>
      <c r="H258" s="53" t="str">
        <f t="shared" si="122"/>
        <v/>
      </c>
      <c r="I258" s="75"/>
      <c r="J258" s="75"/>
      <c r="K258" s="54">
        <f t="shared" si="123"/>
        <v>89.999999999999858</v>
      </c>
      <c r="L258" s="24"/>
    </row>
    <row r="259" spans="1:14" x14ac:dyDescent="0.25">
      <c r="A259" s="41" t="s">
        <v>4</v>
      </c>
      <c r="B259" s="42">
        <v>42860</v>
      </c>
      <c r="C259" s="43">
        <f t="shared" si="121"/>
        <v>18</v>
      </c>
      <c r="D259" s="49">
        <v>0.37500000000000022</v>
      </c>
      <c r="E259" s="49">
        <v>0.70833333333333304</v>
      </c>
      <c r="F259" s="64">
        <v>2.0833333333333332E-2</v>
      </c>
      <c r="G259" s="34">
        <f t="shared" si="120"/>
        <v>7.9999999999999876</v>
      </c>
      <c r="H259" s="50" t="str">
        <f t="shared" si="122"/>
        <v/>
      </c>
      <c r="I259" s="74"/>
      <c r="J259" s="74"/>
      <c r="K259" s="51">
        <f t="shared" si="123"/>
        <v>89.999999999999858</v>
      </c>
      <c r="L259" s="24"/>
    </row>
    <row r="260" spans="1:14" x14ac:dyDescent="0.25">
      <c r="A260" s="44" t="s">
        <v>5</v>
      </c>
      <c r="B260" s="42">
        <v>42861</v>
      </c>
      <c r="C260" s="43">
        <f t="shared" si="121"/>
        <v>18</v>
      </c>
      <c r="D260" s="52">
        <v>0.99999999999999867</v>
      </c>
      <c r="E260" s="52">
        <v>0.99999999999999867</v>
      </c>
      <c r="F260" s="65">
        <v>2.0833333333333332E-2</v>
      </c>
      <c r="G260" s="35">
        <f t="shared" si="120"/>
        <v>0</v>
      </c>
      <c r="H260" s="53" t="str">
        <f t="shared" si="122"/>
        <v/>
      </c>
      <c r="I260" s="75"/>
      <c r="J260" s="75"/>
      <c r="K260" s="54">
        <f t="shared" si="123"/>
        <v>0</v>
      </c>
      <c r="L260" s="24"/>
    </row>
    <row r="261" spans="1:14" x14ac:dyDescent="0.25">
      <c r="A261" s="41" t="s">
        <v>6</v>
      </c>
      <c r="B261" s="42">
        <v>42862</v>
      </c>
      <c r="C261" s="43">
        <f t="shared" si="121"/>
        <v>18</v>
      </c>
      <c r="D261" s="55">
        <v>0.99999999999999867</v>
      </c>
      <c r="E261" s="49">
        <v>0.99999999999999867</v>
      </c>
      <c r="F261" s="64">
        <v>2.0833333333333332E-2</v>
      </c>
      <c r="G261" s="34">
        <f t="shared" si="120"/>
        <v>0</v>
      </c>
      <c r="H261" s="50" t="str">
        <f t="shared" si="122"/>
        <v/>
      </c>
      <c r="I261" s="74"/>
      <c r="J261" s="74"/>
      <c r="K261" s="51">
        <f t="shared" si="123"/>
        <v>0</v>
      </c>
      <c r="L261" s="24"/>
    </row>
    <row r="262" spans="1:14" x14ac:dyDescent="0.25">
      <c r="A262" s="23"/>
      <c r="B262" s="21"/>
      <c r="C262" s="22"/>
      <c r="D262" s="56"/>
      <c r="E262" s="57"/>
      <c r="F262" s="46" t="s">
        <v>20</v>
      </c>
      <c r="G262" s="28">
        <f>SUM(G255:G261)</f>
        <v>39.999999999999936</v>
      </c>
      <c r="H262" s="58">
        <f>SUM(H255:H261)</f>
        <v>0</v>
      </c>
      <c r="I262" s="76">
        <f t="shared" ref="I262:J262" si="124">SUM(I255:I261)</f>
        <v>0</v>
      </c>
      <c r="J262" s="76">
        <f t="shared" si="124"/>
        <v>0</v>
      </c>
      <c r="K262" s="29">
        <f>SUM(K255:K261)</f>
        <v>449.99999999999932</v>
      </c>
      <c r="L262" s="24"/>
    </row>
    <row r="263" spans="1:14" x14ac:dyDescent="0.25">
      <c r="B263" s="21"/>
      <c r="C263" s="22"/>
      <c r="D263" s="57"/>
      <c r="E263" s="57"/>
      <c r="F263" s="66" t="s">
        <v>21</v>
      </c>
      <c r="G263" s="7"/>
      <c r="H263" s="50"/>
      <c r="I263" s="74"/>
      <c r="J263" s="74"/>
      <c r="K263" s="32">
        <f>K262/1.33</f>
        <v>338.34586466165359</v>
      </c>
      <c r="L263" s="24"/>
    </row>
    <row r="264" spans="1:14" ht="15.75" thickBot="1" x14ac:dyDescent="0.3"/>
    <row r="265" spans="1:14" ht="15.75" thickBot="1" x14ac:dyDescent="0.3">
      <c r="A265" s="14" t="s">
        <v>14</v>
      </c>
      <c r="B265" s="15" t="s">
        <v>7</v>
      </c>
      <c r="C265" s="15" t="s">
        <v>13</v>
      </c>
      <c r="D265" s="47" t="s">
        <v>8</v>
      </c>
      <c r="E265" s="47" t="s">
        <v>9</v>
      </c>
      <c r="F265" s="16" t="s">
        <v>15</v>
      </c>
      <c r="G265" s="16" t="s">
        <v>16</v>
      </c>
      <c r="H265" s="48" t="s">
        <v>19</v>
      </c>
      <c r="I265" s="73" t="s">
        <v>17</v>
      </c>
      <c r="J265" s="73" t="s">
        <v>18</v>
      </c>
      <c r="K265" s="17" t="s">
        <v>10</v>
      </c>
      <c r="L265" s="5" t="s">
        <v>12</v>
      </c>
      <c r="N265" s="59">
        <f>C266</f>
        <v>19</v>
      </c>
    </row>
    <row r="266" spans="1:14" x14ac:dyDescent="0.25">
      <c r="A266" s="41" t="s">
        <v>0</v>
      </c>
      <c r="B266" s="42">
        <v>42863</v>
      </c>
      <c r="C266" s="43">
        <f>INT((B266-DATE(YEAR(B266-WEEKDAY(B266-1)+4),1,3)+WEEKDAY(DATE(YEAR(B266-WEEKDAY(B266-1)+4),1,3))+5)/7)</f>
        <v>19</v>
      </c>
      <c r="D266" s="49">
        <v>0.37500000000000022</v>
      </c>
      <c r="E266" s="49">
        <v>0.70833333333333304</v>
      </c>
      <c r="F266" s="64">
        <v>2.0833333333333332E-2</v>
      </c>
      <c r="G266" s="34">
        <f t="shared" ref="G266:G272" si="125">SUM(E266-D266)*24</f>
        <v>7.9999999999999876</v>
      </c>
      <c r="H266" s="50" t="str">
        <f>IF(G266&gt;8,G266-8,"")</f>
        <v/>
      </c>
      <c r="I266" s="74"/>
      <c r="J266" s="74"/>
      <c r="K266" s="51">
        <f>SUM((G266)*$L$2)</f>
        <v>89.999999999999858</v>
      </c>
      <c r="L266" s="9">
        <f>P3/20/8</f>
        <v>11.25</v>
      </c>
    </row>
    <row r="267" spans="1:14" x14ac:dyDescent="0.25">
      <c r="A267" s="44" t="s">
        <v>1</v>
      </c>
      <c r="B267" s="42">
        <v>42864</v>
      </c>
      <c r="C267" s="43">
        <f t="shared" ref="C267:C272" si="126">INT((B267-DATE(YEAR(B267-WEEKDAY(B267-1)+4),1,3)+WEEKDAY(DATE(YEAR(B267-WEEKDAY(B267-1)+4),1,3))+5)/7)</f>
        <v>19</v>
      </c>
      <c r="D267" s="52">
        <v>0.37500000000000022</v>
      </c>
      <c r="E267" s="52">
        <v>0.70833333333333304</v>
      </c>
      <c r="F267" s="65">
        <v>2.0833333333333332E-2</v>
      </c>
      <c r="G267" s="35">
        <f t="shared" si="125"/>
        <v>7.9999999999999876</v>
      </c>
      <c r="H267" s="53" t="str">
        <f t="shared" ref="H267:H272" si="127">IF(G267&gt;8,G267-8,"")</f>
        <v/>
      </c>
      <c r="I267" s="75"/>
      <c r="J267" s="75"/>
      <c r="K267" s="54">
        <f t="shared" ref="K267:K272" si="128">SUM((G267)*$L$2)</f>
        <v>89.999999999999858</v>
      </c>
      <c r="L267" s="24"/>
    </row>
    <row r="268" spans="1:14" x14ac:dyDescent="0.25">
      <c r="A268" s="41" t="s">
        <v>2</v>
      </c>
      <c r="B268" s="42">
        <v>42865</v>
      </c>
      <c r="C268" s="43">
        <f t="shared" si="126"/>
        <v>19</v>
      </c>
      <c r="D268" s="49">
        <v>0.37500000000000022</v>
      </c>
      <c r="E268" s="49">
        <v>0.70833333333333304</v>
      </c>
      <c r="F268" s="64">
        <v>2.0833333333333332E-2</v>
      </c>
      <c r="G268" s="34">
        <f t="shared" si="125"/>
        <v>7.9999999999999876</v>
      </c>
      <c r="H268" s="50" t="str">
        <f t="shared" si="127"/>
        <v/>
      </c>
      <c r="I268" s="74"/>
      <c r="J268" s="74"/>
      <c r="K268" s="51">
        <f t="shared" si="128"/>
        <v>89.999999999999858</v>
      </c>
      <c r="L268" s="24"/>
    </row>
    <row r="269" spans="1:14" x14ac:dyDescent="0.25">
      <c r="A269" s="44" t="s">
        <v>3</v>
      </c>
      <c r="B269" s="42">
        <v>42866</v>
      </c>
      <c r="C269" s="43">
        <f t="shared" si="126"/>
        <v>19</v>
      </c>
      <c r="D269" s="52">
        <v>0.37500000000000022</v>
      </c>
      <c r="E269" s="52">
        <v>0.70833333333333304</v>
      </c>
      <c r="F269" s="65">
        <v>2.0833333333333332E-2</v>
      </c>
      <c r="G269" s="35">
        <f t="shared" si="125"/>
        <v>7.9999999999999876</v>
      </c>
      <c r="H269" s="53" t="str">
        <f t="shared" si="127"/>
        <v/>
      </c>
      <c r="I269" s="75"/>
      <c r="J269" s="75"/>
      <c r="K269" s="54">
        <f t="shared" si="128"/>
        <v>89.999999999999858</v>
      </c>
      <c r="L269" s="24"/>
    </row>
    <row r="270" spans="1:14" x14ac:dyDescent="0.25">
      <c r="A270" s="41" t="s">
        <v>4</v>
      </c>
      <c r="B270" s="42">
        <v>42867</v>
      </c>
      <c r="C270" s="43">
        <f t="shared" si="126"/>
        <v>19</v>
      </c>
      <c r="D270" s="49">
        <v>0.37500000000000022</v>
      </c>
      <c r="E270" s="49">
        <v>0.70833333333333304</v>
      </c>
      <c r="F270" s="64">
        <v>2.0833333333333332E-2</v>
      </c>
      <c r="G270" s="34">
        <f t="shared" si="125"/>
        <v>7.9999999999999876</v>
      </c>
      <c r="H270" s="50" t="str">
        <f t="shared" si="127"/>
        <v/>
      </c>
      <c r="I270" s="74"/>
      <c r="J270" s="74"/>
      <c r="K270" s="51">
        <f t="shared" si="128"/>
        <v>89.999999999999858</v>
      </c>
      <c r="L270" s="24"/>
    </row>
    <row r="271" spans="1:14" x14ac:dyDescent="0.25">
      <c r="A271" s="44" t="s">
        <v>5</v>
      </c>
      <c r="B271" s="42">
        <v>42868</v>
      </c>
      <c r="C271" s="43">
        <f t="shared" si="126"/>
        <v>19</v>
      </c>
      <c r="D271" s="52">
        <v>0.99999999999999867</v>
      </c>
      <c r="E271" s="52">
        <v>0.99999999999999867</v>
      </c>
      <c r="F271" s="65">
        <v>2.0833333333333332E-2</v>
      </c>
      <c r="G271" s="35">
        <f t="shared" si="125"/>
        <v>0</v>
      </c>
      <c r="H271" s="53" t="str">
        <f t="shared" si="127"/>
        <v/>
      </c>
      <c r="I271" s="75"/>
      <c r="J271" s="75"/>
      <c r="K271" s="54">
        <f t="shared" si="128"/>
        <v>0</v>
      </c>
      <c r="L271" s="24"/>
    </row>
    <row r="272" spans="1:14" x14ac:dyDescent="0.25">
      <c r="A272" s="41" t="s">
        <v>6</v>
      </c>
      <c r="B272" s="42">
        <v>42869</v>
      </c>
      <c r="C272" s="43">
        <f t="shared" si="126"/>
        <v>19</v>
      </c>
      <c r="D272" s="55">
        <v>0.99999999999999867</v>
      </c>
      <c r="E272" s="49">
        <v>0.99999999999999867</v>
      </c>
      <c r="F272" s="64">
        <v>2.0833333333333332E-2</v>
      </c>
      <c r="G272" s="34">
        <f t="shared" si="125"/>
        <v>0</v>
      </c>
      <c r="H272" s="50" t="str">
        <f t="shared" si="127"/>
        <v/>
      </c>
      <c r="I272" s="74"/>
      <c r="J272" s="74"/>
      <c r="K272" s="51">
        <f t="shared" si="128"/>
        <v>0</v>
      </c>
      <c r="L272" s="24"/>
    </row>
    <row r="273" spans="1:14" x14ac:dyDescent="0.25">
      <c r="A273" s="23"/>
      <c r="B273" s="21"/>
      <c r="C273" s="22"/>
      <c r="D273" s="56"/>
      <c r="E273" s="57"/>
      <c r="F273" s="46" t="s">
        <v>20</v>
      </c>
      <c r="G273" s="28">
        <f>SUM(G266:G272)</f>
        <v>39.999999999999936</v>
      </c>
      <c r="H273" s="58">
        <f>SUM(H266:H272)</f>
        <v>0</v>
      </c>
      <c r="I273" s="76">
        <f t="shared" ref="I273:J273" si="129">SUM(I266:I272)</f>
        <v>0</v>
      </c>
      <c r="J273" s="76">
        <f t="shared" si="129"/>
        <v>0</v>
      </c>
      <c r="K273" s="29">
        <f>SUM(K266:K272)</f>
        <v>449.99999999999932</v>
      </c>
      <c r="L273" s="24"/>
    </row>
    <row r="274" spans="1:14" x14ac:dyDescent="0.25">
      <c r="B274" s="21"/>
      <c r="C274" s="22"/>
      <c r="D274" s="57"/>
      <c r="E274" s="57"/>
      <c r="F274" s="66" t="s">
        <v>21</v>
      </c>
      <c r="G274" s="7"/>
      <c r="H274" s="50"/>
      <c r="I274" s="74"/>
      <c r="J274" s="74"/>
      <c r="K274" s="32">
        <f>K273/1.33</f>
        <v>338.34586466165359</v>
      </c>
      <c r="L274" s="24"/>
    </row>
    <row r="275" spans="1:14" ht="15.75" thickBot="1" x14ac:dyDescent="0.3"/>
    <row r="276" spans="1:14" ht="15.75" thickBot="1" x14ac:dyDescent="0.3">
      <c r="A276" s="14" t="s">
        <v>14</v>
      </c>
      <c r="B276" s="15" t="s">
        <v>7</v>
      </c>
      <c r="C276" s="15" t="s">
        <v>13</v>
      </c>
      <c r="D276" s="47" t="s">
        <v>8</v>
      </c>
      <c r="E276" s="47" t="s">
        <v>9</v>
      </c>
      <c r="F276" s="16" t="s">
        <v>15</v>
      </c>
      <c r="G276" s="16" t="s">
        <v>16</v>
      </c>
      <c r="H276" s="48" t="s">
        <v>19</v>
      </c>
      <c r="I276" s="73" t="s">
        <v>17</v>
      </c>
      <c r="J276" s="73" t="s">
        <v>18</v>
      </c>
      <c r="K276" s="17" t="s">
        <v>10</v>
      </c>
      <c r="L276" s="5" t="s">
        <v>12</v>
      </c>
      <c r="N276" s="59">
        <f>C277</f>
        <v>20</v>
      </c>
    </row>
    <row r="277" spans="1:14" x14ac:dyDescent="0.25">
      <c r="A277" s="41" t="s">
        <v>0</v>
      </c>
      <c r="B277" s="42">
        <v>42870</v>
      </c>
      <c r="C277" s="43">
        <f>INT((B277-DATE(YEAR(B277-WEEKDAY(B277-1)+4),1,3)+WEEKDAY(DATE(YEAR(B277-WEEKDAY(B277-1)+4),1,3))+5)/7)</f>
        <v>20</v>
      </c>
      <c r="D277" s="49">
        <v>0.37500000000000022</v>
      </c>
      <c r="E277" s="49">
        <v>0.70833333333333304</v>
      </c>
      <c r="F277" s="64">
        <v>2.0833333333333332E-2</v>
      </c>
      <c r="G277" s="34">
        <f t="shared" ref="G277:G283" si="130">SUM(E277-D277)*24</f>
        <v>7.9999999999999876</v>
      </c>
      <c r="H277" s="50" t="str">
        <f>IF(G277&gt;8,G277-8,"")</f>
        <v/>
      </c>
      <c r="I277" s="74"/>
      <c r="J277" s="74"/>
      <c r="K277" s="51">
        <f>SUM((G277)*$L$2)</f>
        <v>89.999999999999858</v>
      </c>
      <c r="L277" s="9">
        <f>P3/20/8</f>
        <v>11.25</v>
      </c>
    </row>
    <row r="278" spans="1:14" x14ac:dyDescent="0.25">
      <c r="A278" s="44" t="s">
        <v>1</v>
      </c>
      <c r="B278" s="42">
        <v>42871</v>
      </c>
      <c r="C278" s="43">
        <f t="shared" ref="C278:C283" si="131">INT((B278-DATE(YEAR(B278-WEEKDAY(B278-1)+4),1,3)+WEEKDAY(DATE(YEAR(B278-WEEKDAY(B278-1)+4),1,3))+5)/7)</f>
        <v>20</v>
      </c>
      <c r="D278" s="52">
        <v>0.37500000000000022</v>
      </c>
      <c r="E278" s="52">
        <v>0.70833333333333304</v>
      </c>
      <c r="F278" s="65">
        <v>2.0833333333333332E-2</v>
      </c>
      <c r="G278" s="35">
        <f t="shared" si="130"/>
        <v>7.9999999999999876</v>
      </c>
      <c r="H278" s="53" t="str">
        <f t="shared" ref="H278:H283" si="132">IF(G278&gt;8,G278-8,"")</f>
        <v/>
      </c>
      <c r="I278" s="75"/>
      <c r="J278" s="75"/>
      <c r="K278" s="54">
        <f t="shared" ref="K278:K283" si="133">SUM((G278)*$L$2)</f>
        <v>89.999999999999858</v>
      </c>
      <c r="L278" s="24"/>
    </row>
    <row r="279" spans="1:14" x14ac:dyDescent="0.25">
      <c r="A279" s="41" t="s">
        <v>2</v>
      </c>
      <c r="B279" s="42">
        <v>42872</v>
      </c>
      <c r="C279" s="43">
        <f t="shared" si="131"/>
        <v>20</v>
      </c>
      <c r="D279" s="49">
        <v>0.37500000000000022</v>
      </c>
      <c r="E279" s="49">
        <v>0.70833333333333304</v>
      </c>
      <c r="F279" s="64">
        <v>2.0833333333333332E-2</v>
      </c>
      <c r="G279" s="34">
        <f t="shared" si="130"/>
        <v>7.9999999999999876</v>
      </c>
      <c r="H279" s="50" t="str">
        <f t="shared" si="132"/>
        <v/>
      </c>
      <c r="I279" s="74"/>
      <c r="J279" s="74"/>
      <c r="K279" s="51">
        <f t="shared" si="133"/>
        <v>89.999999999999858</v>
      </c>
      <c r="L279" s="24"/>
    </row>
    <row r="280" spans="1:14" x14ac:dyDescent="0.25">
      <c r="A280" s="44" t="s">
        <v>3</v>
      </c>
      <c r="B280" s="42">
        <v>42873</v>
      </c>
      <c r="C280" s="43">
        <f t="shared" si="131"/>
        <v>20</v>
      </c>
      <c r="D280" s="52">
        <v>0.37500000000000022</v>
      </c>
      <c r="E280" s="52">
        <v>0.70833333333333304</v>
      </c>
      <c r="F280" s="65">
        <v>2.0833333333333332E-2</v>
      </c>
      <c r="G280" s="35">
        <f t="shared" si="130"/>
        <v>7.9999999999999876</v>
      </c>
      <c r="H280" s="53" t="str">
        <f t="shared" si="132"/>
        <v/>
      </c>
      <c r="I280" s="75"/>
      <c r="J280" s="75"/>
      <c r="K280" s="54">
        <f t="shared" si="133"/>
        <v>89.999999999999858</v>
      </c>
      <c r="L280" s="24"/>
    </row>
    <row r="281" spans="1:14" x14ac:dyDescent="0.25">
      <c r="A281" s="41" t="s">
        <v>4</v>
      </c>
      <c r="B281" s="42">
        <v>42874</v>
      </c>
      <c r="C281" s="43">
        <f t="shared" si="131"/>
        <v>20</v>
      </c>
      <c r="D281" s="49">
        <v>0.37500000000000022</v>
      </c>
      <c r="E281" s="49">
        <v>0.70833333333333304</v>
      </c>
      <c r="F281" s="64">
        <v>2.0833333333333332E-2</v>
      </c>
      <c r="G281" s="34">
        <f t="shared" si="130"/>
        <v>7.9999999999999876</v>
      </c>
      <c r="H281" s="50" t="str">
        <f t="shared" si="132"/>
        <v/>
      </c>
      <c r="I281" s="74"/>
      <c r="J281" s="74"/>
      <c r="K281" s="51">
        <f t="shared" si="133"/>
        <v>89.999999999999858</v>
      </c>
      <c r="L281" s="24"/>
    </row>
    <row r="282" spans="1:14" x14ac:dyDescent="0.25">
      <c r="A282" s="44" t="s">
        <v>5</v>
      </c>
      <c r="B282" s="42">
        <v>42875</v>
      </c>
      <c r="C282" s="43">
        <f t="shared" si="131"/>
        <v>20</v>
      </c>
      <c r="D282" s="52">
        <v>0.99999999999999867</v>
      </c>
      <c r="E282" s="52">
        <v>0.99999999999999867</v>
      </c>
      <c r="F282" s="65">
        <v>2.0833333333333332E-2</v>
      </c>
      <c r="G282" s="35">
        <f t="shared" si="130"/>
        <v>0</v>
      </c>
      <c r="H282" s="53" t="str">
        <f t="shared" si="132"/>
        <v/>
      </c>
      <c r="I282" s="75"/>
      <c r="J282" s="75"/>
      <c r="K282" s="54">
        <f t="shared" si="133"/>
        <v>0</v>
      </c>
      <c r="L282" s="24"/>
    </row>
    <row r="283" spans="1:14" x14ac:dyDescent="0.25">
      <c r="A283" s="41" t="s">
        <v>6</v>
      </c>
      <c r="B283" s="42">
        <v>42876</v>
      </c>
      <c r="C283" s="43">
        <f t="shared" si="131"/>
        <v>20</v>
      </c>
      <c r="D283" s="55">
        <v>0.99999999999999867</v>
      </c>
      <c r="E283" s="49">
        <v>0.99999999999999867</v>
      </c>
      <c r="F283" s="64">
        <v>2.0833333333333332E-2</v>
      </c>
      <c r="G283" s="34">
        <f t="shared" si="130"/>
        <v>0</v>
      </c>
      <c r="H283" s="50" t="str">
        <f t="shared" si="132"/>
        <v/>
      </c>
      <c r="I283" s="74"/>
      <c r="J283" s="74"/>
      <c r="K283" s="51">
        <f t="shared" si="133"/>
        <v>0</v>
      </c>
      <c r="L283" s="24"/>
    </row>
    <row r="284" spans="1:14" x14ac:dyDescent="0.25">
      <c r="A284" s="23"/>
      <c r="B284" s="21"/>
      <c r="C284" s="22"/>
      <c r="D284" s="56"/>
      <c r="E284" s="57"/>
      <c r="F284" s="46" t="s">
        <v>20</v>
      </c>
      <c r="G284" s="28">
        <f>SUM(G277:G283)</f>
        <v>39.999999999999936</v>
      </c>
      <c r="H284" s="58">
        <f>SUM(H277:H283)</f>
        <v>0</v>
      </c>
      <c r="I284" s="76">
        <f t="shared" ref="I284:J284" si="134">SUM(I277:I283)</f>
        <v>0</v>
      </c>
      <c r="J284" s="76">
        <f t="shared" si="134"/>
        <v>0</v>
      </c>
      <c r="K284" s="29">
        <f>SUM(K277:K283)</f>
        <v>449.99999999999932</v>
      </c>
      <c r="L284" s="24"/>
    </row>
    <row r="285" spans="1:14" x14ac:dyDescent="0.25">
      <c r="B285" s="21"/>
      <c r="C285" s="22"/>
      <c r="D285" s="57"/>
      <c r="E285" s="57"/>
      <c r="F285" s="66" t="s">
        <v>21</v>
      </c>
      <c r="G285" s="7"/>
      <c r="H285" s="50"/>
      <c r="I285" s="74"/>
      <c r="J285" s="74"/>
      <c r="K285" s="32">
        <f>K284/1.33</f>
        <v>338.34586466165359</v>
      </c>
      <c r="L285" s="24"/>
    </row>
    <row r="286" spans="1:14" ht="15.75" thickBot="1" x14ac:dyDescent="0.3"/>
    <row r="287" spans="1:14" ht="15.75" thickBot="1" x14ac:dyDescent="0.3">
      <c r="A287" s="14" t="s">
        <v>14</v>
      </c>
      <c r="B287" s="15" t="s">
        <v>7</v>
      </c>
      <c r="C287" s="15" t="s">
        <v>13</v>
      </c>
      <c r="D287" s="47" t="s">
        <v>8</v>
      </c>
      <c r="E287" s="47" t="s">
        <v>9</v>
      </c>
      <c r="F287" s="16" t="s">
        <v>15</v>
      </c>
      <c r="G287" s="16" t="s">
        <v>16</v>
      </c>
      <c r="H287" s="48" t="s">
        <v>19</v>
      </c>
      <c r="I287" s="73" t="s">
        <v>17</v>
      </c>
      <c r="J287" s="73" t="s">
        <v>18</v>
      </c>
      <c r="K287" s="17" t="s">
        <v>10</v>
      </c>
      <c r="L287" s="5" t="s">
        <v>12</v>
      </c>
      <c r="N287" s="59">
        <f>C288</f>
        <v>21</v>
      </c>
    </row>
    <row r="288" spans="1:14" x14ac:dyDescent="0.25">
      <c r="A288" s="41" t="s">
        <v>0</v>
      </c>
      <c r="B288" s="42">
        <v>42877</v>
      </c>
      <c r="C288" s="43">
        <f>INT((B288-DATE(YEAR(B288-WEEKDAY(B288-1)+4),1,3)+WEEKDAY(DATE(YEAR(B288-WEEKDAY(B288-1)+4),1,3))+5)/7)</f>
        <v>21</v>
      </c>
      <c r="D288" s="49">
        <v>0.37500000000000022</v>
      </c>
      <c r="E288" s="49">
        <v>0.70833333333333304</v>
      </c>
      <c r="F288" s="64">
        <v>2.0833333333333332E-2</v>
      </c>
      <c r="G288" s="34">
        <f t="shared" ref="G288:G294" si="135">SUM(E288-D288)*24</f>
        <v>7.9999999999999876</v>
      </c>
      <c r="H288" s="50" t="str">
        <f>IF(G288&gt;8,G288-8,"")</f>
        <v/>
      </c>
      <c r="I288" s="74"/>
      <c r="J288" s="74"/>
      <c r="K288" s="51">
        <f>SUM((G288)*$L$2)</f>
        <v>89.999999999999858</v>
      </c>
      <c r="L288" s="9">
        <f>P3/20/8</f>
        <v>11.25</v>
      </c>
    </row>
    <row r="289" spans="1:14" x14ac:dyDescent="0.25">
      <c r="A289" s="44" t="s">
        <v>1</v>
      </c>
      <c r="B289" s="42">
        <v>42878</v>
      </c>
      <c r="C289" s="43">
        <f t="shared" ref="C289:C294" si="136">INT((B289-DATE(YEAR(B289-WEEKDAY(B289-1)+4),1,3)+WEEKDAY(DATE(YEAR(B289-WEEKDAY(B289-1)+4),1,3))+5)/7)</f>
        <v>21</v>
      </c>
      <c r="D289" s="52">
        <v>0.37500000000000022</v>
      </c>
      <c r="E289" s="52">
        <v>0.70833333333333304</v>
      </c>
      <c r="F289" s="65">
        <v>2.0833333333333332E-2</v>
      </c>
      <c r="G289" s="35">
        <f t="shared" si="135"/>
        <v>7.9999999999999876</v>
      </c>
      <c r="H289" s="53" t="str">
        <f t="shared" ref="H289:H294" si="137">IF(G289&gt;8,G289-8,"")</f>
        <v/>
      </c>
      <c r="I289" s="75"/>
      <c r="J289" s="75"/>
      <c r="K289" s="54">
        <f t="shared" ref="K289:K294" si="138">SUM((G289)*$L$2)</f>
        <v>89.999999999999858</v>
      </c>
      <c r="L289" s="24"/>
    </row>
    <row r="290" spans="1:14" x14ac:dyDescent="0.25">
      <c r="A290" s="41" t="s">
        <v>2</v>
      </c>
      <c r="B290" s="42">
        <v>42879</v>
      </c>
      <c r="C290" s="43">
        <f t="shared" si="136"/>
        <v>21</v>
      </c>
      <c r="D290" s="49">
        <v>0.37500000000000022</v>
      </c>
      <c r="E290" s="49">
        <v>0.70833333333333304</v>
      </c>
      <c r="F290" s="64">
        <v>2.0833333333333332E-2</v>
      </c>
      <c r="G290" s="34">
        <f t="shared" si="135"/>
        <v>7.9999999999999876</v>
      </c>
      <c r="H290" s="50" t="str">
        <f t="shared" si="137"/>
        <v/>
      </c>
      <c r="I290" s="74"/>
      <c r="J290" s="74"/>
      <c r="K290" s="51">
        <f t="shared" si="138"/>
        <v>89.999999999999858</v>
      </c>
      <c r="L290" s="24"/>
    </row>
    <row r="291" spans="1:14" x14ac:dyDescent="0.25">
      <c r="A291" s="44" t="s">
        <v>3</v>
      </c>
      <c r="B291" s="42">
        <v>42880</v>
      </c>
      <c r="C291" s="43">
        <f t="shared" si="136"/>
        <v>21</v>
      </c>
      <c r="D291" s="52">
        <v>0.37500000000000022</v>
      </c>
      <c r="E291" s="52">
        <v>0.70833333333333304</v>
      </c>
      <c r="F291" s="65">
        <v>2.0833333333333332E-2</v>
      </c>
      <c r="G291" s="35">
        <f t="shared" si="135"/>
        <v>7.9999999999999876</v>
      </c>
      <c r="H291" s="53" t="str">
        <f t="shared" si="137"/>
        <v/>
      </c>
      <c r="I291" s="75"/>
      <c r="J291" s="75"/>
      <c r="K291" s="54">
        <f t="shared" si="138"/>
        <v>89.999999999999858</v>
      </c>
      <c r="L291" s="24"/>
    </row>
    <row r="292" spans="1:14" x14ac:dyDescent="0.25">
      <c r="A292" s="41" t="s">
        <v>4</v>
      </c>
      <c r="B292" s="42">
        <v>42881</v>
      </c>
      <c r="C292" s="43">
        <f t="shared" si="136"/>
        <v>21</v>
      </c>
      <c r="D292" s="49">
        <v>0.37500000000000022</v>
      </c>
      <c r="E292" s="49">
        <v>0.70833333333333304</v>
      </c>
      <c r="F292" s="64">
        <v>2.0833333333333332E-2</v>
      </c>
      <c r="G292" s="34">
        <f t="shared" si="135"/>
        <v>7.9999999999999876</v>
      </c>
      <c r="H292" s="50" t="str">
        <f t="shared" si="137"/>
        <v/>
      </c>
      <c r="I292" s="74"/>
      <c r="J292" s="74"/>
      <c r="K292" s="51">
        <f t="shared" si="138"/>
        <v>89.999999999999858</v>
      </c>
      <c r="L292" s="24"/>
    </row>
    <row r="293" spans="1:14" x14ac:dyDescent="0.25">
      <c r="A293" s="44" t="s">
        <v>5</v>
      </c>
      <c r="B293" s="42">
        <v>42882</v>
      </c>
      <c r="C293" s="43">
        <f t="shared" si="136"/>
        <v>21</v>
      </c>
      <c r="D293" s="52">
        <v>0.99999999999999867</v>
      </c>
      <c r="E293" s="52">
        <v>0.99999999999999867</v>
      </c>
      <c r="F293" s="65">
        <v>2.0833333333333332E-2</v>
      </c>
      <c r="G293" s="35">
        <f t="shared" si="135"/>
        <v>0</v>
      </c>
      <c r="H293" s="53" t="str">
        <f t="shared" si="137"/>
        <v/>
      </c>
      <c r="I293" s="75"/>
      <c r="J293" s="75"/>
      <c r="K293" s="54">
        <f t="shared" si="138"/>
        <v>0</v>
      </c>
      <c r="L293" s="24"/>
    </row>
    <row r="294" spans="1:14" x14ac:dyDescent="0.25">
      <c r="A294" s="41" t="s">
        <v>6</v>
      </c>
      <c r="B294" s="42">
        <v>42883</v>
      </c>
      <c r="C294" s="43">
        <f t="shared" si="136"/>
        <v>21</v>
      </c>
      <c r="D294" s="55">
        <v>0.99999999999999867</v>
      </c>
      <c r="E294" s="49">
        <v>0.99999999999999867</v>
      </c>
      <c r="F294" s="64">
        <v>2.0833333333333332E-2</v>
      </c>
      <c r="G294" s="34">
        <f t="shared" si="135"/>
        <v>0</v>
      </c>
      <c r="H294" s="50" t="str">
        <f t="shared" si="137"/>
        <v/>
      </c>
      <c r="I294" s="74"/>
      <c r="J294" s="74"/>
      <c r="K294" s="51">
        <f t="shared" si="138"/>
        <v>0</v>
      </c>
      <c r="L294" s="24"/>
    </row>
    <row r="295" spans="1:14" x14ac:dyDescent="0.25">
      <c r="A295" s="23"/>
      <c r="B295" s="21"/>
      <c r="C295" s="22"/>
      <c r="D295" s="56"/>
      <c r="E295" s="57"/>
      <c r="F295" s="46" t="s">
        <v>20</v>
      </c>
      <c r="G295" s="28">
        <f>SUM(G288:G294)</f>
        <v>39.999999999999936</v>
      </c>
      <c r="H295" s="58">
        <f>SUM(H288:H294)</f>
        <v>0</v>
      </c>
      <c r="I295" s="76">
        <f t="shared" ref="I295:J295" si="139">SUM(I288:I294)</f>
        <v>0</v>
      </c>
      <c r="J295" s="76">
        <f t="shared" si="139"/>
        <v>0</v>
      </c>
      <c r="K295" s="29">
        <f>SUM(K288:K294)</f>
        <v>449.99999999999932</v>
      </c>
      <c r="L295" s="24"/>
    </row>
    <row r="296" spans="1:14" x14ac:dyDescent="0.25">
      <c r="B296" s="21"/>
      <c r="C296" s="22"/>
      <c r="D296" s="57"/>
      <c r="E296" s="57"/>
      <c r="F296" s="66" t="s">
        <v>21</v>
      </c>
      <c r="G296" s="7"/>
      <c r="H296" s="50"/>
      <c r="I296" s="74"/>
      <c r="J296" s="74"/>
      <c r="K296" s="32">
        <f>K295/1.33</f>
        <v>338.34586466165359</v>
      </c>
      <c r="L296" s="24"/>
    </row>
    <row r="297" spans="1:14" ht="15.75" thickBot="1" x14ac:dyDescent="0.3"/>
    <row r="298" spans="1:14" ht="15.75" thickBot="1" x14ac:dyDescent="0.3">
      <c r="A298" s="14" t="s">
        <v>14</v>
      </c>
      <c r="B298" s="15" t="s">
        <v>7</v>
      </c>
      <c r="C298" s="15" t="s">
        <v>13</v>
      </c>
      <c r="D298" s="47" t="s">
        <v>8</v>
      </c>
      <c r="E298" s="47" t="s">
        <v>9</v>
      </c>
      <c r="F298" s="16" t="s">
        <v>15</v>
      </c>
      <c r="G298" s="16" t="s">
        <v>16</v>
      </c>
      <c r="H298" s="48" t="s">
        <v>19</v>
      </c>
      <c r="I298" s="73" t="s">
        <v>17</v>
      </c>
      <c r="J298" s="73" t="s">
        <v>18</v>
      </c>
      <c r="K298" s="17" t="s">
        <v>10</v>
      </c>
      <c r="L298" s="5" t="s">
        <v>12</v>
      </c>
      <c r="N298" s="59">
        <f>C299</f>
        <v>22</v>
      </c>
    </row>
    <row r="299" spans="1:14" x14ac:dyDescent="0.25">
      <c r="A299" s="41" t="s">
        <v>0</v>
      </c>
      <c r="B299" s="42">
        <v>42884</v>
      </c>
      <c r="C299" s="43">
        <f>INT((B299-DATE(YEAR(B299-WEEKDAY(B299-1)+4),1,3)+WEEKDAY(DATE(YEAR(B299-WEEKDAY(B299-1)+4),1,3))+5)/7)</f>
        <v>22</v>
      </c>
      <c r="D299" s="49">
        <v>0.37500000000000022</v>
      </c>
      <c r="E299" s="49">
        <v>0.70833333333333304</v>
      </c>
      <c r="F299" s="64">
        <v>2.0833333333333332E-2</v>
      </c>
      <c r="G299" s="34">
        <f t="shared" ref="G299:G305" si="140">SUM(E299-D299)*24</f>
        <v>7.9999999999999876</v>
      </c>
      <c r="H299" s="50" t="str">
        <f>IF(G299&gt;8,G299-8,"")</f>
        <v/>
      </c>
      <c r="I299" s="74"/>
      <c r="J299" s="74"/>
      <c r="K299" s="51">
        <f>SUM((G299)*$L$2)</f>
        <v>89.999999999999858</v>
      </c>
      <c r="L299" s="9">
        <f>P3/20/8</f>
        <v>11.25</v>
      </c>
    </row>
    <row r="300" spans="1:14" x14ac:dyDescent="0.25">
      <c r="A300" s="44" t="s">
        <v>1</v>
      </c>
      <c r="B300" s="42">
        <v>42885</v>
      </c>
      <c r="C300" s="43">
        <f t="shared" ref="C300:C305" si="141">INT((B300-DATE(YEAR(B300-WEEKDAY(B300-1)+4),1,3)+WEEKDAY(DATE(YEAR(B300-WEEKDAY(B300-1)+4),1,3))+5)/7)</f>
        <v>22</v>
      </c>
      <c r="D300" s="52">
        <v>0.37500000000000022</v>
      </c>
      <c r="E300" s="52">
        <v>0.70833333333333304</v>
      </c>
      <c r="F300" s="65">
        <v>2.0833333333333332E-2</v>
      </c>
      <c r="G300" s="35">
        <f t="shared" si="140"/>
        <v>7.9999999999999876</v>
      </c>
      <c r="H300" s="53" t="str">
        <f t="shared" ref="H300:H305" si="142">IF(G300&gt;8,G300-8,"")</f>
        <v/>
      </c>
      <c r="I300" s="75"/>
      <c r="J300" s="75"/>
      <c r="K300" s="54">
        <f t="shared" ref="K300:K305" si="143">SUM((G300)*$L$2)</f>
        <v>89.999999999999858</v>
      </c>
      <c r="L300" s="24"/>
    </row>
    <row r="301" spans="1:14" x14ac:dyDescent="0.25">
      <c r="A301" s="41" t="s">
        <v>2</v>
      </c>
      <c r="B301" s="42">
        <v>42886</v>
      </c>
      <c r="C301" s="43">
        <f t="shared" si="141"/>
        <v>22</v>
      </c>
      <c r="D301" s="49">
        <v>0.37500000000000022</v>
      </c>
      <c r="E301" s="49">
        <v>0.70833333333333304</v>
      </c>
      <c r="F301" s="64">
        <v>2.0833333333333332E-2</v>
      </c>
      <c r="G301" s="34">
        <f t="shared" si="140"/>
        <v>7.9999999999999876</v>
      </c>
      <c r="H301" s="50" t="str">
        <f t="shared" si="142"/>
        <v/>
      </c>
      <c r="I301" s="74"/>
      <c r="J301" s="74"/>
      <c r="K301" s="51">
        <f t="shared" si="143"/>
        <v>89.999999999999858</v>
      </c>
      <c r="L301" s="24"/>
    </row>
    <row r="302" spans="1:14" x14ac:dyDescent="0.25">
      <c r="A302" s="44" t="s">
        <v>3</v>
      </c>
      <c r="B302" s="42">
        <v>42887</v>
      </c>
      <c r="C302" s="43">
        <f t="shared" si="141"/>
        <v>22</v>
      </c>
      <c r="D302" s="52">
        <v>0.37500000000000022</v>
      </c>
      <c r="E302" s="52">
        <v>0.70833333333333304</v>
      </c>
      <c r="F302" s="65">
        <v>2.0833333333333332E-2</v>
      </c>
      <c r="G302" s="35">
        <f t="shared" si="140"/>
        <v>7.9999999999999876</v>
      </c>
      <c r="H302" s="53" t="str">
        <f t="shared" si="142"/>
        <v/>
      </c>
      <c r="I302" s="75"/>
      <c r="J302" s="75"/>
      <c r="K302" s="54">
        <f t="shared" si="143"/>
        <v>89.999999999999858</v>
      </c>
      <c r="L302" s="24"/>
    </row>
    <row r="303" spans="1:14" x14ac:dyDescent="0.25">
      <c r="A303" s="41" t="s">
        <v>4</v>
      </c>
      <c r="B303" s="42">
        <v>42888</v>
      </c>
      <c r="C303" s="43">
        <f t="shared" si="141"/>
        <v>22</v>
      </c>
      <c r="D303" s="49">
        <v>0.37500000000000022</v>
      </c>
      <c r="E303" s="49">
        <v>0.70833333333333304</v>
      </c>
      <c r="F303" s="64">
        <v>2.0833333333333332E-2</v>
      </c>
      <c r="G303" s="34">
        <f t="shared" si="140"/>
        <v>7.9999999999999876</v>
      </c>
      <c r="H303" s="50" t="str">
        <f t="shared" si="142"/>
        <v/>
      </c>
      <c r="I303" s="74"/>
      <c r="J303" s="74"/>
      <c r="K303" s="51">
        <f t="shared" si="143"/>
        <v>89.999999999999858</v>
      </c>
      <c r="L303" s="24"/>
    </row>
    <row r="304" spans="1:14" x14ac:dyDescent="0.25">
      <c r="A304" s="44" t="s">
        <v>5</v>
      </c>
      <c r="B304" s="42">
        <v>42889</v>
      </c>
      <c r="C304" s="43">
        <f t="shared" si="141"/>
        <v>22</v>
      </c>
      <c r="D304" s="52">
        <v>0.99999999999999867</v>
      </c>
      <c r="E304" s="52">
        <v>0.99999999999999867</v>
      </c>
      <c r="F304" s="65">
        <v>2.0833333333333332E-2</v>
      </c>
      <c r="G304" s="35">
        <f t="shared" si="140"/>
        <v>0</v>
      </c>
      <c r="H304" s="53" t="str">
        <f t="shared" si="142"/>
        <v/>
      </c>
      <c r="I304" s="75"/>
      <c r="J304" s="75"/>
      <c r="K304" s="54">
        <f t="shared" si="143"/>
        <v>0</v>
      </c>
      <c r="L304" s="24"/>
    </row>
    <row r="305" spans="1:14" x14ac:dyDescent="0.25">
      <c r="A305" s="41" t="s">
        <v>6</v>
      </c>
      <c r="B305" s="42">
        <v>42890</v>
      </c>
      <c r="C305" s="43">
        <f t="shared" si="141"/>
        <v>22</v>
      </c>
      <c r="D305" s="55">
        <v>0.99999999999999867</v>
      </c>
      <c r="E305" s="49">
        <v>0.99999999999999867</v>
      </c>
      <c r="F305" s="64">
        <v>2.0833333333333332E-2</v>
      </c>
      <c r="G305" s="34">
        <f t="shared" si="140"/>
        <v>0</v>
      </c>
      <c r="H305" s="50" t="str">
        <f t="shared" si="142"/>
        <v/>
      </c>
      <c r="I305" s="74"/>
      <c r="J305" s="74"/>
      <c r="K305" s="51">
        <f t="shared" si="143"/>
        <v>0</v>
      </c>
      <c r="L305" s="24"/>
    </row>
    <row r="306" spans="1:14" x14ac:dyDescent="0.25">
      <c r="A306" s="23"/>
      <c r="B306" s="21"/>
      <c r="C306" s="22"/>
      <c r="D306" s="56"/>
      <c r="E306" s="57"/>
      <c r="F306" s="46" t="s">
        <v>20</v>
      </c>
      <c r="G306" s="28">
        <f>SUM(G299:G305)</f>
        <v>39.999999999999936</v>
      </c>
      <c r="H306" s="58">
        <f>SUM(H299:H305)</f>
        <v>0</v>
      </c>
      <c r="I306" s="76">
        <f t="shared" ref="I306:J306" si="144">SUM(I299:I305)</f>
        <v>0</v>
      </c>
      <c r="J306" s="76">
        <f t="shared" si="144"/>
        <v>0</v>
      </c>
      <c r="K306" s="29">
        <f>SUM(K299:K305)</f>
        <v>449.99999999999932</v>
      </c>
      <c r="L306" s="24"/>
    </row>
    <row r="307" spans="1:14" x14ac:dyDescent="0.25">
      <c r="B307" s="21"/>
      <c r="C307" s="22"/>
      <c r="D307" s="57"/>
      <c r="E307" s="57"/>
      <c r="F307" s="66" t="s">
        <v>21</v>
      </c>
      <c r="G307" s="7"/>
      <c r="H307" s="50"/>
      <c r="I307" s="74"/>
      <c r="J307" s="74"/>
      <c r="K307" s="32">
        <f>K306/1.33</f>
        <v>338.34586466165359</v>
      </c>
      <c r="L307" s="24"/>
    </row>
    <row r="308" spans="1:14" ht="15.75" thickBot="1" x14ac:dyDescent="0.3"/>
    <row r="309" spans="1:14" ht="15.75" thickBot="1" x14ac:dyDescent="0.3">
      <c r="A309" s="14" t="s">
        <v>14</v>
      </c>
      <c r="B309" s="15" t="s">
        <v>7</v>
      </c>
      <c r="C309" s="15" t="s">
        <v>13</v>
      </c>
      <c r="D309" s="47" t="s">
        <v>8</v>
      </c>
      <c r="E309" s="47" t="s">
        <v>9</v>
      </c>
      <c r="F309" s="16" t="s">
        <v>15</v>
      </c>
      <c r="G309" s="16" t="s">
        <v>16</v>
      </c>
      <c r="H309" s="48" t="s">
        <v>19</v>
      </c>
      <c r="I309" s="73" t="s">
        <v>17</v>
      </c>
      <c r="J309" s="73" t="s">
        <v>18</v>
      </c>
      <c r="K309" s="17" t="s">
        <v>10</v>
      </c>
      <c r="L309" s="5" t="s">
        <v>12</v>
      </c>
      <c r="N309" s="59">
        <f>C310</f>
        <v>23</v>
      </c>
    </row>
    <row r="310" spans="1:14" x14ac:dyDescent="0.25">
      <c r="A310" s="41" t="s">
        <v>0</v>
      </c>
      <c r="B310" s="42">
        <v>42891</v>
      </c>
      <c r="C310" s="43">
        <f>INT((B310-DATE(YEAR(B310-WEEKDAY(B310-1)+4),1,3)+WEEKDAY(DATE(YEAR(B310-WEEKDAY(B310-1)+4),1,3))+5)/7)</f>
        <v>23</v>
      </c>
      <c r="D310" s="49">
        <v>0.37500000000000022</v>
      </c>
      <c r="E310" s="49">
        <v>0.70833333333333304</v>
      </c>
      <c r="F310" s="64">
        <v>2.0833333333333332E-2</v>
      </c>
      <c r="G310" s="34">
        <f t="shared" ref="G310:G316" si="145">SUM(E310-D310)*24</f>
        <v>7.9999999999999876</v>
      </c>
      <c r="H310" s="50" t="str">
        <f>IF(G310&gt;8,G310-8,"")</f>
        <v/>
      </c>
      <c r="I310" s="74"/>
      <c r="J310" s="74"/>
      <c r="K310" s="51">
        <f>SUM((G310)*$L$2)</f>
        <v>89.999999999999858</v>
      </c>
      <c r="L310" s="9">
        <f>P3/20/8</f>
        <v>11.25</v>
      </c>
    </row>
    <row r="311" spans="1:14" x14ac:dyDescent="0.25">
      <c r="A311" s="44" t="s">
        <v>1</v>
      </c>
      <c r="B311" s="42">
        <v>42892</v>
      </c>
      <c r="C311" s="43">
        <f t="shared" ref="C311:C316" si="146">INT((B311-DATE(YEAR(B311-WEEKDAY(B311-1)+4),1,3)+WEEKDAY(DATE(YEAR(B311-WEEKDAY(B311-1)+4),1,3))+5)/7)</f>
        <v>23</v>
      </c>
      <c r="D311" s="52">
        <v>0.37500000000000022</v>
      </c>
      <c r="E311" s="52">
        <v>0.70833333333333304</v>
      </c>
      <c r="F311" s="65">
        <v>2.0833333333333332E-2</v>
      </c>
      <c r="G311" s="35">
        <f t="shared" si="145"/>
        <v>7.9999999999999876</v>
      </c>
      <c r="H311" s="53" t="str">
        <f t="shared" ref="H311:H316" si="147">IF(G311&gt;8,G311-8,"")</f>
        <v/>
      </c>
      <c r="I311" s="75"/>
      <c r="J311" s="75"/>
      <c r="K311" s="54">
        <f t="shared" ref="K311:K316" si="148">SUM((G311)*$L$2)</f>
        <v>89.999999999999858</v>
      </c>
      <c r="L311" s="24"/>
    </row>
    <row r="312" spans="1:14" x14ac:dyDescent="0.25">
      <c r="A312" s="41" t="s">
        <v>2</v>
      </c>
      <c r="B312" s="42">
        <v>42893</v>
      </c>
      <c r="C312" s="43">
        <f t="shared" si="146"/>
        <v>23</v>
      </c>
      <c r="D312" s="49">
        <v>0.37500000000000022</v>
      </c>
      <c r="E312" s="49">
        <v>0.70833333333333304</v>
      </c>
      <c r="F312" s="64">
        <v>2.0833333333333332E-2</v>
      </c>
      <c r="G312" s="34">
        <f t="shared" si="145"/>
        <v>7.9999999999999876</v>
      </c>
      <c r="H312" s="50" t="str">
        <f t="shared" si="147"/>
        <v/>
      </c>
      <c r="I312" s="74"/>
      <c r="J312" s="74"/>
      <c r="K312" s="51">
        <f t="shared" si="148"/>
        <v>89.999999999999858</v>
      </c>
      <c r="L312" s="24"/>
    </row>
    <row r="313" spans="1:14" x14ac:dyDescent="0.25">
      <c r="A313" s="44" t="s">
        <v>3</v>
      </c>
      <c r="B313" s="42">
        <v>42894</v>
      </c>
      <c r="C313" s="43">
        <f t="shared" si="146"/>
        <v>23</v>
      </c>
      <c r="D313" s="52">
        <v>0.37500000000000022</v>
      </c>
      <c r="E313" s="52">
        <v>0.70833333333333304</v>
      </c>
      <c r="F313" s="65">
        <v>2.0833333333333332E-2</v>
      </c>
      <c r="G313" s="35">
        <f t="shared" si="145"/>
        <v>7.9999999999999876</v>
      </c>
      <c r="H313" s="53" t="str">
        <f t="shared" si="147"/>
        <v/>
      </c>
      <c r="I313" s="75"/>
      <c r="J313" s="75"/>
      <c r="K313" s="54">
        <f t="shared" si="148"/>
        <v>89.999999999999858</v>
      </c>
      <c r="L313" s="24"/>
    </row>
    <row r="314" spans="1:14" x14ac:dyDescent="0.25">
      <c r="A314" s="41" t="s">
        <v>4</v>
      </c>
      <c r="B314" s="42">
        <v>42895</v>
      </c>
      <c r="C314" s="43">
        <f t="shared" si="146"/>
        <v>23</v>
      </c>
      <c r="D314" s="49">
        <v>0.37500000000000022</v>
      </c>
      <c r="E314" s="49">
        <v>0.70833333333333304</v>
      </c>
      <c r="F314" s="64">
        <v>2.0833333333333332E-2</v>
      </c>
      <c r="G314" s="34">
        <f t="shared" si="145"/>
        <v>7.9999999999999876</v>
      </c>
      <c r="H314" s="50" t="str">
        <f t="shared" si="147"/>
        <v/>
      </c>
      <c r="I314" s="74"/>
      <c r="J314" s="74"/>
      <c r="K314" s="51">
        <f t="shared" si="148"/>
        <v>89.999999999999858</v>
      </c>
      <c r="L314" s="24"/>
    </row>
    <row r="315" spans="1:14" x14ac:dyDescent="0.25">
      <c r="A315" s="44" t="s">
        <v>5</v>
      </c>
      <c r="B315" s="42">
        <v>42896</v>
      </c>
      <c r="C315" s="43">
        <f t="shared" si="146"/>
        <v>23</v>
      </c>
      <c r="D315" s="52">
        <v>0.99999999999999867</v>
      </c>
      <c r="E315" s="52">
        <v>0.99999999999999867</v>
      </c>
      <c r="F315" s="65">
        <v>2.0833333333333332E-2</v>
      </c>
      <c r="G315" s="35">
        <f t="shared" si="145"/>
        <v>0</v>
      </c>
      <c r="H315" s="53" t="str">
        <f t="shared" si="147"/>
        <v/>
      </c>
      <c r="I315" s="75"/>
      <c r="J315" s="75"/>
      <c r="K315" s="54">
        <f t="shared" si="148"/>
        <v>0</v>
      </c>
      <c r="L315" s="24"/>
    </row>
    <row r="316" spans="1:14" x14ac:dyDescent="0.25">
      <c r="A316" s="41" t="s">
        <v>6</v>
      </c>
      <c r="B316" s="42">
        <v>42897</v>
      </c>
      <c r="C316" s="43">
        <f t="shared" si="146"/>
        <v>23</v>
      </c>
      <c r="D316" s="55">
        <v>0.99999999999999867</v>
      </c>
      <c r="E316" s="49">
        <v>0.99999999999999867</v>
      </c>
      <c r="F316" s="64">
        <v>2.0833333333333332E-2</v>
      </c>
      <c r="G316" s="34">
        <f t="shared" si="145"/>
        <v>0</v>
      </c>
      <c r="H316" s="50" t="str">
        <f t="shared" si="147"/>
        <v/>
      </c>
      <c r="I316" s="74"/>
      <c r="J316" s="74"/>
      <c r="K316" s="51">
        <f t="shared" si="148"/>
        <v>0</v>
      </c>
      <c r="L316" s="24"/>
    </row>
    <row r="317" spans="1:14" x14ac:dyDescent="0.25">
      <c r="A317" s="23"/>
      <c r="B317" s="21"/>
      <c r="C317" s="22"/>
      <c r="D317" s="56"/>
      <c r="E317" s="57"/>
      <c r="F317" s="46" t="s">
        <v>20</v>
      </c>
      <c r="G317" s="28">
        <f>SUM(G310:G316)</f>
        <v>39.999999999999936</v>
      </c>
      <c r="H317" s="58">
        <f>SUM(H310:H316)</f>
        <v>0</v>
      </c>
      <c r="I317" s="76">
        <f t="shared" ref="I317:J317" si="149">SUM(I310:I316)</f>
        <v>0</v>
      </c>
      <c r="J317" s="76">
        <f t="shared" si="149"/>
        <v>0</v>
      </c>
      <c r="K317" s="29">
        <f>SUM(K310:K316)</f>
        <v>449.99999999999932</v>
      </c>
      <c r="L317" s="24"/>
    </row>
    <row r="318" spans="1:14" x14ac:dyDescent="0.25">
      <c r="B318" s="21"/>
      <c r="C318" s="22"/>
      <c r="D318" s="57"/>
      <c r="E318" s="57"/>
      <c r="F318" s="66" t="s">
        <v>21</v>
      </c>
      <c r="G318" s="7"/>
      <c r="H318" s="50"/>
      <c r="I318" s="74"/>
      <c r="J318" s="74"/>
      <c r="K318" s="32">
        <f>K317/1.33</f>
        <v>338.34586466165359</v>
      </c>
      <c r="L318" s="24"/>
    </row>
    <row r="319" spans="1:14" ht="15.75" thickBot="1" x14ac:dyDescent="0.3"/>
    <row r="320" spans="1:14" ht="15.75" thickBot="1" x14ac:dyDescent="0.3">
      <c r="A320" s="14" t="s">
        <v>14</v>
      </c>
      <c r="B320" s="15" t="s">
        <v>7</v>
      </c>
      <c r="C320" s="15" t="s">
        <v>13</v>
      </c>
      <c r="D320" s="47" t="s">
        <v>8</v>
      </c>
      <c r="E320" s="47" t="s">
        <v>9</v>
      </c>
      <c r="F320" s="16" t="s">
        <v>15</v>
      </c>
      <c r="G320" s="16" t="s">
        <v>16</v>
      </c>
      <c r="H320" s="48" t="s">
        <v>19</v>
      </c>
      <c r="I320" s="73" t="s">
        <v>17</v>
      </c>
      <c r="J320" s="73" t="s">
        <v>18</v>
      </c>
      <c r="K320" s="17" t="s">
        <v>10</v>
      </c>
      <c r="L320" s="5" t="s">
        <v>12</v>
      </c>
      <c r="N320" s="59">
        <f>C321</f>
        <v>24</v>
      </c>
    </row>
    <row r="321" spans="1:14" x14ac:dyDescent="0.25">
      <c r="A321" s="41" t="s">
        <v>0</v>
      </c>
      <c r="B321" s="42">
        <v>42898</v>
      </c>
      <c r="C321" s="43">
        <f>INT((B321-DATE(YEAR(B321-WEEKDAY(B321-1)+4),1,3)+WEEKDAY(DATE(YEAR(B321-WEEKDAY(B321-1)+4),1,3))+5)/7)</f>
        <v>24</v>
      </c>
      <c r="D321" s="49">
        <v>0.37500000000000022</v>
      </c>
      <c r="E321" s="49">
        <v>0.70833333333333304</v>
      </c>
      <c r="F321" s="64">
        <v>2.0833333333333332E-2</v>
      </c>
      <c r="G321" s="34">
        <f t="shared" ref="G321:G327" si="150">SUM(E321-D321)*24</f>
        <v>7.9999999999999876</v>
      </c>
      <c r="H321" s="50" t="str">
        <f>IF(G321&gt;8,G321-8,"")</f>
        <v/>
      </c>
      <c r="I321" s="74"/>
      <c r="J321" s="74"/>
      <c r="K321" s="51">
        <f>SUM((G321)*$L$2)</f>
        <v>89.999999999999858</v>
      </c>
      <c r="L321" s="9">
        <f>P3/20/8</f>
        <v>11.25</v>
      </c>
    </row>
    <row r="322" spans="1:14" x14ac:dyDescent="0.25">
      <c r="A322" s="44" t="s">
        <v>1</v>
      </c>
      <c r="B322" s="42">
        <v>42899</v>
      </c>
      <c r="C322" s="43">
        <f t="shared" ref="C322:C327" si="151">INT((B322-DATE(YEAR(B322-WEEKDAY(B322-1)+4),1,3)+WEEKDAY(DATE(YEAR(B322-WEEKDAY(B322-1)+4),1,3))+5)/7)</f>
        <v>24</v>
      </c>
      <c r="D322" s="52">
        <v>0.37500000000000022</v>
      </c>
      <c r="E322" s="52">
        <v>0.70833333333333304</v>
      </c>
      <c r="F322" s="65">
        <v>2.0833333333333332E-2</v>
      </c>
      <c r="G322" s="35">
        <f t="shared" si="150"/>
        <v>7.9999999999999876</v>
      </c>
      <c r="H322" s="53" t="str">
        <f t="shared" ref="H322:H327" si="152">IF(G322&gt;8,G322-8,"")</f>
        <v/>
      </c>
      <c r="I322" s="75"/>
      <c r="J322" s="75"/>
      <c r="K322" s="54">
        <f t="shared" ref="K322:K327" si="153">SUM((G322)*$L$2)</f>
        <v>89.999999999999858</v>
      </c>
      <c r="L322" s="24"/>
    </row>
    <row r="323" spans="1:14" x14ac:dyDescent="0.25">
      <c r="A323" s="41" t="s">
        <v>2</v>
      </c>
      <c r="B323" s="42">
        <v>42900</v>
      </c>
      <c r="C323" s="43">
        <f t="shared" si="151"/>
        <v>24</v>
      </c>
      <c r="D323" s="49">
        <v>0.37500000000000022</v>
      </c>
      <c r="E323" s="49">
        <v>0.70833333333333304</v>
      </c>
      <c r="F323" s="64">
        <v>2.0833333333333332E-2</v>
      </c>
      <c r="G323" s="34">
        <f t="shared" si="150"/>
        <v>7.9999999999999876</v>
      </c>
      <c r="H323" s="50" t="str">
        <f t="shared" si="152"/>
        <v/>
      </c>
      <c r="I323" s="74"/>
      <c r="J323" s="74"/>
      <c r="K323" s="51">
        <f t="shared" si="153"/>
        <v>89.999999999999858</v>
      </c>
      <c r="L323" s="24"/>
    </row>
    <row r="324" spans="1:14" x14ac:dyDescent="0.25">
      <c r="A324" s="44" t="s">
        <v>3</v>
      </c>
      <c r="B324" s="42">
        <v>42901</v>
      </c>
      <c r="C324" s="43">
        <f t="shared" si="151"/>
        <v>24</v>
      </c>
      <c r="D324" s="52">
        <v>0.37500000000000022</v>
      </c>
      <c r="E324" s="52">
        <v>0.70833333333333304</v>
      </c>
      <c r="F324" s="65">
        <v>2.0833333333333332E-2</v>
      </c>
      <c r="G324" s="35">
        <f t="shared" si="150"/>
        <v>7.9999999999999876</v>
      </c>
      <c r="H324" s="53" t="str">
        <f t="shared" si="152"/>
        <v/>
      </c>
      <c r="I324" s="75"/>
      <c r="J324" s="75"/>
      <c r="K324" s="54">
        <f t="shared" si="153"/>
        <v>89.999999999999858</v>
      </c>
      <c r="L324" s="24"/>
    </row>
    <row r="325" spans="1:14" x14ac:dyDescent="0.25">
      <c r="A325" s="41" t="s">
        <v>4</v>
      </c>
      <c r="B325" s="42">
        <v>42902</v>
      </c>
      <c r="C325" s="43">
        <f t="shared" si="151"/>
        <v>24</v>
      </c>
      <c r="D325" s="49">
        <v>0.37500000000000022</v>
      </c>
      <c r="E325" s="49">
        <v>0.70833333333333304</v>
      </c>
      <c r="F325" s="64">
        <v>2.0833333333333332E-2</v>
      </c>
      <c r="G325" s="34">
        <f t="shared" si="150"/>
        <v>7.9999999999999876</v>
      </c>
      <c r="H325" s="50" t="str">
        <f t="shared" si="152"/>
        <v/>
      </c>
      <c r="I325" s="74"/>
      <c r="J325" s="74"/>
      <c r="K325" s="51">
        <f t="shared" si="153"/>
        <v>89.999999999999858</v>
      </c>
      <c r="L325" s="24"/>
    </row>
    <row r="326" spans="1:14" x14ac:dyDescent="0.25">
      <c r="A326" s="44" t="s">
        <v>5</v>
      </c>
      <c r="B326" s="42">
        <v>42903</v>
      </c>
      <c r="C326" s="43">
        <f t="shared" si="151"/>
        <v>24</v>
      </c>
      <c r="D326" s="52">
        <v>0.99999999999999867</v>
      </c>
      <c r="E326" s="52">
        <v>0.99999999999999867</v>
      </c>
      <c r="F326" s="65">
        <v>2.0833333333333332E-2</v>
      </c>
      <c r="G326" s="35">
        <f t="shared" si="150"/>
        <v>0</v>
      </c>
      <c r="H326" s="53" t="str">
        <f t="shared" si="152"/>
        <v/>
      </c>
      <c r="I326" s="75"/>
      <c r="J326" s="75"/>
      <c r="K326" s="54">
        <f t="shared" si="153"/>
        <v>0</v>
      </c>
      <c r="L326" s="24"/>
    </row>
    <row r="327" spans="1:14" x14ac:dyDescent="0.25">
      <c r="A327" s="41" t="s">
        <v>6</v>
      </c>
      <c r="B327" s="42">
        <v>42904</v>
      </c>
      <c r="C327" s="43">
        <f t="shared" si="151"/>
        <v>24</v>
      </c>
      <c r="D327" s="55">
        <v>0.99999999999999867</v>
      </c>
      <c r="E327" s="49">
        <v>0.99999999999999867</v>
      </c>
      <c r="F327" s="64">
        <v>2.0833333333333332E-2</v>
      </c>
      <c r="G327" s="34">
        <f t="shared" si="150"/>
        <v>0</v>
      </c>
      <c r="H327" s="50" t="str">
        <f t="shared" si="152"/>
        <v/>
      </c>
      <c r="I327" s="74"/>
      <c r="J327" s="74"/>
      <c r="K327" s="51">
        <f t="shared" si="153"/>
        <v>0</v>
      </c>
      <c r="L327" s="24"/>
    </row>
    <row r="328" spans="1:14" x14ac:dyDescent="0.25">
      <c r="A328" s="23"/>
      <c r="B328" s="21"/>
      <c r="C328" s="22"/>
      <c r="D328" s="56"/>
      <c r="E328" s="57"/>
      <c r="F328" s="46" t="s">
        <v>20</v>
      </c>
      <c r="G328" s="28">
        <f>SUM(G321:G327)</f>
        <v>39.999999999999936</v>
      </c>
      <c r="H328" s="58">
        <f>SUM(H321:H327)</f>
        <v>0</v>
      </c>
      <c r="I328" s="76">
        <f t="shared" ref="I328:J328" si="154">SUM(I321:I327)</f>
        <v>0</v>
      </c>
      <c r="J328" s="76">
        <f t="shared" si="154"/>
        <v>0</v>
      </c>
      <c r="K328" s="29">
        <f>SUM(K321:K327)</f>
        <v>449.99999999999932</v>
      </c>
      <c r="L328" s="24"/>
    </row>
    <row r="329" spans="1:14" x14ac:dyDescent="0.25">
      <c r="B329" s="21"/>
      <c r="C329" s="22"/>
      <c r="D329" s="57"/>
      <c r="E329" s="57"/>
      <c r="F329" s="66" t="s">
        <v>21</v>
      </c>
      <c r="G329" s="7"/>
      <c r="H329" s="50"/>
      <c r="I329" s="74"/>
      <c r="J329" s="74"/>
      <c r="K329" s="32">
        <f>K328/1.33</f>
        <v>338.34586466165359</v>
      </c>
      <c r="L329" s="24"/>
    </row>
    <row r="330" spans="1:14" ht="15.75" thickBot="1" x14ac:dyDescent="0.3"/>
    <row r="331" spans="1:14" ht="15.75" thickBot="1" x14ac:dyDescent="0.3">
      <c r="A331" s="14" t="s">
        <v>14</v>
      </c>
      <c r="B331" s="15" t="s">
        <v>7</v>
      </c>
      <c r="C331" s="15" t="s">
        <v>13</v>
      </c>
      <c r="D331" s="47" t="s">
        <v>8</v>
      </c>
      <c r="E331" s="47" t="s">
        <v>9</v>
      </c>
      <c r="F331" s="16" t="s">
        <v>15</v>
      </c>
      <c r="G331" s="16" t="s">
        <v>16</v>
      </c>
      <c r="H331" s="48" t="s">
        <v>19</v>
      </c>
      <c r="I331" s="73" t="s">
        <v>17</v>
      </c>
      <c r="J331" s="73" t="s">
        <v>18</v>
      </c>
      <c r="K331" s="17" t="s">
        <v>10</v>
      </c>
      <c r="L331" s="5" t="s">
        <v>12</v>
      </c>
      <c r="N331" s="59">
        <f>C332</f>
        <v>25</v>
      </c>
    </row>
    <row r="332" spans="1:14" x14ac:dyDescent="0.25">
      <c r="A332" s="41" t="s">
        <v>0</v>
      </c>
      <c r="B332" s="42">
        <v>42905</v>
      </c>
      <c r="C332" s="43">
        <f>INT((B332-DATE(YEAR(B332-WEEKDAY(B332-1)+4),1,3)+WEEKDAY(DATE(YEAR(B332-WEEKDAY(B332-1)+4),1,3))+5)/7)</f>
        <v>25</v>
      </c>
      <c r="D332" s="49">
        <v>0.37500000000000022</v>
      </c>
      <c r="E332" s="49">
        <v>0.70833333333333304</v>
      </c>
      <c r="F332" s="64">
        <v>2.0833333333333332E-2</v>
      </c>
      <c r="G332" s="34">
        <f t="shared" ref="G332:G338" si="155">SUM(E332-D332)*24</f>
        <v>7.9999999999999876</v>
      </c>
      <c r="H332" s="50" t="str">
        <f>IF(G332&gt;8,G332-8,"")</f>
        <v/>
      </c>
      <c r="I332" s="74"/>
      <c r="J332" s="74"/>
      <c r="K332" s="51">
        <f>SUM((G332)*$L$2)</f>
        <v>89.999999999999858</v>
      </c>
      <c r="L332" s="9">
        <f>P3/20/8</f>
        <v>11.25</v>
      </c>
    </row>
    <row r="333" spans="1:14" x14ac:dyDescent="0.25">
      <c r="A333" s="44" t="s">
        <v>1</v>
      </c>
      <c r="B333" s="42">
        <v>42906</v>
      </c>
      <c r="C333" s="43">
        <f t="shared" ref="C333:C338" si="156">INT((B333-DATE(YEAR(B333-WEEKDAY(B333-1)+4),1,3)+WEEKDAY(DATE(YEAR(B333-WEEKDAY(B333-1)+4),1,3))+5)/7)</f>
        <v>25</v>
      </c>
      <c r="D333" s="52">
        <v>0.37500000000000022</v>
      </c>
      <c r="E333" s="52">
        <v>0.70833333333333304</v>
      </c>
      <c r="F333" s="65">
        <v>2.0833333333333332E-2</v>
      </c>
      <c r="G333" s="35">
        <f t="shared" si="155"/>
        <v>7.9999999999999876</v>
      </c>
      <c r="H333" s="53" t="str">
        <f t="shared" ref="H333:H338" si="157">IF(G333&gt;8,G333-8,"")</f>
        <v/>
      </c>
      <c r="I333" s="75"/>
      <c r="J333" s="75"/>
      <c r="K333" s="54">
        <f t="shared" ref="K333:K338" si="158">SUM((G333)*$L$2)</f>
        <v>89.999999999999858</v>
      </c>
      <c r="L333" s="24"/>
    </row>
    <row r="334" spans="1:14" x14ac:dyDescent="0.25">
      <c r="A334" s="41" t="s">
        <v>2</v>
      </c>
      <c r="B334" s="42">
        <v>42907</v>
      </c>
      <c r="C334" s="43">
        <f t="shared" si="156"/>
        <v>25</v>
      </c>
      <c r="D334" s="49">
        <v>0.37500000000000022</v>
      </c>
      <c r="E334" s="49">
        <v>0.70833333333333304</v>
      </c>
      <c r="F334" s="64">
        <v>2.0833333333333332E-2</v>
      </c>
      <c r="G334" s="34">
        <f t="shared" si="155"/>
        <v>7.9999999999999876</v>
      </c>
      <c r="H334" s="50" t="str">
        <f t="shared" si="157"/>
        <v/>
      </c>
      <c r="I334" s="74"/>
      <c r="J334" s="74"/>
      <c r="K334" s="51">
        <f t="shared" si="158"/>
        <v>89.999999999999858</v>
      </c>
      <c r="L334" s="24"/>
    </row>
    <row r="335" spans="1:14" x14ac:dyDescent="0.25">
      <c r="A335" s="44" t="s">
        <v>3</v>
      </c>
      <c r="B335" s="42">
        <v>42908</v>
      </c>
      <c r="C335" s="43">
        <f t="shared" si="156"/>
        <v>25</v>
      </c>
      <c r="D335" s="52">
        <v>0.37500000000000022</v>
      </c>
      <c r="E335" s="52">
        <v>0.70833333333333304</v>
      </c>
      <c r="F335" s="65">
        <v>2.0833333333333332E-2</v>
      </c>
      <c r="G335" s="35">
        <f t="shared" si="155"/>
        <v>7.9999999999999876</v>
      </c>
      <c r="H335" s="53" t="str">
        <f t="shared" si="157"/>
        <v/>
      </c>
      <c r="I335" s="75"/>
      <c r="J335" s="75"/>
      <c r="K335" s="54">
        <f t="shared" si="158"/>
        <v>89.999999999999858</v>
      </c>
      <c r="L335" s="24"/>
    </row>
    <row r="336" spans="1:14" x14ac:dyDescent="0.25">
      <c r="A336" s="41" t="s">
        <v>4</v>
      </c>
      <c r="B336" s="42">
        <v>42909</v>
      </c>
      <c r="C336" s="43">
        <f t="shared" si="156"/>
        <v>25</v>
      </c>
      <c r="D336" s="49">
        <v>0.37500000000000022</v>
      </c>
      <c r="E336" s="49">
        <v>0.70833333333333304</v>
      </c>
      <c r="F336" s="64">
        <v>2.0833333333333332E-2</v>
      </c>
      <c r="G336" s="34">
        <f t="shared" si="155"/>
        <v>7.9999999999999876</v>
      </c>
      <c r="H336" s="50" t="str">
        <f t="shared" si="157"/>
        <v/>
      </c>
      <c r="I336" s="74"/>
      <c r="J336" s="74"/>
      <c r="K336" s="51">
        <f t="shared" si="158"/>
        <v>89.999999999999858</v>
      </c>
      <c r="L336" s="24"/>
    </row>
    <row r="337" spans="1:14" x14ac:dyDescent="0.25">
      <c r="A337" s="44" t="s">
        <v>5</v>
      </c>
      <c r="B337" s="42">
        <v>42910</v>
      </c>
      <c r="C337" s="43">
        <f t="shared" si="156"/>
        <v>25</v>
      </c>
      <c r="D337" s="52">
        <v>0.99999999999999867</v>
      </c>
      <c r="E337" s="52">
        <v>0.99999999999999867</v>
      </c>
      <c r="F337" s="65">
        <v>2.0833333333333332E-2</v>
      </c>
      <c r="G337" s="35">
        <f t="shared" si="155"/>
        <v>0</v>
      </c>
      <c r="H337" s="53" t="str">
        <f t="shared" si="157"/>
        <v/>
      </c>
      <c r="I337" s="75"/>
      <c r="J337" s="75"/>
      <c r="K337" s="54">
        <f t="shared" si="158"/>
        <v>0</v>
      </c>
      <c r="L337" s="24"/>
    </row>
    <row r="338" spans="1:14" x14ac:dyDescent="0.25">
      <c r="A338" s="41" t="s">
        <v>6</v>
      </c>
      <c r="B338" s="42">
        <v>42911</v>
      </c>
      <c r="C338" s="43">
        <f t="shared" si="156"/>
        <v>25</v>
      </c>
      <c r="D338" s="55">
        <v>0.99999999999999867</v>
      </c>
      <c r="E338" s="49">
        <v>0.99999999999999867</v>
      </c>
      <c r="F338" s="64">
        <v>2.0833333333333332E-2</v>
      </c>
      <c r="G338" s="34">
        <f t="shared" si="155"/>
        <v>0</v>
      </c>
      <c r="H338" s="50" t="str">
        <f t="shared" si="157"/>
        <v/>
      </c>
      <c r="I338" s="74"/>
      <c r="J338" s="74"/>
      <c r="K338" s="51">
        <f t="shared" si="158"/>
        <v>0</v>
      </c>
      <c r="L338" s="24"/>
    </row>
    <row r="339" spans="1:14" x14ac:dyDescent="0.25">
      <c r="A339" s="23"/>
      <c r="B339" s="21"/>
      <c r="C339" s="22"/>
      <c r="D339" s="56"/>
      <c r="E339" s="57"/>
      <c r="F339" s="46" t="s">
        <v>20</v>
      </c>
      <c r="G339" s="28">
        <f>SUM(G332:G338)</f>
        <v>39.999999999999936</v>
      </c>
      <c r="H339" s="58">
        <f>SUM(H332:H338)</f>
        <v>0</v>
      </c>
      <c r="I339" s="76">
        <f t="shared" ref="I339:J339" si="159">SUM(I332:I338)</f>
        <v>0</v>
      </c>
      <c r="J339" s="76">
        <f t="shared" si="159"/>
        <v>0</v>
      </c>
      <c r="K339" s="29">
        <f>SUM(K332:K338)</f>
        <v>449.99999999999932</v>
      </c>
      <c r="L339" s="24"/>
    </row>
    <row r="340" spans="1:14" x14ac:dyDescent="0.25">
      <c r="B340" s="21"/>
      <c r="C340" s="22"/>
      <c r="D340" s="57"/>
      <c r="E340" s="57"/>
      <c r="F340" s="66" t="s">
        <v>21</v>
      </c>
      <c r="G340" s="7"/>
      <c r="H340" s="50"/>
      <c r="I340" s="74"/>
      <c r="J340" s="74"/>
      <c r="K340" s="32">
        <f>K339/1.33</f>
        <v>338.34586466165359</v>
      </c>
      <c r="L340" s="24"/>
    </row>
    <row r="341" spans="1:14" ht="15.75" thickBot="1" x14ac:dyDescent="0.3"/>
    <row r="342" spans="1:14" ht="15.75" thickBot="1" x14ac:dyDescent="0.3">
      <c r="A342" s="14" t="s">
        <v>14</v>
      </c>
      <c r="B342" s="15" t="s">
        <v>7</v>
      </c>
      <c r="C342" s="15" t="s">
        <v>13</v>
      </c>
      <c r="D342" s="47" t="s">
        <v>8</v>
      </c>
      <c r="E342" s="47" t="s">
        <v>9</v>
      </c>
      <c r="F342" s="16" t="s">
        <v>15</v>
      </c>
      <c r="G342" s="16" t="s">
        <v>16</v>
      </c>
      <c r="H342" s="48" t="s">
        <v>19</v>
      </c>
      <c r="I342" s="73" t="s">
        <v>17</v>
      </c>
      <c r="J342" s="73" t="s">
        <v>18</v>
      </c>
      <c r="K342" s="17" t="s">
        <v>10</v>
      </c>
      <c r="L342" s="5" t="s">
        <v>12</v>
      </c>
      <c r="N342" s="59">
        <f>C343</f>
        <v>26</v>
      </c>
    </row>
    <row r="343" spans="1:14" x14ac:dyDescent="0.25">
      <c r="A343" s="41" t="s">
        <v>0</v>
      </c>
      <c r="B343" s="42">
        <v>42912</v>
      </c>
      <c r="C343" s="43">
        <f>INT((B343-DATE(YEAR(B343-WEEKDAY(B343-1)+4),1,3)+WEEKDAY(DATE(YEAR(B343-WEEKDAY(B343-1)+4),1,3))+5)/7)</f>
        <v>26</v>
      </c>
      <c r="D343" s="49">
        <v>0.37500000000000022</v>
      </c>
      <c r="E343" s="49">
        <v>0.70833333333333304</v>
      </c>
      <c r="F343" s="64">
        <v>2.0833333333333332E-2</v>
      </c>
      <c r="G343" s="34">
        <f t="shared" ref="G343:G349" si="160">SUM(E343-D343)*24</f>
        <v>7.9999999999999876</v>
      </c>
      <c r="H343" s="50" t="str">
        <f>IF(G343&gt;8,G343-8,"")</f>
        <v/>
      </c>
      <c r="I343" s="74"/>
      <c r="J343" s="74"/>
      <c r="K343" s="51">
        <f>SUM((G343)*$L$2)</f>
        <v>89.999999999999858</v>
      </c>
      <c r="L343" s="9">
        <f>P3/20/8</f>
        <v>11.25</v>
      </c>
    </row>
    <row r="344" spans="1:14" x14ac:dyDescent="0.25">
      <c r="A344" s="44" t="s">
        <v>1</v>
      </c>
      <c r="B344" s="42">
        <v>42913</v>
      </c>
      <c r="C344" s="43">
        <f t="shared" ref="C344:C349" si="161">INT((B344-DATE(YEAR(B344-WEEKDAY(B344-1)+4),1,3)+WEEKDAY(DATE(YEAR(B344-WEEKDAY(B344-1)+4),1,3))+5)/7)</f>
        <v>26</v>
      </c>
      <c r="D344" s="52">
        <v>0.37500000000000022</v>
      </c>
      <c r="E344" s="52">
        <v>0.70833333333333304</v>
      </c>
      <c r="F344" s="65">
        <v>2.0833333333333332E-2</v>
      </c>
      <c r="G344" s="35">
        <f t="shared" si="160"/>
        <v>7.9999999999999876</v>
      </c>
      <c r="H344" s="53" t="str">
        <f t="shared" ref="H344:H349" si="162">IF(G344&gt;8,G344-8,"")</f>
        <v/>
      </c>
      <c r="I344" s="75"/>
      <c r="J344" s="75"/>
      <c r="K344" s="54">
        <f t="shared" ref="K344:K349" si="163">SUM((G344)*$L$2)</f>
        <v>89.999999999999858</v>
      </c>
      <c r="L344" s="24"/>
    </row>
    <row r="345" spans="1:14" x14ac:dyDescent="0.25">
      <c r="A345" s="41" t="s">
        <v>2</v>
      </c>
      <c r="B345" s="42">
        <v>42914</v>
      </c>
      <c r="C345" s="43">
        <f t="shared" si="161"/>
        <v>26</v>
      </c>
      <c r="D345" s="49">
        <v>0.37500000000000022</v>
      </c>
      <c r="E345" s="49">
        <v>0.70833333333333304</v>
      </c>
      <c r="F345" s="64">
        <v>2.0833333333333332E-2</v>
      </c>
      <c r="G345" s="34">
        <f t="shared" si="160"/>
        <v>7.9999999999999876</v>
      </c>
      <c r="H345" s="50" t="str">
        <f t="shared" si="162"/>
        <v/>
      </c>
      <c r="I345" s="74"/>
      <c r="J345" s="74"/>
      <c r="K345" s="51">
        <f t="shared" si="163"/>
        <v>89.999999999999858</v>
      </c>
      <c r="L345" s="24"/>
    </row>
    <row r="346" spans="1:14" x14ac:dyDescent="0.25">
      <c r="A346" s="44" t="s">
        <v>3</v>
      </c>
      <c r="B346" s="42">
        <v>42915</v>
      </c>
      <c r="C346" s="43">
        <f t="shared" si="161"/>
        <v>26</v>
      </c>
      <c r="D346" s="52">
        <v>0.37500000000000022</v>
      </c>
      <c r="E346" s="52">
        <v>0.70833333333333304</v>
      </c>
      <c r="F346" s="65">
        <v>2.0833333333333332E-2</v>
      </c>
      <c r="G346" s="35">
        <f t="shared" si="160"/>
        <v>7.9999999999999876</v>
      </c>
      <c r="H346" s="53" t="str">
        <f t="shared" si="162"/>
        <v/>
      </c>
      <c r="I346" s="75"/>
      <c r="J346" s="75"/>
      <c r="K346" s="54">
        <f t="shared" si="163"/>
        <v>89.999999999999858</v>
      </c>
      <c r="L346" s="24"/>
    </row>
    <row r="347" spans="1:14" x14ac:dyDescent="0.25">
      <c r="A347" s="41" t="s">
        <v>4</v>
      </c>
      <c r="B347" s="42">
        <v>42916</v>
      </c>
      <c r="C347" s="43">
        <f t="shared" si="161"/>
        <v>26</v>
      </c>
      <c r="D347" s="49">
        <v>0.37500000000000022</v>
      </c>
      <c r="E347" s="49">
        <v>0.70833333333333304</v>
      </c>
      <c r="F347" s="64">
        <v>2.0833333333333332E-2</v>
      </c>
      <c r="G347" s="34">
        <f t="shared" si="160"/>
        <v>7.9999999999999876</v>
      </c>
      <c r="H347" s="50" t="str">
        <f t="shared" si="162"/>
        <v/>
      </c>
      <c r="I347" s="74"/>
      <c r="J347" s="74"/>
      <c r="K347" s="51">
        <f t="shared" si="163"/>
        <v>89.999999999999858</v>
      </c>
      <c r="L347" s="24"/>
    </row>
    <row r="348" spans="1:14" x14ac:dyDescent="0.25">
      <c r="A348" s="44" t="s">
        <v>5</v>
      </c>
      <c r="B348" s="42">
        <v>42917</v>
      </c>
      <c r="C348" s="43">
        <f t="shared" si="161"/>
        <v>26</v>
      </c>
      <c r="D348" s="52">
        <v>0.99999999999999867</v>
      </c>
      <c r="E348" s="52">
        <v>0.99999999999999867</v>
      </c>
      <c r="F348" s="65">
        <v>2.0833333333333332E-2</v>
      </c>
      <c r="G348" s="35">
        <f t="shared" si="160"/>
        <v>0</v>
      </c>
      <c r="H348" s="53" t="str">
        <f t="shared" si="162"/>
        <v/>
      </c>
      <c r="I348" s="75"/>
      <c r="J348" s="75"/>
      <c r="K348" s="54">
        <f t="shared" si="163"/>
        <v>0</v>
      </c>
      <c r="L348" s="24"/>
    </row>
    <row r="349" spans="1:14" x14ac:dyDescent="0.25">
      <c r="A349" s="41" t="s">
        <v>6</v>
      </c>
      <c r="B349" s="42">
        <v>42918</v>
      </c>
      <c r="C349" s="43">
        <f t="shared" si="161"/>
        <v>26</v>
      </c>
      <c r="D349" s="55">
        <v>0.99999999999999867</v>
      </c>
      <c r="E349" s="49">
        <v>0.99999999999999867</v>
      </c>
      <c r="F349" s="64">
        <v>2.0833333333333332E-2</v>
      </c>
      <c r="G349" s="34">
        <f t="shared" si="160"/>
        <v>0</v>
      </c>
      <c r="H349" s="50" t="str">
        <f t="shared" si="162"/>
        <v/>
      </c>
      <c r="I349" s="74"/>
      <c r="J349" s="74"/>
      <c r="K349" s="51">
        <f t="shared" si="163"/>
        <v>0</v>
      </c>
      <c r="L349" s="24"/>
    </row>
    <row r="350" spans="1:14" x14ac:dyDescent="0.25">
      <c r="A350" s="23"/>
      <c r="B350" s="21"/>
      <c r="C350" s="22"/>
      <c r="D350" s="56"/>
      <c r="E350" s="57"/>
      <c r="F350" s="46" t="s">
        <v>20</v>
      </c>
      <c r="G350" s="28">
        <f>SUM(G343:G349)</f>
        <v>39.999999999999936</v>
      </c>
      <c r="H350" s="58">
        <f>SUM(H343:H349)</f>
        <v>0</v>
      </c>
      <c r="I350" s="76">
        <f t="shared" ref="I350:J350" si="164">SUM(I343:I349)</f>
        <v>0</v>
      </c>
      <c r="J350" s="76">
        <f t="shared" si="164"/>
        <v>0</v>
      </c>
      <c r="K350" s="29">
        <f>SUM(K343:K349)</f>
        <v>449.99999999999932</v>
      </c>
      <c r="L350" s="24"/>
    </row>
    <row r="351" spans="1:14" x14ac:dyDescent="0.25">
      <c r="B351" s="21"/>
      <c r="C351" s="22"/>
      <c r="D351" s="57"/>
      <c r="E351" s="57"/>
      <c r="F351" s="66" t="s">
        <v>21</v>
      </c>
      <c r="G351" s="7"/>
      <c r="H351" s="50"/>
      <c r="I351" s="74"/>
      <c r="J351" s="74"/>
      <c r="K351" s="32">
        <f>K350/1.33</f>
        <v>338.34586466165359</v>
      </c>
      <c r="L351" s="24"/>
    </row>
    <row r="352" spans="1:14" ht="15.75" thickBot="1" x14ac:dyDescent="0.3"/>
    <row r="353" spans="1:14" ht="15.75" thickBot="1" x14ac:dyDescent="0.3">
      <c r="A353" s="14" t="s">
        <v>14</v>
      </c>
      <c r="B353" s="15" t="s">
        <v>7</v>
      </c>
      <c r="C353" s="15" t="s">
        <v>13</v>
      </c>
      <c r="D353" s="47" t="s">
        <v>8</v>
      </c>
      <c r="E353" s="47" t="s">
        <v>9</v>
      </c>
      <c r="F353" s="16" t="s">
        <v>15</v>
      </c>
      <c r="G353" s="16" t="s">
        <v>16</v>
      </c>
      <c r="H353" s="48" t="s">
        <v>19</v>
      </c>
      <c r="I353" s="73" t="s">
        <v>17</v>
      </c>
      <c r="J353" s="73" t="s">
        <v>18</v>
      </c>
      <c r="K353" s="17" t="s">
        <v>10</v>
      </c>
      <c r="L353" s="5" t="s">
        <v>12</v>
      </c>
      <c r="N353" s="59">
        <f>C354</f>
        <v>27</v>
      </c>
    </row>
    <row r="354" spans="1:14" x14ac:dyDescent="0.25">
      <c r="A354" s="41" t="s">
        <v>0</v>
      </c>
      <c r="B354" s="42">
        <v>42919</v>
      </c>
      <c r="C354" s="43">
        <f>INT((B354-DATE(YEAR(B354-WEEKDAY(B354-1)+4),1,3)+WEEKDAY(DATE(YEAR(B354-WEEKDAY(B354-1)+4),1,3))+5)/7)</f>
        <v>27</v>
      </c>
      <c r="D354" s="49">
        <v>0.37500000000000022</v>
      </c>
      <c r="E354" s="49">
        <v>0.70833333333333304</v>
      </c>
      <c r="F354" s="64">
        <v>2.0833333333333332E-2</v>
      </c>
      <c r="G354" s="34">
        <f t="shared" ref="G354:G360" si="165">SUM(E354-D354)*24</f>
        <v>7.9999999999999876</v>
      </c>
      <c r="H354" s="50" t="str">
        <f>IF(G354&gt;8,G354-8,"")</f>
        <v/>
      </c>
      <c r="I354" s="74"/>
      <c r="J354" s="74"/>
      <c r="K354" s="51">
        <f>SUM((G354)*$L$2)</f>
        <v>89.999999999999858</v>
      </c>
      <c r="L354" s="9">
        <f>P3/20/8</f>
        <v>11.25</v>
      </c>
    </row>
    <row r="355" spans="1:14" x14ac:dyDescent="0.25">
      <c r="A355" s="44" t="s">
        <v>1</v>
      </c>
      <c r="B355" s="42">
        <v>42920</v>
      </c>
      <c r="C355" s="43">
        <f t="shared" ref="C355:C360" si="166">INT((B355-DATE(YEAR(B355-WEEKDAY(B355-1)+4),1,3)+WEEKDAY(DATE(YEAR(B355-WEEKDAY(B355-1)+4),1,3))+5)/7)</f>
        <v>27</v>
      </c>
      <c r="D355" s="52">
        <v>0.37500000000000022</v>
      </c>
      <c r="E355" s="52">
        <v>0.70833333333333304</v>
      </c>
      <c r="F355" s="65">
        <v>2.0833333333333332E-2</v>
      </c>
      <c r="G355" s="35">
        <f t="shared" si="165"/>
        <v>7.9999999999999876</v>
      </c>
      <c r="H355" s="53" t="str">
        <f t="shared" ref="H355:H360" si="167">IF(G355&gt;8,G355-8,"")</f>
        <v/>
      </c>
      <c r="I355" s="75"/>
      <c r="J355" s="75"/>
      <c r="K355" s="54">
        <f t="shared" ref="K355:K360" si="168">SUM((G355)*$L$2)</f>
        <v>89.999999999999858</v>
      </c>
      <c r="L355" s="24"/>
    </row>
    <row r="356" spans="1:14" x14ac:dyDescent="0.25">
      <c r="A356" s="41" t="s">
        <v>2</v>
      </c>
      <c r="B356" s="42">
        <v>42921</v>
      </c>
      <c r="C356" s="43">
        <f t="shared" si="166"/>
        <v>27</v>
      </c>
      <c r="D356" s="49">
        <v>0.37500000000000022</v>
      </c>
      <c r="E356" s="49">
        <v>0.70833333333333304</v>
      </c>
      <c r="F356" s="64">
        <v>2.0833333333333332E-2</v>
      </c>
      <c r="G356" s="34">
        <f t="shared" si="165"/>
        <v>7.9999999999999876</v>
      </c>
      <c r="H356" s="50" t="str">
        <f t="shared" si="167"/>
        <v/>
      </c>
      <c r="I356" s="74"/>
      <c r="J356" s="74"/>
      <c r="K356" s="51">
        <f t="shared" si="168"/>
        <v>89.999999999999858</v>
      </c>
      <c r="L356" s="24"/>
    </row>
    <row r="357" spans="1:14" x14ac:dyDescent="0.25">
      <c r="A357" s="44" t="s">
        <v>3</v>
      </c>
      <c r="B357" s="42">
        <v>42922</v>
      </c>
      <c r="C357" s="43">
        <f t="shared" si="166"/>
        <v>27</v>
      </c>
      <c r="D357" s="52">
        <v>0.37500000000000022</v>
      </c>
      <c r="E357" s="52">
        <v>0.70833333333333304</v>
      </c>
      <c r="F357" s="65">
        <v>2.0833333333333332E-2</v>
      </c>
      <c r="G357" s="35">
        <f t="shared" si="165"/>
        <v>7.9999999999999876</v>
      </c>
      <c r="H357" s="53" t="str">
        <f t="shared" si="167"/>
        <v/>
      </c>
      <c r="I357" s="75"/>
      <c r="J357" s="75"/>
      <c r="K357" s="54">
        <f t="shared" si="168"/>
        <v>89.999999999999858</v>
      </c>
      <c r="L357" s="24"/>
    </row>
    <row r="358" spans="1:14" x14ac:dyDescent="0.25">
      <c r="A358" s="41" t="s">
        <v>4</v>
      </c>
      <c r="B358" s="42">
        <v>42923</v>
      </c>
      <c r="C358" s="43">
        <f t="shared" si="166"/>
        <v>27</v>
      </c>
      <c r="D358" s="49">
        <v>0.37500000000000022</v>
      </c>
      <c r="E358" s="49">
        <v>0.70833333333333304</v>
      </c>
      <c r="F358" s="64">
        <v>2.0833333333333332E-2</v>
      </c>
      <c r="G358" s="34">
        <f t="shared" si="165"/>
        <v>7.9999999999999876</v>
      </c>
      <c r="H358" s="50" t="str">
        <f t="shared" si="167"/>
        <v/>
      </c>
      <c r="I358" s="74"/>
      <c r="J358" s="74"/>
      <c r="K358" s="51">
        <f t="shared" si="168"/>
        <v>89.999999999999858</v>
      </c>
      <c r="L358" s="24"/>
    </row>
    <row r="359" spans="1:14" x14ac:dyDescent="0.25">
      <c r="A359" s="44" t="s">
        <v>5</v>
      </c>
      <c r="B359" s="42">
        <v>42924</v>
      </c>
      <c r="C359" s="43">
        <f t="shared" si="166"/>
        <v>27</v>
      </c>
      <c r="D359" s="52">
        <v>0.99999999999999867</v>
      </c>
      <c r="E359" s="52">
        <v>0.99999999999999867</v>
      </c>
      <c r="F359" s="65">
        <v>2.0833333333333332E-2</v>
      </c>
      <c r="G359" s="35">
        <f t="shared" si="165"/>
        <v>0</v>
      </c>
      <c r="H359" s="53" t="str">
        <f t="shared" si="167"/>
        <v/>
      </c>
      <c r="I359" s="75"/>
      <c r="J359" s="75"/>
      <c r="K359" s="54">
        <f t="shared" si="168"/>
        <v>0</v>
      </c>
      <c r="L359" s="24"/>
    </row>
    <row r="360" spans="1:14" x14ac:dyDescent="0.25">
      <c r="A360" s="41" t="s">
        <v>6</v>
      </c>
      <c r="B360" s="42">
        <v>42925</v>
      </c>
      <c r="C360" s="43">
        <f t="shared" si="166"/>
        <v>27</v>
      </c>
      <c r="D360" s="55">
        <v>0.99999999999999867</v>
      </c>
      <c r="E360" s="49">
        <v>0.99999999999999867</v>
      </c>
      <c r="F360" s="64">
        <v>2.0833333333333332E-2</v>
      </c>
      <c r="G360" s="34">
        <f t="shared" si="165"/>
        <v>0</v>
      </c>
      <c r="H360" s="50" t="str">
        <f t="shared" si="167"/>
        <v/>
      </c>
      <c r="I360" s="74"/>
      <c r="J360" s="74"/>
      <c r="K360" s="51">
        <f t="shared" si="168"/>
        <v>0</v>
      </c>
      <c r="L360" s="24"/>
    </row>
    <row r="361" spans="1:14" x14ac:dyDescent="0.25">
      <c r="A361" s="23"/>
      <c r="B361" s="21"/>
      <c r="C361" s="22"/>
      <c r="D361" s="56"/>
      <c r="E361" s="57"/>
      <c r="F361" s="46" t="s">
        <v>20</v>
      </c>
      <c r="G361" s="28">
        <f>SUM(G354:G360)</f>
        <v>39.999999999999936</v>
      </c>
      <c r="H361" s="58">
        <f>SUM(H354:H360)</f>
        <v>0</v>
      </c>
      <c r="I361" s="76">
        <f t="shared" ref="I361:J361" si="169">SUM(I354:I360)</f>
        <v>0</v>
      </c>
      <c r="J361" s="76">
        <f t="shared" si="169"/>
        <v>0</v>
      </c>
      <c r="K361" s="29">
        <f>SUM(K354:K360)</f>
        <v>449.99999999999932</v>
      </c>
      <c r="L361" s="24"/>
    </row>
    <row r="362" spans="1:14" x14ac:dyDescent="0.25">
      <c r="B362" s="21"/>
      <c r="C362" s="22"/>
      <c r="D362" s="57"/>
      <c r="E362" s="57"/>
      <c r="F362" s="66" t="s">
        <v>21</v>
      </c>
      <c r="G362" s="7"/>
      <c r="H362" s="50"/>
      <c r="I362" s="74"/>
      <c r="J362" s="74"/>
      <c r="K362" s="32">
        <f>K361/1.33</f>
        <v>338.34586466165359</v>
      </c>
      <c r="L362" s="24"/>
    </row>
    <row r="363" spans="1:14" ht="15.75" thickBot="1" x14ac:dyDescent="0.3"/>
    <row r="364" spans="1:14" ht="15.75" thickBot="1" x14ac:dyDescent="0.3">
      <c r="A364" s="14" t="s">
        <v>14</v>
      </c>
      <c r="B364" s="15" t="s">
        <v>7</v>
      </c>
      <c r="C364" s="15" t="s">
        <v>13</v>
      </c>
      <c r="D364" s="47" t="s">
        <v>8</v>
      </c>
      <c r="E364" s="47" t="s">
        <v>9</v>
      </c>
      <c r="F364" s="16" t="s">
        <v>15</v>
      </c>
      <c r="G364" s="16" t="s">
        <v>16</v>
      </c>
      <c r="H364" s="48" t="s">
        <v>19</v>
      </c>
      <c r="I364" s="73" t="s">
        <v>17</v>
      </c>
      <c r="J364" s="73" t="s">
        <v>18</v>
      </c>
      <c r="K364" s="17" t="s">
        <v>10</v>
      </c>
      <c r="L364" s="5" t="s">
        <v>12</v>
      </c>
      <c r="N364" s="59">
        <f>C365</f>
        <v>28</v>
      </c>
    </row>
    <row r="365" spans="1:14" x14ac:dyDescent="0.25">
      <c r="A365" s="41" t="s">
        <v>0</v>
      </c>
      <c r="B365" s="42">
        <v>42926</v>
      </c>
      <c r="C365" s="43">
        <f>INT((B365-DATE(YEAR(B365-WEEKDAY(B365-1)+4),1,3)+WEEKDAY(DATE(YEAR(B365-WEEKDAY(B365-1)+4),1,3))+5)/7)</f>
        <v>28</v>
      </c>
      <c r="D365" s="49">
        <v>0.37500000000000022</v>
      </c>
      <c r="E365" s="49">
        <v>0.70833333333333304</v>
      </c>
      <c r="F365" s="64">
        <v>2.0833333333333332E-2</v>
      </c>
      <c r="G365" s="34">
        <f t="shared" ref="G365:G371" si="170">SUM(E365-D365)*24</f>
        <v>7.9999999999999876</v>
      </c>
      <c r="H365" s="50" t="str">
        <f>IF(G365&gt;8,G365-8,"")</f>
        <v/>
      </c>
      <c r="I365" s="74"/>
      <c r="J365" s="74"/>
      <c r="K365" s="51">
        <f>SUM((G365)*$L$2)</f>
        <v>89.999999999999858</v>
      </c>
      <c r="L365" s="9">
        <f>P3/20/8</f>
        <v>11.25</v>
      </c>
    </row>
    <row r="366" spans="1:14" x14ac:dyDescent="0.25">
      <c r="A366" s="44" t="s">
        <v>1</v>
      </c>
      <c r="B366" s="42">
        <v>42927</v>
      </c>
      <c r="C366" s="43">
        <f t="shared" ref="C366:C371" si="171">INT((B366-DATE(YEAR(B366-WEEKDAY(B366-1)+4),1,3)+WEEKDAY(DATE(YEAR(B366-WEEKDAY(B366-1)+4),1,3))+5)/7)</f>
        <v>28</v>
      </c>
      <c r="D366" s="52">
        <v>0.37500000000000022</v>
      </c>
      <c r="E366" s="52">
        <v>0.70833333333333304</v>
      </c>
      <c r="F366" s="65">
        <v>2.0833333333333332E-2</v>
      </c>
      <c r="G366" s="35">
        <f t="shared" si="170"/>
        <v>7.9999999999999876</v>
      </c>
      <c r="H366" s="53" t="str">
        <f t="shared" ref="H366:H371" si="172">IF(G366&gt;8,G366-8,"")</f>
        <v/>
      </c>
      <c r="I366" s="75"/>
      <c r="J366" s="75"/>
      <c r="K366" s="54">
        <f t="shared" ref="K366:K371" si="173">SUM((G366)*$L$2)</f>
        <v>89.999999999999858</v>
      </c>
      <c r="L366" s="24"/>
    </row>
    <row r="367" spans="1:14" x14ac:dyDescent="0.25">
      <c r="A367" s="41" t="s">
        <v>2</v>
      </c>
      <c r="B367" s="42">
        <v>42928</v>
      </c>
      <c r="C367" s="43">
        <f t="shared" si="171"/>
        <v>28</v>
      </c>
      <c r="D367" s="49">
        <v>0.37500000000000022</v>
      </c>
      <c r="E367" s="49">
        <v>0.70833333333333304</v>
      </c>
      <c r="F367" s="64">
        <v>2.0833333333333332E-2</v>
      </c>
      <c r="G367" s="34">
        <f t="shared" si="170"/>
        <v>7.9999999999999876</v>
      </c>
      <c r="H367" s="50" t="str">
        <f t="shared" si="172"/>
        <v/>
      </c>
      <c r="I367" s="74"/>
      <c r="J367" s="74"/>
      <c r="K367" s="51">
        <f t="shared" si="173"/>
        <v>89.999999999999858</v>
      </c>
      <c r="L367" s="24"/>
    </row>
    <row r="368" spans="1:14" x14ac:dyDescent="0.25">
      <c r="A368" s="44" t="s">
        <v>3</v>
      </c>
      <c r="B368" s="42">
        <v>42929</v>
      </c>
      <c r="C368" s="43">
        <f t="shared" si="171"/>
        <v>28</v>
      </c>
      <c r="D368" s="52">
        <v>0.37500000000000022</v>
      </c>
      <c r="E368" s="52">
        <v>0.70833333333333304</v>
      </c>
      <c r="F368" s="65">
        <v>2.0833333333333332E-2</v>
      </c>
      <c r="G368" s="35">
        <f t="shared" si="170"/>
        <v>7.9999999999999876</v>
      </c>
      <c r="H368" s="53" t="str">
        <f t="shared" si="172"/>
        <v/>
      </c>
      <c r="I368" s="75"/>
      <c r="J368" s="75"/>
      <c r="K368" s="54">
        <f t="shared" si="173"/>
        <v>89.999999999999858</v>
      </c>
      <c r="L368" s="24"/>
    </row>
    <row r="369" spans="1:14" x14ac:dyDescent="0.25">
      <c r="A369" s="41" t="s">
        <v>4</v>
      </c>
      <c r="B369" s="42">
        <v>42930</v>
      </c>
      <c r="C369" s="43">
        <f t="shared" si="171"/>
        <v>28</v>
      </c>
      <c r="D369" s="49">
        <v>0.37500000000000022</v>
      </c>
      <c r="E369" s="49">
        <v>0.70833333333333304</v>
      </c>
      <c r="F369" s="64">
        <v>2.0833333333333332E-2</v>
      </c>
      <c r="G369" s="34">
        <f t="shared" si="170"/>
        <v>7.9999999999999876</v>
      </c>
      <c r="H369" s="50" t="str">
        <f t="shared" si="172"/>
        <v/>
      </c>
      <c r="I369" s="74"/>
      <c r="J369" s="74"/>
      <c r="K369" s="51">
        <f t="shared" si="173"/>
        <v>89.999999999999858</v>
      </c>
      <c r="L369" s="24"/>
    </row>
    <row r="370" spans="1:14" x14ac:dyDescent="0.25">
      <c r="A370" s="44" t="s">
        <v>5</v>
      </c>
      <c r="B370" s="42">
        <v>42931</v>
      </c>
      <c r="C370" s="43">
        <f t="shared" si="171"/>
        <v>28</v>
      </c>
      <c r="D370" s="52">
        <v>0.99999999999999867</v>
      </c>
      <c r="E370" s="52">
        <v>0.99999999999999867</v>
      </c>
      <c r="F370" s="65">
        <v>2.0833333333333332E-2</v>
      </c>
      <c r="G370" s="35">
        <f t="shared" si="170"/>
        <v>0</v>
      </c>
      <c r="H370" s="53" t="str">
        <f t="shared" si="172"/>
        <v/>
      </c>
      <c r="I370" s="75"/>
      <c r="J370" s="75"/>
      <c r="K370" s="54">
        <f t="shared" si="173"/>
        <v>0</v>
      </c>
      <c r="L370" s="24"/>
    </row>
    <row r="371" spans="1:14" x14ac:dyDescent="0.25">
      <c r="A371" s="41" t="s">
        <v>6</v>
      </c>
      <c r="B371" s="42">
        <v>42932</v>
      </c>
      <c r="C371" s="43">
        <f t="shared" si="171"/>
        <v>28</v>
      </c>
      <c r="D371" s="55">
        <v>0.99999999999999867</v>
      </c>
      <c r="E371" s="49">
        <v>0.99999999999999867</v>
      </c>
      <c r="F371" s="64">
        <v>2.0833333333333332E-2</v>
      </c>
      <c r="G371" s="34">
        <f t="shared" si="170"/>
        <v>0</v>
      </c>
      <c r="H371" s="50" t="str">
        <f t="shared" si="172"/>
        <v/>
      </c>
      <c r="I371" s="74"/>
      <c r="J371" s="74"/>
      <c r="K371" s="51">
        <f t="shared" si="173"/>
        <v>0</v>
      </c>
      <c r="L371" s="24"/>
    </row>
    <row r="372" spans="1:14" x14ac:dyDescent="0.25">
      <c r="A372" s="23"/>
      <c r="B372" s="21"/>
      <c r="C372" s="22"/>
      <c r="D372" s="56"/>
      <c r="E372" s="57"/>
      <c r="F372" s="46" t="s">
        <v>20</v>
      </c>
      <c r="G372" s="28">
        <f>SUM(G365:G371)</f>
        <v>39.999999999999936</v>
      </c>
      <c r="H372" s="58">
        <f>SUM(H365:H371)</f>
        <v>0</v>
      </c>
      <c r="I372" s="76">
        <f t="shared" ref="I372:J372" si="174">SUM(I365:I371)</f>
        <v>0</v>
      </c>
      <c r="J372" s="76">
        <f t="shared" si="174"/>
        <v>0</v>
      </c>
      <c r="K372" s="29">
        <f>SUM(K365:K371)</f>
        <v>449.99999999999932</v>
      </c>
      <c r="L372" s="24"/>
    </row>
    <row r="373" spans="1:14" x14ac:dyDescent="0.25">
      <c r="B373" s="21"/>
      <c r="C373" s="22"/>
      <c r="D373" s="57"/>
      <c r="E373" s="57"/>
      <c r="F373" s="66" t="s">
        <v>21</v>
      </c>
      <c r="G373" s="7"/>
      <c r="H373" s="50"/>
      <c r="I373" s="74"/>
      <c r="J373" s="74"/>
      <c r="K373" s="32">
        <f>K372/1.33</f>
        <v>338.34586466165359</v>
      </c>
      <c r="L373" s="24"/>
    </row>
    <row r="374" spans="1:14" ht="15.75" thickBot="1" x14ac:dyDescent="0.3"/>
    <row r="375" spans="1:14" ht="15.75" thickBot="1" x14ac:dyDescent="0.3">
      <c r="A375" s="14" t="s">
        <v>14</v>
      </c>
      <c r="B375" s="15" t="s">
        <v>7</v>
      </c>
      <c r="C375" s="15" t="s">
        <v>13</v>
      </c>
      <c r="D375" s="47" t="s">
        <v>8</v>
      </c>
      <c r="E375" s="47" t="s">
        <v>9</v>
      </c>
      <c r="F375" s="16" t="s">
        <v>15</v>
      </c>
      <c r="G375" s="16" t="s">
        <v>16</v>
      </c>
      <c r="H375" s="48" t="s">
        <v>19</v>
      </c>
      <c r="I375" s="73" t="s">
        <v>17</v>
      </c>
      <c r="J375" s="73" t="s">
        <v>18</v>
      </c>
      <c r="K375" s="17" t="s">
        <v>10</v>
      </c>
      <c r="L375" s="5" t="s">
        <v>12</v>
      </c>
      <c r="N375" s="59">
        <f>C376</f>
        <v>29</v>
      </c>
    </row>
    <row r="376" spans="1:14" x14ac:dyDescent="0.25">
      <c r="A376" s="41" t="s">
        <v>0</v>
      </c>
      <c r="B376" s="42">
        <v>42933</v>
      </c>
      <c r="C376" s="43">
        <f>INT((B376-DATE(YEAR(B376-WEEKDAY(B376-1)+4),1,3)+WEEKDAY(DATE(YEAR(B376-WEEKDAY(B376-1)+4),1,3))+5)/7)</f>
        <v>29</v>
      </c>
      <c r="D376" s="49">
        <v>0.37500000000000022</v>
      </c>
      <c r="E376" s="49">
        <v>0.70833333333333304</v>
      </c>
      <c r="F376" s="64">
        <v>2.0833333333333332E-2</v>
      </c>
      <c r="G376" s="34">
        <f t="shared" ref="G376:G382" si="175">SUM(E376-D376)*24</f>
        <v>7.9999999999999876</v>
      </c>
      <c r="H376" s="50" t="str">
        <f>IF(G376&gt;8,G376-8,"")</f>
        <v/>
      </c>
      <c r="I376" s="74"/>
      <c r="J376" s="74"/>
      <c r="K376" s="51">
        <f>SUM((G376)*$L$2)</f>
        <v>89.999999999999858</v>
      </c>
      <c r="L376" s="9">
        <f>P3/20/8</f>
        <v>11.25</v>
      </c>
    </row>
    <row r="377" spans="1:14" x14ac:dyDescent="0.25">
      <c r="A377" s="44" t="s">
        <v>1</v>
      </c>
      <c r="B377" s="42">
        <v>42934</v>
      </c>
      <c r="C377" s="43">
        <f t="shared" ref="C377:C382" si="176">INT((B377-DATE(YEAR(B377-WEEKDAY(B377-1)+4),1,3)+WEEKDAY(DATE(YEAR(B377-WEEKDAY(B377-1)+4),1,3))+5)/7)</f>
        <v>29</v>
      </c>
      <c r="D377" s="52">
        <v>0.37500000000000022</v>
      </c>
      <c r="E377" s="52">
        <v>0.70833333333333304</v>
      </c>
      <c r="F377" s="65">
        <v>2.0833333333333332E-2</v>
      </c>
      <c r="G377" s="35">
        <f t="shared" si="175"/>
        <v>7.9999999999999876</v>
      </c>
      <c r="H377" s="53" t="str">
        <f t="shared" ref="H377:H382" si="177">IF(G377&gt;8,G377-8,"")</f>
        <v/>
      </c>
      <c r="I377" s="75"/>
      <c r="J377" s="75"/>
      <c r="K377" s="54">
        <f t="shared" ref="K377:K382" si="178">SUM((G377)*$L$2)</f>
        <v>89.999999999999858</v>
      </c>
      <c r="L377" s="24"/>
    </row>
    <row r="378" spans="1:14" x14ac:dyDescent="0.25">
      <c r="A378" s="41" t="s">
        <v>2</v>
      </c>
      <c r="B378" s="42">
        <v>42935</v>
      </c>
      <c r="C378" s="43">
        <f t="shared" si="176"/>
        <v>29</v>
      </c>
      <c r="D378" s="49">
        <v>0.37500000000000022</v>
      </c>
      <c r="E378" s="49">
        <v>0.70833333333333304</v>
      </c>
      <c r="F378" s="64">
        <v>2.0833333333333332E-2</v>
      </c>
      <c r="G378" s="34">
        <f t="shared" si="175"/>
        <v>7.9999999999999876</v>
      </c>
      <c r="H378" s="50" t="str">
        <f t="shared" si="177"/>
        <v/>
      </c>
      <c r="I378" s="74"/>
      <c r="J378" s="74"/>
      <c r="K378" s="51">
        <f t="shared" si="178"/>
        <v>89.999999999999858</v>
      </c>
      <c r="L378" s="24"/>
    </row>
    <row r="379" spans="1:14" x14ac:dyDescent="0.25">
      <c r="A379" s="44" t="s">
        <v>3</v>
      </c>
      <c r="B379" s="42">
        <v>42936</v>
      </c>
      <c r="C379" s="43">
        <f t="shared" si="176"/>
        <v>29</v>
      </c>
      <c r="D379" s="52">
        <v>0.37500000000000022</v>
      </c>
      <c r="E379" s="52">
        <v>0.70833333333333304</v>
      </c>
      <c r="F379" s="65">
        <v>2.0833333333333332E-2</v>
      </c>
      <c r="G379" s="35">
        <f t="shared" si="175"/>
        <v>7.9999999999999876</v>
      </c>
      <c r="H379" s="53" t="str">
        <f t="shared" si="177"/>
        <v/>
      </c>
      <c r="I379" s="75"/>
      <c r="J379" s="75"/>
      <c r="K379" s="54">
        <f t="shared" si="178"/>
        <v>89.999999999999858</v>
      </c>
      <c r="L379" s="24"/>
    </row>
    <row r="380" spans="1:14" x14ac:dyDescent="0.25">
      <c r="A380" s="41" t="s">
        <v>4</v>
      </c>
      <c r="B380" s="42">
        <v>42937</v>
      </c>
      <c r="C380" s="43">
        <f t="shared" si="176"/>
        <v>29</v>
      </c>
      <c r="D380" s="49">
        <v>0.37500000000000022</v>
      </c>
      <c r="E380" s="49">
        <v>0.70833333333333304</v>
      </c>
      <c r="F380" s="64">
        <v>2.0833333333333332E-2</v>
      </c>
      <c r="G380" s="34">
        <f t="shared" si="175"/>
        <v>7.9999999999999876</v>
      </c>
      <c r="H380" s="50" t="str">
        <f t="shared" si="177"/>
        <v/>
      </c>
      <c r="I380" s="74"/>
      <c r="J380" s="74"/>
      <c r="K380" s="51">
        <f t="shared" si="178"/>
        <v>89.999999999999858</v>
      </c>
      <c r="L380" s="24"/>
    </row>
    <row r="381" spans="1:14" x14ac:dyDescent="0.25">
      <c r="A381" s="44" t="s">
        <v>5</v>
      </c>
      <c r="B381" s="42">
        <v>42938</v>
      </c>
      <c r="C381" s="43">
        <f t="shared" si="176"/>
        <v>29</v>
      </c>
      <c r="D381" s="52">
        <v>0.99999999999999867</v>
      </c>
      <c r="E381" s="52">
        <v>0.99999999999999867</v>
      </c>
      <c r="F381" s="65">
        <v>2.0833333333333332E-2</v>
      </c>
      <c r="G381" s="35">
        <f t="shared" si="175"/>
        <v>0</v>
      </c>
      <c r="H381" s="53" t="str">
        <f t="shared" si="177"/>
        <v/>
      </c>
      <c r="I381" s="75"/>
      <c r="J381" s="75"/>
      <c r="K381" s="54">
        <f t="shared" si="178"/>
        <v>0</v>
      </c>
      <c r="L381" s="24"/>
    </row>
    <row r="382" spans="1:14" x14ac:dyDescent="0.25">
      <c r="A382" s="41" t="s">
        <v>6</v>
      </c>
      <c r="B382" s="42">
        <v>42939</v>
      </c>
      <c r="C382" s="43">
        <f t="shared" si="176"/>
        <v>29</v>
      </c>
      <c r="D382" s="55">
        <v>0.99999999999999867</v>
      </c>
      <c r="E382" s="49">
        <v>0.99999999999999867</v>
      </c>
      <c r="F382" s="64">
        <v>2.0833333333333332E-2</v>
      </c>
      <c r="G382" s="34">
        <f t="shared" si="175"/>
        <v>0</v>
      </c>
      <c r="H382" s="50" t="str">
        <f t="shared" si="177"/>
        <v/>
      </c>
      <c r="I382" s="74"/>
      <c r="J382" s="74"/>
      <c r="K382" s="51">
        <f t="shared" si="178"/>
        <v>0</v>
      </c>
      <c r="L382" s="24"/>
    </row>
    <row r="383" spans="1:14" x14ac:dyDescent="0.25">
      <c r="A383" s="23"/>
      <c r="B383" s="21"/>
      <c r="C383" s="22"/>
      <c r="D383" s="56"/>
      <c r="E383" s="57"/>
      <c r="F383" s="46" t="s">
        <v>20</v>
      </c>
      <c r="G383" s="28">
        <f>SUM(G376:G382)</f>
        <v>39.999999999999936</v>
      </c>
      <c r="H383" s="58">
        <f>SUM(H376:H382)</f>
        <v>0</v>
      </c>
      <c r="I383" s="76">
        <f t="shared" ref="I383:J383" si="179">SUM(I376:I382)</f>
        <v>0</v>
      </c>
      <c r="J383" s="76">
        <f t="shared" si="179"/>
        <v>0</v>
      </c>
      <c r="K383" s="29">
        <f>SUM(K376:K382)</f>
        <v>449.99999999999932</v>
      </c>
      <c r="L383" s="24"/>
    </row>
    <row r="384" spans="1:14" x14ac:dyDescent="0.25">
      <c r="B384" s="21"/>
      <c r="C384" s="22"/>
      <c r="D384" s="57"/>
      <c r="E384" s="57"/>
      <c r="F384" s="66" t="s">
        <v>21</v>
      </c>
      <c r="G384" s="7"/>
      <c r="H384" s="50"/>
      <c r="I384" s="74"/>
      <c r="J384" s="74"/>
      <c r="K384" s="32">
        <f>K383/1.33</f>
        <v>338.34586466165359</v>
      </c>
      <c r="L384" s="24"/>
    </row>
    <row r="385" spans="1:14" ht="15.75" thickBot="1" x14ac:dyDescent="0.3"/>
    <row r="386" spans="1:14" ht="15.75" thickBot="1" x14ac:dyDescent="0.3">
      <c r="A386" s="14" t="s">
        <v>14</v>
      </c>
      <c r="B386" s="15" t="s">
        <v>7</v>
      </c>
      <c r="C386" s="15" t="s">
        <v>13</v>
      </c>
      <c r="D386" s="47" t="s">
        <v>8</v>
      </c>
      <c r="E386" s="47" t="s">
        <v>9</v>
      </c>
      <c r="F386" s="16" t="s">
        <v>15</v>
      </c>
      <c r="G386" s="16" t="s">
        <v>16</v>
      </c>
      <c r="H386" s="48" t="s">
        <v>19</v>
      </c>
      <c r="I386" s="73" t="s">
        <v>17</v>
      </c>
      <c r="J386" s="73" t="s">
        <v>18</v>
      </c>
      <c r="K386" s="17" t="s">
        <v>10</v>
      </c>
      <c r="L386" s="5" t="s">
        <v>12</v>
      </c>
      <c r="N386" s="59">
        <f>C387</f>
        <v>30</v>
      </c>
    </row>
    <row r="387" spans="1:14" x14ac:dyDescent="0.25">
      <c r="A387" s="41" t="s">
        <v>0</v>
      </c>
      <c r="B387" s="42">
        <v>42940</v>
      </c>
      <c r="C387" s="43">
        <f>INT((B387-DATE(YEAR(B387-WEEKDAY(B387-1)+4),1,3)+WEEKDAY(DATE(YEAR(B387-WEEKDAY(B387-1)+4),1,3))+5)/7)</f>
        <v>30</v>
      </c>
      <c r="D387" s="49">
        <v>0.37500000000000022</v>
      </c>
      <c r="E387" s="49">
        <v>0.70833333333333304</v>
      </c>
      <c r="F387" s="64">
        <v>2.0833333333333332E-2</v>
      </c>
      <c r="G387" s="34">
        <f t="shared" ref="G387:G393" si="180">SUM(E387-D387)*24</f>
        <v>7.9999999999999876</v>
      </c>
      <c r="H387" s="50" t="str">
        <f>IF(G387&gt;8,G387-8,"")</f>
        <v/>
      </c>
      <c r="I387" s="74"/>
      <c r="J387" s="74"/>
      <c r="K387" s="51">
        <f>SUM((G387)*$L$2)</f>
        <v>89.999999999999858</v>
      </c>
      <c r="L387" s="9">
        <f>P3/20/8</f>
        <v>11.25</v>
      </c>
    </row>
    <row r="388" spans="1:14" x14ac:dyDescent="0.25">
      <c r="A388" s="44" t="s">
        <v>1</v>
      </c>
      <c r="B388" s="42">
        <v>42941</v>
      </c>
      <c r="C388" s="43">
        <f t="shared" ref="C388:C393" si="181">INT((B388-DATE(YEAR(B388-WEEKDAY(B388-1)+4),1,3)+WEEKDAY(DATE(YEAR(B388-WEEKDAY(B388-1)+4),1,3))+5)/7)</f>
        <v>30</v>
      </c>
      <c r="D388" s="52">
        <v>0.37500000000000022</v>
      </c>
      <c r="E388" s="52">
        <v>0.70833333333333304</v>
      </c>
      <c r="F388" s="65">
        <v>2.0833333333333332E-2</v>
      </c>
      <c r="G388" s="35">
        <f t="shared" si="180"/>
        <v>7.9999999999999876</v>
      </c>
      <c r="H388" s="53" t="str">
        <f t="shared" ref="H388:H393" si="182">IF(G388&gt;8,G388-8,"")</f>
        <v/>
      </c>
      <c r="I388" s="75"/>
      <c r="J388" s="75"/>
      <c r="K388" s="54">
        <f t="shared" ref="K388:K393" si="183">SUM((G388)*$L$2)</f>
        <v>89.999999999999858</v>
      </c>
      <c r="L388" s="24"/>
    </row>
    <row r="389" spans="1:14" x14ac:dyDescent="0.25">
      <c r="A389" s="41" t="s">
        <v>2</v>
      </c>
      <c r="B389" s="42">
        <v>42942</v>
      </c>
      <c r="C389" s="43">
        <f t="shared" si="181"/>
        <v>30</v>
      </c>
      <c r="D389" s="49">
        <v>0.37500000000000022</v>
      </c>
      <c r="E389" s="49">
        <v>0.70833333333333304</v>
      </c>
      <c r="F389" s="64">
        <v>2.0833333333333332E-2</v>
      </c>
      <c r="G389" s="34">
        <f t="shared" si="180"/>
        <v>7.9999999999999876</v>
      </c>
      <c r="H389" s="50" t="str">
        <f t="shared" si="182"/>
        <v/>
      </c>
      <c r="I389" s="74"/>
      <c r="J389" s="74"/>
      <c r="K389" s="51">
        <f t="shared" si="183"/>
        <v>89.999999999999858</v>
      </c>
      <c r="L389" s="24"/>
    </row>
    <row r="390" spans="1:14" x14ac:dyDescent="0.25">
      <c r="A390" s="44" t="s">
        <v>3</v>
      </c>
      <c r="B390" s="42">
        <v>42943</v>
      </c>
      <c r="C390" s="43">
        <f t="shared" si="181"/>
        <v>30</v>
      </c>
      <c r="D390" s="52">
        <v>0.37500000000000022</v>
      </c>
      <c r="E390" s="52">
        <v>0.70833333333333304</v>
      </c>
      <c r="F390" s="65">
        <v>2.0833333333333332E-2</v>
      </c>
      <c r="G390" s="35">
        <f t="shared" si="180"/>
        <v>7.9999999999999876</v>
      </c>
      <c r="H390" s="53" t="str">
        <f t="shared" si="182"/>
        <v/>
      </c>
      <c r="I390" s="75"/>
      <c r="J390" s="75"/>
      <c r="K390" s="54">
        <f t="shared" si="183"/>
        <v>89.999999999999858</v>
      </c>
      <c r="L390" s="24"/>
    </row>
    <row r="391" spans="1:14" x14ac:dyDescent="0.25">
      <c r="A391" s="41" t="s">
        <v>4</v>
      </c>
      <c r="B391" s="42">
        <v>42944</v>
      </c>
      <c r="C391" s="43">
        <f t="shared" si="181"/>
        <v>30</v>
      </c>
      <c r="D391" s="49">
        <v>0.37500000000000022</v>
      </c>
      <c r="E391" s="49">
        <v>0.70833333333333304</v>
      </c>
      <c r="F391" s="64">
        <v>2.0833333333333332E-2</v>
      </c>
      <c r="G391" s="34">
        <f t="shared" si="180"/>
        <v>7.9999999999999876</v>
      </c>
      <c r="H391" s="50" t="str">
        <f t="shared" si="182"/>
        <v/>
      </c>
      <c r="I391" s="74"/>
      <c r="J391" s="74"/>
      <c r="K391" s="51">
        <f t="shared" si="183"/>
        <v>89.999999999999858</v>
      </c>
      <c r="L391" s="24"/>
    </row>
    <row r="392" spans="1:14" x14ac:dyDescent="0.25">
      <c r="A392" s="44" t="s">
        <v>5</v>
      </c>
      <c r="B392" s="42">
        <v>42945</v>
      </c>
      <c r="C392" s="43">
        <f t="shared" si="181"/>
        <v>30</v>
      </c>
      <c r="D392" s="52">
        <v>0.99999999999999867</v>
      </c>
      <c r="E392" s="52">
        <v>0.99999999999999867</v>
      </c>
      <c r="F392" s="65">
        <v>2.0833333333333332E-2</v>
      </c>
      <c r="G392" s="35">
        <f t="shared" si="180"/>
        <v>0</v>
      </c>
      <c r="H392" s="53" t="str">
        <f t="shared" si="182"/>
        <v/>
      </c>
      <c r="I392" s="75"/>
      <c r="J392" s="75"/>
      <c r="K392" s="54">
        <f t="shared" si="183"/>
        <v>0</v>
      </c>
      <c r="L392" s="24"/>
    </row>
    <row r="393" spans="1:14" x14ac:dyDescent="0.25">
      <c r="A393" s="41" t="s">
        <v>6</v>
      </c>
      <c r="B393" s="42">
        <v>42946</v>
      </c>
      <c r="C393" s="43">
        <f t="shared" si="181"/>
        <v>30</v>
      </c>
      <c r="D393" s="55">
        <v>0.99999999999999867</v>
      </c>
      <c r="E393" s="49">
        <v>0.99999999999999867</v>
      </c>
      <c r="F393" s="64">
        <v>2.0833333333333332E-2</v>
      </c>
      <c r="G393" s="34">
        <f t="shared" si="180"/>
        <v>0</v>
      </c>
      <c r="H393" s="50" t="str">
        <f t="shared" si="182"/>
        <v/>
      </c>
      <c r="I393" s="74"/>
      <c r="J393" s="74"/>
      <c r="K393" s="51">
        <f t="shared" si="183"/>
        <v>0</v>
      </c>
      <c r="L393" s="24"/>
    </row>
    <row r="394" spans="1:14" x14ac:dyDescent="0.25">
      <c r="A394" s="23"/>
      <c r="B394" s="21"/>
      <c r="C394" s="22"/>
      <c r="D394" s="56"/>
      <c r="E394" s="57"/>
      <c r="F394" s="46" t="s">
        <v>20</v>
      </c>
      <c r="G394" s="28">
        <f>SUM(G387:G393)</f>
        <v>39.999999999999936</v>
      </c>
      <c r="H394" s="58">
        <f>SUM(H387:H393)</f>
        <v>0</v>
      </c>
      <c r="I394" s="76">
        <f t="shared" ref="I394:J394" si="184">SUM(I387:I393)</f>
        <v>0</v>
      </c>
      <c r="J394" s="76">
        <f t="shared" si="184"/>
        <v>0</v>
      </c>
      <c r="K394" s="29">
        <f>SUM(K387:K393)</f>
        <v>449.99999999999932</v>
      </c>
      <c r="L394" s="24"/>
    </row>
    <row r="395" spans="1:14" x14ac:dyDescent="0.25">
      <c r="B395" s="21"/>
      <c r="C395" s="22"/>
      <c r="D395" s="57"/>
      <c r="E395" s="57"/>
      <c r="F395" s="66" t="s">
        <v>21</v>
      </c>
      <c r="G395" s="7"/>
      <c r="H395" s="50"/>
      <c r="I395" s="74"/>
      <c r="J395" s="74"/>
      <c r="K395" s="32">
        <f>K394/1.33</f>
        <v>338.34586466165359</v>
      </c>
      <c r="L395" s="24"/>
    </row>
    <row r="396" spans="1:14" ht="15.75" thickBot="1" x14ac:dyDescent="0.3"/>
    <row r="397" spans="1:14" ht="15.75" thickBot="1" x14ac:dyDescent="0.3">
      <c r="A397" s="14" t="s">
        <v>14</v>
      </c>
      <c r="B397" s="15" t="s">
        <v>7</v>
      </c>
      <c r="C397" s="15" t="s">
        <v>13</v>
      </c>
      <c r="D397" s="47" t="s">
        <v>8</v>
      </c>
      <c r="E397" s="47" t="s">
        <v>9</v>
      </c>
      <c r="F397" s="16" t="s">
        <v>15</v>
      </c>
      <c r="G397" s="16" t="s">
        <v>16</v>
      </c>
      <c r="H397" s="48" t="s">
        <v>19</v>
      </c>
      <c r="I397" s="73" t="s">
        <v>17</v>
      </c>
      <c r="J397" s="73" t="s">
        <v>18</v>
      </c>
      <c r="K397" s="17" t="s">
        <v>10</v>
      </c>
      <c r="L397" s="5" t="s">
        <v>12</v>
      </c>
      <c r="N397" s="59">
        <f>C398</f>
        <v>31</v>
      </c>
    </row>
    <row r="398" spans="1:14" x14ac:dyDescent="0.25">
      <c r="A398" s="41" t="s">
        <v>0</v>
      </c>
      <c r="B398" s="42">
        <v>42947</v>
      </c>
      <c r="C398" s="43">
        <f>INT((B398-DATE(YEAR(B398-WEEKDAY(B398-1)+4),1,3)+WEEKDAY(DATE(YEAR(B398-WEEKDAY(B398-1)+4),1,3))+5)/7)</f>
        <v>31</v>
      </c>
      <c r="D398" s="49">
        <v>0.37500000000000022</v>
      </c>
      <c r="E398" s="49">
        <v>0.70833333333333304</v>
      </c>
      <c r="F398" s="64">
        <v>2.0833333333333332E-2</v>
      </c>
      <c r="G398" s="34">
        <f t="shared" ref="G398:G404" si="185">SUM(E398-D398)*24</f>
        <v>7.9999999999999876</v>
      </c>
      <c r="H398" s="50" t="str">
        <f>IF(G398&gt;8,G398-8,"")</f>
        <v/>
      </c>
      <c r="I398" s="74"/>
      <c r="J398" s="74"/>
      <c r="K398" s="51">
        <f>SUM((G398)*$L$2)</f>
        <v>89.999999999999858</v>
      </c>
      <c r="L398" s="9">
        <f>P3/20/8</f>
        <v>11.25</v>
      </c>
    </row>
    <row r="399" spans="1:14" x14ac:dyDescent="0.25">
      <c r="A399" s="44" t="s">
        <v>1</v>
      </c>
      <c r="B399" s="42">
        <v>42948</v>
      </c>
      <c r="C399" s="43">
        <f t="shared" ref="C399:C404" si="186">INT((B399-DATE(YEAR(B399-WEEKDAY(B399-1)+4),1,3)+WEEKDAY(DATE(YEAR(B399-WEEKDAY(B399-1)+4),1,3))+5)/7)</f>
        <v>31</v>
      </c>
      <c r="D399" s="52">
        <v>0.37500000000000022</v>
      </c>
      <c r="E399" s="52">
        <v>0.70833333333333304</v>
      </c>
      <c r="F399" s="65">
        <v>2.0833333333333332E-2</v>
      </c>
      <c r="G399" s="35">
        <f t="shared" si="185"/>
        <v>7.9999999999999876</v>
      </c>
      <c r="H399" s="53" t="str">
        <f t="shared" ref="H399:H404" si="187">IF(G399&gt;8,G399-8,"")</f>
        <v/>
      </c>
      <c r="I399" s="75"/>
      <c r="J399" s="75"/>
      <c r="K399" s="54">
        <f t="shared" ref="K399:K404" si="188">SUM((G399)*$L$2)</f>
        <v>89.999999999999858</v>
      </c>
      <c r="L399" s="24"/>
    </row>
    <row r="400" spans="1:14" x14ac:dyDescent="0.25">
      <c r="A400" s="41" t="s">
        <v>2</v>
      </c>
      <c r="B400" s="42">
        <v>42949</v>
      </c>
      <c r="C400" s="43">
        <f t="shared" si="186"/>
        <v>31</v>
      </c>
      <c r="D400" s="49">
        <v>0.37500000000000022</v>
      </c>
      <c r="E400" s="49">
        <v>0.70833333333333304</v>
      </c>
      <c r="F400" s="64">
        <v>2.0833333333333332E-2</v>
      </c>
      <c r="G400" s="34">
        <f t="shared" si="185"/>
        <v>7.9999999999999876</v>
      </c>
      <c r="H400" s="50" t="str">
        <f t="shared" si="187"/>
        <v/>
      </c>
      <c r="I400" s="74"/>
      <c r="J400" s="74"/>
      <c r="K400" s="51">
        <f t="shared" si="188"/>
        <v>89.999999999999858</v>
      </c>
      <c r="L400" s="24"/>
    </row>
    <row r="401" spans="1:14" x14ac:dyDescent="0.25">
      <c r="A401" s="44" t="s">
        <v>3</v>
      </c>
      <c r="B401" s="42">
        <v>42950</v>
      </c>
      <c r="C401" s="43">
        <f t="shared" si="186"/>
        <v>31</v>
      </c>
      <c r="D401" s="52">
        <v>0.37500000000000022</v>
      </c>
      <c r="E401" s="52">
        <v>0.70833333333333304</v>
      </c>
      <c r="F401" s="65">
        <v>2.0833333333333332E-2</v>
      </c>
      <c r="G401" s="35">
        <f t="shared" si="185"/>
        <v>7.9999999999999876</v>
      </c>
      <c r="H401" s="53" t="str">
        <f t="shared" si="187"/>
        <v/>
      </c>
      <c r="I401" s="75"/>
      <c r="J401" s="75"/>
      <c r="K401" s="54">
        <f t="shared" si="188"/>
        <v>89.999999999999858</v>
      </c>
      <c r="L401" s="24"/>
    </row>
    <row r="402" spans="1:14" x14ac:dyDescent="0.25">
      <c r="A402" s="41" t="s">
        <v>4</v>
      </c>
      <c r="B402" s="42">
        <v>42951</v>
      </c>
      <c r="C402" s="43">
        <f t="shared" si="186"/>
        <v>31</v>
      </c>
      <c r="D402" s="49">
        <v>0.37500000000000022</v>
      </c>
      <c r="E402" s="49">
        <v>0.70833333333333304</v>
      </c>
      <c r="F402" s="64">
        <v>2.0833333333333332E-2</v>
      </c>
      <c r="G402" s="34">
        <f t="shared" si="185"/>
        <v>7.9999999999999876</v>
      </c>
      <c r="H402" s="50" t="str">
        <f t="shared" si="187"/>
        <v/>
      </c>
      <c r="I402" s="74"/>
      <c r="J402" s="74"/>
      <c r="K402" s="51">
        <f t="shared" si="188"/>
        <v>89.999999999999858</v>
      </c>
      <c r="L402" s="24"/>
    </row>
    <row r="403" spans="1:14" x14ac:dyDescent="0.25">
      <c r="A403" s="44" t="s">
        <v>5</v>
      </c>
      <c r="B403" s="42">
        <v>42952</v>
      </c>
      <c r="C403" s="43">
        <f t="shared" si="186"/>
        <v>31</v>
      </c>
      <c r="D403" s="52">
        <v>0.99999999999999867</v>
      </c>
      <c r="E403" s="52">
        <v>0.99999999999999867</v>
      </c>
      <c r="F403" s="65">
        <v>2.0833333333333332E-2</v>
      </c>
      <c r="G403" s="35">
        <f t="shared" si="185"/>
        <v>0</v>
      </c>
      <c r="H403" s="53" t="str">
        <f t="shared" si="187"/>
        <v/>
      </c>
      <c r="I403" s="75"/>
      <c r="J403" s="75"/>
      <c r="K403" s="54">
        <f t="shared" si="188"/>
        <v>0</v>
      </c>
      <c r="L403" s="24"/>
    </row>
    <row r="404" spans="1:14" x14ac:dyDescent="0.25">
      <c r="A404" s="41" t="s">
        <v>6</v>
      </c>
      <c r="B404" s="42">
        <v>42953</v>
      </c>
      <c r="C404" s="43">
        <f t="shared" si="186"/>
        <v>31</v>
      </c>
      <c r="D404" s="55">
        <v>0.99999999999999867</v>
      </c>
      <c r="E404" s="49">
        <v>0.99999999999999867</v>
      </c>
      <c r="F404" s="64">
        <v>2.0833333333333332E-2</v>
      </c>
      <c r="G404" s="34">
        <f t="shared" si="185"/>
        <v>0</v>
      </c>
      <c r="H404" s="50" t="str">
        <f t="shared" si="187"/>
        <v/>
      </c>
      <c r="I404" s="74"/>
      <c r="J404" s="74"/>
      <c r="K404" s="51">
        <f t="shared" si="188"/>
        <v>0</v>
      </c>
      <c r="L404" s="24"/>
    </row>
    <row r="405" spans="1:14" x14ac:dyDescent="0.25">
      <c r="A405" s="23"/>
      <c r="B405" s="21"/>
      <c r="C405" s="22"/>
      <c r="D405" s="56"/>
      <c r="E405" s="57"/>
      <c r="F405" s="46" t="s">
        <v>20</v>
      </c>
      <c r="G405" s="28">
        <f>SUM(G398:G404)</f>
        <v>39.999999999999936</v>
      </c>
      <c r="H405" s="58">
        <f>SUM(H398:H404)</f>
        <v>0</v>
      </c>
      <c r="I405" s="76">
        <f t="shared" ref="I405:J405" si="189">SUM(I398:I404)</f>
        <v>0</v>
      </c>
      <c r="J405" s="76">
        <f t="shared" si="189"/>
        <v>0</v>
      </c>
      <c r="K405" s="29">
        <f>SUM(K398:K404)</f>
        <v>449.99999999999932</v>
      </c>
      <c r="L405" s="24"/>
    </row>
    <row r="406" spans="1:14" x14ac:dyDescent="0.25">
      <c r="B406" s="21"/>
      <c r="C406" s="22"/>
      <c r="D406" s="57"/>
      <c r="E406" s="57"/>
      <c r="F406" s="66" t="s">
        <v>21</v>
      </c>
      <c r="G406" s="7"/>
      <c r="H406" s="50"/>
      <c r="I406" s="74"/>
      <c r="J406" s="74"/>
      <c r="K406" s="32">
        <f>K405/1.33</f>
        <v>338.34586466165359</v>
      </c>
      <c r="L406" s="24"/>
    </row>
    <row r="407" spans="1:14" ht="15.75" thickBot="1" x14ac:dyDescent="0.3"/>
    <row r="408" spans="1:14" ht="15.75" thickBot="1" x14ac:dyDescent="0.3">
      <c r="A408" s="14" t="s">
        <v>14</v>
      </c>
      <c r="B408" s="15" t="s">
        <v>7</v>
      </c>
      <c r="C408" s="15" t="s">
        <v>13</v>
      </c>
      <c r="D408" s="47" t="s">
        <v>8</v>
      </c>
      <c r="E408" s="47" t="s">
        <v>9</v>
      </c>
      <c r="F408" s="16" t="s">
        <v>15</v>
      </c>
      <c r="G408" s="16" t="s">
        <v>16</v>
      </c>
      <c r="H408" s="48" t="s">
        <v>19</v>
      </c>
      <c r="I408" s="73" t="s">
        <v>17</v>
      </c>
      <c r="J408" s="73" t="s">
        <v>18</v>
      </c>
      <c r="K408" s="17" t="s">
        <v>10</v>
      </c>
      <c r="L408" s="5" t="s">
        <v>12</v>
      </c>
      <c r="N408" s="59">
        <f>C409</f>
        <v>32</v>
      </c>
    </row>
    <row r="409" spans="1:14" x14ac:dyDescent="0.25">
      <c r="A409" s="41" t="s">
        <v>0</v>
      </c>
      <c r="B409" s="42">
        <v>42954</v>
      </c>
      <c r="C409" s="43">
        <f>INT((B409-DATE(YEAR(B409-WEEKDAY(B409-1)+4),1,3)+WEEKDAY(DATE(YEAR(B409-WEEKDAY(B409-1)+4),1,3))+5)/7)</f>
        <v>32</v>
      </c>
      <c r="D409" s="49">
        <v>0.37500000000000022</v>
      </c>
      <c r="E409" s="49">
        <v>0.70833333333333304</v>
      </c>
      <c r="F409" s="64">
        <v>2.0833333333333332E-2</v>
      </c>
      <c r="G409" s="34">
        <f t="shared" ref="G409:G415" si="190">SUM(E409-D409)*24</f>
        <v>7.9999999999999876</v>
      </c>
      <c r="H409" s="50" t="str">
        <f>IF(G409&gt;8,G409-8,"")</f>
        <v/>
      </c>
      <c r="I409" s="74"/>
      <c r="J409" s="74"/>
      <c r="K409" s="51">
        <f>SUM((G409)*$L$2)</f>
        <v>89.999999999999858</v>
      </c>
      <c r="L409" s="9">
        <f>P3/20/8</f>
        <v>11.25</v>
      </c>
    </row>
    <row r="410" spans="1:14" x14ac:dyDescent="0.25">
      <c r="A410" s="44" t="s">
        <v>1</v>
      </c>
      <c r="B410" s="42">
        <v>42955</v>
      </c>
      <c r="C410" s="43">
        <f t="shared" ref="C410:C415" si="191">INT((B410-DATE(YEAR(B410-WEEKDAY(B410-1)+4),1,3)+WEEKDAY(DATE(YEAR(B410-WEEKDAY(B410-1)+4),1,3))+5)/7)</f>
        <v>32</v>
      </c>
      <c r="D410" s="52">
        <v>0.37500000000000022</v>
      </c>
      <c r="E410" s="52">
        <v>0.70833333333333304</v>
      </c>
      <c r="F410" s="65">
        <v>2.0833333333333332E-2</v>
      </c>
      <c r="G410" s="35">
        <f t="shared" si="190"/>
        <v>7.9999999999999876</v>
      </c>
      <c r="H410" s="53" t="str">
        <f t="shared" ref="H410:H415" si="192">IF(G410&gt;8,G410-8,"")</f>
        <v/>
      </c>
      <c r="I410" s="75"/>
      <c r="J410" s="75"/>
      <c r="K410" s="54">
        <f t="shared" ref="K410:K415" si="193">SUM((G410)*$L$2)</f>
        <v>89.999999999999858</v>
      </c>
      <c r="L410" s="24"/>
    </row>
    <row r="411" spans="1:14" x14ac:dyDescent="0.25">
      <c r="A411" s="41" t="s">
        <v>2</v>
      </c>
      <c r="B411" s="42">
        <v>42956</v>
      </c>
      <c r="C411" s="43">
        <f t="shared" si="191"/>
        <v>32</v>
      </c>
      <c r="D411" s="49">
        <v>0.37500000000000022</v>
      </c>
      <c r="E411" s="49">
        <v>0.70833333333333304</v>
      </c>
      <c r="F411" s="64">
        <v>2.0833333333333332E-2</v>
      </c>
      <c r="G411" s="34">
        <f t="shared" si="190"/>
        <v>7.9999999999999876</v>
      </c>
      <c r="H411" s="50" t="str">
        <f t="shared" si="192"/>
        <v/>
      </c>
      <c r="I411" s="74"/>
      <c r="J411" s="74"/>
      <c r="K411" s="51">
        <f t="shared" si="193"/>
        <v>89.999999999999858</v>
      </c>
      <c r="L411" s="24"/>
    </row>
    <row r="412" spans="1:14" x14ac:dyDescent="0.25">
      <c r="A412" s="44" t="s">
        <v>3</v>
      </c>
      <c r="B412" s="42">
        <v>42957</v>
      </c>
      <c r="C412" s="43">
        <f t="shared" si="191"/>
        <v>32</v>
      </c>
      <c r="D412" s="52">
        <v>0.37500000000000022</v>
      </c>
      <c r="E412" s="52">
        <v>0.70833333333333304</v>
      </c>
      <c r="F412" s="65">
        <v>2.0833333333333332E-2</v>
      </c>
      <c r="G412" s="35">
        <f t="shared" si="190"/>
        <v>7.9999999999999876</v>
      </c>
      <c r="H412" s="53" t="str">
        <f t="shared" si="192"/>
        <v/>
      </c>
      <c r="I412" s="75"/>
      <c r="J412" s="75"/>
      <c r="K412" s="54">
        <f t="shared" si="193"/>
        <v>89.999999999999858</v>
      </c>
      <c r="L412" s="24"/>
    </row>
    <row r="413" spans="1:14" x14ac:dyDescent="0.25">
      <c r="A413" s="41" t="s">
        <v>4</v>
      </c>
      <c r="B413" s="42">
        <v>42958</v>
      </c>
      <c r="C413" s="43">
        <f t="shared" si="191"/>
        <v>32</v>
      </c>
      <c r="D413" s="49">
        <v>0.37500000000000022</v>
      </c>
      <c r="E413" s="49">
        <v>0.70833333333333304</v>
      </c>
      <c r="F413" s="64">
        <v>2.0833333333333332E-2</v>
      </c>
      <c r="G413" s="34">
        <f t="shared" si="190"/>
        <v>7.9999999999999876</v>
      </c>
      <c r="H413" s="50" t="str">
        <f t="shared" si="192"/>
        <v/>
      </c>
      <c r="I413" s="74"/>
      <c r="J413" s="74"/>
      <c r="K413" s="51">
        <f t="shared" si="193"/>
        <v>89.999999999999858</v>
      </c>
      <c r="L413" s="24"/>
    </row>
    <row r="414" spans="1:14" x14ac:dyDescent="0.25">
      <c r="A414" s="44" t="s">
        <v>5</v>
      </c>
      <c r="B414" s="42">
        <v>42959</v>
      </c>
      <c r="C414" s="43">
        <f t="shared" si="191"/>
        <v>32</v>
      </c>
      <c r="D414" s="52">
        <v>0.99999999999999867</v>
      </c>
      <c r="E414" s="52">
        <v>0.99999999999999867</v>
      </c>
      <c r="F414" s="65">
        <v>2.0833333333333332E-2</v>
      </c>
      <c r="G414" s="35">
        <f t="shared" si="190"/>
        <v>0</v>
      </c>
      <c r="H414" s="53" t="str">
        <f t="shared" si="192"/>
        <v/>
      </c>
      <c r="I414" s="75"/>
      <c r="J414" s="75"/>
      <c r="K414" s="54">
        <f t="shared" si="193"/>
        <v>0</v>
      </c>
      <c r="L414" s="24"/>
    </row>
    <row r="415" spans="1:14" x14ac:dyDescent="0.25">
      <c r="A415" s="41" t="s">
        <v>6</v>
      </c>
      <c r="B415" s="42">
        <v>42960</v>
      </c>
      <c r="C415" s="43">
        <f t="shared" si="191"/>
        <v>32</v>
      </c>
      <c r="D415" s="55">
        <v>0.99999999999999867</v>
      </c>
      <c r="E415" s="49">
        <v>0.99999999999999867</v>
      </c>
      <c r="F415" s="64">
        <v>2.0833333333333332E-2</v>
      </c>
      <c r="G415" s="34">
        <f t="shared" si="190"/>
        <v>0</v>
      </c>
      <c r="H415" s="50" t="str">
        <f t="shared" si="192"/>
        <v/>
      </c>
      <c r="I415" s="74"/>
      <c r="J415" s="74"/>
      <c r="K415" s="51">
        <f t="shared" si="193"/>
        <v>0</v>
      </c>
      <c r="L415" s="24"/>
    </row>
    <row r="416" spans="1:14" x14ac:dyDescent="0.25">
      <c r="A416" s="23"/>
      <c r="B416" s="21"/>
      <c r="C416" s="22"/>
      <c r="D416" s="56"/>
      <c r="E416" s="57"/>
      <c r="F416" s="46" t="s">
        <v>20</v>
      </c>
      <c r="G416" s="28">
        <f>SUM(G409:G415)</f>
        <v>39.999999999999936</v>
      </c>
      <c r="H416" s="58">
        <f>SUM(H409:H415)</f>
        <v>0</v>
      </c>
      <c r="I416" s="76">
        <f t="shared" ref="I416:J416" si="194">SUM(I409:I415)</f>
        <v>0</v>
      </c>
      <c r="J416" s="76">
        <f t="shared" si="194"/>
        <v>0</v>
      </c>
      <c r="K416" s="29">
        <f>SUM(K409:K415)</f>
        <v>449.99999999999932</v>
      </c>
      <c r="L416" s="24"/>
    </row>
    <row r="417" spans="1:14" x14ac:dyDescent="0.25">
      <c r="B417" s="21"/>
      <c r="C417" s="22"/>
      <c r="D417" s="57"/>
      <c r="E417" s="57"/>
      <c r="F417" s="66" t="s">
        <v>21</v>
      </c>
      <c r="G417" s="7"/>
      <c r="H417" s="50"/>
      <c r="I417" s="74"/>
      <c r="J417" s="74"/>
      <c r="K417" s="32">
        <f>K416/1.33</f>
        <v>338.34586466165359</v>
      </c>
      <c r="L417" s="24"/>
    </row>
    <row r="418" spans="1:14" ht="15.75" thickBot="1" x14ac:dyDescent="0.3"/>
    <row r="419" spans="1:14" ht="15.75" thickBot="1" x14ac:dyDescent="0.3">
      <c r="A419" s="14" t="s">
        <v>14</v>
      </c>
      <c r="B419" s="15" t="s">
        <v>7</v>
      </c>
      <c r="C419" s="15" t="s">
        <v>13</v>
      </c>
      <c r="D419" s="47" t="s">
        <v>8</v>
      </c>
      <c r="E419" s="47" t="s">
        <v>9</v>
      </c>
      <c r="F419" s="16" t="s">
        <v>15</v>
      </c>
      <c r="G419" s="16" t="s">
        <v>16</v>
      </c>
      <c r="H419" s="48" t="s">
        <v>19</v>
      </c>
      <c r="I419" s="73" t="s">
        <v>17</v>
      </c>
      <c r="J419" s="73" t="s">
        <v>18</v>
      </c>
      <c r="K419" s="17" t="s">
        <v>10</v>
      </c>
      <c r="L419" s="5" t="s">
        <v>12</v>
      </c>
      <c r="N419" s="59">
        <f>C420</f>
        <v>33</v>
      </c>
    </row>
    <row r="420" spans="1:14" x14ac:dyDescent="0.25">
      <c r="A420" s="41" t="s">
        <v>0</v>
      </c>
      <c r="B420" s="42">
        <v>42961</v>
      </c>
      <c r="C420" s="43">
        <f>INT((B420-DATE(YEAR(B420-WEEKDAY(B420-1)+4),1,3)+WEEKDAY(DATE(YEAR(B420-WEEKDAY(B420-1)+4),1,3))+5)/7)</f>
        <v>33</v>
      </c>
      <c r="D420" s="49">
        <v>0.37500000000000022</v>
      </c>
      <c r="E420" s="49">
        <v>0.70833333333333304</v>
      </c>
      <c r="F420" s="64">
        <v>2.0833333333333332E-2</v>
      </c>
      <c r="G420" s="34">
        <f t="shared" ref="G420:G426" si="195">SUM(E420-D420)*24</f>
        <v>7.9999999999999876</v>
      </c>
      <c r="H420" s="50" t="str">
        <f>IF(G420&gt;8,G420-8,"")</f>
        <v/>
      </c>
      <c r="I420" s="74"/>
      <c r="J420" s="74"/>
      <c r="K420" s="51">
        <f>SUM((G420)*$L$2)</f>
        <v>89.999999999999858</v>
      </c>
      <c r="L420" s="9">
        <f>P3/20/8</f>
        <v>11.25</v>
      </c>
    </row>
    <row r="421" spans="1:14" x14ac:dyDescent="0.25">
      <c r="A421" s="44" t="s">
        <v>1</v>
      </c>
      <c r="B421" s="42">
        <v>42962</v>
      </c>
      <c r="C421" s="43">
        <f t="shared" ref="C421:C426" si="196">INT((B421-DATE(YEAR(B421-WEEKDAY(B421-1)+4),1,3)+WEEKDAY(DATE(YEAR(B421-WEEKDAY(B421-1)+4),1,3))+5)/7)</f>
        <v>33</v>
      </c>
      <c r="D421" s="52">
        <v>0.37500000000000022</v>
      </c>
      <c r="E421" s="52">
        <v>0.70833333333333304</v>
      </c>
      <c r="F421" s="65">
        <v>2.0833333333333332E-2</v>
      </c>
      <c r="G421" s="35">
        <f t="shared" si="195"/>
        <v>7.9999999999999876</v>
      </c>
      <c r="H421" s="53" t="str">
        <f t="shared" ref="H421:H426" si="197">IF(G421&gt;8,G421-8,"")</f>
        <v/>
      </c>
      <c r="I421" s="75"/>
      <c r="J421" s="75"/>
      <c r="K421" s="54">
        <f t="shared" ref="K421:K426" si="198">SUM((G421)*$L$2)</f>
        <v>89.999999999999858</v>
      </c>
      <c r="L421" s="24"/>
    </row>
    <row r="422" spans="1:14" x14ac:dyDescent="0.25">
      <c r="A422" s="41" t="s">
        <v>2</v>
      </c>
      <c r="B422" s="42">
        <v>42963</v>
      </c>
      <c r="C422" s="43">
        <f t="shared" si="196"/>
        <v>33</v>
      </c>
      <c r="D422" s="49">
        <v>0.37500000000000022</v>
      </c>
      <c r="E422" s="49">
        <v>0.70833333333333304</v>
      </c>
      <c r="F422" s="64">
        <v>2.0833333333333332E-2</v>
      </c>
      <c r="G422" s="34">
        <f t="shared" si="195"/>
        <v>7.9999999999999876</v>
      </c>
      <c r="H422" s="50" t="str">
        <f t="shared" si="197"/>
        <v/>
      </c>
      <c r="I422" s="74"/>
      <c r="J422" s="74"/>
      <c r="K422" s="51">
        <f t="shared" si="198"/>
        <v>89.999999999999858</v>
      </c>
      <c r="L422" s="24"/>
    </row>
    <row r="423" spans="1:14" x14ac:dyDescent="0.25">
      <c r="A423" s="44" t="s">
        <v>3</v>
      </c>
      <c r="B423" s="42">
        <v>42964</v>
      </c>
      <c r="C423" s="43">
        <f t="shared" si="196"/>
        <v>33</v>
      </c>
      <c r="D423" s="52">
        <v>0.37500000000000022</v>
      </c>
      <c r="E423" s="52">
        <v>0.70833333333333304</v>
      </c>
      <c r="F423" s="65">
        <v>2.0833333333333332E-2</v>
      </c>
      <c r="G423" s="35">
        <f t="shared" si="195"/>
        <v>7.9999999999999876</v>
      </c>
      <c r="H423" s="53" t="str">
        <f t="shared" si="197"/>
        <v/>
      </c>
      <c r="I423" s="75"/>
      <c r="J423" s="75"/>
      <c r="K423" s="54">
        <f t="shared" si="198"/>
        <v>89.999999999999858</v>
      </c>
      <c r="L423" s="24"/>
    </row>
    <row r="424" spans="1:14" x14ac:dyDescent="0.25">
      <c r="A424" s="41" t="s">
        <v>4</v>
      </c>
      <c r="B424" s="42">
        <v>42965</v>
      </c>
      <c r="C424" s="43">
        <f t="shared" si="196"/>
        <v>33</v>
      </c>
      <c r="D424" s="49">
        <v>0.37500000000000022</v>
      </c>
      <c r="E424" s="49">
        <v>0.70833333333333304</v>
      </c>
      <c r="F424" s="64">
        <v>2.0833333333333332E-2</v>
      </c>
      <c r="G424" s="34">
        <f t="shared" si="195"/>
        <v>7.9999999999999876</v>
      </c>
      <c r="H424" s="50" t="str">
        <f t="shared" si="197"/>
        <v/>
      </c>
      <c r="I424" s="74"/>
      <c r="J424" s="74"/>
      <c r="K424" s="51">
        <f t="shared" si="198"/>
        <v>89.999999999999858</v>
      </c>
      <c r="L424" s="24"/>
    </row>
    <row r="425" spans="1:14" x14ac:dyDescent="0.25">
      <c r="A425" s="44" t="s">
        <v>5</v>
      </c>
      <c r="B425" s="42">
        <v>42966</v>
      </c>
      <c r="C425" s="43">
        <f t="shared" si="196"/>
        <v>33</v>
      </c>
      <c r="D425" s="52">
        <v>0.99999999999999867</v>
      </c>
      <c r="E425" s="52">
        <v>0.99999999999999867</v>
      </c>
      <c r="F425" s="65">
        <v>2.0833333333333332E-2</v>
      </c>
      <c r="G425" s="35">
        <f t="shared" si="195"/>
        <v>0</v>
      </c>
      <c r="H425" s="53" t="str">
        <f t="shared" si="197"/>
        <v/>
      </c>
      <c r="I425" s="75"/>
      <c r="J425" s="75"/>
      <c r="K425" s="54">
        <f t="shared" si="198"/>
        <v>0</v>
      </c>
      <c r="L425" s="24"/>
    </row>
    <row r="426" spans="1:14" x14ac:dyDescent="0.25">
      <c r="A426" s="41" t="s">
        <v>6</v>
      </c>
      <c r="B426" s="42">
        <v>42967</v>
      </c>
      <c r="C426" s="43">
        <f t="shared" si="196"/>
        <v>33</v>
      </c>
      <c r="D426" s="55">
        <v>0.99999999999999867</v>
      </c>
      <c r="E426" s="49">
        <v>0.99999999999999867</v>
      </c>
      <c r="F426" s="64">
        <v>2.0833333333333332E-2</v>
      </c>
      <c r="G426" s="34">
        <f t="shared" si="195"/>
        <v>0</v>
      </c>
      <c r="H426" s="50" t="str">
        <f t="shared" si="197"/>
        <v/>
      </c>
      <c r="I426" s="74"/>
      <c r="J426" s="74"/>
      <c r="K426" s="51">
        <f t="shared" si="198"/>
        <v>0</v>
      </c>
      <c r="L426" s="24"/>
    </row>
    <row r="427" spans="1:14" x14ac:dyDescent="0.25">
      <c r="A427" s="23"/>
      <c r="B427" s="21"/>
      <c r="C427" s="22"/>
      <c r="D427" s="56"/>
      <c r="E427" s="57"/>
      <c r="F427" s="46" t="s">
        <v>20</v>
      </c>
      <c r="G427" s="28">
        <f>SUM(G420:G426)</f>
        <v>39.999999999999936</v>
      </c>
      <c r="H427" s="58">
        <f>SUM(H420:H426)</f>
        <v>0</v>
      </c>
      <c r="I427" s="76">
        <f t="shared" ref="I427:J427" si="199">SUM(I420:I426)</f>
        <v>0</v>
      </c>
      <c r="J427" s="76">
        <f t="shared" si="199"/>
        <v>0</v>
      </c>
      <c r="K427" s="29">
        <f>SUM(K420:K426)</f>
        <v>449.99999999999932</v>
      </c>
      <c r="L427" s="24"/>
    </row>
    <row r="428" spans="1:14" x14ac:dyDescent="0.25">
      <c r="B428" s="21"/>
      <c r="C428" s="22"/>
      <c r="D428" s="57"/>
      <c r="E428" s="57"/>
      <c r="F428" s="66" t="s">
        <v>21</v>
      </c>
      <c r="G428" s="7"/>
      <c r="H428" s="50"/>
      <c r="I428" s="74"/>
      <c r="J428" s="74"/>
      <c r="K428" s="32">
        <f>K427/1.33</f>
        <v>338.34586466165359</v>
      </c>
      <c r="L428" s="24"/>
    </row>
    <row r="429" spans="1:14" ht="15.75" thickBot="1" x14ac:dyDescent="0.3"/>
    <row r="430" spans="1:14" ht="15.75" thickBot="1" x14ac:dyDescent="0.3">
      <c r="A430" s="14" t="s">
        <v>14</v>
      </c>
      <c r="B430" s="15" t="s">
        <v>7</v>
      </c>
      <c r="C430" s="15" t="s">
        <v>13</v>
      </c>
      <c r="D430" s="47" t="s">
        <v>8</v>
      </c>
      <c r="E430" s="47" t="s">
        <v>9</v>
      </c>
      <c r="F430" s="16" t="s">
        <v>15</v>
      </c>
      <c r="G430" s="16" t="s">
        <v>16</v>
      </c>
      <c r="H430" s="48" t="s">
        <v>19</v>
      </c>
      <c r="I430" s="73" t="s">
        <v>17</v>
      </c>
      <c r="J430" s="73" t="s">
        <v>18</v>
      </c>
      <c r="K430" s="17" t="s">
        <v>10</v>
      </c>
      <c r="L430" s="5" t="s">
        <v>12</v>
      </c>
      <c r="N430" s="59">
        <f>C431</f>
        <v>34</v>
      </c>
    </row>
    <row r="431" spans="1:14" x14ac:dyDescent="0.25">
      <c r="A431" s="41" t="s">
        <v>0</v>
      </c>
      <c r="B431" s="42">
        <v>42968</v>
      </c>
      <c r="C431" s="43">
        <f>INT((B431-DATE(YEAR(B431-WEEKDAY(B431-1)+4),1,3)+WEEKDAY(DATE(YEAR(B431-WEEKDAY(B431-1)+4),1,3))+5)/7)</f>
        <v>34</v>
      </c>
      <c r="D431" s="49">
        <v>0.37500000000000022</v>
      </c>
      <c r="E431" s="49">
        <v>0.70833333333333304</v>
      </c>
      <c r="F431" s="64">
        <v>2.0833333333333332E-2</v>
      </c>
      <c r="G431" s="34">
        <f t="shared" ref="G431:G437" si="200">SUM(E431-D431)*24</f>
        <v>7.9999999999999876</v>
      </c>
      <c r="H431" s="50" t="str">
        <f>IF(G431&gt;8,G431-8,"")</f>
        <v/>
      </c>
      <c r="I431" s="74"/>
      <c r="J431" s="74"/>
      <c r="K431" s="51">
        <f>SUM((G431)*$L$2)</f>
        <v>89.999999999999858</v>
      </c>
      <c r="L431" s="9">
        <f>P3/20/8</f>
        <v>11.25</v>
      </c>
    </row>
    <row r="432" spans="1:14" x14ac:dyDescent="0.25">
      <c r="A432" s="44" t="s">
        <v>1</v>
      </c>
      <c r="B432" s="42">
        <v>42969</v>
      </c>
      <c r="C432" s="43">
        <f t="shared" ref="C432:C437" si="201">INT((B432-DATE(YEAR(B432-WEEKDAY(B432-1)+4),1,3)+WEEKDAY(DATE(YEAR(B432-WEEKDAY(B432-1)+4),1,3))+5)/7)</f>
        <v>34</v>
      </c>
      <c r="D432" s="52">
        <v>0.37500000000000022</v>
      </c>
      <c r="E432" s="52">
        <v>0.70833333333333304</v>
      </c>
      <c r="F432" s="65">
        <v>2.0833333333333332E-2</v>
      </c>
      <c r="G432" s="35">
        <f t="shared" si="200"/>
        <v>7.9999999999999876</v>
      </c>
      <c r="H432" s="53" t="str">
        <f t="shared" ref="H432:H437" si="202">IF(G432&gt;8,G432-8,"")</f>
        <v/>
      </c>
      <c r="I432" s="75"/>
      <c r="J432" s="75"/>
      <c r="K432" s="54">
        <f t="shared" ref="K432:K437" si="203">SUM((G432)*$L$2)</f>
        <v>89.999999999999858</v>
      </c>
      <c r="L432" s="24"/>
    </row>
    <row r="433" spans="1:14" x14ac:dyDescent="0.25">
      <c r="A433" s="41" t="s">
        <v>2</v>
      </c>
      <c r="B433" s="42">
        <v>42970</v>
      </c>
      <c r="C433" s="43">
        <f t="shared" si="201"/>
        <v>34</v>
      </c>
      <c r="D433" s="49">
        <v>0.37500000000000022</v>
      </c>
      <c r="E433" s="49">
        <v>0.70833333333333304</v>
      </c>
      <c r="F433" s="64">
        <v>2.0833333333333332E-2</v>
      </c>
      <c r="G433" s="34">
        <f t="shared" si="200"/>
        <v>7.9999999999999876</v>
      </c>
      <c r="H433" s="50" t="str">
        <f t="shared" si="202"/>
        <v/>
      </c>
      <c r="I433" s="74"/>
      <c r="J433" s="74"/>
      <c r="K433" s="51">
        <f t="shared" si="203"/>
        <v>89.999999999999858</v>
      </c>
      <c r="L433" s="24"/>
    </row>
    <row r="434" spans="1:14" x14ac:dyDescent="0.25">
      <c r="A434" s="44" t="s">
        <v>3</v>
      </c>
      <c r="B434" s="42">
        <v>42971</v>
      </c>
      <c r="C434" s="43">
        <f t="shared" si="201"/>
        <v>34</v>
      </c>
      <c r="D434" s="52">
        <v>0.37500000000000022</v>
      </c>
      <c r="E434" s="52">
        <v>0.70833333333333304</v>
      </c>
      <c r="F434" s="65">
        <v>2.0833333333333332E-2</v>
      </c>
      <c r="G434" s="35">
        <f t="shared" si="200"/>
        <v>7.9999999999999876</v>
      </c>
      <c r="H434" s="53" t="str">
        <f t="shared" si="202"/>
        <v/>
      </c>
      <c r="I434" s="75"/>
      <c r="J434" s="75"/>
      <c r="K434" s="54">
        <f t="shared" si="203"/>
        <v>89.999999999999858</v>
      </c>
      <c r="L434" s="24"/>
    </row>
    <row r="435" spans="1:14" x14ac:dyDescent="0.25">
      <c r="A435" s="41" t="s">
        <v>4</v>
      </c>
      <c r="B435" s="42">
        <v>42972</v>
      </c>
      <c r="C435" s="43">
        <f t="shared" si="201"/>
        <v>34</v>
      </c>
      <c r="D435" s="49">
        <v>0.37500000000000022</v>
      </c>
      <c r="E435" s="49">
        <v>0.70833333333333304</v>
      </c>
      <c r="F435" s="64">
        <v>2.0833333333333332E-2</v>
      </c>
      <c r="G435" s="34">
        <f t="shared" si="200"/>
        <v>7.9999999999999876</v>
      </c>
      <c r="H435" s="50" t="str">
        <f t="shared" si="202"/>
        <v/>
      </c>
      <c r="I435" s="74"/>
      <c r="J435" s="74"/>
      <c r="K435" s="51">
        <f t="shared" si="203"/>
        <v>89.999999999999858</v>
      </c>
      <c r="L435" s="24"/>
    </row>
    <row r="436" spans="1:14" x14ac:dyDescent="0.25">
      <c r="A436" s="44" t="s">
        <v>5</v>
      </c>
      <c r="B436" s="42">
        <v>42973</v>
      </c>
      <c r="C436" s="43">
        <f t="shared" si="201"/>
        <v>34</v>
      </c>
      <c r="D436" s="52">
        <v>0.99999999999999867</v>
      </c>
      <c r="E436" s="52">
        <v>0.99999999999999867</v>
      </c>
      <c r="F436" s="65">
        <v>2.0833333333333332E-2</v>
      </c>
      <c r="G436" s="35">
        <f t="shared" si="200"/>
        <v>0</v>
      </c>
      <c r="H436" s="53" t="str">
        <f t="shared" si="202"/>
        <v/>
      </c>
      <c r="I436" s="75"/>
      <c r="J436" s="75"/>
      <c r="K436" s="54">
        <f t="shared" si="203"/>
        <v>0</v>
      </c>
      <c r="L436" s="24"/>
    </row>
    <row r="437" spans="1:14" x14ac:dyDescent="0.25">
      <c r="A437" s="41" t="s">
        <v>6</v>
      </c>
      <c r="B437" s="42">
        <v>42974</v>
      </c>
      <c r="C437" s="43">
        <f t="shared" si="201"/>
        <v>34</v>
      </c>
      <c r="D437" s="55">
        <v>0.99999999999999867</v>
      </c>
      <c r="E437" s="49">
        <v>0.99999999999999867</v>
      </c>
      <c r="F437" s="64">
        <v>2.0833333333333332E-2</v>
      </c>
      <c r="G437" s="34">
        <f t="shared" si="200"/>
        <v>0</v>
      </c>
      <c r="H437" s="50" t="str">
        <f t="shared" si="202"/>
        <v/>
      </c>
      <c r="I437" s="74"/>
      <c r="J437" s="74"/>
      <c r="K437" s="51">
        <f t="shared" si="203"/>
        <v>0</v>
      </c>
      <c r="L437" s="24"/>
    </row>
    <row r="438" spans="1:14" x14ac:dyDescent="0.25">
      <c r="A438" s="23"/>
      <c r="B438" s="21"/>
      <c r="C438" s="22"/>
      <c r="D438" s="56"/>
      <c r="E438" s="57"/>
      <c r="F438" s="46" t="s">
        <v>20</v>
      </c>
      <c r="G438" s="28">
        <f>SUM(G431:G437)</f>
        <v>39.999999999999936</v>
      </c>
      <c r="H438" s="58">
        <f>SUM(H431:H437)</f>
        <v>0</v>
      </c>
      <c r="I438" s="76">
        <f t="shared" ref="I438:J438" si="204">SUM(I431:I437)</f>
        <v>0</v>
      </c>
      <c r="J438" s="76">
        <f t="shared" si="204"/>
        <v>0</v>
      </c>
      <c r="K438" s="29">
        <f>SUM(K431:K437)</f>
        <v>449.99999999999932</v>
      </c>
      <c r="L438" s="24"/>
    </row>
    <row r="439" spans="1:14" x14ac:dyDescent="0.25">
      <c r="B439" s="21"/>
      <c r="C439" s="22"/>
      <c r="D439" s="57"/>
      <c r="E439" s="57"/>
      <c r="F439" s="66" t="s">
        <v>21</v>
      </c>
      <c r="G439" s="7"/>
      <c r="H439" s="50"/>
      <c r="I439" s="74"/>
      <c r="J439" s="74"/>
      <c r="K439" s="32">
        <f>K438/1.33</f>
        <v>338.34586466165359</v>
      </c>
      <c r="L439" s="24"/>
    </row>
    <row r="440" spans="1:14" ht="15.75" thickBot="1" x14ac:dyDescent="0.3"/>
    <row r="441" spans="1:14" ht="15.75" thickBot="1" x14ac:dyDescent="0.3">
      <c r="A441" s="14" t="s">
        <v>14</v>
      </c>
      <c r="B441" s="15" t="s">
        <v>7</v>
      </c>
      <c r="C441" s="15" t="s">
        <v>13</v>
      </c>
      <c r="D441" s="47" t="s">
        <v>8</v>
      </c>
      <c r="E441" s="47" t="s">
        <v>9</v>
      </c>
      <c r="F441" s="16" t="s">
        <v>15</v>
      </c>
      <c r="G441" s="16" t="s">
        <v>16</v>
      </c>
      <c r="H441" s="48" t="s">
        <v>19</v>
      </c>
      <c r="I441" s="73" t="s">
        <v>17</v>
      </c>
      <c r="J441" s="73" t="s">
        <v>18</v>
      </c>
      <c r="K441" s="17" t="s">
        <v>10</v>
      </c>
      <c r="L441" s="5" t="s">
        <v>12</v>
      </c>
      <c r="N441" s="59">
        <f>C442</f>
        <v>35</v>
      </c>
    </row>
    <row r="442" spans="1:14" x14ac:dyDescent="0.25">
      <c r="A442" s="41" t="s">
        <v>0</v>
      </c>
      <c r="B442" s="42">
        <v>42975</v>
      </c>
      <c r="C442" s="43">
        <f>INT((B442-DATE(YEAR(B442-WEEKDAY(B442-1)+4),1,3)+WEEKDAY(DATE(YEAR(B442-WEEKDAY(B442-1)+4),1,3))+5)/7)</f>
        <v>35</v>
      </c>
      <c r="D442" s="49">
        <v>0.37500000000000022</v>
      </c>
      <c r="E442" s="49">
        <v>0.70833333333333304</v>
      </c>
      <c r="F442" s="64">
        <v>2.0833333333333332E-2</v>
      </c>
      <c r="G442" s="34">
        <f t="shared" ref="G442:G448" si="205">SUM(E442-D442)*24</f>
        <v>7.9999999999999876</v>
      </c>
      <c r="H442" s="50" t="str">
        <f>IF(G442&gt;8,G442-8,"")</f>
        <v/>
      </c>
      <c r="I442" s="74"/>
      <c r="J442" s="74"/>
      <c r="K442" s="51">
        <f>SUM((G442)*$L$2)</f>
        <v>89.999999999999858</v>
      </c>
      <c r="L442" s="9">
        <f>P3/20/8</f>
        <v>11.25</v>
      </c>
    </row>
    <row r="443" spans="1:14" x14ac:dyDescent="0.25">
      <c r="A443" s="44" t="s">
        <v>1</v>
      </c>
      <c r="B443" s="42">
        <v>42976</v>
      </c>
      <c r="C443" s="43">
        <f t="shared" ref="C443:C448" si="206">INT((B443-DATE(YEAR(B443-WEEKDAY(B443-1)+4),1,3)+WEEKDAY(DATE(YEAR(B443-WEEKDAY(B443-1)+4),1,3))+5)/7)</f>
        <v>35</v>
      </c>
      <c r="D443" s="52">
        <v>0.37500000000000022</v>
      </c>
      <c r="E443" s="52">
        <v>0.70833333333333304</v>
      </c>
      <c r="F443" s="65">
        <v>2.0833333333333332E-2</v>
      </c>
      <c r="G443" s="35">
        <f t="shared" si="205"/>
        <v>7.9999999999999876</v>
      </c>
      <c r="H443" s="53" t="str">
        <f t="shared" ref="H443:H448" si="207">IF(G443&gt;8,G443-8,"")</f>
        <v/>
      </c>
      <c r="I443" s="75"/>
      <c r="J443" s="75"/>
      <c r="K443" s="54">
        <f t="shared" ref="K443:K448" si="208">SUM((G443)*$L$2)</f>
        <v>89.999999999999858</v>
      </c>
      <c r="L443" s="24"/>
    </row>
    <row r="444" spans="1:14" x14ac:dyDescent="0.25">
      <c r="A444" s="41" t="s">
        <v>2</v>
      </c>
      <c r="B444" s="42">
        <v>42977</v>
      </c>
      <c r="C444" s="43">
        <f t="shared" si="206"/>
        <v>35</v>
      </c>
      <c r="D444" s="49">
        <v>0.37500000000000022</v>
      </c>
      <c r="E444" s="49">
        <v>0.70833333333333304</v>
      </c>
      <c r="F444" s="64">
        <v>2.0833333333333332E-2</v>
      </c>
      <c r="G444" s="34">
        <f t="shared" si="205"/>
        <v>7.9999999999999876</v>
      </c>
      <c r="H444" s="50" t="str">
        <f t="shared" si="207"/>
        <v/>
      </c>
      <c r="I444" s="74"/>
      <c r="J444" s="74"/>
      <c r="K444" s="51">
        <f t="shared" si="208"/>
        <v>89.999999999999858</v>
      </c>
      <c r="L444" s="24"/>
    </row>
    <row r="445" spans="1:14" x14ac:dyDescent="0.25">
      <c r="A445" s="44" t="s">
        <v>3</v>
      </c>
      <c r="B445" s="42">
        <v>42978</v>
      </c>
      <c r="C445" s="43">
        <f t="shared" si="206"/>
        <v>35</v>
      </c>
      <c r="D445" s="52">
        <v>0.37500000000000022</v>
      </c>
      <c r="E445" s="52">
        <v>0.70833333333333304</v>
      </c>
      <c r="F445" s="65">
        <v>2.0833333333333332E-2</v>
      </c>
      <c r="G445" s="35">
        <f t="shared" si="205"/>
        <v>7.9999999999999876</v>
      </c>
      <c r="H445" s="53" t="str">
        <f t="shared" si="207"/>
        <v/>
      </c>
      <c r="I445" s="75"/>
      <c r="J445" s="75"/>
      <c r="K445" s="54">
        <f t="shared" si="208"/>
        <v>89.999999999999858</v>
      </c>
      <c r="L445" s="24"/>
    </row>
    <row r="446" spans="1:14" x14ac:dyDescent="0.25">
      <c r="A446" s="41" t="s">
        <v>4</v>
      </c>
      <c r="B446" s="42">
        <v>42979</v>
      </c>
      <c r="C446" s="43">
        <f t="shared" si="206"/>
        <v>35</v>
      </c>
      <c r="D446" s="49">
        <v>0.37500000000000022</v>
      </c>
      <c r="E446" s="49">
        <v>0.70833333333333304</v>
      </c>
      <c r="F446" s="64">
        <v>2.0833333333333332E-2</v>
      </c>
      <c r="G446" s="34">
        <f t="shared" si="205"/>
        <v>7.9999999999999876</v>
      </c>
      <c r="H446" s="50" t="str">
        <f t="shared" si="207"/>
        <v/>
      </c>
      <c r="I446" s="74"/>
      <c r="J446" s="74"/>
      <c r="K446" s="51">
        <f t="shared" si="208"/>
        <v>89.999999999999858</v>
      </c>
      <c r="L446" s="24"/>
    </row>
    <row r="447" spans="1:14" x14ac:dyDescent="0.25">
      <c r="A447" s="44" t="s">
        <v>5</v>
      </c>
      <c r="B447" s="42">
        <v>42980</v>
      </c>
      <c r="C447" s="43">
        <f t="shared" si="206"/>
        <v>35</v>
      </c>
      <c r="D447" s="52">
        <v>0.99999999999999867</v>
      </c>
      <c r="E447" s="52">
        <v>0.99999999999999867</v>
      </c>
      <c r="F447" s="65">
        <v>2.0833333333333332E-2</v>
      </c>
      <c r="G447" s="35">
        <f t="shared" si="205"/>
        <v>0</v>
      </c>
      <c r="H447" s="53" t="str">
        <f t="shared" si="207"/>
        <v/>
      </c>
      <c r="I447" s="75"/>
      <c r="J447" s="75"/>
      <c r="K447" s="54">
        <f t="shared" si="208"/>
        <v>0</v>
      </c>
      <c r="L447" s="24"/>
    </row>
    <row r="448" spans="1:14" x14ac:dyDescent="0.25">
      <c r="A448" s="41" t="s">
        <v>6</v>
      </c>
      <c r="B448" s="42">
        <v>42981</v>
      </c>
      <c r="C448" s="43">
        <f t="shared" si="206"/>
        <v>35</v>
      </c>
      <c r="D448" s="55">
        <v>0.99999999999999867</v>
      </c>
      <c r="E448" s="49">
        <v>0.99999999999999867</v>
      </c>
      <c r="F448" s="64">
        <v>2.0833333333333332E-2</v>
      </c>
      <c r="G448" s="34">
        <f t="shared" si="205"/>
        <v>0</v>
      </c>
      <c r="H448" s="50" t="str">
        <f t="shared" si="207"/>
        <v/>
      </c>
      <c r="I448" s="74"/>
      <c r="J448" s="74"/>
      <c r="K448" s="51">
        <f t="shared" si="208"/>
        <v>0</v>
      </c>
      <c r="L448" s="24"/>
    </row>
    <row r="449" spans="1:14" x14ac:dyDescent="0.25">
      <c r="A449" s="23"/>
      <c r="B449" s="21"/>
      <c r="C449" s="22"/>
      <c r="D449" s="56"/>
      <c r="E449" s="57"/>
      <c r="F449" s="46" t="s">
        <v>20</v>
      </c>
      <c r="G449" s="28">
        <f>SUM(G442:G448)</f>
        <v>39.999999999999936</v>
      </c>
      <c r="H449" s="58">
        <f>SUM(H442:H448)</f>
        <v>0</v>
      </c>
      <c r="I449" s="76">
        <f t="shared" ref="I449:J449" si="209">SUM(I442:I448)</f>
        <v>0</v>
      </c>
      <c r="J449" s="76">
        <f t="shared" si="209"/>
        <v>0</v>
      </c>
      <c r="K449" s="29">
        <f>SUM(K442:K448)</f>
        <v>449.99999999999932</v>
      </c>
      <c r="L449" s="24"/>
    </row>
    <row r="450" spans="1:14" x14ac:dyDescent="0.25">
      <c r="B450" s="21"/>
      <c r="C450" s="22"/>
      <c r="D450" s="57"/>
      <c r="E450" s="57"/>
      <c r="F450" s="66" t="s">
        <v>21</v>
      </c>
      <c r="G450" s="7"/>
      <c r="H450" s="50"/>
      <c r="I450" s="74"/>
      <c r="J450" s="74"/>
      <c r="K450" s="32">
        <f>K449/1.33</f>
        <v>338.34586466165359</v>
      </c>
      <c r="L450" s="24"/>
    </row>
    <row r="451" spans="1:14" ht="15.75" thickBot="1" x14ac:dyDescent="0.3"/>
    <row r="452" spans="1:14" ht="15.75" thickBot="1" x14ac:dyDescent="0.3">
      <c r="A452" s="14" t="s">
        <v>14</v>
      </c>
      <c r="B452" s="15" t="s">
        <v>7</v>
      </c>
      <c r="C452" s="15" t="s">
        <v>13</v>
      </c>
      <c r="D452" s="47" t="s">
        <v>8</v>
      </c>
      <c r="E452" s="47" t="s">
        <v>9</v>
      </c>
      <c r="F452" s="16" t="s">
        <v>15</v>
      </c>
      <c r="G452" s="16" t="s">
        <v>16</v>
      </c>
      <c r="H452" s="48" t="s">
        <v>19</v>
      </c>
      <c r="I452" s="73" t="s">
        <v>17</v>
      </c>
      <c r="J452" s="73" t="s">
        <v>18</v>
      </c>
      <c r="K452" s="17" t="s">
        <v>10</v>
      </c>
      <c r="L452" s="5" t="s">
        <v>12</v>
      </c>
      <c r="N452" s="59">
        <f>C453</f>
        <v>36</v>
      </c>
    </row>
    <row r="453" spans="1:14" x14ac:dyDescent="0.25">
      <c r="A453" s="41" t="s">
        <v>0</v>
      </c>
      <c r="B453" s="42">
        <v>42982</v>
      </c>
      <c r="C453" s="43">
        <f>INT((B453-DATE(YEAR(B453-WEEKDAY(B453-1)+4),1,3)+WEEKDAY(DATE(YEAR(B453-WEEKDAY(B453-1)+4),1,3))+5)/7)</f>
        <v>36</v>
      </c>
      <c r="D453" s="49">
        <v>0.37500000000000022</v>
      </c>
      <c r="E453" s="49">
        <v>0.70833333333333304</v>
      </c>
      <c r="F453" s="64">
        <v>2.0833333333333332E-2</v>
      </c>
      <c r="G453" s="34">
        <f t="shared" ref="G453:G459" si="210">SUM(E453-D453)*24</f>
        <v>7.9999999999999876</v>
      </c>
      <c r="H453" s="50" t="str">
        <f>IF(G453&gt;8,G453-8,"")</f>
        <v/>
      </c>
      <c r="I453" s="74"/>
      <c r="J453" s="74"/>
      <c r="K453" s="51">
        <f>SUM((G453)*$L$2)</f>
        <v>89.999999999999858</v>
      </c>
      <c r="L453" s="9">
        <f>P3/20/8</f>
        <v>11.25</v>
      </c>
    </row>
    <row r="454" spans="1:14" x14ac:dyDescent="0.25">
      <c r="A454" s="44" t="s">
        <v>1</v>
      </c>
      <c r="B454" s="42">
        <v>42983</v>
      </c>
      <c r="C454" s="43">
        <f t="shared" ref="C454:C459" si="211">INT((B454-DATE(YEAR(B454-WEEKDAY(B454-1)+4),1,3)+WEEKDAY(DATE(YEAR(B454-WEEKDAY(B454-1)+4),1,3))+5)/7)</f>
        <v>36</v>
      </c>
      <c r="D454" s="52">
        <v>0.37500000000000022</v>
      </c>
      <c r="E454" s="52">
        <v>0.70833333333333304</v>
      </c>
      <c r="F454" s="65">
        <v>2.0833333333333332E-2</v>
      </c>
      <c r="G454" s="35">
        <f t="shared" si="210"/>
        <v>7.9999999999999876</v>
      </c>
      <c r="H454" s="53" t="str">
        <f t="shared" ref="H454:H459" si="212">IF(G454&gt;8,G454-8,"")</f>
        <v/>
      </c>
      <c r="I454" s="75"/>
      <c r="J454" s="75"/>
      <c r="K454" s="54">
        <f t="shared" ref="K454:K459" si="213">SUM((G454)*$L$2)</f>
        <v>89.999999999999858</v>
      </c>
      <c r="L454" s="24"/>
    </row>
    <row r="455" spans="1:14" x14ac:dyDescent="0.25">
      <c r="A455" s="41" t="s">
        <v>2</v>
      </c>
      <c r="B455" s="42">
        <v>42984</v>
      </c>
      <c r="C455" s="43">
        <f t="shared" si="211"/>
        <v>36</v>
      </c>
      <c r="D455" s="49">
        <v>0.37500000000000022</v>
      </c>
      <c r="E455" s="49">
        <v>0.70833333333333304</v>
      </c>
      <c r="F455" s="64">
        <v>2.0833333333333332E-2</v>
      </c>
      <c r="G455" s="34">
        <f t="shared" si="210"/>
        <v>7.9999999999999876</v>
      </c>
      <c r="H455" s="50" t="str">
        <f t="shared" si="212"/>
        <v/>
      </c>
      <c r="I455" s="74"/>
      <c r="J455" s="74"/>
      <c r="K455" s="51">
        <f t="shared" si="213"/>
        <v>89.999999999999858</v>
      </c>
      <c r="L455" s="24"/>
    </row>
    <row r="456" spans="1:14" x14ac:dyDescent="0.25">
      <c r="A456" s="44" t="s">
        <v>3</v>
      </c>
      <c r="B456" s="42">
        <v>42985</v>
      </c>
      <c r="C456" s="43">
        <f t="shared" si="211"/>
        <v>36</v>
      </c>
      <c r="D456" s="52">
        <v>0.37500000000000022</v>
      </c>
      <c r="E456" s="52">
        <v>0.70833333333333304</v>
      </c>
      <c r="F456" s="65">
        <v>2.0833333333333332E-2</v>
      </c>
      <c r="G456" s="35">
        <f t="shared" si="210"/>
        <v>7.9999999999999876</v>
      </c>
      <c r="H456" s="53" t="str">
        <f t="shared" si="212"/>
        <v/>
      </c>
      <c r="I456" s="75"/>
      <c r="J456" s="75"/>
      <c r="K456" s="54">
        <f t="shared" si="213"/>
        <v>89.999999999999858</v>
      </c>
      <c r="L456" s="24"/>
    </row>
    <row r="457" spans="1:14" x14ac:dyDescent="0.25">
      <c r="A457" s="41" t="s">
        <v>4</v>
      </c>
      <c r="B457" s="42">
        <v>42986</v>
      </c>
      <c r="C457" s="43">
        <f t="shared" si="211"/>
        <v>36</v>
      </c>
      <c r="D457" s="49">
        <v>0.37500000000000022</v>
      </c>
      <c r="E457" s="49">
        <v>0.70833333333333304</v>
      </c>
      <c r="F457" s="64">
        <v>2.0833333333333332E-2</v>
      </c>
      <c r="G457" s="34">
        <f t="shared" si="210"/>
        <v>7.9999999999999876</v>
      </c>
      <c r="H457" s="50" t="str">
        <f t="shared" si="212"/>
        <v/>
      </c>
      <c r="I457" s="74"/>
      <c r="J457" s="74"/>
      <c r="K457" s="51">
        <f t="shared" si="213"/>
        <v>89.999999999999858</v>
      </c>
      <c r="L457" s="24"/>
    </row>
    <row r="458" spans="1:14" x14ac:dyDescent="0.25">
      <c r="A458" s="44" t="s">
        <v>5</v>
      </c>
      <c r="B458" s="42">
        <v>42987</v>
      </c>
      <c r="C458" s="43">
        <f t="shared" si="211"/>
        <v>36</v>
      </c>
      <c r="D458" s="52">
        <v>0.99999999999999867</v>
      </c>
      <c r="E458" s="52">
        <v>0.99999999999999867</v>
      </c>
      <c r="F458" s="65">
        <v>2.0833333333333332E-2</v>
      </c>
      <c r="G458" s="35">
        <f t="shared" si="210"/>
        <v>0</v>
      </c>
      <c r="H458" s="53" t="str">
        <f t="shared" si="212"/>
        <v/>
      </c>
      <c r="I458" s="75"/>
      <c r="J458" s="75"/>
      <c r="K458" s="54">
        <f t="shared" si="213"/>
        <v>0</v>
      </c>
      <c r="L458" s="24"/>
    </row>
    <row r="459" spans="1:14" x14ac:dyDescent="0.25">
      <c r="A459" s="41" t="s">
        <v>6</v>
      </c>
      <c r="B459" s="42">
        <v>42988</v>
      </c>
      <c r="C459" s="43">
        <f t="shared" si="211"/>
        <v>36</v>
      </c>
      <c r="D459" s="55">
        <v>0.99999999999999867</v>
      </c>
      <c r="E459" s="49">
        <v>0.99999999999999867</v>
      </c>
      <c r="F459" s="64">
        <v>2.0833333333333332E-2</v>
      </c>
      <c r="G459" s="34">
        <f t="shared" si="210"/>
        <v>0</v>
      </c>
      <c r="H459" s="50" t="str">
        <f t="shared" si="212"/>
        <v/>
      </c>
      <c r="I459" s="74"/>
      <c r="J459" s="74"/>
      <c r="K459" s="51">
        <f t="shared" si="213"/>
        <v>0</v>
      </c>
      <c r="L459" s="24"/>
    </row>
    <row r="460" spans="1:14" x14ac:dyDescent="0.25">
      <c r="A460" s="23"/>
      <c r="B460" s="21"/>
      <c r="C460" s="22"/>
      <c r="D460" s="56"/>
      <c r="E460" s="57"/>
      <c r="F460" s="46" t="s">
        <v>20</v>
      </c>
      <c r="G460" s="28">
        <f>SUM(G453:G459)</f>
        <v>39.999999999999936</v>
      </c>
      <c r="H460" s="58">
        <f>SUM(H453:H459)</f>
        <v>0</v>
      </c>
      <c r="I460" s="76">
        <f t="shared" ref="I460:J460" si="214">SUM(I453:I459)</f>
        <v>0</v>
      </c>
      <c r="J460" s="76">
        <f t="shared" si="214"/>
        <v>0</v>
      </c>
      <c r="K460" s="29">
        <f>SUM(K453:K459)</f>
        <v>449.99999999999932</v>
      </c>
      <c r="L460" s="24"/>
    </row>
    <row r="461" spans="1:14" x14ac:dyDescent="0.25">
      <c r="B461" s="21"/>
      <c r="C461" s="22"/>
      <c r="D461" s="57"/>
      <c r="E461" s="57"/>
      <c r="F461" s="66" t="s">
        <v>21</v>
      </c>
      <c r="G461" s="7"/>
      <c r="H461" s="50"/>
      <c r="I461" s="74"/>
      <c r="J461" s="74"/>
      <c r="K461" s="32">
        <f>K460/1.33</f>
        <v>338.34586466165359</v>
      </c>
      <c r="L461" s="24"/>
    </row>
    <row r="462" spans="1:14" ht="15.75" thickBot="1" x14ac:dyDescent="0.3"/>
    <row r="463" spans="1:14" ht="15.75" thickBot="1" x14ac:dyDescent="0.3">
      <c r="A463" s="14" t="s">
        <v>14</v>
      </c>
      <c r="B463" s="15" t="s">
        <v>7</v>
      </c>
      <c r="C463" s="15" t="s">
        <v>13</v>
      </c>
      <c r="D463" s="47" t="s">
        <v>8</v>
      </c>
      <c r="E463" s="47" t="s">
        <v>9</v>
      </c>
      <c r="F463" s="16" t="s">
        <v>15</v>
      </c>
      <c r="G463" s="16" t="s">
        <v>16</v>
      </c>
      <c r="H463" s="48" t="s">
        <v>19</v>
      </c>
      <c r="I463" s="73" t="s">
        <v>17</v>
      </c>
      <c r="J463" s="73" t="s">
        <v>18</v>
      </c>
      <c r="K463" s="17" t="s">
        <v>10</v>
      </c>
      <c r="L463" s="5" t="s">
        <v>12</v>
      </c>
      <c r="N463" s="59">
        <f>C464</f>
        <v>37</v>
      </c>
    </row>
    <row r="464" spans="1:14" x14ac:dyDescent="0.25">
      <c r="A464" s="41" t="s">
        <v>0</v>
      </c>
      <c r="B464" s="42">
        <v>42989</v>
      </c>
      <c r="C464" s="43">
        <f>INT((B464-DATE(YEAR(B464-WEEKDAY(B464-1)+4),1,3)+WEEKDAY(DATE(YEAR(B464-WEEKDAY(B464-1)+4),1,3))+5)/7)</f>
        <v>37</v>
      </c>
      <c r="D464" s="49">
        <v>0.37500000000000022</v>
      </c>
      <c r="E464" s="49">
        <v>0.70833333333333304</v>
      </c>
      <c r="F464" s="64">
        <v>2.0833333333333332E-2</v>
      </c>
      <c r="G464" s="34">
        <f t="shared" ref="G464:G470" si="215">SUM(E464-D464)*24</f>
        <v>7.9999999999999876</v>
      </c>
      <c r="H464" s="50" t="str">
        <f>IF(G464&gt;8,G464-8,"")</f>
        <v/>
      </c>
      <c r="I464" s="74"/>
      <c r="J464" s="74"/>
      <c r="K464" s="51">
        <f>SUM((G464)*$L$2)</f>
        <v>89.999999999999858</v>
      </c>
      <c r="L464" s="9">
        <f>P3/20/8</f>
        <v>11.25</v>
      </c>
    </row>
    <row r="465" spans="1:14" x14ac:dyDescent="0.25">
      <c r="A465" s="44" t="s">
        <v>1</v>
      </c>
      <c r="B465" s="42">
        <v>42990</v>
      </c>
      <c r="C465" s="43">
        <f t="shared" ref="C465:C470" si="216">INT((B465-DATE(YEAR(B465-WEEKDAY(B465-1)+4),1,3)+WEEKDAY(DATE(YEAR(B465-WEEKDAY(B465-1)+4),1,3))+5)/7)</f>
        <v>37</v>
      </c>
      <c r="D465" s="52">
        <v>0.37500000000000022</v>
      </c>
      <c r="E465" s="52">
        <v>0.70833333333333304</v>
      </c>
      <c r="F465" s="65">
        <v>2.0833333333333332E-2</v>
      </c>
      <c r="G465" s="35">
        <f t="shared" si="215"/>
        <v>7.9999999999999876</v>
      </c>
      <c r="H465" s="53" t="str">
        <f t="shared" ref="H465:H470" si="217">IF(G465&gt;8,G465-8,"")</f>
        <v/>
      </c>
      <c r="I465" s="75"/>
      <c r="J465" s="75"/>
      <c r="K465" s="54">
        <f t="shared" ref="K465:K470" si="218">SUM((G465)*$L$2)</f>
        <v>89.999999999999858</v>
      </c>
      <c r="L465" s="24"/>
    </row>
    <row r="466" spans="1:14" x14ac:dyDescent="0.25">
      <c r="A466" s="41" t="s">
        <v>2</v>
      </c>
      <c r="B466" s="42">
        <v>42991</v>
      </c>
      <c r="C466" s="43">
        <f t="shared" si="216"/>
        <v>37</v>
      </c>
      <c r="D466" s="49">
        <v>0.37500000000000022</v>
      </c>
      <c r="E466" s="49">
        <v>0.70833333333333304</v>
      </c>
      <c r="F466" s="64">
        <v>2.0833333333333332E-2</v>
      </c>
      <c r="G466" s="34">
        <f t="shared" si="215"/>
        <v>7.9999999999999876</v>
      </c>
      <c r="H466" s="50" t="str">
        <f t="shared" si="217"/>
        <v/>
      </c>
      <c r="I466" s="74"/>
      <c r="J466" s="74"/>
      <c r="K466" s="51">
        <f t="shared" si="218"/>
        <v>89.999999999999858</v>
      </c>
      <c r="L466" s="24"/>
    </row>
    <row r="467" spans="1:14" x14ac:dyDescent="0.25">
      <c r="A467" s="44" t="s">
        <v>3</v>
      </c>
      <c r="B467" s="42">
        <v>42992</v>
      </c>
      <c r="C467" s="43">
        <f t="shared" si="216"/>
        <v>37</v>
      </c>
      <c r="D467" s="52">
        <v>0.37500000000000022</v>
      </c>
      <c r="E467" s="52">
        <v>0.70833333333333304</v>
      </c>
      <c r="F467" s="65">
        <v>2.0833333333333332E-2</v>
      </c>
      <c r="G467" s="35">
        <f t="shared" si="215"/>
        <v>7.9999999999999876</v>
      </c>
      <c r="H467" s="53" t="str">
        <f t="shared" si="217"/>
        <v/>
      </c>
      <c r="I467" s="75"/>
      <c r="J467" s="75"/>
      <c r="K467" s="54">
        <f t="shared" si="218"/>
        <v>89.999999999999858</v>
      </c>
      <c r="L467" s="24"/>
    </row>
    <row r="468" spans="1:14" x14ac:dyDescent="0.25">
      <c r="A468" s="41" t="s">
        <v>4</v>
      </c>
      <c r="B468" s="42">
        <v>42993</v>
      </c>
      <c r="C468" s="43">
        <f t="shared" si="216"/>
        <v>37</v>
      </c>
      <c r="D468" s="49">
        <v>0.37500000000000022</v>
      </c>
      <c r="E468" s="49">
        <v>0.70833333333333304</v>
      </c>
      <c r="F468" s="64">
        <v>2.0833333333333332E-2</v>
      </c>
      <c r="G468" s="34">
        <f t="shared" si="215"/>
        <v>7.9999999999999876</v>
      </c>
      <c r="H468" s="50" t="str">
        <f t="shared" si="217"/>
        <v/>
      </c>
      <c r="I468" s="74"/>
      <c r="J468" s="74"/>
      <c r="K468" s="51">
        <f t="shared" si="218"/>
        <v>89.999999999999858</v>
      </c>
      <c r="L468" s="24"/>
    </row>
    <row r="469" spans="1:14" x14ac:dyDescent="0.25">
      <c r="A469" s="44" t="s">
        <v>5</v>
      </c>
      <c r="B469" s="42">
        <v>42994</v>
      </c>
      <c r="C469" s="43">
        <f t="shared" si="216"/>
        <v>37</v>
      </c>
      <c r="D469" s="52">
        <v>0.99999999999999867</v>
      </c>
      <c r="E469" s="52">
        <v>0.99999999999999867</v>
      </c>
      <c r="F469" s="65">
        <v>2.0833333333333332E-2</v>
      </c>
      <c r="G469" s="35">
        <f t="shared" si="215"/>
        <v>0</v>
      </c>
      <c r="H469" s="53" t="str">
        <f t="shared" si="217"/>
        <v/>
      </c>
      <c r="I469" s="75"/>
      <c r="J469" s="75"/>
      <c r="K469" s="54">
        <f t="shared" si="218"/>
        <v>0</v>
      </c>
      <c r="L469" s="24"/>
    </row>
    <row r="470" spans="1:14" x14ac:dyDescent="0.25">
      <c r="A470" s="41" t="s">
        <v>6</v>
      </c>
      <c r="B470" s="42">
        <v>42995</v>
      </c>
      <c r="C470" s="43">
        <f t="shared" si="216"/>
        <v>37</v>
      </c>
      <c r="D470" s="55">
        <v>0.99999999999999867</v>
      </c>
      <c r="E470" s="49">
        <v>0.99999999999999867</v>
      </c>
      <c r="F470" s="64">
        <v>2.0833333333333332E-2</v>
      </c>
      <c r="G470" s="34">
        <f t="shared" si="215"/>
        <v>0</v>
      </c>
      <c r="H470" s="50" t="str">
        <f t="shared" si="217"/>
        <v/>
      </c>
      <c r="I470" s="74"/>
      <c r="J470" s="74"/>
      <c r="K470" s="51">
        <f t="shared" si="218"/>
        <v>0</v>
      </c>
      <c r="L470" s="24"/>
    </row>
    <row r="471" spans="1:14" x14ac:dyDescent="0.25">
      <c r="A471" s="23"/>
      <c r="B471" s="21"/>
      <c r="C471" s="22"/>
      <c r="D471" s="56"/>
      <c r="E471" s="57"/>
      <c r="F471" s="46" t="s">
        <v>20</v>
      </c>
      <c r="G471" s="28">
        <f>SUM(G464:G470)</f>
        <v>39.999999999999936</v>
      </c>
      <c r="H471" s="58">
        <f>SUM(H464:H470)</f>
        <v>0</v>
      </c>
      <c r="I471" s="76">
        <f t="shared" ref="I471:J471" si="219">SUM(I464:I470)</f>
        <v>0</v>
      </c>
      <c r="J471" s="76">
        <f t="shared" si="219"/>
        <v>0</v>
      </c>
      <c r="K471" s="29">
        <f>SUM(K464:K470)</f>
        <v>449.99999999999932</v>
      </c>
      <c r="L471" s="24"/>
    </row>
    <row r="472" spans="1:14" x14ac:dyDescent="0.25">
      <c r="B472" s="21"/>
      <c r="C472" s="22"/>
      <c r="D472" s="57"/>
      <c r="E472" s="57"/>
      <c r="F472" s="66" t="s">
        <v>21</v>
      </c>
      <c r="G472" s="7"/>
      <c r="H472" s="50"/>
      <c r="I472" s="74"/>
      <c r="J472" s="74"/>
      <c r="K472" s="32">
        <f>K471/1.33</f>
        <v>338.34586466165359</v>
      </c>
      <c r="L472" s="24"/>
    </row>
    <row r="473" spans="1:14" ht="15.75" thickBot="1" x14ac:dyDescent="0.3"/>
    <row r="474" spans="1:14" ht="15.75" thickBot="1" x14ac:dyDescent="0.3">
      <c r="A474" s="14" t="s">
        <v>14</v>
      </c>
      <c r="B474" s="15" t="s">
        <v>7</v>
      </c>
      <c r="C474" s="15" t="s">
        <v>13</v>
      </c>
      <c r="D474" s="47" t="s">
        <v>8</v>
      </c>
      <c r="E474" s="47" t="s">
        <v>9</v>
      </c>
      <c r="F474" s="16" t="s">
        <v>15</v>
      </c>
      <c r="G474" s="16" t="s">
        <v>16</v>
      </c>
      <c r="H474" s="48" t="s">
        <v>19</v>
      </c>
      <c r="I474" s="73" t="s">
        <v>17</v>
      </c>
      <c r="J474" s="73" t="s">
        <v>18</v>
      </c>
      <c r="K474" s="17" t="s">
        <v>10</v>
      </c>
      <c r="L474" s="5" t="s">
        <v>12</v>
      </c>
      <c r="N474" s="59">
        <f>C475</f>
        <v>38</v>
      </c>
    </row>
    <row r="475" spans="1:14" x14ac:dyDescent="0.25">
      <c r="A475" s="41" t="s">
        <v>0</v>
      </c>
      <c r="B475" s="42">
        <v>42996</v>
      </c>
      <c r="C475" s="43">
        <f>INT((B475-DATE(YEAR(B475-WEEKDAY(B475-1)+4),1,3)+WEEKDAY(DATE(YEAR(B475-WEEKDAY(B475-1)+4),1,3))+5)/7)</f>
        <v>38</v>
      </c>
      <c r="D475" s="49">
        <v>0.37500000000000022</v>
      </c>
      <c r="E475" s="49">
        <v>0.70833333333333304</v>
      </c>
      <c r="F475" s="64">
        <v>2.0833333333333332E-2</v>
      </c>
      <c r="G475" s="34">
        <f t="shared" ref="G475:G481" si="220">SUM(E475-D475)*24</f>
        <v>7.9999999999999876</v>
      </c>
      <c r="H475" s="50" t="str">
        <f>IF(G475&gt;8,G475-8,"")</f>
        <v/>
      </c>
      <c r="I475" s="74"/>
      <c r="J475" s="74"/>
      <c r="K475" s="51">
        <f>SUM((G475)*$L$2)</f>
        <v>89.999999999999858</v>
      </c>
      <c r="L475" s="9">
        <f>P3/20/8</f>
        <v>11.25</v>
      </c>
    </row>
    <row r="476" spans="1:14" x14ac:dyDescent="0.25">
      <c r="A476" s="44" t="s">
        <v>1</v>
      </c>
      <c r="B476" s="42">
        <v>42997</v>
      </c>
      <c r="C476" s="43">
        <f t="shared" ref="C476:C481" si="221">INT((B476-DATE(YEAR(B476-WEEKDAY(B476-1)+4),1,3)+WEEKDAY(DATE(YEAR(B476-WEEKDAY(B476-1)+4),1,3))+5)/7)</f>
        <v>38</v>
      </c>
      <c r="D476" s="52">
        <v>0.37500000000000022</v>
      </c>
      <c r="E476" s="52">
        <v>0.70833333333333304</v>
      </c>
      <c r="F476" s="65">
        <v>2.0833333333333332E-2</v>
      </c>
      <c r="G476" s="35">
        <f t="shared" si="220"/>
        <v>7.9999999999999876</v>
      </c>
      <c r="H476" s="53" t="str">
        <f t="shared" ref="H476:H481" si="222">IF(G476&gt;8,G476-8,"")</f>
        <v/>
      </c>
      <c r="I476" s="75"/>
      <c r="J476" s="75"/>
      <c r="K476" s="54">
        <f t="shared" ref="K476:K481" si="223">SUM((G476)*$L$2)</f>
        <v>89.999999999999858</v>
      </c>
      <c r="L476" s="24"/>
    </row>
    <row r="477" spans="1:14" x14ac:dyDescent="0.25">
      <c r="A477" s="41" t="s">
        <v>2</v>
      </c>
      <c r="B477" s="42">
        <v>42998</v>
      </c>
      <c r="C477" s="43">
        <f t="shared" si="221"/>
        <v>38</v>
      </c>
      <c r="D477" s="49">
        <v>0.37500000000000022</v>
      </c>
      <c r="E477" s="49">
        <v>0.70833333333333304</v>
      </c>
      <c r="F477" s="64">
        <v>2.0833333333333332E-2</v>
      </c>
      <c r="G477" s="34">
        <f t="shared" si="220"/>
        <v>7.9999999999999876</v>
      </c>
      <c r="H477" s="50" t="str">
        <f t="shared" si="222"/>
        <v/>
      </c>
      <c r="I477" s="74"/>
      <c r="J477" s="74"/>
      <c r="K477" s="51">
        <f t="shared" si="223"/>
        <v>89.999999999999858</v>
      </c>
      <c r="L477" s="24"/>
    </row>
    <row r="478" spans="1:14" x14ac:dyDescent="0.25">
      <c r="A478" s="44" t="s">
        <v>3</v>
      </c>
      <c r="B478" s="42">
        <v>42999</v>
      </c>
      <c r="C478" s="43">
        <f t="shared" si="221"/>
        <v>38</v>
      </c>
      <c r="D478" s="52">
        <v>0.37500000000000022</v>
      </c>
      <c r="E478" s="52">
        <v>0.70833333333333304</v>
      </c>
      <c r="F478" s="65">
        <v>2.0833333333333332E-2</v>
      </c>
      <c r="G478" s="35">
        <f t="shared" si="220"/>
        <v>7.9999999999999876</v>
      </c>
      <c r="H478" s="53" t="str">
        <f t="shared" si="222"/>
        <v/>
      </c>
      <c r="I478" s="75"/>
      <c r="J478" s="75"/>
      <c r="K478" s="54">
        <f t="shared" si="223"/>
        <v>89.999999999999858</v>
      </c>
      <c r="L478" s="24"/>
    </row>
    <row r="479" spans="1:14" x14ac:dyDescent="0.25">
      <c r="A479" s="41" t="s">
        <v>4</v>
      </c>
      <c r="B479" s="42">
        <v>43000</v>
      </c>
      <c r="C479" s="43">
        <f t="shared" si="221"/>
        <v>38</v>
      </c>
      <c r="D479" s="49">
        <v>0.37500000000000022</v>
      </c>
      <c r="E479" s="49">
        <v>0.70833333333333304</v>
      </c>
      <c r="F479" s="64">
        <v>2.0833333333333332E-2</v>
      </c>
      <c r="G479" s="34">
        <f t="shared" si="220"/>
        <v>7.9999999999999876</v>
      </c>
      <c r="H479" s="50" t="str">
        <f t="shared" si="222"/>
        <v/>
      </c>
      <c r="I479" s="74"/>
      <c r="J479" s="74"/>
      <c r="K479" s="51">
        <f t="shared" si="223"/>
        <v>89.999999999999858</v>
      </c>
      <c r="L479" s="24"/>
    </row>
    <row r="480" spans="1:14" x14ac:dyDescent="0.25">
      <c r="A480" s="44" t="s">
        <v>5</v>
      </c>
      <c r="B480" s="42">
        <v>43001</v>
      </c>
      <c r="C480" s="43">
        <f t="shared" si="221"/>
        <v>38</v>
      </c>
      <c r="D480" s="52">
        <v>0.99999999999999867</v>
      </c>
      <c r="E480" s="52">
        <v>0.99999999999999867</v>
      </c>
      <c r="F480" s="65">
        <v>2.0833333333333332E-2</v>
      </c>
      <c r="G480" s="35">
        <f t="shared" si="220"/>
        <v>0</v>
      </c>
      <c r="H480" s="53" t="str">
        <f t="shared" si="222"/>
        <v/>
      </c>
      <c r="I480" s="75"/>
      <c r="J480" s="75"/>
      <c r="K480" s="54">
        <f t="shared" si="223"/>
        <v>0</v>
      </c>
      <c r="L480" s="24"/>
    </row>
    <row r="481" spans="1:14" x14ac:dyDescent="0.25">
      <c r="A481" s="41" t="s">
        <v>6</v>
      </c>
      <c r="B481" s="42">
        <v>43002</v>
      </c>
      <c r="C481" s="43">
        <f t="shared" si="221"/>
        <v>38</v>
      </c>
      <c r="D481" s="55">
        <v>0.99999999999999867</v>
      </c>
      <c r="E481" s="49">
        <v>0.99999999999999867</v>
      </c>
      <c r="F481" s="64">
        <v>2.0833333333333332E-2</v>
      </c>
      <c r="G481" s="34">
        <f t="shared" si="220"/>
        <v>0</v>
      </c>
      <c r="H481" s="50" t="str">
        <f t="shared" si="222"/>
        <v/>
      </c>
      <c r="I481" s="74"/>
      <c r="J481" s="74"/>
      <c r="K481" s="51">
        <f t="shared" si="223"/>
        <v>0</v>
      </c>
      <c r="L481" s="24"/>
    </row>
    <row r="482" spans="1:14" x14ac:dyDescent="0.25">
      <c r="A482" s="23"/>
      <c r="B482" s="21"/>
      <c r="C482" s="22"/>
      <c r="D482" s="56"/>
      <c r="E482" s="57"/>
      <c r="F482" s="46" t="s">
        <v>20</v>
      </c>
      <c r="G482" s="28">
        <f>SUM(G475:G481)</f>
        <v>39.999999999999936</v>
      </c>
      <c r="H482" s="58">
        <f>SUM(H475:H481)</f>
        <v>0</v>
      </c>
      <c r="I482" s="76">
        <f t="shared" ref="I482:J482" si="224">SUM(I475:I481)</f>
        <v>0</v>
      </c>
      <c r="J482" s="76">
        <f t="shared" si="224"/>
        <v>0</v>
      </c>
      <c r="K482" s="29">
        <f>SUM(K475:K481)</f>
        <v>449.99999999999932</v>
      </c>
      <c r="L482" s="24"/>
    </row>
    <row r="483" spans="1:14" x14ac:dyDescent="0.25">
      <c r="B483" s="21"/>
      <c r="C483" s="22"/>
      <c r="D483" s="57"/>
      <c r="E483" s="57"/>
      <c r="F483" s="66" t="s">
        <v>21</v>
      </c>
      <c r="G483" s="7"/>
      <c r="H483" s="50"/>
      <c r="I483" s="74"/>
      <c r="J483" s="74"/>
      <c r="K483" s="32">
        <f>K482/1.33</f>
        <v>338.34586466165359</v>
      </c>
      <c r="L483" s="24"/>
    </row>
    <row r="484" spans="1:14" ht="15.75" thickBot="1" x14ac:dyDescent="0.3"/>
    <row r="485" spans="1:14" ht="15.75" thickBot="1" x14ac:dyDescent="0.3">
      <c r="A485" s="14" t="s">
        <v>14</v>
      </c>
      <c r="B485" s="15" t="s">
        <v>7</v>
      </c>
      <c r="C485" s="15" t="s">
        <v>13</v>
      </c>
      <c r="D485" s="47" t="s">
        <v>8</v>
      </c>
      <c r="E485" s="47" t="s">
        <v>9</v>
      </c>
      <c r="F485" s="16" t="s">
        <v>15</v>
      </c>
      <c r="G485" s="16" t="s">
        <v>16</v>
      </c>
      <c r="H485" s="48" t="s">
        <v>19</v>
      </c>
      <c r="I485" s="73" t="s">
        <v>17</v>
      </c>
      <c r="J485" s="73" t="s">
        <v>18</v>
      </c>
      <c r="K485" s="17" t="s">
        <v>10</v>
      </c>
      <c r="L485" s="5" t="s">
        <v>12</v>
      </c>
      <c r="N485" s="59">
        <f>C486</f>
        <v>39</v>
      </c>
    </row>
    <row r="486" spans="1:14" x14ac:dyDescent="0.25">
      <c r="A486" s="41" t="s">
        <v>0</v>
      </c>
      <c r="B486" s="42">
        <v>43003</v>
      </c>
      <c r="C486" s="43">
        <f>INT((B486-DATE(YEAR(B486-WEEKDAY(B486-1)+4),1,3)+WEEKDAY(DATE(YEAR(B486-WEEKDAY(B486-1)+4),1,3))+5)/7)</f>
        <v>39</v>
      </c>
      <c r="D486" s="49">
        <v>0.37500000000000022</v>
      </c>
      <c r="E486" s="49">
        <v>0.70833333333333304</v>
      </c>
      <c r="F486" s="64">
        <v>2.0833333333333332E-2</v>
      </c>
      <c r="G486" s="34">
        <f t="shared" ref="G486:G492" si="225">SUM(E486-D486)*24</f>
        <v>7.9999999999999876</v>
      </c>
      <c r="H486" s="50" t="str">
        <f>IF(G486&gt;8,G486-8,"")</f>
        <v/>
      </c>
      <c r="I486" s="74"/>
      <c r="J486" s="74"/>
      <c r="K486" s="51">
        <f>SUM((G486)*$L$2)</f>
        <v>89.999999999999858</v>
      </c>
      <c r="L486" s="9">
        <f>P3/20/8</f>
        <v>11.25</v>
      </c>
    </row>
    <row r="487" spans="1:14" x14ac:dyDescent="0.25">
      <c r="A487" s="44" t="s">
        <v>1</v>
      </c>
      <c r="B487" s="42">
        <v>43004</v>
      </c>
      <c r="C487" s="43">
        <f t="shared" ref="C487:C492" si="226">INT((B487-DATE(YEAR(B487-WEEKDAY(B487-1)+4),1,3)+WEEKDAY(DATE(YEAR(B487-WEEKDAY(B487-1)+4),1,3))+5)/7)</f>
        <v>39</v>
      </c>
      <c r="D487" s="52">
        <v>0.37500000000000022</v>
      </c>
      <c r="E487" s="52">
        <v>0.70833333333333304</v>
      </c>
      <c r="F487" s="65">
        <v>2.0833333333333332E-2</v>
      </c>
      <c r="G487" s="35">
        <f t="shared" si="225"/>
        <v>7.9999999999999876</v>
      </c>
      <c r="H487" s="53" t="str">
        <f t="shared" ref="H487:H492" si="227">IF(G487&gt;8,G487-8,"")</f>
        <v/>
      </c>
      <c r="I487" s="75"/>
      <c r="J487" s="75"/>
      <c r="K487" s="54">
        <f t="shared" ref="K487:K492" si="228">SUM((G487)*$L$2)</f>
        <v>89.999999999999858</v>
      </c>
      <c r="L487" s="24"/>
    </row>
    <row r="488" spans="1:14" x14ac:dyDescent="0.25">
      <c r="A488" s="41" t="s">
        <v>2</v>
      </c>
      <c r="B488" s="42">
        <v>43005</v>
      </c>
      <c r="C488" s="43">
        <f t="shared" si="226"/>
        <v>39</v>
      </c>
      <c r="D488" s="49">
        <v>0.37500000000000022</v>
      </c>
      <c r="E488" s="49">
        <v>0.70833333333333304</v>
      </c>
      <c r="F488" s="64">
        <v>2.0833333333333332E-2</v>
      </c>
      <c r="G488" s="34">
        <f t="shared" si="225"/>
        <v>7.9999999999999876</v>
      </c>
      <c r="H488" s="50" t="str">
        <f t="shared" si="227"/>
        <v/>
      </c>
      <c r="I488" s="74"/>
      <c r="J488" s="74"/>
      <c r="K488" s="51">
        <f t="shared" si="228"/>
        <v>89.999999999999858</v>
      </c>
      <c r="L488" s="24"/>
    </row>
    <row r="489" spans="1:14" x14ac:dyDescent="0.25">
      <c r="A489" s="44" t="s">
        <v>3</v>
      </c>
      <c r="B489" s="42">
        <v>43006</v>
      </c>
      <c r="C489" s="43">
        <f t="shared" si="226"/>
        <v>39</v>
      </c>
      <c r="D489" s="52">
        <v>0.37500000000000022</v>
      </c>
      <c r="E489" s="52">
        <v>0.70833333333333304</v>
      </c>
      <c r="F489" s="65">
        <v>2.0833333333333332E-2</v>
      </c>
      <c r="G489" s="35">
        <f t="shared" si="225"/>
        <v>7.9999999999999876</v>
      </c>
      <c r="H489" s="53" t="str">
        <f t="shared" si="227"/>
        <v/>
      </c>
      <c r="I489" s="75"/>
      <c r="J489" s="75"/>
      <c r="K489" s="54">
        <f t="shared" si="228"/>
        <v>89.999999999999858</v>
      </c>
      <c r="L489" s="24"/>
    </row>
    <row r="490" spans="1:14" x14ac:dyDescent="0.25">
      <c r="A490" s="41" t="s">
        <v>4</v>
      </c>
      <c r="B490" s="42">
        <v>43007</v>
      </c>
      <c r="C490" s="43">
        <f t="shared" si="226"/>
        <v>39</v>
      </c>
      <c r="D490" s="49">
        <v>0.37500000000000022</v>
      </c>
      <c r="E490" s="49">
        <v>0.70833333333333304</v>
      </c>
      <c r="F490" s="64">
        <v>2.0833333333333332E-2</v>
      </c>
      <c r="G490" s="34">
        <f t="shared" si="225"/>
        <v>7.9999999999999876</v>
      </c>
      <c r="H490" s="50" t="str">
        <f t="shared" si="227"/>
        <v/>
      </c>
      <c r="I490" s="74"/>
      <c r="J490" s="74"/>
      <c r="K490" s="51">
        <f t="shared" si="228"/>
        <v>89.999999999999858</v>
      </c>
      <c r="L490" s="24"/>
    </row>
    <row r="491" spans="1:14" x14ac:dyDescent="0.25">
      <c r="A491" s="44" t="s">
        <v>5</v>
      </c>
      <c r="B491" s="42">
        <v>43008</v>
      </c>
      <c r="C491" s="43">
        <f t="shared" si="226"/>
        <v>39</v>
      </c>
      <c r="D491" s="52">
        <v>0.99999999999999867</v>
      </c>
      <c r="E491" s="52">
        <v>0.99999999999999867</v>
      </c>
      <c r="F491" s="65">
        <v>2.0833333333333332E-2</v>
      </c>
      <c r="G491" s="35">
        <f t="shared" si="225"/>
        <v>0</v>
      </c>
      <c r="H491" s="53" t="str">
        <f t="shared" si="227"/>
        <v/>
      </c>
      <c r="I491" s="75"/>
      <c r="J491" s="75"/>
      <c r="K491" s="54">
        <f t="shared" si="228"/>
        <v>0</v>
      </c>
      <c r="L491" s="24"/>
    </row>
    <row r="492" spans="1:14" x14ac:dyDescent="0.25">
      <c r="A492" s="41" t="s">
        <v>6</v>
      </c>
      <c r="B492" s="42">
        <v>43009</v>
      </c>
      <c r="C492" s="43">
        <f t="shared" si="226"/>
        <v>39</v>
      </c>
      <c r="D492" s="55">
        <v>0.99999999999999867</v>
      </c>
      <c r="E492" s="49">
        <v>0.99999999999999867</v>
      </c>
      <c r="F492" s="64">
        <v>2.0833333333333332E-2</v>
      </c>
      <c r="G492" s="34">
        <f t="shared" si="225"/>
        <v>0</v>
      </c>
      <c r="H492" s="50" t="str">
        <f t="shared" si="227"/>
        <v/>
      </c>
      <c r="I492" s="74"/>
      <c r="J492" s="74"/>
      <c r="K492" s="51">
        <f t="shared" si="228"/>
        <v>0</v>
      </c>
      <c r="L492" s="24"/>
    </row>
    <row r="493" spans="1:14" x14ac:dyDescent="0.25">
      <c r="A493" s="23"/>
      <c r="B493" s="21"/>
      <c r="C493" s="22"/>
      <c r="D493" s="56"/>
      <c r="E493" s="57"/>
      <c r="F493" s="46" t="s">
        <v>20</v>
      </c>
      <c r="G493" s="28">
        <f>SUM(G486:G492)</f>
        <v>39.999999999999936</v>
      </c>
      <c r="H493" s="58">
        <f>SUM(H486:H492)</f>
        <v>0</v>
      </c>
      <c r="I493" s="76">
        <f t="shared" ref="I493:J493" si="229">SUM(I486:I492)</f>
        <v>0</v>
      </c>
      <c r="J493" s="76">
        <f t="shared" si="229"/>
        <v>0</v>
      </c>
      <c r="K493" s="29">
        <f>SUM(K486:K492)</f>
        <v>449.99999999999932</v>
      </c>
      <c r="L493" s="24"/>
    </row>
    <row r="494" spans="1:14" x14ac:dyDescent="0.25">
      <c r="B494" s="21"/>
      <c r="C494" s="22"/>
      <c r="D494" s="57"/>
      <c r="E494" s="57"/>
      <c r="F494" s="66" t="s">
        <v>21</v>
      </c>
      <c r="G494" s="7"/>
      <c r="H494" s="50"/>
      <c r="I494" s="74"/>
      <c r="J494" s="74"/>
      <c r="K494" s="32">
        <f>K493/1.33</f>
        <v>338.34586466165359</v>
      </c>
      <c r="L494" s="24"/>
    </row>
    <row r="495" spans="1:14" ht="15.75" thickBot="1" x14ac:dyDescent="0.3"/>
    <row r="496" spans="1:14" ht="15.75" thickBot="1" x14ac:dyDescent="0.3">
      <c r="A496" s="14" t="s">
        <v>14</v>
      </c>
      <c r="B496" s="15" t="s">
        <v>7</v>
      </c>
      <c r="C496" s="15" t="s">
        <v>13</v>
      </c>
      <c r="D496" s="47" t="s">
        <v>8</v>
      </c>
      <c r="E496" s="47" t="s">
        <v>9</v>
      </c>
      <c r="F496" s="16" t="s">
        <v>15</v>
      </c>
      <c r="G496" s="16" t="s">
        <v>16</v>
      </c>
      <c r="H496" s="48" t="s">
        <v>19</v>
      </c>
      <c r="I496" s="73" t="s">
        <v>17</v>
      </c>
      <c r="J496" s="73" t="s">
        <v>18</v>
      </c>
      <c r="K496" s="17" t="s">
        <v>10</v>
      </c>
      <c r="L496" s="5" t="s">
        <v>12</v>
      </c>
      <c r="N496" s="59">
        <f>C497</f>
        <v>40</v>
      </c>
    </row>
    <row r="497" spans="1:14" x14ac:dyDescent="0.25">
      <c r="A497" s="41" t="s">
        <v>0</v>
      </c>
      <c r="B497" s="42">
        <v>43010</v>
      </c>
      <c r="C497" s="43">
        <f>INT((B497-DATE(YEAR(B497-WEEKDAY(B497-1)+4),1,3)+WEEKDAY(DATE(YEAR(B497-WEEKDAY(B497-1)+4),1,3))+5)/7)</f>
        <v>40</v>
      </c>
      <c r="D497" s="49">
        <v>0.37500000000000022</v>
      </c>
      <c r="E497" s="49">
        <v>0.70833333333333304</v>
      </c>
      <c r="F497" s="64">
        <v>2.0833333333333332E-2</v>
      </c>
      <c r="G497" s="34">
        <f t="shared" ref="G497:G503" si="230">SUM(E497-D497)*24</f>
        <v>7.9999999999999876</v>
      </c>
      <c r="H497" s="50" t="str">
        <f>IF(G497&gt;8,G497-8,"")</f>
        <v/>
      </c>
      <c r="I497" s="74"/>
      <c r="J497" s="74"/>
      <c r="K497" s="51">
        <f>SUM((G497)*$L$2)</f>
        <v>89.999999999999858</v>
      </c>
      <c r="L497" s="9">
        <f>P3/20/8</f>
        <v>11.25</v>
      </c>
    </row>
    <row r="498" spans="1:14" x14ac:dyDescent="0.25">
      <c r="A498" s="44" t="s">
        <v>1</v>
      </c>
      <c r="B498" s="42">
        <v>43011</v>
      </c>
      <c r="C498" s="43">
        <f t="shared" ref="C498:C503" si="231">INT((B498-DATE(YEAR(B498-WEEKDAY(B498-1)+4),1,3)+WEEKDAY(DATE(YEAR(B498-WEEKDAY(B498-1)+4),1,3))+5)/7)</f>
        <v>40</v>
      </c>
      <c r="D498" s="52">
        <v>0.37500000000000022</v>
      </c>
      <c r="E498" s="52">
        <v>0.70833333333333304</v>
      </c>
      <c r="F498" s="65">
        <v>2.0833333333333332E-2</v>
      </c>
      <c r="G498" s="35">
        <f t="shared" si="230"/>
        <v>7.9999999999999876</v>
      </c>
      <c r="H498" s="53" t="str">
        <f t="shared" ref="H498:H503" si="232">IF(G498&gt;8,G498-8,"")</f>
        <v/>
      </c>
      <c r="I498" s="75"/>
      <c r="J498" s="75"/>
      <c r="K498" s="54">
        <f t="shared" ref="K498:K503" si="233">SUM((G498)*$L$2)</f>
        <v>89.999999999999858</v>
      </c>
      <c r="L498" s="24"/>
    </row>
    <row r="499" spans="1:14" x14ac:dyDescent="0.25">
      <c r="A499" s="41" t="s">
        <v>2</v>
      </c>
      <c r="B499" s="42">
        <v>43012</v>
      </c>
      <c r="C499" s="43">
        <f t="shared" si="231"/>
        <v>40</v>
      </c>
      <c r="D499" s="49">
        <v>0.37500000000000022</v>
      </c>
      <c r="E499" s="49">
        <v>0.70833333333333304</v>
      </c>
      <c r="F499" s="64">
        <v>2.0833333333333332E-2</v>
      </c>
      <c r="G499" s="34">
        <f t="shared" si="230"/>
        <v>7.9999999999999876</v>
      </c>
      <c r="H499" s="50" t="str">
        <f t="shared" si="232"/>
        <v/>
      </c>
      <c r="I499" s="74"/>
      <c r="J499" s="74"/>
      <c r="K499" s="51">
        <f t="shared" si="233"/>
        <v>89.999999999999858</v>
      </c>
      <c r="L499" s="24"/>
    </row>
    <row r="500" spans="1:14" x14ac:dyDescent="0.25">
      <c r="A500" s="44" t="s">
        <v>3</v>
      </c>
      <c r="B500" s="42">
        <v>43013</v>
      </c>
      <c r="C500" s="43">
        <f t="shared" si="231"/>
        <v>40</v>
      </c>
      <c r="D500" s="52">
        <v>0.37500000000000022</v>
      </c>
      <c r="E500" s="52">
        <v>0.70833333333333304</v>
      </c>
      <c r="F500" s="65">
        <v>2.0833333333333332E-2</v>
      </c>
      <c r="G500" s="35">
        <f t="shared" si="230"/>
        <v>7.9999999999999876</v>
      </c>
      <c r="H500" s="53" t="str">
        <f t="shared" si="232"/>
        <v/>
      </c>
      <c r="I500" s="75"/>
      <c r="J500" s="75"/>
      <c r="K500" s="54">
        <f t="shared" si="233"/>
        <v>89.999999999999858</v>
      </c>
      <c r="L500" s="24"/>
    </row>
    <row r="501" spans="1:14" x14ac:dyDescent="0.25">
      <c r="A501" s="41" t="s">
        <v>4</v>
      </c>
      <c r="B501" s="42">
        <v>43014</v>
      </c>
      <c r="C501" s="43">
        <f t="shared" si="231"/>
        <v>40</v>
      </c>
      <c r="D501" s="49">
        <v>0.37500000000000022</v>
      </c>
      <c r="E501" s="49">
        <v>0.70833333333333304</v>
      </c>
      <c r="F501" s="64">
        <v>2.0833333333333332E-2</v>
      </c>
      <c r="G501" s="34">
        <f t="shared" si="230"/>
        <v>7.9999999999999876</v>
      </c>
      <c r="H501" s="50" t="str">
        <f t="shared" si="232"/>
        <v/>
      </c>
      <c r="I501" s="74"/>
      <c r="J501" s="74"/>
      <c r="K501" s="51">
        <f t="shared" si="233"/>
        <v>89.999999999999858</v>
      </c>
      <c r="L501" s="24"/>
    </row>
    <row r="502" spans="1:14" x14ac:dyDescent="0.25">
      <c r="A502" s="44" t="s">
        <v>5</v>
      </c>
      <c r="B502" s="42">
        <v>43015</v>
      </c>
      <c r="C502" s="43">
        <f t="shared" si="231"/>
        <v>40</v>
      </c>
      <c r="D502" s="52">
        <v>0.99999999999999867</v>
      </c>
      <c r="E502" s="52">
        <v>0.99999999999999867</v>
      </c>
      <c r="F502" s="65">
        <v>2.0833333333333332E-2</v>
      </c>
      <c r="G502" s="35">
        <f t="shared" si="230"/>
        <v>0</v>
      </c>
      <c r="H502" s="53" t="str">
        <f t="shared" si="232"/>
        <v/>
      </c>
      <c r="I502" s="75"/>
      <c r="J502" s="75"/>
      <c r="K502" s="54">
        <f t="shared" si="233"/>
        <v>0</v>
      </c>
      <c r="L502" s="24"/>
    </row>
    <row r="503" spans="1:14" x14ac:dyDescent="0.25">
      <c r="A503" s="41" t="s">
        <v>6</v>
      </c>
      <c r="B503" s="42">
        <v>43016</v>
      </c>
      <c r="C503" s="43">
        <f t="shared" si="231"/>
        <v>40</v>
      </c>
      <c r="D503" s="55">
        <v>0.99999999999999867</v>
      </c>
      <c r="E503" s="49">
        <v>0.99999999999999867</v>
      </c>
      <c r="F503" s="64">
        <v>2.0833333333333332E-2</v>
      </c>
      <c r="G503" s="34">
        <f t="shared" si="230"/>
        <v>0</v>
      </c>
      <c r="H503" s="50" t="str">
        <f t="shared" si="232"/>
        <v/>
      </c>
      <c r="I503" s="74"/>
      <c r="J503" s="74"/>
      <c r="K503" s="51">
        <f t="shared" si="233"/>
        <v>0</v>
      </c>
      <c r="L503" s="24"/>
    </row>
    <row r="504" spans="1:14" x14ac:dyDescent="0.25">
      <c r="A504" s="23"/>
      <c r="B504" s="21"/>
      <c r="C504" s="22"/>
      <c r="D504" s="56"/>
      <c r="E504" s="57"/>
      <c r="F504" s="46" t="s">
        <v>20</v>
      </c>
      <c r="G504" s="28">
        <f>SUM(G497:G503)</f>
        <v>39.999999999999936</v>
      </c>
      <c r="H504" s="58">
        <f>SUM(H497:H503)</f>
        <v>0</v>
      </c>
      <c r="I504" s="76">
        <f t="shared" ref="I504:J504" si="234">SUM(I497:I503)</f>
        <v>0</v>
      </c>
      <c r="J504" s="76">
        <f t="shared" si="234"/>
        <v>0</v>
      </c>
      <c r="K504" s="29">
        <f>SUM(K497:K503)</f>
        <v>449.99999999999932</v>
      </c>
      <c r="L504" s="24"/>
    </row>
    <row r="505" spans="1:14" x14ac:dyDescent="0.25">
      <c r="B505" s="21"/>
      <c r="C505" s="22"/>
      <c r="D505" s="57"/>
      <c r="E505" s="57"/>
      <c r="F505" s="66" t="s">
        <v>21</v>
      </c>
      <c r="G505" s="7"/>
      <c r="H505" s="50"/>
      <c r="I505" s="74"/>
      <c r="J505" s="74"/>
      <c r="K505" s="32">
        <f>K504/1.33</f>
        <v>338.34586466165359</v>
      </c>
      <c r="L505" s="24"/>
    </row>
    <row r="506" spans="1:14" ht="15.75" thickBot="1" x14ac:dyDescent="0.3"/>
    <row r="507" spans="1:14" ht="15.75" thickBot="1" x14ac:dyDescent="0.3">
      <c r="A507" s="14" t="s">
        <v>14</v>
      </c>
      <c r="B507" s="15" t="s">
        <v>7</v>
      </c>
      <c r="C507" s="15" t="s">
        <v>13</v>
      </c>
      <c r="D507" s="47" t="s">
        <v>8</v>
      </c>
      <c r="E507" s="47" t="s">
        <v>9</v>
      </c>
      <c r="F507" s="16" t="s">
        <v>15</v>
      </c>
      <c r="G507" s="16" t="s">
        <v>16</v>
      </c>
      <c r="H507" s="48" t="s">
        <v>19</v>
      </c>
      <c r="I507" s="73" t="s">
        <v>17</v>
      </c>
      <c r="J507" s="73" t="s">
        <v>18</v>
      </c>
      <c r="K507" s="17" t="s">
        <v>10</v>
      </c>
      <c r="L507" s="5" t="s">
        <v>12</v>
      </c>
      <c r="N507" s="59">
        <f>C508</f>
        <v>41</v>
      </c>
    </row>
    <row r="508" spans="1:14" x14ac:dyDescent="0.25">
      <c r="A508" s="41" t="s">
        <v>0</v>
      </c>
      <c r="B508" s="42">
        <v>43017</v>
      </c>
      <c r="C508" s="43">
        <f>INT((B508-DATE(YEAR(B508-WEEKDAY(B508-1)+4),1,3)+WEEKDAY(DATE(YEAR(B508-WEEKDAY(B508-1)+4),1,3))+5)/7)</f>
        <v>41</v>
      </c>
      <c r="D508" s="49">
        <v>0.37500000000000022</v>
      </c>
      <c r="E508" s="49">
        <v>0.70833333333333304</v>
      </c>
      <c r="F508" s="64">
        <v>2.0833333333333332E-2</v>
      </c>
      <c r="G508" s="34">
        <f t="shared" ref="G508:G514" si="235">SUM(E508-D508)*24</f>
        <v>7.9999999999999876</v>
      </c>
      <c r="H508" s="50" t="str">
        <f>IF(G508&gt;8,G508-8,"")</f>
        <v/>
      </c>
      <c r="I508" s="74"/>
      <c r="J508" s="74"/>
      <c r="K508" s="51">
        <f>SUM((G508)*$L$2)</f>
        <v>89.999999999999858</v>
      </c>
      <c r="L508" s="9">
        <f>P3/20/8</f>
        <v>11.25</v>
      </c>
    </row>
    <row r="509" spans="1:14" x14ac:dyDescent="0.25">
      <c r="A509" s="44" t="s">
        <v>1</v>
      </c>
      <c r="B509" s="42">
        <v>43018</v>
      </c>
      <c r="C509" s="43">
        <f t="shared" ref="C509:C514" si="236">INT((B509-DATE(YEAR(B509-WEEKDAY(B509-1)+4),1,3)+WEEKDAY(DATE(YEAR(B509-WEEKDAY(B509-1)+4),1,3))+5)/7)</f>
        <v>41</v>
      </c>
      <c r="D509" s="52">
        <v>0.37500000000000022</v>
      </c>
      <c r="E509" s="52">
        <v>0.70833333333333304</v>
      </c>
      <c r="F509" s="65">
        <v>2.0833333333333332E-2</v>
      </c>
      <c r="G509" s="35">
        <f t="shared" si="235"/>
        <v>7.9999999999999876</v>
      </c>
      <c r="H509" s="53" t="str">
        <f t="shared" ref="H509:H514" si="237">IF(G509&gt;8,G509-8,"")</f>
        <v/>
      </c>
      <c r="I509" s="75"/>
      <c r="J509" s="75"/>
      <c r="K509" s="54">
        <f t="shared" ref="K509:K514" si="238">SUM((G509)*$L$2)</f>
        <v>89.999999999999858</v>
      </c>
      <c r="L509" s="24"/>
    </row>
    <row r="510" spans="1:14" x14ac:dyDescent="0.25">
      <c r="A510" s="41" t="s">
        <v>2</v>
      </c>
      <c r="B510" s="42">
        <v>43019</v>
      </c>
      <c r="C510" s="43">
        <f t="shared" si="236"/>
        <v>41</v>
      </c>
      <c r="D510" s="49">
        <v>0.37500000000000022</v>
      </c>
      <c r="E510" s="49">
        <v>0.70833333333333304</v>
      </c>
      <c r="F510" s="64">
        <v>2.0833333333333332E-2</v>
      </c>
      <c r="G510" s="34">
        <f t="shared" si="235"/>
        <v>7.9999999999999876</v>
      </c>
      <c r="H510" s="50" t="str">
        <f t="shared" si="237"/>
        <v/>
      </c>
      <c r="I510" s="74"/>
      <c r="J510" s="74"/>
      <c r="K510" s="51">
        <f t="shared" si="238"/>
        <v>89.999999999999858</v>
      </c>
      <c r="L510" s="24"/>
    </row>
    <row r="511" spans="1:14" x14ac:dyDescent="0.25">
      <c r="A511" s="44" t="s">
        <v>3</v>
      </c>
      <c r="B511" s="42">
        <v>43020</v>
      </c>
      <c r="C511" s="43">
        <f t="shared" si="236"/>
        <v>41</v>
      </c>
      <c r="D511" s="52">
        <v>0.37500000000000022</v>
      </c>
      <c r="E511" s="52">
        <v>0.70833333333333304</v>
      </c>
      <c r="F511" s="65">
        <v>2.0833333333333332E-2</v>
      </c>
      <c r="G511" s="35">
        <f t="shared" si="235"/>
        <v>7.9999999999999876</v>
      </c>
      <c r="H511" s="53" t="str">
        <f t="shared" si="237"/>
        <v/>
      </c>
      <c r="I511" s="75"/>
      <c r="J511" s="75"/>
      <c r="K511" s="54">
        <f t="shared" si="238"/>
        <v>89.999999999999858</v>
      </c>
      <c r="L511" s="24"/>
    </row>
    <row r="512" spans="1:14" x14ac:dyDescent="0.25">
      <c r="A512" s="41" t="s">
        <v>4</v>
      </c>
      <c r="B512" s="42">
        <v>43021</v>
      </c>
      <c r="C512" s="43">
        <f t="shared" si="236"/>
        <v>41</v>
      </c>
      <c r="D512" s="49">
        <v>0.37500000000000022</v>
      </c>
      <c r="E512" s="49">
        <v>0.70833333333333304</v>
      </c>
      <c r="F512" s="64">
        <v>2.0833333333333332E-2</v>
      </c>
      <c r="G512" s="34">
        <f t="shared" si="235"/>
        <v>7.9999999999999876</v>
      </c>
      <c r="H512" s="50" t="str">
        <f t="shared" si="237"/>
        <v/>
      </c>
      <c r="I512" s="74"/>
      <c r="J512" s="74"/>
      <c r="K512" s="51">
        <f t="shared" si="238"/>
        <v>89.999999999999858</v>
      </c>
      <c r="L512" s="24"/>
    </row>
    <row r="513" spans="1:14" x14ac:dyDescent="0.25">
      <c r="A513" s="44" t="s">
        <v>5</v>
      </c>
      <c r="B513" s="42">
        <v>43022</v>
      </c>
      <c r="C513" s="43">
        <f t="shared" si="236"/>
        <v>41</v>
      </c>
      <c r="D513" s="52">
        <v>0.99999999999999867</v>
      </c>
      <c r="E513" s="52">
        <v>0.99999999999999867</v>
      </c>
      <c r="F513" s="65">
        <v>2.0833333333333332E-2</v>
      </c>
      <c r="G513" s="35">
        <f t="shared" si="235"/>
        <v>0</v>
      </c>
      <c r="H513" s="53" t="str">
        <f t="shared" si="237"/>
        <v/>
      </c>
      <c r="I513" s="75"/>
      <c r="J513" s="75"/>
      <c r="K513" s="54">
        <f t="shared" si="238"/>
        <v>0</v>
      </c>
      <c r="L513" s="24"/>
    </row>
    <row r="514" spans="1:14" x14ac:dyDescent="0.25">
      <c r="A514" s="41" t="s">
        <v>6</v>
      </c>
      <c r="B514" s="42">
        <v>43023</v>
      </c>
      <c r="C514" s="43">
        <f t="shared" si="236"/>
        <v>41</v>
      </c>
      <c r="D514" s="55">
        <v>0.99999999999999867</v>
      </c>
      <c r="E514" s="49">
        <v>0.99999999999999867</v>
      </c>
      <c r="F514" s="64">
        <v>2.0833333333333332E-2</v>
      </c>
      <c r="G514" s="34">
        <f t="shared" si="235"/>
        <v>0</v>
      </c>
      <c r="H514" s="50" t="str">
        <f t="shared" si="237"/>
        <v/>
      </c>
      <c r="I514" s="74"/>
      <c r="J514" s="74"/>
      <c r="K514" s="51">
        <f t="shared" si="238"/>
        <v>0</v>
      </c>
      <c r="L514" s="24"/>
    </row>
    <row r="515" spans="1:14" x14ac:dyDescent="0.25">
      <c r="A515" s="23"/>
      <c r="B515" s="21"/>
      <c r="C515" s="22"/>
      <c r="D515" s="56"/>
      <c r="E515" s="57"/>
      <c r="F515" s="46" t="s">
        <v>20</v>
      </c>
      <c r="G515" s="28">
        <f>SUM(G508:G514)</f>
        <v>39.999999999999936</v>
      </c>
      <c r="H515" s="58">
        <f>SUM(H508:H514)</f>
        <v>0</v>
      </c>
      <c r="I515" s="76">
        <f t="shared" ref="I515:J515" si="239">SUM(I508:I514)</f>
        <v>0</v>
      </c>
      <c r="J515" s="76">
        <f t="shared" si="239"/>
        <v>0</v>
      </c>
      <c r="K515" s="29">
        <f>SUM(K508:K514)</f>
        <v>449.99999999999932</v>
      </c>
      <c r="L515" s="24"/>
    </row>
    <row r="516" spans="1:14" x14ac:dyDescent="0.25">
      <c r="B516" s="21"/>
      <c r="C516" s="22"/>
      <c r="D516" s="57"/>
      <c r="E516" s="57"/>
      <c r="F516" s="66" t="s">
        <v>21</v>
      </c>
      <c r="G516" s="7"/>
      <c r="H516" s="50"/>
      <c r="I516" s="74"/>
      <c r="J516" s="74"/>
      <c r="K516" s="32">
        <f>K515/1.33</f>
        <v>338.34586466165359</v>
      </c>
      <c r="L516" s="24"/>
    </row>
    <row r="517" spans="1:14" ht="15.75" thickBot="1" x14ac:dyDescent="0.3"/>
    <row r="518" spans="1:14" ht="15.75" thickBot="1" x14ac:dyDescent="0.3">
      <c r="A518" s="14" t="s">
        <v>14</v>
      </c>
      <c r="B518" s="15" t="s">
        <v>7</v>
      </c>
      <c r="C518" s="15" t="s">
        <v>13</v>
      </c>
      <c r="D518" s="47" t="s">
        <v>8</v>
      </c>
      <c r="E518" s="47" t="s">
        <v>9</v>
      </c>
      <c r="F518" s="16" t="s">
        <v>15</v>
      </c>
      <c r="G518" s="16" t="s">
        <v>16</v>
      </c>
      <c r="H518" s="48" t="s">
        <v>19</v>
      </c>
      <c r="I518" s="73" t="s">
        <v>17</v>
      </c>
      <c r="J518" s="73" t="s">
        <v>18</v>
      </c>
      <c r="K518" s="17" t="s">
        <v>10</v>
      </c>
      <c r="L518" s="5" t="s">
        <v>12</v>
      </c>
      <c r="N518" s="59">
        <f>C519</f>
        <v>42</v>
      </c>
    </row>
    <row r="519" spans="1:14" x14ac:dyDescent="0.25">
      <c r="A519" s="41" t="s">
        <v>0</v>
      </c>
      <c r="B519" s="42">
        <v>43024</v>
      </c>
      <c r="C519" s="43">
        <f>INT((B519-DATE(YEAR(B519-WEEKDAY(B519-1)+4),1,3)+WEEKDAY(DATE(YEAR(B519-WEEKDAY(B519-1)+4),1,3))+5)/7)</f>
        <v>42</v>
      </c>
      <c r="D519" s="49">
        <v>0.37500000000000022</v>
      </c>
      <c r="E519" s="49">
        <v>0.70833333333333304</v>
      </c>
      <c r="F519" s="64">
        <v>2.0833333333333332E-2</v>
      </c>
      <c r="G519" s="34">
        <f t="shared" ref="G519:G525" si="240">SUM(E519-D519)*24</f>
        <v>7.9999999999999876</v>
      </c>
      <c r="H519" s="50" t="str">
        <f>IF(G519&gt;8,G519-8,"")</f>
        <v/>
      </c>
      <c r="I519" s="74"/>
      <c r="J519" s="74"/>
      <c r="K519" s="51">
        <f>SUM((G519)*$L$2)</f>
        <v>89.999999999999858</v>
      </c>
      <c r="L519" s="9">
        <f>P3/20/8</f>
        <v>11.25</v>
      </c>
    </row>
    <row r="520" spans="1:14" x14ac:dyDescent="0.25">
      <c r="A520" s="44" t="s">
        <v>1</v>
      </c>
      <c r="B520" s="42">
        <v>43025</v>
      </c>
      <c r="C520" s="43">
        <f t="shared" ref="C520:C525" si="241">INT((B520-DATE(YEAR(B520-WEEKDAY(B520-1)+4),1,3)+WEEKDAY(DATE(YEAR(B520-WEEKDAY(B520-1)+4),1,3))+5)/7)</f>
        <v>42</v>
      </c>
      <c r="D520" s="52">
        <v>0.37500000000000022</v>
      </c>
      <c r="E520" s="52">
        <v>0.70833333333333304</v>
      </c>
      <c r="F520" s="65">
        <v>2.0833333333333332E-2</v>
      </c>
      <c r="G520" s="35">
        <f t="shared" si="240"/>
        <v>7.9999999999999876</v>
      </c>
      <c r="H520" s="53" t="str">
        <f t="shared" ref="H520:H525" si="242">IF(G520&gt;8,G520-8,"")</f>
        <v/>
      </c>
      <c r="I520" s="75"/>
      <c r="J520" s="75"/>
      <c r="K520" s="54">
        <f t="shared" ref="K520:K525" si="243">SUM((G520)*$L$2)</f>
        <v>89.999999999999858</v>
      </c>
      <c r="L520" s="24"/>
    </row>
    <row r="521" spans="1:14" x14ac:dyDescent="0.25">
      <c r="A521" s="41" t="s">
        <v>2</v>
      </c>
      <c r="B521" s="42">
        <v>43026</v>
      </c>
      <c r="C521" s="43">
        <f t="shared" si="241"/>
        <v>42</v>
      </c>
      <c r="D521" s="49">
        <v>0.37500000000000022</v>
      </c>
      <c r="E521" s="49">
        <v>0.70833333333333304</v>
      </c>
      <c r="F521" s="64">
        <v>2.0833333333333332E-2</v>
      </c>
      <c r="G521" s="34">
        <f t="shared" si="240"/>
        <v>7.9999999999999876</v>
      </c>
      <c r="H521" s="50" t="str">
        <f t="shared" si="242"/>
        <v/>
      </c>
      <c r="I521" s="74"/>
      <c r="J521" s="74"/>
      <c r="K521" s="51">
        <f t="shared" si="243"/>
        <v>89.999999999999858</v>
      </c>
      <c r="L521" s="24"/>
    </row>
    <row r="522" spans="1:14" x14ac:dyDescent="0.25">
      <c r="A522" s="44" t="s">
        <v>3</v>
      </c>
      <c r="B522" s="42">
        <v>43027</v>
      </c>
      <c r="C522" s="43">
        <f t="shared" si="241"/>
        <v>42</v>
      </c>
      <c r="D522" s="52">
        <v>0.37500000000000022</v>
      </c>
      <c r="E522" s="52">
        <v>0.70833333333333304</v>
      </c>
      <c r="F522" s="65">
        <v>2.0833333333333332E-2</v>
      </c>
      <c r="G522" s="35">
        <f t="shared" si="240"/>
        <v>7.9999999999999876</v>
      </c>
      <c r="H522" s="53" t="str">
        <f t="shared" si="242"/>
        <v/>
      </c>
      <c r="I522" s="75"/>
      <c r="J522" s="75"/>
      <c r="K522" s="54">
        <f t="shared" si="243"/>
        <v>89.999999999999858</v>
      </c>
      <c r="L522" s="24"/>
    </row>
    <row r="523" spans="1:14" x14ac:dyDescent="0.25">
      <c r="A523" s="41" t="s">
        <v>4</v>
      </c>
      <c r="B523" s="42">
        <v>43028</v>
      </c>
      <c r="C523" s="43">
        <f t="shared" si="241"/>
        <v>42</v>
      </c>
      <c r="D523" s="49">
        <v>0.37500000000000022</v>
      </c>
      <c r="E523" s="49">
        <v>0.70833333333333304</v>
      </c>
      <c r="F523" s="64">
        <v>2.0833333333333332E-2</v>
      </c>
      <c r="G523" s="34">
        <f t="shared" si="240"/>
        <v>7.9999999999999876</v>
      </c>
      <c r="H523" s="50" t="str">
        <f t="shared" si="242"/>
        <v/>
      </c>
      <c r="I523" s="74"/>
      <c r="J523" s="74"/>
      <c r="K523" s="51">
        <f t="shared" si="243"/>
        <v>89.999999999999858</v>
      </c>
      <c r="L523" s="24"/>
    </row>
    <row r="524" spans="1:14" x14ac:dyDescent="0.25">
      <c r="A524" s="44" t="s">
        <v>5</v>
      </c>
      <c r="B524" s="42">
        <v>43029</v>
      </c>
      <c r="C524" s="43">
        <f t="shared" si="241"/>
        <v>42</v>
      </c>
      <c r="D524" s="52">
        <v>0.99999999999999867</v>
      </c>
      <c r="E524" s="52">
        <v>0.99999999999999867</v>
      </c>
      <c r="F524" s="65">
        <v>2.0833333333333332E-2</v>
      </c>
      <c r="G524" s="35">
        <f t="shared" si="240"/>
        <v>0</v>
      </c>
      <c r="H524" s="53" t="str">
        <f t="shared" si="242"/>
        <v/>
      </c>
      <c r="I524" s="75"/>
      <c r="J524" s="75"/>
      <c r="K524" s="54">
        <f t="shared" si="243"/>
        <v>0</v>
      </c>
      <c r="L524" s="24"/>
    </row>
    <row r="525" spans="1:14" x14ac:dyDescent="0.25">
      <c r="A525" s="41" t="s">
        <v>6</v>
      </c>
      <c r="B525" s="42">
        <v>43030</v>
      </c>
      <c r="C525" s="43">
        <f t="shared" si="241"/>
        <v>42</v>
      </c>
      <c r="D525" s="55">
        <v>0.99999999999999867</v>
      </c>
      <c r="E525" s="49">
        <v>0.99999999999999867</v>
      </c>
      <c r="F525" s="64">
        <v>2.0833333333333332E-2</v>
      </c>
      <c r="G525" s="34">
        <f t="shared" si="240"/>
        <v>0</v>
      </c>
      <c r="H525" s="50" t="str">
        <f t="shared" si="242"/>
        <v/>
      </c>
      <c r="I525" s="74"/>
      <c r="J525" s="74"/>
      <c r="K525" s="51">
        <f t="shared" si="243"/>
        <v>0</v>
      </c>
      <c r="L525" s="24"/>
    </row>
    <row r="526" spans="1:14" x14ac:dyDescent="0.25">
      <c r="A526" s="23"/>
      <c r="B526" s="21"/>
      <c r="C526" s="22"/>
      <c r="D526" s="56"/>
      <c r="E526" s="57"/>
      <c r="F526" s="46" t="s">
        <v>20</v>
      </c>
      <c r="G526" s="28">
        <f>SUM(G519:G525)</f>
        <v>39.999999999999936</v>
      </c>
      <c r="H526" s="58">
        <f>SUM(H519:H525)</f>
        <v>0</v>
      </c>
      <c r="I526" s="76">
        <f t="shared" ref="I526:J526" si="244">SUM(I519:I525)</f>
        <v>0</v>
      </c>
      <c r="J526" s="76">
        <f t="shared" si="244"/>
        <v>0</v>
      </c>
      <c r="K526" s="29">
        <f>SUM(K519:K525)</f>
        <v>449.99999999999932</v>
      </c>
      <c r="L526" s="24"/>
    </row>
    <row r="527" spans="1:14" x14ac:dyDescent="0.25">
      <c r="B527" s="21"/>
      <c r="C527" s="22"/>
      <c r="D527" s="57"/>
      <c r="E527" s="57"/>
      <c r="F527" s="66" t="s">
        <v>21</v>
      </c>
      <c r="G527" s="7"/>
      <c r="H527" s="50"/>
      <c r="I527" s="74"/>
      <c r="J527" s="74"/>
      <c r="K527" s="32">
        <f>K526/1.33</f>
        <v>338.34586466165359</v>
      </c>
      <c r="L527" s="24"/>
    </row>
    <row r="528" spans="1:14" ht="15.75" thickBot="1" x14ac:dyDescent="0.3"/>
    <row r="529" spans="1:14" ht="15.75" thickBot="1" x14ac:dyDescent="0.3">
      <c r="A529" s="14" t="s">
        <v>14</v>
      </c>
      <c r="B529" s="15" t="s">
        <v>7</v>
      </c>
      <c r="C529" s="15" t="s">
        <v>13</v>
      </c>
      <c r="D529" s="47" t="s">
        <v>8</v>
      </c>
      <c r="E529" s="47" t="s">
        <v>9</v>
      </c>
      <c r="F529" s="16" t="s">
        <v>15</v>
      </c>
      <c r="G529" s="16" t="s">
        <v>16</v>
      </c>
      <c r="H529" s="48" t="s">
        <v>19</v>
      </c>
      <c r="I529" s="73" t="s">
        <v>17</v>
      </c>
      <c r="J529" s="73" t="s">
        <v>18</v>
      </c>
      <c r="K529" s="17" t="s">
        <v>10</v>
      </c>
      <c r="L529" s="5" t="s">
        <v>12</v>
      </c>
      <c r="N529" s="59">
        <f>C530</f>
        <v>43</v>
      </c>
    </row>
    <row r="530" spans="1:14" x14ac:dyDescent="0.25">
      <c r="A530" s="41" t="s">
        <v>0</v>
      </c>
      <c r="B530" s="42">
        <v>43031</v>
      </c>
      <c r="C530" s="43">
        <f>INT((B530-DATE(YEAR(B530-WEEKDAY(B530-1)+4),1,3)+WEEKDAY(DATE(YEAR(B530-WEEKDAY(B530-1)+4),1,3))+5)/7)</f>
        <v>43</v>
      </c>
      <c r="D530" s="49">
        <v>0.37500000000000022</v>
      </c>
      <c r="E530" s="49">
        <v>0.70833333333333304</v>
      </c>
      <c r="F530" s="64">
        <v>2.0833333333333332E-2</v>
      </c>
      <c r="G530" s="34">
        <f t="shared" ref="G530:G536" si="245">SUM(E530-D530)*24</f>
        <v>7.9999999999999876</v>
      </c>
      <c r="H530" s="50" t="str">
        <f>IF(G530&gt;8,G530-8,"")</f>
        <v/>
      </c>
      <c r="I530" s="74"/>
      <c r="J530" s="74"/>
      <c r="K530" s="51">
        <f>SUM((G530)*$L$2)</f>
        <v>89.999999999999858</v>
      </c>
      <c r="L530" s="9">
        <f>P3/20/8</f>
        <v>11.25</v>
      </c>
    </row>
    <row r="531" spans="1:14" x14ac:dyDescent="0.25">
      <c r="A531" s="44" t="s">
        <v>1</v>
      </c>
      <c r="B531" s="42">
        <v>43032</v>
      </c>
      <c r="C531" s="43">
        <f t="shared" ref="C531:C536" si="246">INT((B531-DATE(YEAR(B531-WEEKDAY(B531-1)+4),1,3)+WEEKDAY(DATE(YEAR(B531-WEEKDAY(B531-1)+4),1,3))+5)/7)</f>
        <v>43</v>
      </c>
      <c r="D531" s="52">
        <v>0.37500000000000022</v>
      </c>
      <c r="E531" s="52">
        <v>0.70833333333333304</v>
      </c>
      <c r="F531" s="65">
        <v>2.0833333333333332E-2</v>
      </c>
      <c r="G531" s="35">
        <f t="shared" si="245"/>
        <v>7.9999999999999876</v>
      </c>
      <c r="H531" s="53" t="str">
        <f t="shared" ref="H531:H536" si="247">IF(G531&gt;8,G531-8,"")</f>
        <v/>
      </c>
      <c r="I531" s="75"/>
      <c r="J531" s="75"/>
      <c r="K531" s="54">
        <f t="shared" ref="K531:K536" si="248">SUM((G531)*$L$2)</f>
        <v>89.999999999999858</v>
      </c>
      <c r="L531" s="24"/>
    </row>
    <row r="532" spans="1:14" x14ac:dyDescent="0.25">
      <c r="A532" s="41" t="s">
        <v>2</v>
      </c>
      <c r="B532" s="42">
        <v>43033</v>
      </c>
      <c r="C532" s="43">
        <f t="shared" si="246"/>
        <v>43</v>
      </c>
      <c r="D532" s="49">
        <v>0.37500000000000022</v>
      </c>
      <c r="E532" s="49">
        <v>0.70833333333333304</v>
      </c>
      <c r="F532" s="64">
        <v>2.0833333333333332E-2</v>
      </c>
      <c r="G532" s="34">
        <f t="shared" si="245"/>
        <v>7.9999999999999876</v>
      </c>
      <c r="H532" s="50" t="str">
        <f t="shared" si="247"/>
        <v/>
      </c>
      <c r="I532" s="74"/>
      <c r="J532" s="74"/>
      <c r="K532" s="51">
        <f t="shared" si="248"/>
        <v>89.999999999999858</v>
      </c>
      <c r="L532" s="24"/>
    </row>
    <row r="533" spans="1:14" x14ac:dyDescent="0.25">
      <c r="A533" s="44" t="s">
        <v>3</v>
      </c>
      <c r="B533" s="42">
        <v>43034</v>
      </c>
      <c r="C533" s="43">
        <f t="shared" si="246"/>
        <v>43</v>
      </c>
      <c r="D533" s="52">
        <v>0.37500000000000022</v>
      </c>
      <c r="E533" s="52">
        <v>0.70833333333333304</v>
      </c>
      <c r="F533" s="65">
        <v>2.0833333333333332E-2</v>
      </c>
      <c r="G533" s="35">
        <f t="shared" si="245"/>
        <v>7.9999999999999876</v>
      </c>
      <c r="H533" s="53" t="str">
        <f t="shared" si="247"/>
        <v/>
      </c>
      <c r="I533" s="75"/>
      <c r="J533" s="75"/>
      <c r="K533" s="54">
        <f t="shared" si="248"/>
        <v>89.999999999999858</v>
      </c>
      <c r="L533" s="24"/>
    </row>
    <row r="534" spans="1:14" x14ac:dyDescent="0.25">
      <c r="A534" s="41" t="s">
        <v>4</v>
      </c>
      <c r="B534" s="42">
        <v>43035</v>
      </c>
      <c r="C534" s="43">
        <f t="shared" si="246"/>
        <v>43</v>
      </c>
      <c r="D534" s="49">
        <v>0.37500000000000022</v>
      </c>
      <c r="E534" s="49">
        <v>0.70833333333333304</v>
      </c>
      <c r="F534" s="64">
        <v>2.0833333333333332E-2</v>
      </c>
      <c r="G534" s="34">
        <f t="shared" si="245"/>
        <v>7.9999999999999876</v>
      </c>
      <c r="H534" s="50" t="str">
        <f t="shared" si="247"/>
        <v/>
      </c>
      <c r="I534" s="74"/>
      <c r="J534" s="74"/>
      <c r="K534" s="51">
        <f t="shared" si="248"/>
        <v>89.999999999999858</v>
      </c>
      <c r="L534" s="24"/>
    </row>
    <row r="535" spans="1:14" x14ac:dyDescent="0.25">
      <c r="A535" s="44" t="s">
        <v>5</v>
      </c>
      <c r="B535" s="42">
        <v>43036</v>
      </c>
      <c r="C535" s="43">
        <f t="shared" si="246"/>
        <v>43</v>
      </c>
      <c r="D535" s="52">
        <v>0.99999999999999867</v>
      </c>
      <c r="E535" s="52">
        <v>0.99999999999999867</v>
      </c>
      <c r="F535" s="65">
        <v>2.0833333333333332E-2</v>
      </c>
      <c r="G535" s="35">
        <f t="shared" si="245"/>
        <v>0</v>
      </c>
      <c r="H535" s="53" t="str">
        <f t="shared" si="247"/>
        <v/>
      </c>
      <c r="I535" s="75"/>
      <c r="J535" s="75"/>
      <c r="K535" s="54">
        <f t="shared" si="248"/>
        <v>0</v>
      </c>
      <c r="L535" s="24"/>
    </row>
    <row r="536" spans="1:14" x14ac:dyDescent="0.25">
      <c r="A536" s="41" t="s">
        <v>6</v>
      </c>
      <c r="B536" s="42">
        <v>43037</v>
      </c>
      <c r="C536" s="43">
        <f t="shared" si="246"/>
        <v>43</v>
      </c>
      <c r="D536" s="55">
        <v>0.99999999999999867</v>
      </c>
      <c r="E536" s="49">
        <v>0.99999999999999867</v>
      </c>
      <c r="F536" s="64">
        <v>2.0833333333333332E-2</v>
      </c>
      <c r="G536" s="34">
        <f t="shared" si="245"/>
        <v>0</v>
      </c>
      <c r="H536" s="50" t="str">
        <f t="shared" si="247"/>
        <v/>
      </c>
      <c r="I536" s="74"/>
      <c r="J536" s="74"/>
      <c r="K536" s="51">
        <f t="shared" si="248"/>
        <v>0</v>
      </c>
      <c r="L536" s="24"/>
    </row>
    <row r="537" spans="1:14" x14ac:dyDescent="0.25">
      <c r="A537" s="23"/>
      <c r="B537" s="21"/>
      <c r="C537" s="22"/>
      <c r="D537" s="56"/>
      <c r="E537" s="57"/>
      <c r="F537" s="46" t="s">
        <v>20</v>
      </c>
      <c r="G537" s="28">
        <f>SUM(G530:G536)</f>
        <v>39.999999999999936</v>
      </c>
      <c r="H537" s="58">
        <f>SUM(H530:H536)</f>
        <v>0</v>
      </c>
      <c r="I537" s="76">
        <f t="shared" ref="I537:J537" si="249">SUM(I530:I536)</f>
        <v>0</v>
      </c>
      <c r="J537" s="76">
        <f t="shared" si="249"/>
        <v>0</v>
      </c>
      <c r="K537" s="29">
        <f>SUM(K530:K536)</f>
        <v>449.99999999999932</v>
      </c>
      <c r="L537" s="24"/>
    </row>
    <row r="538" spans="1:14" x14ac:dyDescent="0.25">
      <c r="B538" s="21"/>
      <c r="C538" s="22"/>
      <c r="D538" s="57"/>
      <c r="E538" s="57"/>
      <c r="F538" s="66" t="s">
        <v>21</v>
      </c>
      <c r="G538" s="7"/>
      <c r="H538" s="50"/>
      <c r="I538" s="74"/>
      <c r="J538" s="74"/>
      <c r="K538" s="32">
        <f>K537/1.33</f>
        <v>338.34586466165359</v>
      </c>
      <c r="L538" s="24"/>
    </row>
    <row r="539" spans="1:14" ht="15.75" thickBot="1" x14ac:dyDescent="0.3"/>
    <row r="540" spans="1:14" ht="15.75" thickBot="1" x14ac:dyDescent="0.3">
      <c r="A540" s="14" t="s">
        <v>14</v>
      </c>
      <c r="B540" s="15" t="s">
        <v>7</v>
      </c>
      <c r="C540" s="15" t="s">
        <v>13</v>
      </c>
      <c r="D540" s="47" t="s">
        <v>8</v>
      </c>
      <c r="E540" s="47" t="s">
        <v>9</v>
      </c>
      <c r="F540" s="16" t="s">
        <v>15</v>
      </c>
      <c r="G540" s="16" t="s">
        <v>16</v>
      </c>
      <c r="H540" s="48" t="s">
        <v>19</v>
      </c>
      <c r="I540" s="73" t="s">
        <v>17</v>
      </c>
      <c r="J540" s="73" t="s">
        <v>18</v>
      </c>
      <c r="K540" s="17" t="s">
        <v>10</v>
      </c>
      <c r="L540" s="5" t="s">
        <v>12</v>
      </c>
      <c r="N540" s="59">
        <f>C541</f>
        <v>44</v>
      </c>
    </row>
    <row r="541" spans="1:14" x14ac:dyDescent="0.25">
      <c r="A541" s="41" t="s">
        <v>0</v>
      </c>
      <c r="B541" s="42">
        <v>43038</v>
      </c>
      <c r="C541" s="43">
        <f>INT((B541-DATE(YEAR(B541-WEEKDAY(B541-1)+4),1,3)+WEEKDAY(DATE(YEAR(B541-WEEKDAY(B541-1)+4),1,3))+5)/7)</f>
        <v>44</v>
      </c>
      <c r="D541" s="49">
        <v>0.37500000000000022</v>
      </c>
      <c r="E541" s="49">
        <v>0.70833333333333304</v>
      </c>
      <c r="F541" s="64">
        <v>2.0833333333333332E-2</v>
      </c>
      <c r="G541" s="34">
        <f t="shared" ref="G541:G547" si="250">SUM(E541-D541)*24</f>
        <v>7.9999999999999876</v>
      </c>
      <c r="H541" s="50" t="str">
        <f>IF(G541&gt;8,G541-8,"")</f>
        <v/>
      </c>
      <c r="I541" s="74"/>
      <c r="J541" s="74"/>
      <c r="K541" s="51">
        <f>SUM((G541)*$L$2)</f>
        <v>89.999999999999858</v>
      </c>
      <c r="L541" s="9">
        <f>P3/20/8</f>
        <v>11.25</v>
      </c>
    </row>
    <row r="542" spans="1:14" x14ac:dyDescent="0.25">
      <c r="A542" s="44" t="s">
        <v>1</v>
      </c>
      <c r="B542" s="42">
        <v>43039</v>
      </c>
      <c r="C542" s="43">
        <f t="shared" ref="C542:C547" si="251">INT((B542-DATE(YEAR(B542-WEEKDAY(B542-1)+4),1,3)+WEEKDAY(DATE(YEAR(B542-WEEKDAY(B542-1)+4),1,3))+5)/7)</f>
        <v>44</v>
      </c>
      <c r="D542" s="52">
        <v>0.37500000000000022</v>
      </c>
      <c r="E542" s="52">
        <v>0.70833333333333304</v>
      </c>
      <c r="F542" s="65">
        <v>2.0833333333333332E-2</v>
      </c>
      <c r="G542" s="35">
        <f t="shared" si="250"/>
        <v>7.9999999999999876</v>
      </c>
      <c r="H542" s="53" t="str">
        <f t="shared" ref="H542:H547" si="252">IF(G542&gt;8,G542-8,"")</f>
        <v/>
      </c>
      <c r="I542" s="75"/>
      <c r="J542" s="75"/>
      <c r="K542" s="54">
        <f t="shared" ref="K542:K547" si="253">SUM((G542)*$L$2)</f>
        <v>89.999999999999858</v>
      </c>
      <c r="L542" s="24"/>
    </row>
    <row r="543" spans="1:14" x14ac:dyDescent="0.25">
      <c r="A543" s="41" t="s">
        <v>2</v>
      </c>
      <c r="B543" s="42">
        <v>43040</v>
      </c>
      <c r="C543" s="43">
        <f t="shared" si="251"/>
        <v>44</v>
      </c>
      <c r="D543" s="49">
        <v>0.37500000000000022</v>
      </c>
      <c r="E543" s="49">
        <v>0.70833333333333304</v>
      </c>
      <c r="F543" s="64">
        <v>2.0833333333333332E-2</v>
      </c>
      <c r="G543" s="34">
        <f t="shared" si="250"/>
        <v>7.9999999999999876</v>
      </c>
      <c r="H543" s="50" t="str">
        <f t="shared" si="252"/>
        <v/>
      </c>
      <c r="I543" s="74"/>
      <c r="J543" s="74"/>
      <c r="K543" s="51">
        <f t="shared" si="253"/>
        <v>89.999999999999858</v>
      </c>
      <c r="L543" s="24"/>
    </row>
    <row r="544" spans="1:14" x14ac:dyDescent="0.25">
      <c r="A544" s="44" t="s">
        <v>3</v>
      </c>
      <c r="B544" s="42">
        <v>43041</v>
      </c>
      <c r="C544" s="43">
        <f t="shared" si="251"/>
        <v>44</v>
      </c>
      <c r="D544" s="52">
        <v>0.37500000000000022</v>
      </c>
      <c r="E544" s="52">
        <v>0.70833333333333304</v>
      </c>
      <c r="F544" s="65">
        <v>2.0833333333333332E-2</v>
      </c>
      <c r="G544" s="35">
        <f t="shared" si="250"/>
        <v>7.9999999999999876</v>
      </c>
      <c r="H544" s="53" t="str">
        <f t="shared" si="252"/>
        <v/>
      </c>
      <c r="I544" s="75"/>
      <c r="J544" s="75"/>
      <c r="K544" s="54">
        <f t="shared" si="253"/>
        <v>89.999999999999858</v>
      </c>
      <c r="L544" s="24"/>
    </row>
    <row r="545" spans="1:14" x14ac:dyDescent="0.25">
      <c r="A545" s="41" t="s">
        <v>4</v>
      </c>
      <c r="B545" s="42">
        <v>43042</v>
      </c>
      <c r="C545" s="43">
        <f t="shared" si="251"/>
        <v>44</v>
      </c>
      <c r="D545" s="49">
        <v>0.37500000000000022</v>
      </c>
      <c r="E545" s="49">
        <v>0.70833333333333304</v>
      </c>
      <c r="F545" s="64">
        <v>2.0833333333333332E-2</v>
      </c>
      <c r="G545" s="34">
        <f t="shared" si="250"/>
        <v>7.9999999999999876</v>
      </c>
      <c r="H545" s="50" t="str">
        <f t="shared" si="252"/>
        <v/>
      </c>
      <c r="I545" s="74"/>
      <c r="J545" s="74"/>
      <c r="K545" s="51">
        <f t="shared" si="253"/>
        <v>89.999999999999858</v>
      </c>
      <c r="L545" s="24"/>
    </row>
    <row r="546" spans="1:14" x14ac:dyDescent="0.25">
      <c r="A546" s="44" t="s">
        <v>5</v>
      </c>
      <c r="B546" s="42">
        <v>43043</v>
      </c>
      <c r="C546" s="43">
        <f t="shared" si="251"/>
        <v>44</v>
      </c>
      <c r="D546" s="52">
        <v>0.99999999999999867</v>
      </c>
      <c r="E546" s="52">
        <v>0.99999999999999867</v>
      </c>
      <c r="F546" s="65">
        <v>2.0833333333333332E-2</v>
      </c>
      <c r="G546" s="35">
        <f t="shared" si="250"/>
        <v>0</v>
      </c>
      <c r="H546" s="53" t="str">
        <f t="shared" si="252"/>
        <v/>
      </c>
      <c r="I546" s="75"/>
      <c r="J546" s="75"/>
      <c r="K546" s="54">
        <f t="shared" si="253"/>
        <v>0</v>
      </c>
      <c r="L546" s="24"/>
    </row>
    <row r="547" spans="1:14" x14ac:dyDescent="0.25">
      <c r="A547" s="41" t="s">
        <v>6</v>
      </c>
      <c r="B547" s="42">
        <v>43044</v>
      </c>
      <c r="C547" s="43">
        <f t="shared" si="251"/>
        <v>44</v>
      </c>
      <c r="D547" s="55">
        <v>0.99999999999999867</v>
      </c>
      <c r="E547" s="49">
        <v>0.99999999999999867</v>
      </c>
      <c r="F547" s="64">
        <v>2.0833333333333332E-2</v>
      </c>
      <c r="G547" s="34">
        <f t="shared" si="250"/>
        <v>0</v>
      </c>
      <c r="H547" s="50" t="str">
        <f t="shared" si="252"/>
        <v/>
      </c>
      <c r="I547" s="74"/>
      <c r="J547" s="74"/>
      <c r="K547" s="51">
        <f t="shared" si="253"/>
        <v>0</v>
      </c>
      <c r="L547" s="24"/>
    </row>
    <row r="548" spans="1:14" x14ac:dyDescent="0.25">
      <c r="A548" s="23"/>
      <c r="B548" s="21"/>
      <c r="C548" s="22"/>
      <c r="D548" s="56"/>
      <c r="E548" s="57"/>
      <c r="F548" s="46" t="s">
        <v>20</v>
      </c>
      <c r="G548" s="28">
        <f>SUM(G541:G547)</f>
        <v>39.999999999999936</v>
      </c>
      <c r="H548" s="58">
        <f>SUM(H541:H547)</f>
        <v>0</v>
      </c>
      <c r="I548" s="76">
        <f t="shared" ref="I548:J548" si="254">SUM(I541:I547)</f>
        <v>0</v>
      </c>
      <c r="J548" s="76">
        <f t="shared" si="254"/>
        <v>0</v>
      </c>
      <c r="K548" s="29">
        <f>SUM(K541:K547)</f>
        <v>449.99999999999932</v>
      </c>
      <c r="L548" s="24"/>
    </row>
    <row r="549" spans="1:14" x14ac:dyDescent="0.25">
      <c r="B549" s="21"/>
      <c r="C549" s="22"/>
      <c r="D549" s="57"/>
      <c r="E549" s="57"/>
      <c r="F549" s="66" t="s">
        <v>21</v>
      </c>
      <c r="G549" s="7"/>
      <c r="H549" s="50"/>
      <c r="I549" s="74"/>
      <c r="J549" s="74"/>
      <c r="K549" s="32">
        <f>K548/1.33</f>
        <v>338.34586466165359</v>
      </c>
      <c r="L549" s="24"/>
    </row>
    <row r="550" spans="1:14" ht="15.75" thickBot="1" x14ac:dyDescent="0.3"/>
    <row r="551" spans="1:14" ht="15.75" thickBot="1" x14ac:dyDescent="0.3">
      <c r="A551" s="14" t="s">
        <v>14</v>
      </c>
      <c r="B551" s="15" t="s">
        <v>7</v>
      </c>
      <c r="C551" s="15" t="s">
        <v>13</v>
      </c>
      <c r="D551" s="47" t="s">
        <v>8</v>
      </c>
      <c r="E551" s="47" t="s">
        <v>9</v>
      </c>
      <c r="F551" s="16" t="s">
        <v>15</v>
      </c>
      <c r="G551" s="16" t="s">
        <v>16</v>
      </c>
      <c r="H551" s="48" t="s">
        <v>19</v>
      </c>
      <c r="I551" s="73" t="s">
        <v>17</v>
      </c>
      <c r="J551" s="73" t="s">
        <v>18</v>
      </c>
      <c r="K551" s="17" t="s">
        <v>10</v>
      </c>
      <c r="L551" s="5" t="s">
        <v>12</v>
      </c>
      <c r="N551" s="59">
        <f>C552</f>
        <v>45</v>
      </c>
    </row>
    <row r="552" spans="1:14" x14ac:dyDescent="0.25">
      <c r="A552" s="41" t="s">
        <v>0</v>
      </c>
      <c r="B552" s="42">
        <v>43045</v>
      </c>
      <c r="C552" s="43">
        <f>INT((B552-DATE(YEAR(B552-WEEKDAY(B552-1)+4),1,3)+WEEKDAY(DATE(YEAR(B552-WEEKDAY(B552-1)+4),1,3))+5)/7)</f>
        <v>45</v>
      </c>
      <c r="D552" s="49">
        <v>0.37500000000000022</v>
      </c>
      <c r="E552" s="49">
        <v>0.70833333333333304</v>
      </c>
      <c r="F552" s="64">
        <v>2.0833333333333332E-2</v>
      </c>
      <c r="G552" s="34">
        <f t="shared" ref="G552:G558" si="255">SUM(E552-D552)*24</f>
        <v>7.9999999999999876</v>
      </c>
      <c r="H552" s="50" t="str">
        <f>IF(G552&gt;8,G552-8,"")</f>
        <v/>
      </c>
      <c r="I552" s="74"/>
      <c r="J552" s="74"/>
      <c r="K552" s="51">
        <f>SUM((G552)*$L$2)</f>
        <v>89.999999999999858</v>
      </c>
      <c r="L552" s="9">
        <f>P3/20/8</f>
        <v>11.25</v>
      </c>
    </row>
    <row r="553" spans="1:14" x14ac:dyDescent="0.25">
      <c r="A553" s="44" t="s">
        <v>1</v>
      </c>
      <c r="B553" s="42">
        <v>43046</v>
      </c>
      <c r="C553" s="43">
        <f t="shared" ref="C553:C558" si="256">INT((B553-DATE(YEAR(B553-WEEKDAY(B553-1)+4),1,3)+WEEKDAY(DATE(YEAR(B553-WEEKDAY(B553-1)+4),1,3))+5)/7)</f>
        <v>45</v>
      </c>
      <c r="D553" s="52">
        <v>0.37500000000000022</v>
      </c>
      <c r="E553" s="52">
        <v>0.70833333333333304</v>
      </c>
      <c r="F553" s="65">
        <v>2.0833333333333332E-2</v>
      </c>
      <c r="G553" s="35">
        <f t="shared" si="255"/>
        <v>7.9999999999999876</v>
      </c>
      <c r="H553" s="53" t="str">
        <f t="shared" ref="H553:H558" si="257">IF(G553&gt;8,G553-8,"")</f>
        <v/>
      </c>
      <c r="I553" s="75"/>
      <c r="J553" s="75"/>
      <c r="K553" s="54">
        <f t="shared" ref="K553:K558" si="258">SUM((G553)*$L$2)</f>
        <v>89.999999999999858</v>
      </c>
      <c r="L553" s="24"/>
    </row>
    <row r="554" spans="1:14" x14ac:dyDescent="0.25">
      <c r="A554" s="41" t="s">
        <v>2</v>
      </c>
      <c r="B554" s="42">
        <v>43047</v>
      </c>
      <c r="C554" s="43">
        <f t="shared" si="256"/>
        <v>45</v>
      </c>
      <c r="D554" s="49">
        <v>0.37500000000000022</v>
      </c>
      <c r="E554" s="49">
        <v>0.70833333333333304</v>
      </c>
      <c r="F554" s="64">
        <v>2.0833333333333332E-2</v>
      </c>
      <c r="G554" s="34">
        <f t="shared" si="255"/>
        <v>7.9999999999999876</v>
      </c>
      <c r="H554" s="50" t="str">
        <f t="shared" si="257"/>
        <v/>
      </c>
      <c r="I554" s="74"/>
      <c r="J554" s="74"/>
      <c r="K554" s="51">
        <f t="shared" si="258"/>
        <v>89.999999999999858</v>
      </c>
      <c r="L554" s="24"/>
    </row>
    <row r="555" spans="1:14" x14ac:dyDescent="0.25">
      <c r="A555" s="44" t="s">
        <v>3</v>
      </c>
      <c r="B555" s="42">
        <v>43048</v>
      </c>
      <c r="C555" s="43">
        <f t="shared" si="256"/>
        <v>45</v>
      </c>
      <c r="D555" s="52">
        <v>0.37500000000000022</v>
      </c>
      <c r="E555" s="52">
        <v>0.70833333333333304</v>
      </c>
      <c r="F555" s="65">
        <v>2.0833333333333332E-2</v>
      </c>
      <c r="G555" s="35">
        <f t="shared" si="255"/>
        <v>7.9999999999999876</v>
      </c>
      <c r="H555" s="53" t="str">
        <f t="shared" si="257"/>
        <v/>
      </c>
      <c r="I555" s="75"/>
      <c r="J555" s="75"/>
      <c r="K555" s="54">
        <f t="shared" si="258"/>
        <v>89.999999999999858</v>
      </c>
      <c r="L555" s="24"/>
    </row>
    <row r="556" spans="1:14" x14ac:dyDescent="0.25">
      <c r="A556" s="41" t="s">
        <v>4</v>
      </c>
      <c r="B556" s="42">
        <v>43049</v>
      </c>
      <c r="C556" s="43">
        <f t="shared" si="256"/>
        <v>45</v>
      </c>
      <c r="D556" s="49">
        <v>0.37500000000000022</v>
      </c>
      <c r="E556" s="49">
        <v>0.70833333333333304</v>
      </c>
      <c r="F556" s="64">
        <v>2.0833333333333332E-2</v>
      </c>
      <c r="G556" s="34">
        <f t="shared" si="255"/>
        <v>7.9999999999999876</v>
      </c>
      <c r="H556" s="50" t="str">
        <f t="shared" si="257"/>
        <v/>
      </c>
      <c r="I556" s="74"/>
      <c r="J556" s="74"/>
      <c r="K556" s="51">
        <f t="shared" si="258"/>
        <v>89.999999999999858</v>
      </c>
      <c r="L556" s="24"/>
    </row>
    <row r="557" spans="1:14" x14ac:dyDescent="0.25">
      <c r="A557" s="44" t="s">
        <v>5</v>
      </c>
      <c r="B557" s="42">
        <v>43050</v>
      </c>
      <c r="C557" s="43">
        <f t="shared" si="256"/>
        <v>45</v>
      </c>
      <c r="D557" s="52">
        <v>0.99999999999999867</v>
      </c>
      <c r="E557" s="52">
        <v>0.99999999999999867</v>
      </c>
      <c r="F557" s="65">
        <v>2.0833333333333332E-2</v>
      </c>
      <c r="G557" s="35">
        <f t="shared" si="255"/>
        <v>0</v>
      </c>
      <c r="H557" s="53" t="str">
        <f t="shared" si="257"/>
        <v/>
      </c>
      <c r="I557" s="75"/>
      <c r="J557" s="75"/>
      <c r="K557" s="54">
        <f t="shared" si="258"/>
        <v>0</v>
      </c>
      <c r="L557" s="24"/>
    </row>
    <row r="558" spans="1:14" x14ac:dyDescent="0.25">
      <c r="A558" s="41" t="s">
        <v>6</v>
      </c>
      <c r="B558" s="42">
        <v>43051</v>
      </c>
      <c r="C558" s="43">
        <f t="shared" si="256"/>
        <v>45</v>
      </c>
      <c r="D558" s="55">
        <v>0.99999999999999867</v>
      </c>
      <c r="E558" s="49">
        <v>0.99999999999999867</v>
      </c>
      <c r="F558" s="64">
        <v>2.0833333333333332E-2</v>
      </c>
      <c r="G558" s="34">
        <f t="shared" si="255"/>
        <v>0</v>
      </c>
      <c r="H558" s="50" t="str">
        <f t="shared" si="257"/>
        <v/>
      </c>
      <c r="I558" s="74"/>
      <c r="J558" s="74"/>
      <c r="K558" s="51">
        <f t="shared" si="258"/>
        <v>0</v>
      </c>
      <c r="L558" s="24"/>
    </row>
    <row r="559" spans="1:14" x14ac:dyDescent="0.25">
      <c r="A559" s="23"/>
      <c r="B559" s="21"/>
      <c r="C559" s="22"/>
      <c r="D559" s="56"/>
      <c r="E559" s="57"/>
      <c r="F559" s="46" t="s">
        <v>20</v>
      </c>
      <c r="G559" s="28">
        <f>SUM(G552:G558)</f>
        <v>39.999999999999936</v>
      </c>
      <c r="H559" s="58">
        <f>SUM(H552:H558)</f>
        <v>0</v>
      </c>
      <c r="I559" s="76">
        <f t="shared" ref="I559:J559" si="259">SUM(I552:I558)</f>
        <v>0</v>
      </c>
      <c r="J559" s="76">
        <f t="shared" si="259"/>
        <v>0</v>
      </c>
      <c r="K559" s="29">
        <f>SUM(K552:K558)</f>
        <v>449.99999999999932</v>
      </c>
      <c r="L559" s="24"/>
    </row>
    <row r="560" spans="1:14" x14ac:dyDescent="0.25">
      <c r="B560" s="21"/>
      <c r="C560" s="22"/>
      <c r="D560" s="57"/>
      <c r="E560" s="57"/>
      <c r="F560" s="66" t="s">
        <v>21</v>
      </c>
      <c r="G560" s="7"/>
      <c r="H560" s="50"/>
      <c r="I560" s="74"/>
      <c r="J560" s="74"/>
      <c r="K560" s="32">
        <f>K559/1.33</f>
        <v>338.34586466165359</v>
      </c>
      <c r="L560" s="24"/>
    </row>
    <row r="561" spans="1:14" ht="15.75" thickBot="1" x14ac:dyDescent="0.3"/>
    <row r="562" spans="1:14" ht="15.75" thickBot="1" x14ac:dyDescent="0.3">
      <c r="A562" s="14" t="s">
        <v>14</v>
      </c>
      <c r="B562" s="15" t="s">
        <v>7</v>
      </c>
      <c r="C562" s="15" t="s">
        <v>13</v>
      </c>
      <c r="D562" s="47" t="s">
        <v>8</v>
      </c>
      <c r="E562" s="47" t="s">
        <v>9</v>
      </c>
      <c r="F562" s="16" t="s">
        <v>15</v>
      </c>
      <c r="G562" s="16" t="s">
        <v>16</v>
      </c>
      <c r="H562" s="48" t="s">
        <v>19</v>
      </c>
      <c r="I562" s="73" t="s">
        <v>17</v>
      </c>
      <c r="J562" s="73" t="s">
        <v>18</v>
      </c>
      <c r="K562" s="17" t="s">
        <v>10</v>
      </c>
      <c r="L562" s="5" t="s">
        <v>12</v>
      </c>
      <c r="N562" s="59">
        <f>C563</f>
        <v>46</v>
      </c>
    </row>
    <row r="563" spans="1:14" x14ac:dyDescent="0.25">
      <c r="A563" s="41" t="s">
        <v>0</v>
      </c>
      <c r="B563" s="42">
        <v>43052</v>
      </c>
      <c r="C563" s="43">
        <f>INT((B563-DATE(YEAR(B563-WEEKDAY(B563-1)+4),1,3)+WEEKDAY(DATE(YEAR(B563-WEEKDAY(B563-1)+4),1,3))+5)/7)</f>
        <v>46</v>
      </c>
      <c r="D563" s="49">
        <v>0.37500000000000022</v>
      </c>
      <c r="E563" s="49">
        <v>0.70833333333333304</v>
      </c>
      <c r="F563" s="64">
        <v>2.0833333333333332E-2</v>
      </c>
      <c r="G563" s="34">
        <f t="shared" ref="G563:G569" si="260">SUM(E563-D563)*24</f>
        <v>7.9999999999999876</v>
      </c>
      <c r="H563" s="50" t="str">
        <f>IF(G563&gt;8,G563-8,"")</f>
        <v/>
      </c>
      <c r="I563" s="74"/>
      <c r="J563" s="74"/>
      <c r="K563" s="51">
        <f>SUM((G563)*$L$2)</f>
        <v>89.999999999999858</v>
      </c>
      <c r="L563" s="9">
        <f>P3/20/8</f>
        <v>11.25</v>
      </c>
    </row>
    <row r="564" spans="1:14" x14ac:dyDescent="0.25">
      <c r="A564" s="44" t="s">
        <v>1</v>
      </c>
      <c r="B564" s="42">
        <v>43053</v>
      </c>
      <c r="C564" s="43">
        <f t="shared" ref="C564:C569" si="261">INT((B564-DATE(YEAR(B564-WEEKDAY(B564-1)+4),1,3)+WEEKDAY(DATE(YEAR(B564-WEEKDAY(B564-1)+4),1,3))+5)/7)</f>
        <v>46</v>
      </c>
      <c r="D564" s="52">
        <v>0.37500000000000022</v>
      </c>
      <c r="E564" s="52">
        <v>0.70833333333333304</v>
      </c>
      <c r="F564" s="65">
        <v>2.0833333333333332E-2</v>
      </c>
      <c r="G564" s="35">
        <f t="shared" si="260"/>
        <v>7.9999999999999876</v>
      </c>
      <c r="H564" s="53" t="str">
        <f t="shared" ref="H564:H569" si="262">IF(G564&gt;8,G564-8,"")</f>
        <v/>
      </c>
      <c r="I564" s="75"/>
      <c r="J564" s="75"/>
      <c r="K564" s="54">
        <f t="shared" ref="K564:K569" si="263">SUM((G564)*$L$2)</f>
        <v>89.999999999999858</v>
      </c>
      <c r="L564" s="24"/>
    </row>
    <row r="565" spans="1:14" x14ac:dyDescent="0.25">
      <c r="A565" s="41" t="s">
        <v>2</v>
      </c>
      <c r="B565" s="42">
        <v>43054</v>
      </c>
      <c r="C565" s="43">
        <f t="shared" si="261"/>
        <v>46</v>
      </c>
      <c r="D565" s="49">
        <v>0.37500000000000022</v>
      </c>
      <c r="E565" s="49">
        <v>0.70833333333333304</v>
      </c>
      <c r="F565" s="64">
        <v>2.0833333333333332E-2</v>
      </c>
      <c r="G565" s="34">
        <f t="shared" si="260"/>
        <v>7.9999999999999876</v>
      </c>
      <c r="H565" s="50" t="str">
        <f t="shared" si="262"/>
        <v/>
      </c>
      <c r="I565" s="74"/>
      <c r="J565" s="74"/>
      <c r="K565" s="51">
        <f t="shared" si="263"/>
        <v>89.999999999999858</v>
      </c>
      <c r="L565" s="24"/>
    </row>
    <row r="566" spans="1:14" x14ac:dyDescent="0.25">
      <c r="A566" s="44" t="s">
        <v>3</v>
      </c>
      <c r="B566" s="42">
        <v>43055</v>
      </c>
      <c r="C566" s="43">
        <f t="shared" si="261"/>
        <v>46</v>
      </c>
      <c r="D566" s="52">
        <v>0.37500000000000022</v>
      </c>
      <c r="E566" s="52">
        <v>0.70833333333333304</v>
      </c>
      <c r="F566" s="65">
        <v>2.0833333333333332E-2</v>
      </c>
      <c r="G566" s="35">
        <f t="shared" si="260"/>
        <v>7.9999999999999876</v>
      </c>
      <c r="H566" s="53" t="str">
        <f t="shared" si="262"/>
        <v/>
      </c>
      <c r="I566" s="75"/>
      <c r="J566" s="75"/>
      <c r="K566" s="54">
        <f t="shared" si="263"/>
        <v>89.999999999999858</v>
      </c>
      <c r="L566" s="24"/>
    </row>
    <row r="567" spans="1:14" x14ac:dyDescent="0.25">
      <c r="A567" s="41" t="s">
        <v>4</v>
      </c>
      <c r="B567" s="42">
        <v>43056</v>
      </c>
      <c r="C567" s="43">
        <f t="shared" si="261"/>
        <v>46</v>
      </c>
      <c r="D567" s="49">
        <v>0.37500000000000022</v>
      </c>
      <c r="E567" s="49">
        <v>0.70833333333333304</v>
      </c>
      <c r="F567" s="64">
        <v>2.0833333333333332E-2</v>
      </c>
      <c r="G567" s="34">
        <f t="shared" si="260"/>
        <v>7.9999999999999876</v>
      </c>
      <c r="H567" s="50" t="str">
        <f t="shared" si="262"/>
        <v/>
      </c>
      <c r="I567" s="74"/>
      <c r="J567" s="74"/>
      <c r="K567" s="51">
        <f t="shared" si="263"/>
        <v>89.999999999999858</v>
      </c>
      <c r="L567" s="24"/>
    </row>
    <row r="568" spans="1:14" x14ac:dyDescent="0.25">
      <c r="A568" s="44" t="s">
        <v>5</v>
      </c>
      <c r="B568" s="42">
        <v>43057</v>
      </c>
      <c r="C568" s="43">
        <f t="shared" si="261"/>
        <v>46</v>
      </c>
      <c r="D568" s="52">
        <v>0.99999999999999867</v>
      </c>
      <c r="E568" s="52">
        <v>0.99999999999999867</v>
      </c>
      <c r="F568" s="65">
        <v>2.0833333333333332E-2</v>
      </c>
      <c r="G568" s="35">
        <f t="shared" si="260"/>
        <v>0</v>
      </c>
      <c r="H568" s="53" t="str">
        <f t="shared" si="262"/>
        <v/>
      </c>
      <c r="I568" s="75"/>
      <c r="J568" s="75"/>
      <c r="K568" s="54">
        <f t="shared" si="263"/>
        <v>0</v>
      </c>
      <c r="L568" s="24"/>
    </row>
    <row r="569" spans="1:14" x14ac:dyDescent="0.25">
      <c r="A569" s="41" t="s">
        <v>6</v>
      </c>
      <c r="B569" s="42">
        <v>43058</v>
      </c>
      <c r="C569" s="43">
        <f t="shared" si="261"/>
        <v>46</v>
      </c>
      <c r="D569" s="55">
        <v>0.99999999999999867</v>
      </c>
      <c r="E569" s="49">
        <v>0.99999999999999867</v>
      </c>
      <c r="F569" s="64">
        <v>2.0833333333333332E-2</v>
      </c>
      <c r="G569" s="34">
        <f t="shared" si="260"/>
        <v>0</v>
      </c>
      <c r="H569" s="50" t="str">
        <f t="shared" si="262"/>
        <v/>
      </c>
      <c r="I569" s="74"/>
      <c r="J569" s="74"/>
      <c r="K569" s="51">
        <f t="shared" si="263"/>
        <v>0</v>
      </c>
      <c r="L569" s="24"/>
    </row>
    <row r="570" spans="1:14" x14ac:dyDescent="0.25">
      <c r="A570" s="23"/>
      <c r="B570" s="21"/>
      <c r="C570" s="22"/>
      <c r="D570" s="56"/>
      <c r="E570" s="57"/>
      <c r="F570" s="46" t="s">
        <v>20</v>
      </c>
      <c r="G570" s="28">
        <f>SUM(G563:G569)</f>
        <v>39.999999999999936</v>
      </c>
      <c r="H570" s="58">
        <f>SUM(H563:H569)</f>
        <v>0</v>
      </c>
      <c r="I570" s="76">
        <f t="shared" ref="I570:J570" si="264">SUM(I563:I569)</f>
        <v>0</v>
      </c>
      <c r="J570" s="76">
        <f t="shared" si="264"/>
        <v>0</v>
      </c>
      <c r="K570" s="29">
        <f>SUM(K563:K569)</f>
        <v>449.99999999999932</v>
      </c>
      <c r="L570" s="24"/>
    </row>
    <row r="571" spans="1:14" x14ac:dyDescent="0.25">
      <c r="B571" s="21"/>
      <c r="C571" s="22"/>
      <c r="D571" s="57"/>
      <c r="E571" s="57"/>
      <c r="F571" s="66" t="s">
        <v>21</v>
      </c>
      <c r="G571" s="7"/>
      <c r="H571" s="50"/>
      <c r="I571" s="74"/>
      <c r="J571" s="74"/>
      <c r="K571" s="32">
        <f>K570/1.33</f>
        <v>338.34586466165359</v>
      </c>
      <c r="L571" s="24"/>
    </row>
    <row r="572" spans="1:14" ht="15.75" thickBot="1" x14ac:dyDescent="0.3"/>
    <row r="573" spans="1:14" ht="15.75" thickBot="1" x14ac:dyDescent="0.3">
      <c r="A573" s="14" t="s">
        <v>14</v>
      </c>
      <c r="B573" s="15" t="s">
        <v>7</v>
      </c>
      <c r="C573" s="15" t="s">
        <v>13</v>
      </c>
      <c r="D573" s="47" t="s">
        <v>8</v>
      </c>
      <c r="E573" s="47" t="s">
        <v>9</v>
      </c>
      <c r="F573" s="16" t="s">
        <v>15</v>
      </c>
      <c r="G573" s="16" t="s">
        <v>16</v>
      </c>
      <c r="H573" s="48" t="s">
        <v>19</v>
      </c>
      <c r="I573" s="73" t="s">
        <v>17</v>
      </c>
      <c r="J573" s="73" t="s">
        <v>18</v>
      </c>
      <c r="K573" s="17" t="s">
        <v>10</v>
      </c>
      <c r="L573" s="5" t="s">
        <v>12</v>
      </c>
      <c r="N573" s="59">
        <f>C574</f>
        <v>47</v>
      </c>
    </row>
    <row r="574" spans="1:14" x14ac:dyDescent="0.25">
      <c r="A574" s="41" t="s">
        <v>0</v>
      </c>
      <c r="B574" s="42">
        <v>43059</v>
      </c>
      <c r="C574" s="43">
        <f>INT((B574-DATE(YEAR(B574-WEEKDAY(B574-1)+4),1,3)+WEEKDAY(DATE(YEAR(B574-WEEKDAY(B574-1)+4),1,3))+5)/7)</f>
        <v>47</v>
      </c>
      <c r="D574" s="49">
        <v>0.37500000000000022</v>
      </c>
      <c r="E574" s="49">
        <v>0.70833333333333304</v>
      </c>
      <c r="F574" s="64">
        <v>2.0833333333333332E-2</v>
      </c>
      <c r="G574" s="34">
        <f t="shared" ref="G574:G580" si="265">SUM(E574-D574)*24</f>
        <v>7.9999999999999876</v>
      </c>
      <c r="H574" s="50" t="str">
        <f>IF(G574&gt;8,G574-8,"")</f>
        <v/>
      </c>
      <c r="I574" s="74"/>
      <c r="J574" s="74"/>
      <c r="K574" s="51">
        <f>SUM((G574)*$L$2)</f>
        <v>89.999999999999858</v>
      </c>
      <c r="L574" s="9">
        <f>P3/20/8</f>
        <v>11.25</v>
      </c>
    </row>
    <row r="575" spans="1:14" x14ac:dyDescent="0.25">
      <c r="A575" s="44" t="s">
        <v>1</v>
      </c>
      <c r="B575" s="42">
        <v>43060</v>
      </c>
      <c r="C575" s="43">
        <f t="shared" ref="C575:C580" si="266">INT((B575-DATE(YEAR(B575-WEEKDAY(B575-1)+4),1,3)+WEEKDAY(DATE(YEAR(B575-WEEKDAY(B575-1)+4),1,3))+5)/7)</f>
        <v>47</v>
      </c>
      <c r="D575" s="52">
        <v>0.37500000000000022</v>
      </c>
      <c r="E575" s="52">
        <v>0.70833333333333304</v>
      </c>
      <c r="F575" s="65">
        <v>2.0833333333333332E-2</v>
      </c>
      <c r="G575" s="35">
        <f t="shared" si="265"/>
        <v>7.9999999999999876</v>
      </c>
      <c r="H575" s="53" t="str">
        <f t="shared" ref="H575:H580" si="267">IF(G575&gt;8,G575-8,"")</f>
        <v/>
      </c>
      <c r="I575" s="75"/>
      <c r="J575" s="75"/>
      <c r="K575" s="54">
        <f t="shared" ref="K575:K580" si="268">SUM((G575)*$L$2)</f>
        <v>89.999999999999858</v>
      </c>
      <c r="L575" s="24"/>
    </row>
    <row r="576" spans="1:14" x14ac:dyDescent="0.25">
      <c r="A576" s="41" t="s">
        <v>2</v>
      </c>
      <c r="B576" s="42">
        <v>43061</v>
      </c>
      <c r="C576" s="43">
        <f t="shared" si="266"/>
        <v>47</v>
      </c>
      <c r="D576" s="49">
        <v>0.37500000000000022</v>
      </c>
      <c r="E576" s="49">
        <v>0.70833333333333304</v>
      </c>
      <c r="F576" s="64">
        <v>2.0833333333333332E-2</v>
      </c>
      <c r="G576" s="34">
        <f t="shared" si="265"/>
        <v>7.9999999999999876</v>
      </c>
      <c r="H576" s="50" t="str">
        <f t="shared" si="267"/>
        <v/>
      </c>
      <c r="I576" s="74"/>
      <c r="J576" s="74"/>
      <c r="K576" s="51">
        <f t="shared" si="268"/>
        <v>89.999999999999858</v>
      </c>
      <c r="L576" s="24"/>
    </row>
    <row r="577" spans="1:14" x14ac:dyDescent="0.25">
      <c r="A577" s="44" t="s">
        <v>3</v>
      </c>
      <c r="B577" s="42">
        <v>43062</v>
      </c>
      <c r="C577" s="43">
        <f t="shared" si="266"/>
        <v>47</v>
      </c>
      <c r="D577" s="52">
        <v>0.37500000000000022</v>
      </c>
      <c r="E577" s="52">
        <v>0.70833333333333304</v>
      </c>
      <c r="F577" s="65">
        <v>2.0833333333333332E-2</v>
      </c>
      <c r="G577" s="35">
        <f t="shared" si="265"/>
        <v>7.9999999999999876</v>
      </c>
      <c r="H577" s="53" t="str">
        <f t="shared" si="267"/>
        <v/>
      </c>
      <c r="I577" s="75"/>
      <c r="J577" s="75"/>
      <c r="K577" s="54">
        <f t="shared" si="268"/>
        <v>89.999999999999858</v>
      </c>
      <c r="L577" s="24"/>
    </row>
    <row r="578" spans="1:14" x14ac:dyDescent="0.25">
      <c r="A578" s="41" t="s">
        <v>4</v>
      </c>
      <c r="B578" s="42">
        <v>43063</v>
      </c>
      <c r="C578" s="43">
        <f t="shared" si="266"/>
        <v>47</v>
      </c>
      <c r="D578" s="49">
        <v>0.37500000000000022</v>
      </c>
      <c r="E578" s="49">
        <v>0.70833333333333304</v>
      </c>
      <c r="F578" s="64">
        <v>2.0833333333333332E-2</v>
      </c>
      <c r="G578" s="34">
        <f t="shared" si="265"/>
        <v>7.9999999999999876</v>
      </c>
      <c r="H578" s="50" t="str">
        <f t="shared" si="267"/>
        <v/>
      </c>
      <c r="I578" s="74"/>
      <c r="J578" s="74"/>
      <c r="K578" s="51">
        <f t="shared" si="268"/>
        <v>89.999999999999858</v>
      </c>
      <c r="L578" s="24"/>
    </row>
    <row r="579" spans="1:14" x14ac:dyDescent="0.25">
      <c r="A579" s="44" t="s">
        <v>5</v>
      </c>
      <c r="B579" s="42">
        <v>43064</v>
      </c>
      <c r="C579" s="43">
        <f t="shared" si="266"/>
        <v>47</v>
      </c>
      <c r="D579" s="52">
        <v>0.99999999999999867</v>
      </c>
      <c r="E579" s="52">
        <v>0.99999999999999867</v>
      </c>
      <c r="F579" s="65">
        <v>2.0833333333333332E-2</v>
      </c>
      <c r="G579" s="35">
        <f t="shared" si="265"/>
        <v>0</v>
      </c>
      <c r="H579" s="53" t="str">
        <f t="shared" si="267"/>
        <v/>
      </c>
      <c r="I579" s="75"/>
      <c r="J579" s="75"/>
      <c r="K579" s="54">
        <f t="shared" si="268"/>
        <v>0</v>
      </c>
      <c r="L579" s="24"/>
    </row>
    <row r="580" spans="1:14" x14ac:dyDescent="0.25">
      <c r="A580" s="41" t="s">
        <v>6</v>
      </c>
      <c r="B580" s="42">
        <v>43065</v>
      </c>
      <c r="C580" s="43">
        <f t="shared" si="266"/>
        <v>47</v>
      </c>
      <c r="D580" s="55">
        <v>0.99999999999999867</v>
      </c>
      <c r="E580" s="49">
        <v>0.99999999999999867</v>
      </c>
      <c r="F580" s="64">
        <v>2.0833333333333332E-2</v>
      </c>
      <c r="G580" s="34">
        <f t="shared" si="265"/>
        <v>0</v>
      </c>
      <c r="H580" s="50" t="str">
        <f t="shared" si="267"/>
        <v/>
      </c>
      <c r="I580" s="74"/>
      <c r="J580" s="74"/>
      <c r="K580" s="51">
        <f t="shared" si="268"/>
        <v>0</v>
      </c>
      <c r="L580" s="24"/>
    </row>
    <row r="581" spans="1:14" x14ac:dyDescent="0.25">
      <c r="A581" s="23"/>
      <c r="B581" s="21"/>
      <c r="C581" s="22"/>
      <c r="D581" s="56"/>
      <c r="E581" s="57"/>
      <c r="F581" s="46" t="s">
        <v>20</v>
      </c>
      <c r="G581" s="28">
        <f>SUM(G574:G580)</f>
        <v>39.999999999999936</v>
      </c>
      <c r="H581" s="58">
        <f>SUM(H574:H580)</f>
        <v>0</v>
      </c>
      <c r="I581" s="76">
        <f t="shared" ref="I581:J581" si="269">SUM(I574:I580)</f>
        <v>0</v>
      </c>
      <c r="J581" s="76">
        <f t="shared" si="269"/>
        <v>0</v>
      </c>
      <c r="K581" s="29">
        <f>SUM(K574:K580)</f>
        <v>449.99999999999932</v>
      </c>
      <c r="L581" s="24"/>
    </row>
    <row r="582" spans="1:14" x14ac:dyDescent="0.25">
      <c r="B582" s="21"/>
      <c r="C582" s="22"/>
      <c r="D582" s="57"/>
      <c r="E582" s="57"/>
      <c r="F582" s="66" t="s">
        <v>21</v>
      </c>
      <c r="G582" s="7"/>
      <c r="H582" s="50"/>
      <c r="I582" s="74"/>
      <c r="J582" s="74"/>
      <c r="K582" s="32">
        <f>K581/1.33</f>
        <v>338.34586466165359</v>
      </c>
      <c r="L582" s="24"/>
    </row>
    <row r="583" spans="1:14" ht="15.75" thickBot="1" x14ac:dyDescent="0.3"/>
    <row r="584" spans="1:14" ht="15.75" thickBot="1" x14ac:dyDescent="0.3">
      <c r="A584" s="14" t="s">
        <v>14</v>
      </c>
      <c r="B584" s="15" t="s">
        <v>7</v>
      </c>
      <c r="C584" s="15" t="s">
        <v>13</v>
      </c>
      <c r="D584" s="47" t="s">
        <v>8</v>
      </c>
      <c r="E584" s="47" t="s">
        <v>9</v>
      </c>
      <c r="F584" s="16" t="s">
        <v>15</v>
      </c>
      <c r="G584" s="16" t="s">
        <v>16</v>
      </c>
      <c r="H584" s="48" t="s">
        <v>19</v>
      </c>
      <c r="I584" s="73" t="s">
        <v>17</v>
      </c>
      <c r="J584" s="73" t="s">
        <v>18</v>
      </c>
      <c r="K584" s="17" t="s">
        <v>10</v>
      </c>
      <c r="L584" s="5" t="s">
        <v>12</v>
      </c>
      <c r="N584" s="59">
        <f>C585</f>
        <v>48</v>
      </c>
    </row>
    <row r="585" spans="1:14" x14ac:dyDescent="0.25">
      <c r="A585" s="41" t="s">
        <v>0</v>
      </c>
      <c r="B585" s="42">
        <v>43066</v>
      </c>
      <c r="C585" s="43">
        <f>INT((B585-DATE(YEAR(B585-WEEKDAY(B585-1)+4),1,3)+WEEKDAY(DATE(YEAR(B585-WEEKDAY(B585-1)+4),1,3))+5)/7)</f>
        <v>48</v>
      </c>
      <c r="D585" s="49">
        <v>0.37500000000000022</v>
      </c>
      <c r="E585" s="49">
        <v>0.70833333333333304</v>
      </c>
      <c r="F585" s="64">
        <v>2.0833333333333332E-2</v>
      </c>
      <c r="G585" s="34">
        <f t="shared" ref="G585:G591" si="270">SUM(E585-D585)*24</f>
        <v>7.9999999999999876</v>
      </c>
      <c r="H585" s="50" t="str">
        <f>IF(G585&gt;8,G585-8,"")</f>
        <v/>
      </c>
      <c r="I585" s="74"/>
      <c r="J585" s="74"/>
      <c r="K585" s="51">
        <f>SUM((G585)*$L$2)</f>
        <v>89.999999999999858</v>
      </c>
      <c r="L585" s="9">
        <f>P3/20/8</f>
        <v>11.25</v>
      </c>
    </row>
    <row r="586" spans="1:14" x14ac:dyDescent="0.25">
      <c r="A586" s="44" t="s">
        <v>1</v>
      </c>
      <c r="B586" s="42">
        <v>43067</v>
      </c>
      <c r="C586" s="43">
        <f t="shared" ref="C586:C591" si="271">INT((B586-DATE(YEAR(B586-WEEKDAY(B586-1)+4),1,3)+WEEKDAY(DATE(YEAR(B586-WEEKDAY(B586-1)+4),1,3))+5)/7)</f>
        <v>48</v>
      </c>
      <c r="D586" s="52">
        <v>0.37500000000000022</v>
      </c>
      <c r="E586" s="52">
        <v>0.70833333333333304</v>
      </c>
      <c r="F586" s="65">
        <v>2.0833333333333332E-2</v>
      </c>
      <c r="G586" s="35">
        <f t="shared" si="270"/>
        <v>7.9999999999999876</v>
      </c>
      <c r="H586" s="53" t="str">
        <f t="shared" ref="H586:H591" si="272">IF(G586&gt;8,G586-8,"")</f>
        <v/>
      </c>
      <c r="I586" s="75"/>
      <c r="J586" s="75"/>
      <c r="K586" s="54">
        <f t="shared" ref="K586:K591" si="273">SUM((G586)*$L$2)</f>
        <v>89.999999999999858</v>
      </c>
      <c r="L586" s="24"/>
    </row>
    <row r="587" spans="1:14" x14ac:dyDescent="0.25">
      <c r="A587" s="41" t="s">
        <v>2</v>
      </c>
      <c r="B587" s="42">
        <v>43068</v>
      </c>
      <c r="C587" s="43">
        <f t="shared" si="271"/>
        <v>48</v>
      </c>
      <c r="D587" s="49">
        <v>0.37500000000000022</v>
      </c>
      <c r="E587" s="49">
        <v>0.70833333333333304</v>
      </c>
      <c r="F587" s="64">
        <v>2.0833333333333332E-2</v>
      </c>
      <c r="G587" s="34">
        <f t="shared" si="270"/>
        <v>7.9999999999999876</v>
      </c>
      <c r="H587" s="50" t="str">
        <f t="shared" si="272"/>
        <v/>
      </c>
      <c r="I587" s="74"/>
      <c r="J587" s="74"/>
      <c r="K587" s="51">
        <f t="shared" si="273"/>
        <v>89.999999999999858</v>
      </c>
      <c r="L587" s="24"/>
    </row>
    <row r="588" spans="1:14" x14ac:dyDescent="0.25">
      <c r="A588" s="44" t="s">
        <v>3</v>
      </c>
      <c r="B588" s="42">
        <v>43069</v>
      </c>
      <c r="C588" s="43">
        <f t="shared" si="271"/>
        <v>48</v>
      </c>
      <c r="D588" s="52">
        <v>0.37500000000000022</v>
      </c>
      <c r="E588" s="52">
        <v>0.70833333333333304</v>
      </c>
      <c r="F588" s="65">
        <v>2.0833333333333332E-2</v>
      </c>
      <c r="G588" s="35">
        <f t="shared" si="270"/>
        <v>7.9999999999999876</v>
      </c>
      <c r="H588" s="53" t="str">
        <f t="shared" si="272"/>
        <v/>
      </c>
      <c r="I588" s="75"/>
      <c r="J588" s="75"/>
      <c r="K588" s="54">
        <f t="shared" si="273"/>
        <v>89.999999999999858</v>
      </c>
      <c r="L588" s="24"/>
    </row>
    <row r="589" spans="1:14" x14ac:dyDescent="0.25">
      <c r="A589" s="41" t="s">
        <v>4</v>
      </c>
      <c r="B589" s="42">
        <v>43070</v>
      </c>
      <c r="C589" s="43">
        <f t="shared" si="271"/>
        <v>48</v>
      </c>
      <c r="D589" s="49">
        <v>0.37500000000000022</v>
      </c>
      <c r="E589" s="49">
        <v>0.70833333333333304</v>
      </c>
      <c r="F589" s="64">
        <v>2.0833333333333332E-2</v>
      </c>
      <c r="G589" s="34">
        <f t="shared" si="270"/>
        <v>7.9999999999999876</v>
      </c>
      <c r="H589" s="50" t="str">
        <f t="shared" si="272"/>
        <v/>
      </c>
      <c r="I589" s="74"/>
      <c r="J589" s="74"/>
      <c r="K589" s="51">
        <f t="shared" si="273"/>
        <v>89.999999999999858</v>
      </c>
      <c r="L589" s="24"/>
    </row>
    <row r="590" spans="1:14" x14ac:dyDescent="0.25">
      <c r="A590" s="44" t="s">
        <v>5</v>
      </c>
      <c r="B590" s="42">
        <v>43071</v>
      </c>
      <c r="C590" s="43">
        <f t="shared" si="271"/>
        <v>48</v>
      </c>
      <c r="D590" s="52">
        <v>0.99999999999999867</v>
      </c>
      <c r="E590" s="52">
        <v>0.99999999999999867</v>
      </c>
      <c r="F590" s="65">
        <v>2.0833333333333332E-2</v>
      </c>
      <c r="G590" s="35">
        <f t="shared" si="270"/>
        <v>0</v>
      </c>
      <c r="H590" s="53" t="str">
        <f t="shared" si="272"/>
        <v/>
      </c>
      <c r="I590" s="75"/>
      <c r="J590" s="75"/>
      <c r="K590" s="54">
        <f t="shared" si="273"/>
        <v>0</v>
      </c>
      <c r="L590" s="24"/>
    </row>
    <row r="591" spans="1:14" x14ac:dyDescent="0.25">
      <c r="A591" s="41" t="s">
        <v>6</v>
      </c>
      <c r="B591" s="42">
        <v>43072</v>
      </c>
      <c r="C591" s="43">
        <f t="shared" si="271"/>
        <v>48</v>
      </c>
      <c r="D591" s="55">
        <v>0.99999999999999867</v>
      </c>
      <c r="E591" s="49">
        <v>0.99999999999999867</v>
      </c>
      <c r="F591" s="64">
        <v>2.0833333333333332E-2</v>
      </c>
      <c r="G591" s="34">
        <f t="shared" si="270"/>
        <v>0</v>
      </c>
      <c r="H591" s="50" t="str">
        <f t="shared" si="272"/>
        <v/>
      </c>
      <c r="I591" s="74"/>
      <c r="J591" s="74"/>
      <c r="K591" s="51">
        <f t="shared" si="273"/>
        <v>0</v>
      </c>
      <c r="L591" s="24"/>
    </row>
    <row r="592" spans="1:14" x14ac:dyDescent="0.25">
      <c r="A592" s="23"/>
      <c r="B592" s="21"/>
      <c r="C592" s="22"/>
      <c r="D592" s="56"/>
      <c r="E592" s="57"/>
      <c r="F592" s="46" t="s">
        <v>20</v>
      </c>
      <c r="G592" s="28">
        <f>SUM(G585:G591)</f>
        <v>39.999999999999936</v>
      </c>
      <c r="H592" s="58">
        <f>SUM(H585:H591)</f>
        <v>0</v>
      </c>
      <c r="I592" s="76">
        <f t="shared" ref="I592:J592" si="274">SUM(I585:I591)</f>
        <v>0</v>
      </c>
      <c r="J592" s="76">
        <f t="shared" si="274"/>
        <v>0</v>
      </c>
      <c r="K592" s="29">
        <f>SUM(K585:K591)</f>
        <v>449.99999999999932</v>
      </c>
      <c r="L592" s="24"/>
    </row>
    <row r="593" spans="1:14" x14ac:dyDescent="0.25">
      <c r="B593" s="21"/>
      <c r="C593" s="22"/>
      <c r="D593" s="57"/>
      <c r="E593" s="57"/>
      <c r="F593" s="66" t="s">
        <v>21</v>
      </c>
      <c r="G593" s="7"/>
      <c r="H593" s="50"/>
      <c r="I593" s="74"/>
      <c r="J593" s="74"/>
      <c r="K593" s="32">
        <f>K592/1.33</f>
        <v>338.34586466165359</v>
      </c>
      <c r="L593" s="24"/>
    </row>
    <row r="594" spans="1:14" ht="15.75" thickBot="1" x14ac:dyDescent="0.3"/>
    <row r="595" spans="1:14" ht="15.75" thickBot="1" x14ac:dyDescent="0.3">
      <c r="A595" s="14" t="s">
        <v>14</v>
      </c>
      <c r="B595" s="15" t="s">
        <v>7</v>
      </c>
      <c r="C595" s="15" t="s">
        <v>13</v>
      </c>
      <c r="D595" s="47" t="s">
        <v>8</v>
      </c>
      <c r="E595" s="47" t="s">
        <v>9</v>
      </c>
      <c r="F595" s="16" t="s">
        <v>15</v>
      </c>
      <c r="G595" s="16" t="s">
        <v>16</v>
      </c>
      <c r="H595" s="48" t="s">
        <v>19</v>
      </c>
      <c r="I595" s="73" t="s">
        <v>17</v>
      </c>
      <c r="J595" s="73" t="s">
        <v>18</v>
      </c>
      <c r="K595" s="17" t="s">
        <v>10</v>
      </c>
      <c r="L595" s="5" t="s">
        <v>12</v>
      </c>
      <c r="N595" s="59">
        <f>C596</f>
        <v>49</v>
      </c>
    </row>
    <row r="596" spans="1:14" x14ac:dyDescent="0.25">
      <c r="A596" s="41" t="s">
        <v>0</v>
      </c>
      <c r="B596" s="42">
        <v>43073</v>
      </c>
      <c r="C596" s="43">
        <f>INT((B596-DATE(YEAR(B596-WEEKDAY(B596-1)+4),1,3)+WEEKDAY(DATE(YEAR(B596-WEEKDAY(B596-1)+4),1,3))+5)/7)</f>
        <v>49</v>
      </c>
      <c r="D596" s="49">
        <v>0.37500000000000022</v>
      </c>
      <c r="E596" s="49">
        <v>0.70833333333333304</v>
      </c>
      <c r="F596" s="64">
        <v>2.0833333333333332E-2</v>
      </c>
      <c r="G596" s="34">
        <f t="shared" ref="G596:G602" si="275">SUM(E596-D596)*24</f>
        <v>7.9999999999999876</v>
      </c>
      <c r="H596" s="50" t="str">
        <f>IF(G596&gt;8,G596-8,"")</f>
        <v/>
      </c>
      <c r="I596" s="74"/>
      <c r="J596" s="74"/>
      <c r="K596" s="51">
        <f>SUM((G596)*$L$2)</f>
        <v>89.999999999999858</v>
      </c>
      <c r="L596" s="9">
        <f>P3/20/8</f>
        <v>11.25</v>
      </c>
    </row>
    <row r="597" spans="1:14" x14ac:dyDescent="0.25">
      <c r="A597" s="44" t="s">
        <v>1</v>
      </c>
      <c r="B597" s="42">
        <v>43074</v>
      </c>
      <c r="C597" s="43">
        <f t="shared" ref="C597:C602" si="276">INT((B597-DATE(YEAR(B597-WEEKDAY(B597-1)+4),1,3)+WEEKDAY(DATE(YEAR(B597-WEEKDAY(B597-1)+4),1,3))+5)/7)</f>
        <v>49</v>
      </c>
      <c r="D597" s="52">
        <v>0.37500000000000022</v>
      </c>
      <c r="E597" s="52">
        <v>0.70833333333333304</v>
      </c>
      <c r="F597" s="65">
        <v>2.0833333333333332E-2</v>
      </c>
      <c r="G597" s="35">
        <f t="shared" si="275"/>
        <v>7.9999999999999876</v>
      </c>
      <c r="H597" s="53" t="str">
        <f t="shared" ref="H597:H602" si="277">IF(G597&gt;8,G597-8,"")</f>
        <v/>
      </c>
      <c r="I597" s="75"/>
      <c r="J597" s="75"/>
      <c r="K597" s="54">
        <f t="shared" ref="K597:K602" si="278">SUM((G597)*$L$2)</f>
        <v>89.999999999999858</v>
      </c>
      <c r="L597" s="24"/>
    </row>
    <row r="598" spans="1:14" x14ac:dyDescent="0.25">
      <c r="A598" s="41" t="s">
        <v>2</v>
      </c>
      <c r="B598" s="42">
        <v>43075</v>
      </c>
      <c r="C598" s="43">
        <f t="shared" si="276"/>
        <v>49</v>
      </c>
      <c r="D598" s="49">
        <v>0.37500000000000022</v>
      </c>
      <c r="E598" s="49">
        <v>0.70833333333333304</v>
      </c>
      <c r="F598" s="64">
        <v>2.0833333333333332E-2</v>
      </c>
      <c r="G598" s="34">
        <f t="shared" si="275"/>
        <v>7.9999999999999876</v>
      </c>
      <c r="H598" s="50" t="str">
        <f t="shared" si="277"/>
        <v/>
      </c>
      <c r="I598" s="74"/>
      <c r="J598" s="74"/>
      <c r="K598" s="51">
        <f t="shared" si="278"/>
        <v>89.999999999999858</v>
      </c>
      <c r="L598" s="24"/>
    </row>
    <row r="599" spans="1:14" x14ac:dyDescent="0.25">
      <c r="A599" s="44" t="s">
        <v>3</v>
      </c>
      <c r="B599" s="42">
        <v>43076</v>
      </c>
      <c r="C599" s="43">
        <f t="shared" si="276"/>
        <v>49</v>
      </c>
      <c r="D599" s="52">
        <v>0.37500000000000022</v>
      </c>
      <c r="E599" s="52">
        <v>0.70833333333333304</v>
      </c>
      <c r="F599" s="65">
        <v>2.0833333333333332E-2</v>
      </c>
      <c r="G599" s="35">
        <f t="shared" si="275"/>
        <v>7.9999999999999876</v>
      </c>
      <c r="H599" s="53" t="str">
        <f t="shared" si="277"/>
        <v/>
      </c>
      <c r="I599" s="75"/>
      <c r="J599" s="75"/>
      <c r="K599" s="54">
        <f t="shared" si="278"/>
        <v>89.999999999999858</v>
      </c>
      <c r="L599" s="24"/>
    </row>
    <row r="600" spans="1:14" x14ac:dyDescent="0.25">
      <c r="A600" s="41" t="s">
        <v>4</v>
      </c>
      <c r="B600" s="42">
        <v>43077</v>
      </c>
      <c r="C600" s="43">
        <f t="shared" si="276"/>
        <v>49</v>
      </c>
      <c r="D600" s="49">
        <v>0.37500000000000022</v>
      </c>
      <c r="E600" s="49">
        <v>0.70833333333333304</v>
      </c>
      <c r="F600" s="64">
        <v>2.0833333333333332E-2</v>
      </c>
      <c r="G600" s="34">
        <f t="shared" si="275"/>
        <v>7.9999999999999876</v>
      </c>
      <c r="H600" s="50" t="str">
        <f t="shared" si="277"/>
        <v/>
      </c>
      <c r="I600" s="74"/>
      <c r="J600" s="74"/>
      <c r="K600" s="51">
        <f t="shared" si="278"/>
        <v>89.999999999999858</v>
      </c>
      <c r="L600" s="24"/>
    </row>
    <row r="601" spans="1:14" x14ac:dyDescent="0.25">
      <c r="A601" s="44" t="s">
        <v>5</v>
      </c>
      <c r="B601" s="42">
        <v>43078</v>
      </c>
      <c r="C601" s="43">
        <f t="shared" si="276"/>
        <v>49</v>
      </c>
      <c r="D601" s="52">
        <v>0.99999999999999867</v>
      </c>
      <c r="E601" s="52">
        <v>0.99999999999999867</v>
      </c>
      <c r="F601" s="65">
        <v>2.0833333333333332E-2</v>
      </c>
      <c r="G601" s="35">
        <f t="shared" si="275"/>
        <v>0</v>
      </c>
      <c r="H601" s="53" t="str">
        <f t="shared" si="277"/>
        <v/>
      </c>
      <c r="I601" s="75"/>
      <c r="J601" s="75"/>
      <c r="K601" s="54">
        <f t="shared" si="278"/>
        <v>0</v>
      </c>
      <c r="L601" s="24"/>
    </row>
    <row r="602" spans="1:14" x14ac:dyDescent="0.25">
      <c r="A602" s="41" t="s">
        <v>6</v>
      </c>
      <c r="B602" s="42">
        <v>43079</v>
      </c>
      <c r="C602" s="43">
        <f t="shared" si="276"/>
        <v>49</v>
      </c>
      <c r="D602" s="55">
        <v>0.99999999999999867</v>
      </c>
      <c r="E602" s="49">
        <v>0.99999999999999867</v>
      </c>
      <c r="F602" s="64">
        <v>2.0833333333333332E-2</v>
      </c>
      <c r="G602" s="34">
        <f t="shared" si="275"/>
        <v>0</v>
      </c>
      <c r="H602" s="50" t="str">
        <f t="shared" si="277"/>
        <v/>
      </c>
      <c r="I602" s="74"/>
      <c r="J602" s="74"/>
      <c r="K602" s="51">
        <f t="shared" si="278"/>
        <v>0</v>
      </c>
      <c r="L602" s="24"/>
    </row>
    <row r="603" spans="1:14" x14ac:dyDescent="0.25">
      <c r="A603" s="23"/>
      <c r="B603" s="21"/>
      <c r="C603" s="22"/>
      <c r="D603" s="56"/>
      <c r="E603" s="57"/>
      <c r="F603" s="46" t="s">
        <v>20</v>
      </c>
      <c r="G603" s="28">
        <f>SUM(G596:G602)</f>
        <v>39.999999999999936</v>
      </c>
      <c r="H603" s="58">
        <f>SUM(H596:H602)</f>
        <v>0</v>
      </c>
      <c r="I603" s="76">
        <f t="shared" ref="I603:J603" si="279">SUM(I596:I602)</f>
        <v>0</v>
      </c>
      <c r="J603" s="76">
        <f t="shared" si="279"/>
        <v>0</v>
      </c>
      <c r="K603" s="29">
        <f>SUM(K596:K602)</f>
        <v>449.99999999999932</v>
      </c>
      <c r="L603" s="24"/>
    </row>
    <row r="604" spans="1:14" x14ac:dyDescent="0.25">
      <c r="B604" s="21"/>
      <c r="C604" s="22"/>
      <c r="D604" s="57"/>
      <c r="E604" s="57"/>
      <c r="F604" s="66" t="s">
        <v>21</v>
      </c>
      <c r="G604" s="7"/>
      <c r="H604" s="50"/>
      <c r="I604" s="74"/>
      <c r="J604" s="74"/>
      <c r="K604" s="32">
        <f>K603/1.33</f>
        <v>338.34586466165359</v>
      </c>
      <c r="L604" s="24"/>
    </row>
    <row r="605" spans="1:14" ht="15.75" thickBot="1" x14ac:dyDescent="0.3"/>
    <row r="606" spans="1:14" ht="15.75" thickBot="1" x14ac:dyDescent="0.3">
      <c r="A606" s="14" t="s">
        <v>14</v>
      </c>
      <c r="B606" s="15" t="s">
        <v>7</v>
      </c>
      <c r="C606" s="15" t="s">
        <v>13</v>
      </c>
      <c r="D606" s="47" t="s">
        <v>8</v>
      </c>
      <c r="E606" s="47" t="s">
        <v>9</v>
      </c>
      <c r="F606" s="16" t="s">
        <v>15</v>
      </c>
      <c r="G606" s="16" t="s">
        <v>16</v>
      </c>
      <c r="H606" s="48" t="s">
        <v>19</v>
      </c>
      <c r="I606" s="73" t="s">
        <v>17</v>
      </c>
      <c r="J606" s="73" t="s">
        <v>18</v>
      </c>
      <c r="K606" s="17" t="s">
        <v>10</v>
      </c>
      <c r="L606" s="5" t="s">
        <v>12</v>
      </c>
      <c r="N606" s="59">
        <f>C607</f>
        <v>50</v>
      </c>
    </row>
    <row r="607" spans="1:14" x14ac:dyDescent="0.25">
      <c r="A607" s="41" t="s">
        <v>0</v>
      </c>
      <c r="B607" s="42">
        <v>43080</v>
      </c>
      <c r="C607" s="43">
        <f>INT((B607-DATE(YEAR(B607-WEEKDAY(B607-1)+4),1,3)+WEEKDAY(DATE(YEAR(B607-WEEKDAY(B607-1)+4),1,3))+5)/7)</f>
        <v>50</v>
      </c>
      <c r="D607" s="49">
        <v>0.37500000000000022</v>
      </c>
      <c r="E607" s="49">
        <v>0.70833333333333304</v>
      </c>
      <c r="F607" s="64">
        <v>2.0833333333333332E-2</v>
      </c>
      <c r="G607" s="34">
        <f t="shared" ref="G607:G613" si="280">SUM(E607-D607)*24</f>
        <v>7.9999999999999876</v>
      </c>
      <c r="H607" s="50" t="str">
        <f>IF(G607&gt;8,G607-8,"")</f>
        <v/>
      </c>
      <c r="I607" s="74"/>
      <c r="J607" s="74"/>
      <c r="K607" s="51">
        <f>SUM((G607)*$L$2)</f>
        <v>89.999999999999858</v>
      </c>
      <c r="L607" s="9">
        <f>P3/20/8</f>
        <v>11.25</v>
      </c>
    </row>
    <row r="608" spans="1:14" x14ac:dyDescent="0.25">
      <c r="A608" s="44" t="s">
        <v>1</v>
      </c>
      <c r="B608" s="42">
        <v>43081</v>
      </c>
      <c r="C608" s="43">
        <f t="shared" ref="C608:C613" si="281">INT((B608-DATE(YEAR(B608-WEEKDAY(B608-1)+4),1,3)+WEEKDAY(DATE(YEAR(B608-WEEKDAY(B608-1)+4),1,3))+5)/7)</f>
        <v>50</v>
      </c>
      <c r="D608" s="52">
        <v>0.37500000000000022</v>
      </c>
      <c r="E608" s="52">
        <v>0.70833333333333304</v>
      </c>
      <c r="F608" s="65">
        <v>2.0833333333333332E-2</v>
      </c>
      <c r="G608" s="35">
        <f t="shared" si="280"/>
        <v>7.9999999999999876</v>
      </c>
      <c r="H608" s="53" t="str">
        <f t="shared" ref="H608:H613" si="282">IF(G608&gt;8,G608-8,"")</f>
        <v/>
      </c>
      <c r="I608" s="75"/>
      <c r="J608" s="75"/>
      <c r="K608" s="54">
        <f t="shared" ref="K608:K613" si="283">SUM((G608)*$L$2)</f>
        <v>89.999999999999858</v>
      </c>
      <c r="L608" s="24"/>
    </row>
    <row r="609" spans="1:14" x14ac:dyDescent="0.25">
      <c r="A609" s="41" t="s">
        <v>2</v>
      </c>
      <c r="B609" s="42">
        <v>43082</v>
      </c>
      <c r="C609" s="43">
        <f t="shared" si="281"/>
        <v>50</v>
      </c>
      <c r="D609" s="49">
        <v>0.37500000000000022</v>
      </c>
      <c r="E609" s="49">
        <v>0.70833333333333304</v>
      </c>
      <c r="F609" s="64">
        <v>2.0833333333333332E-2</v>
      </c>
      <c r="G609" s="34">
        <f t="shared" si="280"/>
        <v>7.9999999999999876</v>
      </c>
      <c r="H609" s="50" t="str">
        <f t="shared" si="282"/>
        <v/>
      </c>
      <c r="I609" s="74"/>
      <c r="J609" s="74"/>
      <c r="K609" s="51">
        <f t="shared" si="283"/>
        <v>89.999999999999858</v>
      </c>
      <c r="L609" s="24"/>
    </row>
    <row r="610" spans="1:14" x14ac:dyDescent="0.25">
      <c r="A610" s="44" t="s">
        <v>3</v>
      </c>
      <c r="B610" s="42">
        <v>43083</v>
      </c>
      <c r="C610" s="43">
        <f t="shared" si="281"/>
        <v>50</v>
      </c>
      <c r="D610" s="52">
        <v>0.37500000000000022</v>
      </c>
      <c r="E610" s="52">
        <v>0.70833333333333304</v>
      </c>
      <c r="F610" s="65">
        <v>2.0833333333333332E-2</v>
      </c>
      <c r="G610" s="35">
        <f t="shared" si="280"/>
        <v>7.9999999999999876</v>
      </c>
      <c r="H610" s="53" t="str">
        <f t="shared" si="282"/>
        <v/>
      </c>
      <c r="I610" s="75"/>
      <c r="J610" s="75"/>
      <c r="K610" s="54">
        <f t="shared" si="283"/>
        <v>89.999999999999858</v>
      </c>
      <c r="L610" s="24"/>
    </row>
    <row r="611" spans="1:14" x14ac:dyDescent="0.25">
      <c r="A611" s="41" t="s">
        <v>4</v>
      </c>
      <c r="B611" s="42">
        <v>43084</v>
      </c>
      <c r="C611" s="43">
        <f t="shared" si="281"/>
        <v>50</v>
      </c>
      <c r="D611" s="49">
        <v>0.37500000000000022</v>
      </c>
      <c r="E611" s="49">
        <v>0.70833333333333304</v>
      </c>
      <c r="F611" s="64">
        <v>2.0833333333333332E-2</v>
      </c>
      <c r="G611" s="34">
        <f t="shared" si="280"/>
        <v>7.9999999999999876</v>
      </c>
      <c r="H611" s="50" t="str">
        <f t="shared" si="282"/>
        <v/>
      </c>
      <c r="I611" s="74"/>
      <c r="J611" s="74"/>
      <c r="K611" s="51">
        <f t="shared" si="283"/>
        <v>89.999999999999858</v>
      </c>
      <c r="L611" s="24"/>
    </row>
    <row r="612" spans="1:14" x14ac:dyDescent="0.25">
      <c r="A612" s="44" t="s">
        <v>5</v>
      </c>
      <c r="B612" s="42">
        <v>43085</v>
      </c>
      <c r="C612" s="43">
        <f t="shared" si="281"/>
        <v>50</v>
      </c>
      <c r="D612" s="52">
        <v>0.99999999999999867</v>
      </c>
      <c r="E612" s="52">
        <v>0.99999999999999867</v>
      </c>
      <c r="F612" s="65">
        <v>2.0833333333333332E-2</v>
      </c>
      <c r="G612" s="35">
        <f t="shared" si="280"/>
        <v>0</v>
      </c>
      <c r="H612" s="53" t="str">
        <f t="shared" si="282"/>
        <v/>
      </c>
      <c r="I612" s="75"/>
      <c r="J612" s="75"/>
      <c r="K612" s="54">
        <f t="shared" si="283"/>
        <v>0</v>
      </c>
      <c r="L612" s="24"/>
    </row>
    <row r="613" spans="1:14" x14ac:dyDescent="0.25">
      <c r="A613" s="41" t="s">
        <v>6</v>
      </c>
      <c r="B613" s="42">
        <v>43086</v>
      </c>
      <c r="C613" s="43">
        <f t="shared" si="281"/>
        <v>50</v>
      </c>
      <c r="D613" s="55">
        <v>0.99999999999999867</v>
      </c>
      <c r="E613" s="49">
        <v>0.99999999999999867</v>
      </c>
      <c r="F613" s="64">
        <v>2.0833333333333332E-2</v>
      </c>
      <c r="G613" s="34">
        <f t="shared" si="280"/>
        <v>0</v>
      </c>
      <c r="H613" s="50" t="str">
        <f t="shared" si="282"/>
        <v/>
      </c>
      <c r="I613" s="74"/>
      <c r="J613" s="74"/>
      <c r="K613" s="51">
        <f t="shared" si="283"/>
        <v>0</v>
      </c>
      <c r="L613" s="24"/>
    </row>
    <row r="614" spans="1:14" x14ac:dyDescent="0.25">
      <c r="A614" s="23"/>
      <c r="B614" s="21"/>
      <c r="C614" s="22"/>
      <c r="D614" s="56"/>
      <c r="E614" s="57"/>
      <c r="F614" s="46" t="s">
        <v>20</v>
      </c>
      <c r="G614" s="28">
        <f>SUM(G607:G613)</f>
        <v>39.999999999999936</v>
      </c>
      <c r="H614" s="58">
        <f>SUM(H607:H613)</f>
        <v>0</v>
      </c>
      <c r="I614" s="76">
        <f t="shared" ref="I614:J614" si="284">SUM(I607:I613)</f>
        <v>0</v>
      </c>
      <c r="J614" s="76">
        <f t="shared" si="284"/>
        <v>0</v>
      </c>
      <c r="K614" s="29">
        <f>SUM(K607:K613)</f>
        <v>449.99999999999932</v>
      </c>
      <c r="L614" s="24"/>
    </row>
    <row r="615" spans="1:14" x14ac:dyDescent="0.25">
      <c r="B615" s="21"/>
      <c r="C615" s="22"/>
      <c r="D615" s="57"/>
      <c r="E615" s="57"/>
      <c r="F615" s="66" t="s">
        <v>21</v>
      </c>
      <c r="G615" s="7"/>
      <c r="H615" s="50"/>
      <c r="I615" s="74"/>
      <c r="J615" s="74"/>
      <c r="K615" s="32">
        <f>K614/1.33</f>
        <v>338.34586466165359</v>
      </c>
      <c r="L615" s="24"/>
    </row>
    <row r="616" spans="1:14" ht="15.75" thickBot="1" x14ac:dyDescent="0.3"/>
    <row r="617" spans="1:14" ht="15.75" thickBot="1" x14ac:dyDescent="0.3">
      <c r="A617" s="14" t="s">
        <v>14</v>
      </c>
      <c r="B617" s="15" t="s">
        <v>7</v>
      </c>
      <c r="C617" s="15" t="s">
        <v>13</v>
      </c>
      <c r="D617" s="47" t="s">
        <v>8</v>
      </c>
      <c r="E617" s="47" t="s">
        <v>9</v>
      </c>
      <c r="F617" s="16" t="s">
        <v>15</v>
      </c>
      <c r="G617" s="16" t="s">
        <v>16</v>
      </c>
      <c r="H617" s="48" t="s">
        <v>19</v>
      </c>
      <c r="I617" s="73" t="s">
        <v>17</v>
      </c>
      <c r="J617" s="73" t="s">
        <v>18</v>
      </c>
      <c r="K617" s="17" t="s">
        <v>10</v>
      </c>
      <c r="L617" s="5" t="s">
        <v>12</v>
      </c>
      <c r="N617" s="59">
        <f>C618</f>
        <v>51</v>
      </c>
    </row>
    <row r="618" spans="1:14" x14ac:dyDescent="0.25">
      <c r="A618" s="41" t="s">
        <v>0</v>
      </c>
      <c r="B618" s="42">
        <v>43087</v>
      </c>
      <c r="C618" s="43">
        <f>INT((B618-DATE(YEAR(B618-WEEKDAY(B618-1)+4),1,3)+WEEKDAY(DATE(YEAR(B618-WEEKDAY(B618-1)+4),1,3))+5)/7)</f>
        <v>51</v>
      </c>
      <c r="D618" s="49">
        <v>0.37500000000000022</v>
      </c>
      <c r="E618" s="49">
        <v>0.70833333333333304</v>
      </c>
      <c r="F618" s="64">
        <v>2.0833333333333332E-2</v>
      </c>
      <c r="G618" s="34">
        <f t="shared" ref="G618:G624" si="285">SUM(E618-D618)*24</f>
        <v>7.9999999999999876</v>
      </c>
      <c r="H618" s="50" t="str">
        <f>IF(G618&gt;8,G618-8,"")</f>
        <v/>
      </c>
      <c r="I618" s="74"/>
      <c r="J618" s="74"/>
      <c r="K618" s="51">
        <f>SUM((G618)*$L$2)</f>
        <v>89.999999999999858</v>
      </c>
      <c r="L618" s="9">
        <f>P3/20/8</f>
        <v>11.25</v>
      </c>
    </row>
    <row r="619" spans="1:14" x14ac:dyDescent="0.25">
      <c r="A619" s="44" t="s">
        <v>1</v>
      </c>
      <c r="B619" s="42">
        <v>43088</v>
      </c>
      <c r="C619" s="43">
        <f t="shared" ref="C619:C624" si="286">INT((B619-DATE(YEAR(B619-WEEKDAY(B619-1)+4),1,3)+WEEKDAY(DATE(YEAR(B619-WEEKDAY(B619-1)+4),1,3))+5)/7)</f>
        <v>51</v>
      </c>
      <c r="D619" s="52">
        <v>0.37500000000000022</v>
      </c>
      <c r="E619" s="52">
        <v>0.70833333333333304</v>
      </c>
      <c r="F619" s="65">
        <v>2.0833333333333332E-2</v>
      </c>
      <c r="G619" s="35">
        <f t="shared" si="285"/>
        <v>7.9999999999999876</v>
      </c>
      <c r="H619" s="53" t="str">
        <f t="shared" ref="H619:H624" si="287">IF(G619&gt;8,G619-8,"")</f>
        <v/>
      </c>
      <c r="I619" s="75"/>
      <c r="J619" s="75"/>
      <c r="K619" s="54">
        <f t="shared" ref="K619:K624" si="288">SUM((G619)*$L$2)</f>
        <v>89.999999999999858</v>
      </c>
      <c r="L619" s="24"/>
    </row>
    <row r="620" spans="1:14" x14ac:dyDescent="0.25">
      <c r="A620" s="41" t="s">
        <v>2</v>
      </c>
      <c r="B620" s="42">
        <v>43089</v>
      </c>
      <c r="C620" s="43">
        <f t="shared" si="286"/>
        <v>51</v>
      </c>
      <c r="D620" s="49">
        <v>0.37500000000000022</v>
      </c>
      <c r="E620" s="49">
        <v>0.70833333333333304</v>
      </c>
      <c r="F620" s="64">
        <v>2.0833333333333332E-2</v>
      </c>
      <c r="G620" s="34">
        <f t="shared" si="285"/>
        <v>7.9999999999999876</v>
      </c>
      <c r="H620" s="50" t="str">
        <f t="shared" si="287"/>
        <v/>
      </c>
      <c r="I620" s="74"/>
      <c r="J620" s="74"/>
      <c r="K620" s="51">
        <f t="shared" si="288"/>
        <v>89.999999999999858</v>
      </c>
      <c r="L620" s="24"/>
    </row>
    <row r="621" spans="1:14" x14ac:dyDescent="0.25">
      <c r="A621" s="44" t="s">
        <v>3</v>
      </c>
      <c r="B621" s="42">
        <v>43090</v>
      </c>
      <c r="C621" s="43">
        <f t="shared" si="286"/>
        <v>51</v>
      </c>
      <c r="D621" s="52">
        <v>0.37500000000000022</v>
      </c>
      <c r="E621" s="52">
        <v>0.70833333333333304</v>
      </c>
      <c r="F621" s="65">
        <v>2.0833333333333332E-2</v>
      </c>
      <c r="G621" s="35">
        <f t="shared" si="285"/>
        <v>7.9999999999999876</v>
      </c>
      <c r="H621" s="53" t="str">
        <f t="shared" si="287"/>
        <v/>
      </c>
      <c r="I621" s="75"/>
      <c r="J621" s="75"/>
      <c r="K621" s="54">
        <f t="shared" si="288"/>
        <v>89.999999999999858</v>
      </c>
      <c r="L621" s="24"/>
    </row>
    <row r="622" spans="1:14" x14ac:dyDescent="0.25">
      <c r="A622" s="41" t="s">
        <v>4</v>
      </c>
      <c r="B622" s="42">
        <v>43091</v>
      </c>
      <c r="C622" s="43">
        <f t="shared" si="286"/>
        <v>51</v>
      </c>
      <c r="D622" s="49">
        <v>0.37500000000000022</v>
      </c>
      <c r="E622" s="49">
        <v>0.70833333333333304</v>
      </c>
      <c r="F622" s="64">
        <v>2.0833333333333332E-2</v>
      </c>
      <c r="G622" s="34">
        <f t="shared" si="285"/>
        <v>7.9999999999999876</v>
      </c>
      <c r="H622" s="50" t="str">
        <f t="shared" si="287"/>
        <v/>
      </c>
      <c r="I622" s="74"/>
      <c r="J622" s="74"/>
      <c r="K622" s="51">
        <f t="shared" si="288"/>
        <v>89.999999999999858</v>
      </c>
      <c r="L622" s="24"/>
    </row>
    <row r="623" spans="1:14" x14ac:dyDescent="0.25">
      <c r="A623" s="44" t="s">
        <v>5</v>
      </c>
      <c r="B623" s="42">
        <v>43092</v>
      </c>
      <c r="C623" s="43">
        <f t="shared" si="286"/>
        <v>51</v>
      </c>
      <c r="D623" s="52">
        <v>0.99999999999999867</v>
      </c>
      <c r="E623" s="52">
        <v>0.99999999999999867</v>
      </c>
      <c r="F623" s="65">
        <v>2.0833333333333332E-2</v>
      </c>
      <c r="G623" s="35">
        <f t="shared" si="285"/>
        <v>0</v>
      </c>
      <c r="H623" s="53" t="str">
        <f t="shared" si="287"/>
        <v/>
      </c>
      <c r="I623" s="75"/>
      <c r="J623" s="75"/>
      <c r="K623" s="54">
        <f t="shared" si="288"/>
        <v>0</v>
      </c>
      <c r="L623" s="24"/>
    </row>
    <row r="624" spans="1:14" x14ac:dyDescent="0.25">
      <c r="A624" s="41" t="s">
        <v>6</v>
      </c>
      <c r="B624" s="42">
        <v>43093</v>
      </c>
      <c r="C624" s="43">
        <f t="shared" si="286"/>
        <v>51</v>
      </c>
      <c r="D624" s="55">
        <v>0.99999999999999867</v>
      </c>
      <c r="E624" s="49">
        <v>0.99999999999999867</v>
      </c>
      <c r="F624" s="64">
        <v>2.0833333333333332E-2</v>
      </c>
      <c r="G624" s="34">
        <f t="shared" si="285"/>
        <v>0</v>
      </c>
      <c r="H624" s="50" t="str">
        <f t="shared" si="287"/>
        <v/>
      </c>
      <c r="I624" s="74"/>
      <c r="J624" s="74"/>
      <c r="K624" s="51">
        <f t="shared" si="288"/>
        <v>0</v>
      </c>
      <c r="L624" s="24"/>
    </row>
    <row r="625" spans="1:14" x14ac:dyDescent="0.25">
      <c r="A625" s="23"/>
      <c r="B625" s="21"/>
      <c r="C625" s="22"/>
      <c r="D625" s="56"/>
      <c r="E625" s="57"/>
      <c r="F625" s="46" t="s">
        <v>20</v>
      </c>
      <c r="G625" s="28">
        <f>SUM(G618:G624)</f>
        <v>39.999999999999936</v>
      </c>
      <c r="H625" s="58">
        <f>SUM(H618:H624)</f>
        <v>0</v>
      </c>
      <c r="I625" s="76">
        <f t="shared" ref="I625:J625" si="289">SUM(I618:I624)</f>
        <v>0</v>
      </c>
      <c r="J625" s="76">
        <f t="shared" si="289"/>
        <v>0</v>
      </c>
      <c r="K625" s="29">
        <f>SUM(K618:K624)</f>
        <v>449.99999999999932</v>
      </c>
      <c r="L625" s="24"/>
    </row>
    <row r="626" spans="1:14" x14ac:dyDescent="0.25">
      <c r="B626" s="21"/>
      <c r="C626" s="22"/>
      <c r="D626" s="57"/>
      <c r="E626" s="57"/>
      <c r="F626" s="66" t="s">
        <v>21</v>
      </c>
      <c r="G626" s="7"/>
      <c r="H626" s="50"/>
      <c r="I626" s="74"/>
      <c r="J626" s="74"/>
      <c r="K626" s="32">
        <f>K625/1.33</f>
        <v>338.34586466165359</v>
      </c>
      <c r="L626" s="24"/>
    </row>
    <row r="627" spans="1:14" ht="15.75" thickBot="1" x14ac:dyDescent="0.3"/>
    <row r="628" spans="1:14" ht="15.75" thickBot="1" x14ac:dyDescent="0.3">
      <c r="A628" s="14" t="s">
        <v>14</v>
      </c>
      <c r="B628" s="15" t="s">
        <v>7</v>
      </c>
      <c r="C628" s="15" t="s">
        <v>13</v>
      </c>
      <c r="D628" s="47" t="s">
        <v>8</v>
      </c>
      <c r="E628" s="47" t="s">
        <v>9</v>
      </c>
      <c r="F628" s="16" t="s">
        <v>15</v>
      </c>
      <c r="G628" s="16" t="s">
        <v>16</v>
      </c>
      <c r="H628" s="48" t="s">
        <v>19</v>
      </c>
      <c r="I628" s="73" t="s">
        <v>17</v>
      </c>
      <c r="J628" s="73" t="s">
        <v>18</v>
      </c>
      <c r="K628" s="17" t="s">
        <v>10</v>
      </c>
      <c r="L628" s="5" t="s">
        <v>12</v>
      </c>
      <c r="N628" s="59">
        <f>C629</f>
        <v>52</v>
      </c>
    </row>
    <row r="629" spans="1:14" x14ac:dyDescent="0.25">
      <c r="A629" s="41" t="s">
        <v>0</v>
      </c>
      <c r="B629" s="42">
        <v>43094</v>
      </c>
      <c r="C629" s="43">
        <f>INT((B629-DATE(YEAR(B629-WEEKDAY(B629-1)+4),1,3)+WEEKDAY(DATE(YEAR(B629-WEEKDAY(B629-1)+4),1,3))+5)/7)</f>
        <v>52</v>
      </c>
      <c r="D629" s="49">
        <v>0.37500000000000022</v>
      </c>
      <c r="E629" s="49">
        <v>0.70833333333333304</v>
      </c>
      <c r="F629" s="64">
        <v>2.0833333333333332E-2</v>
      </c>
      <c r="G629" s="34">
        <f t="shared" ref="G629:G635" si="290">SUM(E629-D629)*24</f>
        <v>7.9999999999999876</v>
      </c>
      <c r="H629" s="50" t="str">
        <f>IF(G629&gt;8,G629-8,"")</f>
        <v/>
      </c>
      <c r="I629" s="74"/>
      <c r="J629" s="74"/>
      <c r="K629" s="51">
        <f>SUM((G629)*$L$2)</f>
        <v>89.999999999999858</v>
      </c>
      <c r="L629" s="9">
        <f>P3/20/8</f>
        <v>11.25</v>
      </c>
    </row>
    <row r="630" spans="1:14" x14ac:dyDescent="0.25">
      <c r="A630" s="44" t="s">
        <v>1</v>
      </c>
      <c r="B630" s="42">
        <v>43095</v>
      </c>
      <c r="C630" s="43">
        <f t="shared" ref="C630:C635" si="291">INT((B630-DATE(YEAR(B630-WEEKDAY(B630-1)+4),1,3)+WEEKDAY(DATE(YEAR(B630-WEEKDAY(B630-1)+4),1,3))+5)/7)</f>
        <v>52</v>
      </c>
      <c r="D630" s="52">
        <v>0.37500000000000022</v>
      </c>
      <c r="E630" s="52">
        <v>0.70833333333333304</v>
      </c>
      <c r="F630" s="65">
        <v>2.0833333333333332E-2</v>
      </c>
      <c r="G630" s="35">
        <f t="shared" si="290"/>
        <v>7.9999999999999876</v>
      </c>
      <c r="H630" s="53" t="str">
        <f t="shared" ref="H630:H635" si="292">IF(G630&gt;8,G630-8,"")</f>
        <v/>
      </c>
      <c r="I630" s="75"/>
      <c r="J630" s="75"/>
      <c r="K630" s="54">
        <f t="shared" ref="K630:K635" si="293">SUM((G630)*$L$2)</f>
        <v>89.999999999999858</v>
      </c>
      <c r="L630" s="24"/>
    </row>
    <row r="631" spans="1:14" x14ac:dyDescent="0.25">
      <c r="A631" s="41" t="s">
        <v>2</v>
      </c>
      <c r="B631" s="42">
        <v>43096</v>
      </c>
      <c r="C631" s="43">
        <f t="shared" si="291"/>
        <v>52</v>
      </c>
      <c r="D631" s="49">
        <v>0.37500000000000022</v>
      </c>
      <c r="E631" s="49">
        <v>0.70833333333333304</v>
      </c>
      <c r="F631" s="64">
        <v>2.0833333333333332E-2</v>
      </c>
      <c r="G631" s="34">
        <f t="shared" si="290"/>
        <v>7.9999999999999876</v>
      </c>
      <c r="H631" s="50" t="str">
        <f t="shared" si="292"/>
        <v/>
      </c>
      <c r="I631" s="74"/>
      <c r="J631" s="74"/>
      <c r="K631" s="51">
        <f t="shared" si="293"/>
        <v>89.999999999999858</v>
      </c>
      <c r="L631" s="24"/>
    </row>
    <row r="632" spans="1:14" x14ac:dyDescent="0.25">
      <c r="A632" s="44" t="s">
        <v>3</v>
      </c>
      <c r="B632" s="42">
        <v>43097</v>
      </c>
      <c r="C632" s="43">
        <f t="shared" si="291"/>
        <v>52</v>
      </c>
      <c r="D632" s="52">
        <v>0.37500000000000022</v>
      </c>
      <c r="E632" s="52">
        <v>0.70833333333333304</v>
      </c>
      <c r="F632" s="65">
        <v>2.0833333333333332E-2</v>
      </c>
      <c r="G632" s="35">
        <f t="shared" si="290"/>
        <v>7.9999999999999876</v>
      </c>
      <c r="H632" s="53" t="str">
        <f t="shared" si="292"/>
        <v/>
      </c>
      <c r="I632" s="75"/>
      <c r="J632" s="75"/>
      <c r="K632" s="54">
        <f t="shared" si="293"/>
        <v>89.999999999999858</v>
      </c>
      <c r="L632" s="24"/>
    </row>
    <row r="633" spans="1:14" x14ac:dyDescent="0.25">
      <c r="A633" s="41" t="s">
        <v>4</v>
      </c>
      <c r="B633" s="42">
        <v>43098</v>
      </c>
      <c r="C633" s="43">
        <f t="shared" si="291"/>
        <v>52</v>
      </c>
      <c r="D633" s="49">
        <v>0.37500000000000022</v>
      </c>
      <c r="E633" s="49">
        <v>0.70833333333333304</v>
      </c>
      <c r="F633" s="64">
        <v>2.0833333333333332E-2</v>
      </c>
      <c r="G633" s="34">
        <f t="shared" si="290"/>
        <v>7.9999999999999876</v>
      </c>
      <c r="H633" s="50" t="str">
        <f t="shared" si="292"/>
        <v/>
      </c>
      <c r="I633" s="74"/>
      <c r="J633" s="74"/>
      <c r="K633" s="51">
        <f t="shared" si="293"/>
        <v>89.999999999999858</v>
      </c>
      <c r="L633" s="24"/>
    </row>
    <row r="634" spans="1:14" x14ac:dyDescent="0.25">
      <c r="A634" s="44" t="s">
        <v>5</v>
      </c>
      <c r="B634" s="42">
        <v>43099</v>
      </c>
      <c r="C634" s="43">
        <f t="shared" si="291"/>
        <v>52</v>
      </c>
      <c r="D634" s="52">
        <v>0.99999999999999867</v>
      </c>
      <c r="E634" s="52">
        <v>0.99999999999999867</v>
      </c>
      <c r="F634" s="65">
        <v>2.0833333333333332E-2</v>
      </c>
      <c r="G634" s="35">
        <f t="shared" si="290"/>
        <v>0</v>
      </c>
      <c r="H634" s="53" t="str">
        <f t="shared" si="292"/>
        <v/>
      </c>
      <c r="I634" s="75"/>
      <c r="J634" s="75"/>
      <c r="K634" s="54">
        <f t="shared" si="293"/>
        <v>0</v>
      </c>
      <c r="L634" s="24"/>
    </row>
    <row r="635" spans="1:14" x14ac:dyDescent="0.25">
      <c r="A635" s="41" t="s">
        <v>6</v>
      </c>
      <c r="B635" s="42">
        <v>43100</v>
      </c>
      <c r="C635" s="43">
        <f t="shared" si="291"/>
        <v>52</v>
      </c>
      <c r="D635" s="55">
        <v>0.99999999999999867</v>
      </c>
      <c r="E635" s="49">
        <v>0.99999999999999867</v>
      </c>
      <c r="F635" s="64">
        <v>2.0833333333333332E-2</v>
      </c>
      <c r="G635" s="34">
        <f t="shared" si="290"/>
        <v>0</v>
      </c>
      <c r="H635" s="50" t="str">
        <f t="shared" si="292"/>
        <v/>
      </c>
      <c r="I635" s="74"/>
      <c r="J635" s="74"/>
      <c r="K635" s="51">
        <f t="shared" si="293"/>
        <v>0</v>
      </c>
      <c r="L635" s="24"/>
    </row>
    <row r="636" spans="1:14" x14ac:dyDescent="0.25">
      <c r="A636" s="23"/>
      <c r="B636" s="21"/>
      <c r="C636" s="22"/>
      <c r="D636" s="56"/>
      <c r="E636" s="57"/>
      <c r="F636" s="46" t="s">
        <v>20</v>
      </c>
      <c r="G636" s="28">
        <f>SUM(G629:G635)</f>
        <v>39.999999999999936</v>
      </c>
      <c r="H636" s="58">
        <f>SUM(H629:H635)</f>
        <v>0</v>
      </c>
      <c r="I636" s="76">
        <f t="shared" ref="I636:J636" si="294">SUM(I629:I635)</f>
        <v>0</v>
      </c>
      <c r="J636" s="76">
        <f t="shared" si="294"/>
        <v>0</v>
      </c>
      <c r="K636" s="29">
        <f>SUM(K629:K635)</f>
        <v>449.99999999999932</v>
      </c>
      <c r="L636" s="24"/>
    </row>
    <row r="637" spans="1:14" x14ac:dyDescent="0.25">
      <c r="B637" s="21"/>
      <c r="C637" s="22"/>
      <c r="D637" s="57"/>
      <c r="E637" s="57"/>
      <c r="F637" s="66" t="s">
        <v>21</v>
      </c>
      <c r="G637" s="7"/>
      <c r="H637" s="50"/>
      <c r="I637" s="74"/>
      <c r="J637" s="74"/>
      <c r="K637" s="32">
        <f>K636/1.33</f>
        <v>338.34586466165359</v>
      </c>
      <c r="L637" s="24"/>
    </row>
  </sheetData>
  <sheetProtection selectLockedCells="1"/>
  <mergeCells count="3">
    <mergeCell ref="P2:S2"/>
    <mergeCell ref="P3:S3"/>
    <mergeCell ref="P6:S6"/>
  </mergeCells>
  <dataValidations disablePrompts="1" count="1">
    <dataValidation type="list" allowBlank="1" showInputMessage="1" showErrorMessage="1" sqref="D2:E8 D629:E635 D618:E624 D607:E613 D596:E602 D585:E591 D574:E580 D563:E569 D552:E558 D541:E547 D530:E536 D519:E525 D508:E514 D497:E503 D486:E492 D475:E481 D464:E470 D453:E459 D442:E448 D431:E437 D420:E426 D409:E415 D398:E404 D387:E393 D376:E382 D365:E371 D354:E360 D343:E349 D332:E338 D321:E327 D310:E316 D299:E305 D288:E294 D277:E283 D266:E272 D255:E261 D244:E250 D233:E239 D222:E228 D211:E217 D200:E206 D189:E195 D178:E184 D167:E173 D156:E162 D145:E151 D134:E140 D123:E129 D112:E118 D101:E107 D90:E96 D79:E85 D68:E74 D13:E19 D24:E30 D35:E41 D46:E52 D57:E63">
      <formula1>$AA$2:$AA$97</formula1>
    </dataValidation>
  </dataValidations>
  <pageMargins left="0.7" right="0.7" top="0.75" bottom="0.75" header="0.3" footer="0.3"/>
  <pageSetup paperSize="0" orientation="portrait" horizontalDpi="203" verticalDpi="203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Axel</vt:lpstr>
      <vt:lpstr>Dennis</vt:lpstr>
      <vt:lpstr>Annaïk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Carbl</dc:creator>
  <cp:lastModifiedBy>Carbl</cp:lastModifiedBy>
  <dcterms:created xsi:type="dcterms:W3CDTF">2016-11-21T10:59:27Z</dcterms:created>
  <dcterms:modified xsi:type="dcterms:W3CDTF">2016-11-23T08:33:43Z</dcterms:modified>
</cp:coreProperties>
</file>