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120" windowWidth="28515" windowHeight="12585"/>
  </bookViews>
  <sheets>
    <sheet name="Donnees" sheetId="1" r:id="rId1"/>
    <sheet name="TCD par ressource" sheetId="5" r:id="rId2"/>
    <sheet name="Type de resa par ressource" sheetId="2" r:id="rId3"/>
    <sheet name="TCD Resa par semaine" sheetId="6" r:id="rId4"/>
    <sheet name="Stats par semaine" sheetId="3" r:id="rId5"/>
    <sheet name="TCD par heure" sheetId="7" r:id="rId6"/>
    <sheet name="Resa par heure" sheetId="8" r:id="rId7"/>
  </sheets>
  <definedNames>
    <definedName name="Segment_Ressources">#N/A</definedName>
    <definedName name="Segment_Ressources1">#N/A</definedName>
    <definedName name="stats_bancs" localSheetId="0" hidden="1">Donnees!$A$1:$H$380</definedName>
  </definedNames>
  <calcPr calcId="145621"/>
  <pivotCaches>
    <pivotCache cacheId="17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2" i="1" l="1"/>
  <c r="I3" i="1"/>
  <c r="I4" i="1"/>
  <c r="J4" i="1" s="1"/>
  <c r="I5" i="1"/>
  <c r="I6" i="1"/>
  <c r="I7" i="1"/>
  <c r="I8" i="1"/>
  <c r="J8" i="1" s="1"/>
  <c r="I9" i="1"/>
  <c r="I10" i="1"/>
  <c r="I11" i="1"/>
  <c r="I12" i="1"/>
  <c r="J12" i="1" s="1"/>
  <c r="I13" i="1"/>
  <c r="I14" i="1"/>
  <c r="I15" i="1"/>
  <c r="I16" i="1"/>
  <c r="J16" i="1" s="1"/>
  <c r="I17" i="1"/>
  <c r="J17" i="1" s="1"/>
  <c r="I18" i="1"/>
  <c r="I19" i="1"/>
  <c r="I20" i="1"/>
  <c r="I21" i="1"/>
  <c r="I22" i="1"/>
  <c r="I23" i="1"/>
  <c r="I24" i="1"/>
  <c r="J24" i="1" s="1"/>
  <c r="I114" i="1"/>
  <c r="I210" i="1"/>
  <c r="I255" i="1"/>
  <c r="I330" i="1"/>
  <c r="I43" i="1"/>
  <c r="I177" i="1"/>
  <c r="I256" i="1"/>
  <c r="I44" i="1"/>
  <c r="I115" i="1"/>
  <c r="I178" i="1"/>
  <c r="I211" i="1"/>
  <c r="I257" i="1"/>
  <c r="I179" i="1"/>
  <c r="I45" i="1"/>
  <c r="I116" i="1"/>
  <c r="I180" i="1"/>
  <c r="I212" i="1"/>
  <c r="I258" i="1"/>
  <c r="I181" i="1"/>
  <c r="I213" i="1"/>
  <c r="I117" i="1"/>
  <c r="I259" i="1"/>
  <c r="I118" i="1"/>
  <c r="I214" i="1"/>
  <c r="I260" i="1"/>
  <c r="I46" i="1"/>
  <c r="I47" i="1"/>
  <c r="I119" i="1"/>
  <c r="I120" i="1"/>
  <c r="I215" i="1"/>
  <c r="I261" i="1"/>
  <c r="I319" i="1"/>
  <c r="I48" i="1"/>
  <c r="I182" i="1"/>
  <c r="I49" i="1"/>
  <c r="I121" i="1"/>
  <c r="I183" i="1"/>
  <c r="I216" i="1"/>
  <c r="I262" i="1"/>
  <c r="I320" i="1"/>
  <c r="I331" i="1"/>
  <c r="I50" i="1"/>
  <c r="I51" i="1"/>
  <c r="I52" i="1"/>
  <c r="I184" i="1"/>
  <c r="I217" i="1"/>
  <c r="I332" i="1"/>
  <c r="I263" i="1"/>
  <c r="I122" i="1"/>
  <c r="I123" i="1"/>
  <c r="I264" i="1"/>
  <c r="I53" i="1"/>
  <c r="I124" i="1"/>
  <c r="I185" i="1"/>
  <c r="I218" i="1"/>
  <c r="I265" i="1"/>
  <c r="I333" i="1"/>
  <c r="I125" i="1"/>
  <c r="I266" i="1"/>
  <c r="I126" i="1"/>
  <c r="I54" i="1"/>
  <c r="I55" i="1"/>
  <c r="I219" i="1"/>
  <c r="I127" i="1"/>
  <c r="I186" i="1"/>
  <c r="I220" i="1"/>
  <c r="I267" i="1"/>
  <c r="I334" i="1"/>
  <c r="I268" i="1"/>
  <c r="J268" i="1" s="1"/>
  <c r="I56" i="1"/>
  <c r="I221" i="1"/>
  <c r="I269" i="1"/>
  <c r="J269" i="1" s="1"/>
  <c r="I270" i="1"/>
  <c r="I57" i="1"/>
  <c r="I128" i="1"/>
  <c r="I222" i="1"/>
  <c r="J222" i="1" s="1"/>
  <c r="I271" i="1"/>
  <c r="J271" i="1" s="1"/>
  <c r="I335" i="1"/>
  <c r="I129" i="1"/>
  <c r="I272" i="1"/>
  <c r="J272" i="1" s="1"/>
  <c r="I58" i="1"/>
  <c r="J58" i="1" s="1"/>
  <c r="I187" i="1"/>
  <c r="I273" i="1"/>
  <c r="I336" i="1"/>
  <c r="J336" i="1" s="1"/>
  <c r="I130" i="1"/>
  <c r="J130" i="1" s="1"/>
  <c r="I131" i="1"/>
  <c r="I223" i="1"/>
  <c r="I321" i="1"/>
  <c r="J321" i="1" s="1"/>
  <c r="I59" i="1"/>
  <c r="J59" i="1" s="1"/>
  <c r="I60" i="1"/>
  <c r="I132" i="1"/>
  <c r="I188" i="1"/>
  <c r="J188" i="1" s="1"/>
  <c r="I224" i="1"/>
  <c r="I274" i="1"/>
  <c r="I322" i="1"/>
  <c r="I225" i="1"/>
  <c r="J225" i="1" s="1"/>
  <c r="I337" i="1"/>
  <c r="J337" i="1" s="1"/>
  <c r="I275" i="1"/>
  <c r="I276" i="1"/>
  <c r="I277" i="1"/>
  <c r="J277" i="1" s="1"/>
  <c r="I338" i="1"/>
  <c r="J338" i="1" s="1"/>
  <c r="I278" i="1"/>
  <c r="I133" i="1"/>
  <c r="I279" i="1"/>
  <c r="J279" i="1" s="1"/>
  <c r="I134" i="1"/>
  <c r="J134" i="1" s="1"/>
  <c r="I189" i="1"/>
  <c r="I280" i="1"/>
  <c r="I339" i="1"/>
  <c r="J339" i="1" s="1"/>
  <c r="I226" i="1"/>
  <c r="J226" i="1" s="1"/>
  <c r="I340" i="1"/>
  <c r="I190" i="1"/>
  <c r="I135" i="1"/>
  <c r="J135" i="1" s="1"/>
  <c r="I191" i="1"/>
  <c r="J191" i="1" s="1"/>
  <c r="I227" i="1"/>
  <c r="I281" i="1"/>
  <c r="I341" i="1"/>
  <c r="J341" i="1" s="1"/>
  <c r="I61" i="1"/>
  <c r="J61" i="1" s="1"/>
  <c r="I192" i="1"/>
  <c r="I193" i="1"/>
  <c r="I282" i="1"/>
  <c r="J282" i="1" s="1"/>
  <c r="I62" i="1"/>
  <c r="I136" i="1"/>
  <c r="I194" i="1"/>
  <c r="I228" i="1"/>
  <c r="J228" i="1" s="1"/>
  <c r="I283" i="1"/>
  <c r="J283" i="1" s="1"/>
  <c r="I284" i="1"/>
  <c r="I285" i="1"/>
  <c r="I63" i="1"/>
  <c r="J63" i="1" s="1"/>
  <c r="I286" i="1"/>
  <c r="J286" i="1" s="1"/>
  <c r="I137" i="1"/>
  <c r="I138" i="1"/>
  <c r="I287" i="1"/>
  <c r="J287" i="1" s="1"/>
  <c r="I64" i="1"/>
  <c r="J64" i="1" s="1"/>
  <c r="I139" i="1"/>
  <c r="I195" i="1"/>
  <c r="I229" i="1"/>
  <c r="J229" i="1" s="1"/>
  <c r="I288" i="1"/>
  <c r="J288" i="1" s="1"/>
  <c r="I342" i="1"/>
  <c r="I230" i="1"/>
  <c r="I289" i="1"/>
  <c r="I290" i="1"/>
  <c r="J290" i="1" s="1"/>
  <c r="I343" i="1"/>
  <c r="I231" i="1"/>
  <c r="I344" i="1"/>
  <c r="J344" i="1" s="1"/>
  <c r="I65" i="1"/>
  <c r="I196" i="1"/>
  <c r="I232" i="1"/>
  <c r="I291" i="1"/>
  <c r="J291" i="1" s="1"/>
  <c r="I345" i="1"/>
  <c r="J345" i="1" s="1"/>
  <c r="I292" i="1"/>
  <c r="I346" i="1"/>
  <c r="I66" i="1"/>
  <c r="J66" i="1" s="1"/>
  <c r="I140" i="1"/>
  <c r="J140" i="1" s="1"/>
  <c r="I67" i="1"/>
  <c r="I197" i="1"/>
  <c r="I233" i="1"/>
  <c r="J233" i="1" s="1"/>
  <c r="I293" i="1"/>
  <c r="J293" i="1" s="1"/>
  <c r="I347" i="1"/>
  <c r="I323" i="1"/>
  <c r="I234" i="1"/>
  <c r="J234" i="1" s="1"/>
  <c r="I348" i="1"/>
  <c r="I141" i="1"/>
  <c r="I294" i="1"/>
  <c r="I68" i="1"/>
  <c r="I324" i="1"/>
  <c r="I349" i="1"/>
  <c r="I69" i="1"/>
  <c r="I142" i="1"/>
  <c r="J142" i="1" s="1"/>
  <c r="I235" i="1"/>
  <c r="J235" i="1" s="1"/>
  <c r="I350" i="1"/>
  <c r="I70" i="1"/>
  <c r="I351" i="1"/>
  <c r="J351" i="1" s="1"/>
  <c r="I71" i="1"/>
  <c r="J71" i="1" s="1"/>
  <c r="I236" i="1"/>
  <c r="I295" i="1"/>
  <c r="I352" i="1"/>
  <c r="J352" i="1" s="1"/>
  <c r="I143" i="1"/>
  <c r="J143" i="1" s="1"/>
  <c r="I72" i="1"/>
  <c r="I198" i="1"/>
  <c r="I353" i="1"/>
  <c r="J353" i="1" s="1"/>
  <c r="I144" i="1"/>
  <c r="I73" i="1"/>
  <c r="I199" i="1"/>
  <c r="I237" i="1"/>
  <c r="J237" i="1" s="1"/>
  <c r="I325" i="1"/>
  <c r="J325" i="1" s="1"/>
  <c r="I74" i="1"/>
  <c r="I296" i="1"/>
  <c r="I145" i="1"/>
  <c r="J145" i="1" s="1"/>
  <c r="I297" i="1"/>
  <c r="J297" i="1" s="1"/>
  <c r="I75" i="1"/>
  <c r="I146" i="1"/>
  <c r="I76" i="1"/>
  <c r="J76" i="1" s="1"/>
  <c r="I147" i="1"/>
  <c r="J147" i="1" s="1"/>
  <c r="I77" i="1"/>
  <c r="I238" i="1"/>
  <c r="I354" i="1"/>
  <c r="J354" i="1" s="1"/>
  <c r="I148" i="1"/>
  <c r="I298" i="1"/>
  <c r="I355" i="1"/>
  <c r="I78" i="1"/>
  <c r="J78" i="1" s="1"/>
  <c r="I239" i="1"/>
  <c r="J239" i="1" s="1"/>
  <c r="I356" i="1"/>
  <c r="I149" i="1"/>
  <c r="I79" i="1"/>
  <c r="J79" i="1" s="1"/>
  <c r="I357" i="1"/>
  <c r="J357" i="1" s="1"/>
  <c r="I299" i="1"/>
  <c r="I240" i="1"/>
  <c r="I150" i="1"/>
  <c r="J150" i="1" s="1"/>
  <c r="I151" i="1"/>
  <c r="J151" i="1" s="1"/>
  <c r="I200" i="1"/>
  <c r="I241" i="1"/>
  <c r="I358" i="1"/>
  <c r="J358" i="1" s="1"/>
  <c r="I300" i="1"/>
  <c r="I359" i="1"/>
  <c r="I80" i="1"/>
  <c r="I81" i="1"/>
  <c r="J81" i="1" s="1"/>
  <c r="I82" i="1"/>
  <c r="J82" i="1" s="1"/>
  <c r="I83" i="1"/>
  <c r="I360" i="1"/>
  <c r="I361" i="1"/>
  <c r="J361" i="1" s="1"/>
  <c r="I152" i="1"/>
  <c r="J152" i="1" s="1"/>
  <c r="I84" i="1"/>
  <c r="I28" i="1"/>
  <c r="I153" i="1"/>
  <c r="J153" i="1" s="1"/>
  <c r="I242" i="1"/>
  <c r="J242" i="1" s="1"/>
  <c r="I301" i="1"/>
  <c r="I362" i="1"/>
  <c r="I302" i="1"/>
  <c r="J302" i="1" s="1"/>
  <c r="I154" i="1"/>
  <c r="I85" i="1"/>
  <c r="I243" i="1"/>
  <c r="I363" i="1"/>
  <c r="J363" i="1" s="1"/>
  <c r="I86" i="1"/>
  <c r="J86" i="1" s="1"/>
  <c r="I29" i="1"/>
  <c r="I303" i="1"/>
  <c r="I244" i="1"/>
  <c r="J244" i="1" s="1"/>
  <c r="I155" i="1"/>
  <c r="J155" i="1" s="1"/>
  <c r="I364" i="1"/>
  <c r="I326" i="1"/>
  <c r="I201" i="1"/>
  <c r="J201" i="1" s="1"/>
  <c r="I87" i="1"/>
  <c r="J87" i="1" s="1"/>
  <c r="I365" i="1"/>
  <c r="I156" i="1"/>
  <c r="I304" i="1"/>
  <c r="J304" i="1" s="1"/>
  <c r="I305" i="1"/>
  <c r="I157" i="1"/>
  <c r="I88" i="1"/>
  <c r="I366" i="1"/>
  <c r="J366" i="1" s="1"/>
  <c r="I367" i="1"/>
  <c r="J367" i="1" s="1"/>
  <c r="I202" i="1"/>
  <c r="I89" i="1"/>
  <c r="I158" i="1"/>
  <c r="J158" i="1" s="1"/>
  <c r="I245" i="1"/>
  <c r="J245" i="1" s="1"/>
  <c r="I30" i="1"/>
  <c r="I90" i="1"/>
  <c r="I306" i="1"/>
  <c r="J306" i="1" s="1"/>
  <c r="I368" i="1"/>
  <c r="J368" i="1" s="1"/>
  <c r="I307" i="1"/>
  <c r="I246" i="1"/>
  <c r="I31" i="1"/>
  <c r="J31" i="1" s="1"/>
  <c r="I91" i="1"/>
  <c r="J91" i="1" s="1"/>
  <c r="I159" i="1"/>
  <c r="I92" i="1"/>
  <c r="I247" i="1"/>
  <c r="J247" i="1" s="1"/>
  <c r="I93" i="1"/>
  <c r="I26" i="1"/>
  <c r="I369" i="1"/>
  <c r="I308" i="1"/>
  <c r="J308" i="1" s="1"/>
  <c r="I25" i="1"/>
  <c r="J25" i="1" s="1"/>
  <c r="I248" i="1"/>
  <c r="I94" i="1"/>
  <c r="I160" i="1"/>
  <c r="J160" i="1" s="1"/>
  <c r="I327" i="1"/>
  <c r="J327" i="1" s="1"/>
  <c r="I95" i="1"/>
  <c r="I203" i="1"/>
  <c r="I96" i="1"/>
  <c r="J96" i="1" s="1"/>
  <c r="I309" i="1"/>
  <c r="I97" i="1"/>
  <c r="I204" i="1"/>
  <c r="I36" i="1"/>
  <c r="I161" i="1"/>
  <c r="J161" i="1" s="1"/>
  <c r="I370" i="1"/>
  <c r="I32" i="1"/>
  <c r="I310" i="1"/>
  <c r="J310" i="1" s="1"/>
  <c r="I205" i="1"/>
  <c r="I41" i="1"/>
  <c r="I42" i="1"/>
  <c r="I249" i="1"/>
  <c r="J249" i="1" s="1"/>
  <c r="I37" i="1"/>
  <c r="I98" i="1"/>
  <c r="I39" i="1"/>
  <c r="I328" i="1"/>
  <c r="J328" i="1" s="1"/>
  <c r="I206" i="1"/>
  <c r="I27" i="1"/>
  <c r="I38" i="1"/>
  <c r="I99" i="1"/>
  <c r="J99" i="1" s="1"/>
  <c r="I311" i="1"/>
  <c r="J311" i="1" s="1"/>
  <c r="I100" i="1"/>
  <c r="I312" i="1"/>
  <c r="I371" i="1"/>
  <c r="J371" i="1" s="1"/>
  <c r="I101" i="1"/>
  <c r="J101" i="1" s="1"/>
  <c r="I162" i="1"/>
  <c r="I102" i="1"/>
  <c r="I329" i="1"/>
  <c r="J329" i="1" s="1"/>
  <c r="I372" i="1"/>
  <c r="J372" i="1" s="1"/>
  <c r="I250" i="1"/>
  <c r="I103" i="1"/>
  <c r="I104" i="1"/>
  <c r="J104" i="1" s="1"/>
  <c r="I313" i="1"/>
  <c r="I314" i="1"/>
  <c r="I373" i="1"/>
  <c r="I105" i="1"/>
  <c r="J105" i="1" s="1"/>
  <c r="I207" i="1"/>
  <c r="J207" i="1" s="1"/>
  <c r="I106" i="1"/>
  <c r="I374" i="1"/>
  <c r="I33" i="1"/>
  <c r="J33" i="1" s="1"/>
  <c r="I208" i="1"/>
  <c r="J208" i="1" s="1"/>
  <c r="I163" i="1"/>
  <c r="I315" i="1"/>
  <c r="I40" i="1"/>
  <c r="J40" i="1" s="1"/>
  <c r="I251" i="1"/>
  <c r="J251" i="1" s="1"/>
  <c r="I107" i="1"/>
  <c r="I164" i="1"/>
  <c r="I165" i="1"/>
  <c r="J165" i="1" s="1"/>
  <c r="I316" i="1"/>
  <c r="I108" i="1"/>
  <c r="I166" i="1"/>
  <c r="I375" i="1"/>
  <c r="J375" i="1" s="1"/>
  <c r="I34" i="1"/>
  <c r="I317" i="1"/>
  <c r="I167" i="1"/>
  <c r="I209" i="1"/>
  <c r="I168" i="1"/>
  <c r="J168" i="1" s="1"/>
  <c r="I169" i="1"/>
  <c r="I252" i="1"/>
  <c r="I109" i="1"/>
  <c r="I170" i="1"/>
  <c r="J170" i="1" s="1"/>
  <c r="I171" i="1"/>
  <c r="I110" i="1"/>
  <c r="I253" i="1"/>
  <c r="I172" i="1"/>
  <c r="J172" i="1" s="1"/>
  <c r="I111" i="1"/>
  <c r="I376" i="1"/>
  <c r="I254" i="1"/>
  <c r="J254" i="1" s="1"/>
  <c r="I173" i="1"/>
  <c r="J173" i="1" s="1"/>
  <c r="I35" i="1"/>
  <c r="I318" i="1"/>
  <c r="I112" i="1"/>
  <c r="J112" i="1" s="1"/>
  <c r="I377" i="1"/>
  <c r="J377" i="1" s="1"/>
  <c r="I174" i="1"/>
  <c r="I113" i="1"/>
  <c r="I175" i="1"/>
  <c r="J175" i="1" s="1"/>
  <c r="I378" i="1"/>
  <c r="J378" i="1" s="1"/>
  <c r="I176" i="1"/>
  <c r="I379" i="1"/>
  <c r="I380" i="1"/>
  <c r="J114" i="1"/>
  <c r="J210" i="1"/>
  <c r="J255" i="1"/>
  <c r="J330" i="1"/>
  <c r="J43" i="1"/>
  <c r="J177" i="1"/>
  <c r="J256" i="1"/>
  <c r="J44" i="1"/>
  <c r="J115" i="1"/>
  <c r="J178" i="1"/>
  <c r="J211" i="1"/>
  <c r="J257" i="1"/>
  <c r="J179" i="1"/>
  <c r="J45" i="1"/>
  <c r="J116" i="1"/>
  <c r="J180" i="1"/>
  <c r="J212" i="1"/>
  <c r="J258" i="1"/>
  <c r="J181" i="1"/>
  <c r="J213" i="1"/>
  <c r="J117" i="1"/>
  <c r="J259" i="1"/>
  <c r="J118" i="1"/>
  <c r="J214" i="1"/>
  <c r="J260" i="1"/>
  <c r="J46" i="1"/>
  <c r="J47" i="1"/>
  <c r="J119" i="1"/>
  <c r="J120" i="1"/>
  <c r="J215" i="1"/>
  <c r="J261" i="1"/>
  <c r="J319" i="1"/>
  <c r="J48" i="1"/>
  <c r="J182" i="1"/>
  <c r="J49" i="1"/>
  <c r="J121" i="1"/>
  <c r="J183" i="1"/>
  <c r="J216" i="1"/>
  <c r="J262" i="1"/>
  <c r="J320" i="1"/>
  <c r="J331" i="1"/>
  <c r="J50" i="1"/>
  <c r="J51" i="1"/>
  <c r="J52" i="1"/>
  <c r="J184" i="1"/>
  <c r="J217" i="1"/>
  <c r="J332" i="1"/>
  <c r="J263" i="1"/>
  <c r="J122" i="1"/>
  <c r="J123" i="1"/>
  <c r="J264" i="1"/>
  <c r="J53" i="1"/>
  <c r="J124" i="1"/>
  <c r="J185" i="1"/>
  <c r="J218" i="1"/>
  <c r="J265" i="1"/>
  <c r="J333" i="1"/>
  <c r="J125" i="1"/>
  <c r="J266" i="1"/>
  <c r="J126" i="1"/>
  <c r="J54" i="1"/>
  <c r="J55" i="1"/>
  <c r="J219" i="1"/>
  <c r="J127" i="1"/>
  <c r="J186" i="1"/>
  <c r="J220" i="1"/>
  <c r="J267" i="1"/>
  <c r="J334" i="1"/>
  <c r="J9" i="1"/>
  <c r="J56" i="1"/>
  <c r="J221" i="1"/>
  <c r="J270" i="1"/>
  <c r="J57" i="1"/>
  <c r="J128" i="1"/>
  <c r="J335" i="1"/>
  <c r="J10" i="1"/>
  <c r="J129" i="1"/>
  <c r="J187" i="1"/>
  <c r="J273" i="1"/>
  <c r="J131" i="1"/>
  <c r="J223" i="1"/>
  <c r="J60" i="1"/>
  <c r="J132" i="1"/>
  <c r="J224" i="1"/>
  <c r="J274" i="1"/>
  <c r="J322" i="1"/>
  <c r="J275" i="1"/>
  <c r="J276" i="1"/>
  <c r="J278" i="1"/>
  <c r="J133" i="1"/>
  <c r="J189" i="1"/>
  <c r="J280" i="1"/>
  <c r="J11" i="1"/>
  <c r="J340" i="1"/>
  <c r="J190" i="1"/>
  <c r="J13" i="1"/>
  <c r="J227" i="1"/>
  <c r="J281" i="1"/>
  <c r="J14" i="1"/>
  <c r="J192" i="1"/>
  <c r="J193" i="1"/>
  <c r="J62" i="1"/>
  <c r="J136" i="1"/>
  <c r="J194" i="1"/>
  <c r="J15" i="1"/>
  <c r="J284" i="1"/>
  <c r="J285" i="1"/>
  <c r="J137" i="1"/>
  <c r="J138" i="1"/>
  <c r="J139" i="1"/>
  <c r="J195" i="1"/>
  <c r="J342" i="1"/>
  <c r="J230" i="1"/>
  <c r="J289" i="1"/>
  <c r="J343" i="1"/>
  <c r="J231" i="1"/>
  <c r="J65" i="1"/>
  <c r="J196" i="1"/>
  <c r="J232" i="1"/>
  <c r="J292" i="1"/>
  <c r="J346" i="1"/>
  <c r="J67" i="1"/>
  <c r="J197" i="1"/>
  <c r="J347" i="1"/>
  <c r="J323" i="1"/>
  <c r="J348" i="1"/>
  <c r="J141" i="1"/>
  <c r="J294" i="1"/>
  <c r="J68" i="1"/>
  <c r="J324" i="1"/>
  <c r="J349" i="1"/>
  <c r="J69" i="1"/>
  <c r="J350" i="1"/>
  <c r="J70" i="1"/>
  <c r="J236" i="1"/>
  <c r="J295" i="1"/>
  <c r="J72" i="1"/>
  <c r="J198" i="1"/>
  <c r="J144" i="1"/>
  <c r="J73" i="1"/>
  <c r="J199" i="1"/>
  <c r="J74" i="1"/>
  <c r="J296" i="1"/>
  <c r="J75" i="1"/>
  <c r="J146" i="1"/>
  <c r="J77" i="1"/>
  <c r="J238" i="1"/>
  <c r="J148" i="1"/>
  <c r="J298" i="1"/>
  <c r="J355" i="1"/>
  <c r="J356" i="1"/>
  <c r="J149" i="1"/>
  <c r="J299" i="1"/>
  <c r="J240" i="1"/>
  <c r="J200" i="1"/>
  <c r="J241" i="1"/>
  <c r="J300" i="1"/>
  <c r="J359" i="1"/>
  <c r="J80" i="1"/>
  <c r="J83" i="1"/>
  <c r="J360" i="1"/>
  <c r="J84" i="1"/>
  <c r="J28" i="1"/>
  <c r="J301" i="1"/>
  <c r="J362" i="1"/>
  <c r="J154" i="1"/>
  <c r="J85" i="1"/>
  <c r="J243" i="1"/>
  <c r="J29" i="1"/>
  <c r="J303" i="1"/>
  <c r="J364" i="1"/>
  <c r="J326" i="1"/>
  <c r="J365" i="1"/>
  <c r="J156" i="1"/>
  <c r="J305" i="1"/>
  <c r="J157" i="1"/>
  <c r="J88" i="1"/>
  <c r="J202" i="1"/>
  <c r="J89" i="1"/>
  <c r="J30" i="1"/>
  <c r="J90" i="1"/>
  <c r="J307" i="1"/>
  <c r="J246" i="1"/>
  <c r="J7" i="1"/>
  <c r="J159" i="1"/>
  <c r="J92" i="1"/>
  <c r="J93" i="1"/>
  <c r="J26" i="1"/>
  <c r="J22" i="1"/>
  <c r="J5" i="1"/>
  <c r="J369" i="1"/>
  <c r="J248" i="1"/>
  <c r="J94" i="1"/>
  <c r="J95" i="1"/>
  <c r="J203" i="1"/>
  <c r="J309" i="1"/>
  <c r="J18" i="1"/>
  <c r="J97" i="1"/>
  <c r="J204" i="1"/>
  <c r="J36" i="1"/>
  <c r="J370" i="1"/>
  <c r="J32" i="1"/>
  <c r="J205" i="1"/>
  <c r="J41" i="1"/>
  <c r="J42" i="1"/>
  <c r="J23" i="1"/>
  <c r="J37" i="1"/>
  <c r="J98" i="1"/>
  <c r="J6" i="1"/>
  <c r="J39" i="1"/>
  <c r="J206" i="1"/>
  <c r="J27" i="1"/>
  <c r="J38" i="1"/>
  <c r="J100" i="1"/>
  <c r="J312" i="1"/>
  <c r="J162" i="1"/>
  <c r="J102" i="1"/>
  <c r="J250" i="1"/>
  <c r="J103" i="1"/>
  <c r="J313" i="1"/>
  <c r="J314" i="1"/>
  <c r="J373" i="1"/>
  <c r="J106" i="1"/>
  <c r="J374" i="1"/>
  <c r="J163" i="1"/>
  <c r="J315" i="1"/>
  <c r="J107" i="1"/>
  <c r="J164" i="1"/>
  <c r="J316" i="1"/>
  <c r="J19" i="1"/>
  <c r="J108" i="1"/>
  <c r="J166" i="1"/>
  <c r="J34" i="1"/>
  <c r="J317" i="1"/>
  <c r="J167" i="1"/>
  <c r="J2" i="1"/>
  <c r="J209" i="1"/>
  <c r="J169" i="1"/>
  <c r="J252" i="1"/>
  <c r="J109" i="1"/>
  <c r="J171" i="1"/>
  <c r="J110" i="1"/>
  <c r="J253" i="1"/>
  <c r="J20" i="1"/>
  <c r="J111" i="1"/>
  <c r="J21" i="1"/>
  <c r="J376" i="1"/>
  <c r="J35" i="1"/>
  <c r="J318" i="1"/>
  <c r="J174" i="1"/>
  <c r="J113" i="1"/>
  <c r="J3" i="1"/>
  <c r="J176" i="1"/>
  <c r="J379" i="1"/>
  <c r="J380" i="1"/>
  <c r="K114" i="1"/>
  <c r="K210" i="1"/>
  <c r="K255" i="1"/>
  <c r="K330" i="1"/>
  <c r="K43" i="1"/>
  <c r="K177" i="1"/>
  <c r="K256" i="1"/>
  <c r="K44" i="1"/>
  <c r="K115" i="1"/>
  <c r="K178" i="1"/>
  <c r="K211" i="1"/>
  <c r="K257" i="1"/>
  <c r="K179" i="1"/>
  <c r="K45" i="1"/>
  <c r="K116" i="1"/>
  <c r="K180" i="1"/>
  <c r="K212" i="1"/>
  <c r="K258" i="1"/>
  <c r="K181" i="1"/>
  <c r="K213" i="1"/>
  <c r="K117" i="1"/>
  <c r="K259" i="1"/>
  <c r="K118" i="1"/>
  <c r="K214" i="1"/>
  <c r="K260" i="1"/>
  <c r="K46" i="1"/>
  <c r="K47" i="1"/>
  <c r="K119" i="1"/>
  <c r="K120" i="1"/>
  <c r="K215" i="1"/>
  <c r="K261" i="1"/>
  <c r="K319" i="1"/>
  <c r="K48" i="1"/>
  <c r="K182" i="1"/>
  <c r="K49" i="1"/>
  <c r="K121" i="1"/>
  <c r="K183" i="1"/>
  <c r="K216" i="1"/>
  <c r="K262" i="1"/>
  <c r="K320" i="1"/>
  <c r="K331" i="1"/>
  <c r="K50" i="1"/>
  <c r="K51" i="1"/>
  <c r="K52" i="1"/>
  <c r="K184" i="1"/>
  <c r="K217" i="1"/>
  <c r="K332" i="1"/>
  <c r="K263" i="1"/>
  <c r="K122" i="1"/>
  <c r="K123" i="1"/>
  <c r="K264" i="1"/>
  <c r="K53" i="1"/>
  <c r="K124" i="1"/>
  <c r="K185" i="1"/>
  <c r="K218" i="1"/>
  <c r="K265" i="1"/>
  <c r="K333" i="1"/>
  <c r="K125" i="1"/>
  <c r="K266" i="1"/>
  <c r="K126" i="1"/>
  <c r="K54" i="1"/>
  <c r="K55" i="1"/>
  <c r="K219" i="1"/>
  <c r="K127" i="1"/>
  <c r="K186" i="1"/>
  <c r="K220" i="1"/>
  <c r="K267" i="1"/>
  <c r="K334" i="1"/>
  <c r="K9" i="1"/>
  <c r="K268" i="1"/>
  <c r="K56" i="1"/>
  <c r="K221" i="1"/>
  <c r="K269" i="1"/>
  <c r="K270" i="1"/>
  <c r="K57" i="1"/>
  <c r="K128" i="1"/>
  <c r="K222" i="1"/>
  <c r="K271" i="1"/>
  <c r="K335" i="1"/>
  <c r="K10" i="1"/>
  <c r="K129" i="1"/>
  <c r="K272" i="1"/>
  <c r="K58" i="1"/>
  <c r="K187" i="1"/>
  <c r="K273" i="1"/>
  <c r="K336" i="1"/>
  <c r="K130" i="1"/>
  <c r="K131" i="1"/>
  <c r="K223" i="1"/>
  <c r="K321" i="1"/>
  <c r="K59" i="1"/>
  <c r="K60" i="1"/>
  <c r="K132" i="1"/>
  <c r="K188" i="1"/>
  <c r="K224" i="1"/>
  <c r="K274" i="1"/>
  <c r="K322" i="1"/>
  <c r="K225" i="1"/>
  <c r="K337" i="1"/>
  <c r="K275" i="1"/>
  <c r="K276" i="1"/>
  <c r="K277" i="1"/>
  <c r="K338" i="1"/>
  <c r="K278" i="1"/>
  <c r="K133" i="1"/>
  <c r="K279" i="1"/>
  <c r="K134" i="1"/>
  <c r="K189" i="1"/>
  <c r="K280" i="1"/>
  <c r="K339" i="1"/>
  <c r="K11" i="1"/>
  <c r="K226" i="1"/>
  <c r="K12" i="1"/>
  <c r="K340" i="1"/>
  <c r="K190" i="1"/>
  <c r="K13" i="1"/>
  <c r="K135" i="1"/>
  <c r="K191" i="1"/>
  <c r="K227" i="1"/>
  <c r="K281" i="1"/>
  <c r="K341" i="1"/>
  <c r="K14" i="1"/>
  <c r="K61" i="1"/>
  <c r="K192" i="1"/>
  <c r="K193" i="1"/>
  <c r="K282" i="1"/>
  <c r="K62" i="1"/>
  <c r="K136" i="1"/>
  <c r="K194" i="1"/>
  <c r="K228" i="1"/>
  <c r="K283" i="1"/>
  <c r="K15" i="1"/>
  <c r="K284" i="1"/>
  <c r="K285" i="1"/>
  <c r="K63" i="1"/>
  <c r="K286" i="1"/>
  <c r="K137" i="1"/>
  <c r="K138" i="1"/>
  <c r="K287" i="1"/>
  <c r="K64" i="1"/>
  <c r="K139" i="1"/>
  <c r="K195" i="1"/>
  <c r="K229" i="1"/>
  <c r="K288" i="1"/>
  <c r="K342" i="1"/>
  <c r="K230" i="1"/>
  <c r="K289" i="1"/>
  <c r="K290" i="1"/>
  <c r="K343" i="1"/>
  <c r="K231" i="1"/>
  <c r="K344" i="1"/>
  <c r="K65" i="1"/>
  <c r="K196" i="1"/>
  <c r="K232" i="1"/>
  <c r="K291" i="1"/>
  <c r="K345" i="1"/>
  <c r="K292" i="1"/>
  <c r="K346" i="1"/>
  <c r="K66" i="1"/>
  <c r="K140" i="1"/>
  <c r="K67" i="1"/>
  <c r="K197" i="1"/>
  <c r="K233" i="1"/>
  <c r="K293" i="1"/>
  <c r="K347" i="1"/>
  <c r="K323" i="1"/>
  <c r="K234" i="1"/>
  <c r="K348" i="1"/>
  <c r="K141" i="1"/>
  <c r="K294" i="1"/>
  <c r="K68" i="1"/>
  <c r="K324" i="1"/>
  <c r="K349" i="1"/>
  <c r="K69" i="1"/>
  <c r="K142" i="1"/>
  <c r="K235" i="1"/>
  <c r="K350" i="1"/>
  <c r="K70" i="1"/>
  <c r="K351" i="1"/>
  <c r="K71" i="1"/>
  <c r="K236" i="1"/>
  <c r="K295" i="1"/>
  <c r="K352" i="1"/>
  <c r="K143" i="1"/>
  <c r="K72" i="1"/>
  <c r="K198" i="1"/>
  <c r="K353" i="1"/>
  <c r="K144" i="1"/>
  <c r="K73" i="1"/>
  <c r="K199" i="1"/>
  <c r="K237" i="1"/>
  <c r="K325" i="1"/>
  <c r="K74" i="1"/>
  <c r="K296" i="1"/>
  <c r="K145" i="1"/>
  <c r="K297" i="1"/>
  <c r="K75" i="1"/>
  <c r="K146" i="1"/>
  <c r="K76" i="1"/>
  <c r="K147" i="1"/>
  <c r="K77" i="1"/>
  <c r="K238" i="1"/>
  <c r="K354" i="1"/>
  <c r="K148" i="1"/>
  <c r="K298" i="1"/>
  <c r="K355" i="1"/>
  <c r="K78" i="1"/>
  <c r="K239" i="1"/>
  <c r="K356" i="1"/>
  <c r="K149" i="1"/>
  <c r="K79" i="1"/>
  <c r="K357" i="1"/>
  <c r="K299" i="1"/>
  <c r="K240" i="1"/>
  <c r="K150" i="1"/>
  <c r="K151" i="1"/>
  <c r="K200" i="1"/>
  <c r="K241" i="1"/>
  <c r="K358" i="1"/>
  <c r="K300" i="1"/>
  <c r="K359" i="1"/>
  <c r="K80" i="1"/>
  <c r="K81" i="1"/>
  <c r="K82" i="1"/>
  <c r="K83" i="1"/>
  <c r="K360" i="1"/>
  <c r="K361" i="1"/>
  <c r="K152" i="1"/>
  <c r="K84" i="1"/>
  <c r="K28" i="1"/>
  <c r="K153" i="1"/>
  <c r="K242" i="1"/>
  <c r="K301" i="1"/>
  <c r="K362" i="1"/>
  <c r="K302" i="1"/>
  <c r="K154" i="1"/>
  <c r="K85" i="1"/>
  <c r="K243" i="1"/>
  <c r="K363" i="1"/>
  <c r="K86" i="1"/>
  <c r="K29" i="1"/>
  <c r="K303" i="1"/>
  <c r="K244" i="1"/>
  <c r="K155" i="1"/>
  <c r="K364" i="1"/>
  <c r="K326" i="1"/>
  <c r="K201" i="1"/>
  <c r="K87" i="1"/>
  <c r="K365" i="1"/>
  <c r="K156" i="1"/>
  <c r="K304" i="1"/>
  <c r="K305" i="1"/>
  <c r="K157" i="1"/>
  <c r="K88" i="1"/>
  <c r="K366" i="1"/>
  <c r="K367" i="1"/>
  <c r="K202" i="1"/>
  <c r="K89" i="1"/>
  <c r="K158" i="1"/>
  <c r="K245" i="1"/>
  <c r="K30" i="1"/>
  <c r="K90" i="1"/>
  <c r="K306" i="1"/>
  <c r="K368" i="1"/>
  <c r="K307" i="1"/>
  <c r="K246" i="1"/>
  <c r="K7" i="1"/>
  <c r="K31" i="1"/>
  <c r="K24" i="1"/>
  <c r="K91" i="1"/>
  <c r="K159" i="1"/>
  <c r="K92" i="1"/>
  <c r="K247" i="1"/>
  <c r="K93" i="1"/>
  <c r="K26" i="1"/>
  <c r="K16" i="1"/>
  <c r="K22" i="1"/>
  <c r="K5" i="1"/>
  <c r="K369" i="1"/>
  <c r="K308" i="1"/>
  <c r="K25" i="1"/>
  <c r="K17" i="1"/>
  <c r="K248" i="1"/>
  <c r="K94" i="1"/>
  <c r="K160" i="1"/>
  <c r="K327" i="1"/>
  <c r="K95" i="1"/>
  <c r="K203" i="1"/>
  <c r="K96" i="1"/>
  <c r="K309" i="1"/>
  <c r="K18" i="1"/>
  <c r="K97" i="1"/>
  <c r="K204" i="1"/>
  <c r="K36" i="1"/>
  <c r="K161" i="1"/>
  <c r="K370" i="1"/>
  <c r="K32" i="1"/>
  <c r="K310" i="1"/>
  <c r="K205" i="1"/>
  <c r="K41" i="1"/>
  <c r="K42" i="1"/>
  <c r="K249" i="1"/>
  <c r="K23" i="1"/>
  <c r="K37" i="1"/>
  <c r="K98" i="1"/>
  <c r="K6" i="1"/>
  <c r="K39" i="1"/>
  <c r="K8" i="1"/>
  <c r="K328" i="1"/>
  <c r="K206" i="1"/>
  <c r="K27" i="1"/>
  <c r="K38" i="1"/>
  <c r="K99" i="1"/>
  <c r="K311" i="1"/>
  <c r="K100" i="1"/>
  <c r="K312" i="1"/>
  <c r="K371" i="1"/>
  <c r="K101" i="1"/>
  <c r="K162" i="1"/>
  <c r="K102" i="1"/>
  <c r="K329" i="1"/>
  <c r="K372" i="1"/>
  <c r="K250" i="1"/>
  <c r="K103" i="1"/>
  <c r="K104" i="1"/>
  <c r="K313" i="1"/>
  <c r="K314" i="1"/>
  <c r="K373" i="1"/>
  <c r="K105" i="1"/>
  <c r="K207" i="1"/>
  <c r="K106" i="1"/>
  <c r="K374" i="1"/>
  <c r="K33" i="1"/>
  <c r="K208" i="1"/>
  <c r="K163" i="1"/>
  <c r="K315" i="1"/>
  <c r="K40" i="1"/>
  <c r="K251" i="1"/>
  <c r="K107" i="1"/>
  <c r="K164" i="1"/>
  <c r="K165" i="1"/>
  <c r="K316" i="1"/>
  <c r="K19" i="1"/>
  <c r="K108" i="1"/>
  <c r="K166" i="1"/>
  <c r="K375" i="1"/>
  <c r="K34" i="1"/>
  <c r="K317" i="1"/>
  <c r="K167" i="1"/>
  <c r="K2" i="1"/>
  <c r="K209" i="1"/>
  <c r="K168" i="1"/>
  <c r="K169" i="1"/>
  <c r="K252" i="1"/>
  <c r="K109" i="1"/>
  <c r="K170" i="1"/>
  <c r="K171" i="1"/>
  <c r="K110" i="1"/>
  <c r="K253" i="1"/>
  <c r="K20" i="1"/>
  <c r="K172" i="1"/>
  <c r="K111" i="1"/>
  <c r="K21" i="1"/>
  <c r="K376" i="1"/>
  <c r="K254" i="1"/>
  <c r="K173" i="1"/>
  <c r="K35" i="1"/>
  <c r="K318" i="1"/>
  <c r="K112" i="1"/>
  <c r="K377" i="1"/>
  <c r="K174" i="1"/>
  <c r="K113" i="1"/>
  <c r="K175" i="1"/>
  <c r="K3" i="1"/>
  <c r="K378" i="1"/>
  <c r="K4" i="1"/>
  <c r="K176" i="1"/>
  <c r="K379" i="1"/>
  <c r="K380" i="1"/>
  <c r="L114" i="1"/>
  <c r="M114" i="1" s="1"/>
  <c r="L210" i="1"/>
  <c r="L255" i="1"/>
  <c r="L330" i="1"/>
  <c r="L43" i="1"/>
  <c r="M43" i="1" s="1"/>
  <c r="L177" i="1"/>
  <c r="L256" i="1"/>
  <c r="L44" i="1"/>
  <c r="L115" i="1"/>
  <c r="M115" i="1" s="1"/>
  <c r="L178" i="1"/>
  <c r="L211" i="1"/>
  <c r="L257" i="1"/>
  <c r="L179" i="1"/>
  <c r="M179" i="1" s="1"/>
  <c r="L45" i="1"/>
  <c r="L116" i="1"/>
  <c r="L180" i="1"/>
  <c r="L212" i="1"/>
  <c r="M212" i="1" s="1"/>
  <c r="L258" i="1"/>
  <c r="L181" i="1"/>
  <c r="L213" i="1"/>
  <c r="L117" i="1"/>
  <c r="M117" i="1" s="1"/>
  <c r="L259" i="1"/>
  <c r="L118" i="1"/>
  <c r="L214" i="1"/>
  <c r="L260" i="1"/>
  <c r="M260" i="1" s="1"/>
  <c r="L46" i="1"/>
  <c r="L47" i="1"/>
  <c r="L119" i="1"/>
  <c r="L120" i="1"/>
  <c r="M120" i="1" s="1"/>
  <c r="L215" i="1"/>
  <c r="L261" i="1"/>
  <c r="L319" i="1"/>
  <c r="L48" i="1"/>
  <c r="M48" i="1" s="1"/>
  <c r="L182" i="1"/>
  <c r="L49" i="1"/>
  <c r="L121" i="1"/>
  <c r="L183" i="1"/>
  <c r="M183" i="1" s="1"/>
  <c r="L216" i="1"/>
  <c r="L262" i="1"/>
  <c r="L320" i="1"/>
  <c r="L331" i="1"/>
  <c r="M331" i="1" s="1"/>
  <c r="L50" i="1"/>
  <c r="L51" i="1"/>
  <c r="L52" i="1"/>
  <c r="L184" i="1"/>
  <c r="M184" i="1" s="1"/>
  <c r="L217" i="1"/>
  <c r="L332" i="1"/>
  <c r="L263" i="1"/>
  <c r="L122" i="1"/>
  <c r="M122" i="1" s="1"/>
  <c r="L123" i="1"/>
  <c r="L264" i="1"/>
  <c r="L53" i="1"/>
  <c r="L124" i="1"/>
  <c r="M124" i="1" s="1"/>
  <c r="L185" i="1"/>
  <c r="L218" i="1"/>
  <c r="L265" i="1"/>
  <c r="L333" i="1"/>
  <c r="M333" i="1" s="1"/>
  <c r="L125" i="1"/>
  <c r="L266" i="1"/>
  <c r="L126" i="1"/>
  <c r="L54" i="1"/>
  <c r="M54" i="1" s="1"/>
  <c r="L55" i="1"/>
  <c r="L219" i="1"/>
  <c r="L127" i="1"/>
  <c r="L186" i="1"/>
  <c r="M186" i="1" s="1"/>
  <c r="L220" i="1"/>
  <c r="L267" i="1"/>
  <c r="L334" i="1"/>
  <c r="L9" i="1"/>
  <c r="M9" i="1" s="1"/>
  <c r="L268" i="1"/>
  <c r="L56" i="1"/>
  <c r="L221" i="1"/>
  <c r="L269" i="1"/>
  <c r="M269" i="1" s="1"/>
  <c r="L270" i="1"/>
  <c r="L57" i="1"/>
  <c r="L128" i="1"/>
  <c r="L222" i="1"/>
  <c r="M222" i="1" s="1"/>
  <c r="L271" i="1"/>
  <c r="L335" i="1"/>
  <c r="L10" i="1"/>
  <c r="L129" i="1"/>
  <c r="M129" i="1" s="1"/>
  <c r="L272" i="1"/>
  <c r="L58" i="1"/>
  <c r="L187" i="1"/>
  <c r="L273" i="1"/>
  <c r="M273" i="1" s="1"/>
  <c r="L336" i="1"/>
  <c r="L130" i="1"/>
  <c r="L131" i="1"/>
  <c r="L223" i="1"/>
  <c r="M223" i="1" s="1"/>
  <c r="L321" i="1"/>
  <c r="L59" i="1"/>
  <c r="L60" i="1"/>
  <c r="L132" i="1"/>
  <c r="M132" i="1" s="1"/>
  <c r="L188" i="1"/>
  <c r="L224" i="1"/>
  <c r="L274" i="1"/>
  <c r="L322" i="1"/>
  <c r="M322" i="1" s="1"/>
  <c r="L225" i="1"/>
  <c r="L337" i="1"/>
  <c r="L275" i="1"/>
  <c r="L276" i="1"/>
  <c r="M276" i="1" s="1"/>
  <c r="L277" i="1"/>
  <c r="L338" i="1"/>
  <c r="L278" i="1"/>
  <c r="L133" i="1"/>
  <c r="M133" i="1" s="1"/>
  <c r="L279" i="1"/>
  <c r="L134" i="1"/>
  <c r="L189" i="1"/>
  <c r="L280" i="1"/>
  <c r="M280" i="1" s="1"/>
  <c r="L339" i="1"/>
  <c r="L11" i="1"/>
  <c r="L226" i="1"/>
  <c r="L12" i="1"/>
  <c r="M12" i="1" s="1"/>
  <c r="L340" i="1"/>
  <c r="L190" i="1"/>
  <c r="L13" i="1"/>
  <c r="L135" i="1"/>
  <c r="M135" i="1" s="1"/>
  <c r="L191" i="1"/>
  <c r="L227" i="1"/>
  <c r="L281" i="1"/>
  <c r="L341" i="1"/>
  <c r="M341" i="1" s="1"/>
  <c r="L14" i="1"/>
  <c r="L61" i="1"/>
  <c r="L192" i="1"/>
  <c r="L193" i="1"/>
  <c r="M193" i="1" s="1"/>
  <c r="L282" i="1"/>
  <c r="L62" i="1"/>
  <c r="L136" i="1"/>
  <c r="L194" i="1"/>
  <c r="M194" i="1" s="1"/>
  <c r="L228" i="1"/>
  <c r="L283" i="1"/>
  <c r="L15" i="1"/>
  <c r="L284" i="1"/>
  <c r="M284" i="1" s="1"/>
  <c r="L285" i="1"/>
  <c r="L63" i="1"/>
  <c r="L286" i="1"/>
  <c r="L137" i="1"/>
  <c r="M137" i="1" s="1"/>
  <c r="L138" i="1"/>
  <c r="L287" i="1"/>
  <c r="L64" i="1"/>
  <c r="L139" i="1"/>
  <c r="M139" i="1" s="1"/>
  <c r="L195" i="1"/>
  <c r="L229" i="1"/>
  <c r="L288" i="1"/>
  <c r="L342" i="1"/>
  <c r="M342" i="1" s="1"/>
  <c r="L230" i="1"/>
  <c r="L289" i="1"/>
  <c r="L290" i="1"/>
  <c r="L343" i="1"/>
  <c r="M343" i="1" s="1"/>
  <c r="L231" i="1"/>
  <c r="L344" i="1"/>
  <c r="L65" i="1"/>
  <c r="L196" i="1"/>
  <c r="M196" i="1" s="1"/>
  <c r="L232" i="1"/>
  <c r="L291" i="1"/>
  <c r="L345" i="1"/>
  <c r="L292" i="1"/>
  <c r="M292" i="1" s="1"/>
  <c r="L346" i="1"/>
  <c r="L66" i="1"/>
  <c r="L140" i="1"/>
  <c r="L67" i="1"/>
  <c r="M67" i="1" s="1"/>
  <c r="L197" i="1"/>
  <c r="L233" i="1"/>
  <c r="L293" i="1"/>
  <c r="L347" i="1"/>
  <c r="M347" i="1" s="1"/>
  <c r="L323" i="1"/>
  <c r="L234" i="1"/>
  <c r="L348" i="1"/>
  <c r="L141" i="1"/>
  <c r="M141" i="1" s="1"/>
  <c r="L294" i="1"/>
  <c r="L68" i="1"/>
  <c r="L324" i="1"/>
  <c r="L349" i="1"/>
  <c r="M349" i="1" s="1"/>
  <c r="L69" i="1"/>
  <c r="L142" i="1"/>
  <c r="L235" i="1"/>
  <c r="L350" i="1"/>
  <c r="M350" i="1" s="1"/>
  <c r="L70" i="1"/>
  <c r="L351" i="1"/>
  <c r="L71" i="1"/>
  <c r="L236" i="1"/>
  <c r="M236" i="1" s="1"/>
  <c r="L295" i="1"/>
  <c r="L352" i="1"/>
  <c r="L143" i="1"/>
  <c r="L72" i="1"/>
  <c r="M72" i="1" s="1"/>
  <c r="L198" i="1"/>
  <c r="L353" i="1"/>
  <c r="L144" i="1"/>
  <c r="L73" i="1"/>
  <c r="M73" i="1" s="1"/>
  <c r="L199" i="1"/>
  <c r="L237" i="1"/>
  <c r="L325" i="1"/>
  <c r="L74" i="1"/>
  <c r="M74" i="1" s="1"/>
  <c r="L296" i="1"/>
  <c r="L145" i="1"/>
  <c r="L297" i="1"/>
  <c r="L75" i="1"/>
  <c r="M75" i="1" s="1"/>
  <c r="L146" i="1"/>
  <c r="L76" i="1"/>
  <c r="L147" i="1"/>
  <c r="L77" i="1"/>
  <c r="M77" i="1" s="1"/>
  <c r="L238" i="1"/>
  <c r="L354" i="1"/>
  <c r="L148" i="1"/>
  <c r="L298" i="1"/>
  <c r="M298" i="1" s="1"/>
  <c r="L355" i="1"/>
  <c r="L78" i="1"/>
  <c r="L239" i="1"/>
  <c r="L356" i="1"/>
  <c r="M356" i="1" s="1"/>
  <c r="L149" i="1"/>
  <c r="L79" i="1"/>
  <c r="L357" i="1"/>
  <c r="L299" i="1"/>
  <c r="M299" i="1" s="1"/>
  <c r="L240" i="1"/>
  <c r="L150" i="1"/>
  <c r="L151" i="1"/>
  <c r="L200" i="1"/>
  <c r="M200" i="1" s="1"/>
  <c r="L241" i="1"/>
  <c r="L358" i="1"/>
  <c r="L300" i="1"/>
  <c r="L359" i="1"/>
  <c r="M359" i="1" s="1"/>
  <c r="L80" i="1"/>
  <c r="L81" i="1"/>
  <c r="L82" i="1"/>
  <c r="L83" i="1"/>
  <c r="M83" i="1" s="1"/>
  <c r="L360" i="1"/>
  <c r="L361" i="1"/>
  <c r="L152" i="1"/>
  <c r="L84" i="1"/>
  <c r="M84" i="1" s="1"/>
  <c r="L28" i="1"/>
  <c r="L153" i="1"/>
  <c r="L242" i="1"/>
  <c r="L301" i="1"/>
  <c r="M301" i="1" s="1"/>
  <c r="L362" i="1"/>
  <c r="L302" i="1"/>
  <c r="L154" i="1"/>
  <c r="L85" i="1"/>
  <c r="M85" i="1" s="1"/>
  <c r="L243" i="1"/>
  <c r="L363" i="1"/>
  <c r="L86" i="1"/>
  <c r="L29" i="1"/>
  <c r="M29" i="1" s="1"/>
  <c r="L303" i="1"/>
  <c r="L244" i="1"/>
  <c r="L155" i="1"/>
  <c r="L364" i="1"/>
  <c r="M364" i="1" s="1"/>
  <c r="L326" i="1"/>
  <c r="L201" i="1"/>
  <c r="L87" i="1"/>
  <c r="L365" i="1"/>
  <c r="M365" i="1" s="1"/>
  <c r="L156" i="1"/>
  <c r="L304" i="1"/>
  <c r="L305" i="1"/>
  <c r="L157" i="1"/>
  <c r="M157" i="1" s="1"/>
  <c r="L88" i="1"/>
  <c r="L366" i="1"/>
  <c r="L367" i="1"/>
  <c r="L202" i="1"/>
  <c r="M202" i="1" s="1"/>
  <c r="L89" i="1"/>
  <c r="L158" i="1"/>
  <c r="L245" i="1"/>
  <c r="L30" i="1"/>
  <c r="M30" i="1" s="1"/>
  <c r="L90" i="1"/>
  <c r="L306" i="1"/>
  <c r="L368" i="1"/>
  <c r="L307" i="1"/>
  <c r="M307" i="1" s="1"/>
  <c r="L246" i="1"/>
  <c r="L7" i="1"/>
  <c r="L31" i="1"/>
  <c r="L24" i="1"/>
  <c r="M24" i="1" s="1"/>
  <c r="L91" i="1"/>
  <c r="L159" i="1"/>
  <c r="L92" i="1"/>
  <c r="L247" i="1"/>
  <c r="M247" i="1" s="1"/>
  <c r="L93" i="1"/>
  <c r="L26" i="1"/>
  <c r="L16" i="1"/>
  <c r="L22" i="1"/>
  <c r="M22" i="1" s="1"/>
  <c r="L5" i="1"/>
  <c r="L369" i="1"/>
  <c r="L308" i="1"/>
  <c r="L25" i="1"/>
  <c r="M25" i="1" s="1"/>
  <c r="L17" i="1"/>
  <c r="L248" i="1"/>
  <c r="L94" i="1"/>
  <c r="L160" i="1"/>
  <c r="M160" i="1" s="1"/>
  <c r="L327" i="1"/>
  <c r="L95" i="1"/>
  <c r="L203" i="1"/>
  <c r="L96" i="1"/>
  <c r="M96" i="1" s="1"/>
  <c r="L309" i="1"/>
  <c r="L18" i="1"/>
  <c r="L97" i="1"/>
  <c r="L204" i="1"/>
  <c r="M204" i="1" s="1"/>
  <c r="L36" i="1"/>
  <c r="L161" i="1"/>
  <c r="L370" i="1"/>
  <c r="L32" i="1"/>
  <c r="M32" i="1" s="1"/>
  <c r="L310" i="1"/>
  <c r="L205" i="1"/>
  <c r="L41" i="1"/>
  <c r="L42" i="1"/>
  <c r="M42" i="1" s="1"/>
  <c r="L249" i="1"/>
  <c r="L23" i="1"/>
  <c r="L37" i="1"/>
  <c r="L98" i="1"/>
  <c r="M98" i="1" s="1"/>
  <c r="L6" i="1"/>
  <c r="L39" i="1"/>
  <c r="L8" i="1"/>
  <c r="L328" i="1"/>
  <c r="M328" i="1" s="1"/>
  <c r="L206" i="1"/>
  <c r="L27" i="1"/>
  <c r="L38" i="1"/>
  <c r="L99" i="1"/>
  <c r="M99" i="1" s="1"/>
  <c r="L311" i="1"/>
  <c r="L100" i="1"/>
  <c r="L312" i="1"/>
  <c r="L371" i="1"/>
  <c r="M371" i="1" s="1"/>
  <c r="L101" i="1"/>
  <c r="L162" i="1"/>
  <c r="L102" i="1"/>
  <c r="L329" i="1"/>
  <c r="M329" i="1" s="1"/>
  <c r="L372" i="1"/>
  <c r="L250" i="1"/>
  <c r="L103" i="1"/>
  <c r="L104" i="1"/>
  <c r="M104" i="1" s="1"/>
  <c r="L313" i="1"/>
  <c r="L314" i="1"/>
  <c r="L373" i="1"/>
  <c r="L105" i="1"/>
  <c r="M105" i="1" s="1"/>
  <c r="L207" i="1"/>
  <c r="L106" i="1"/>
  <c r="L374" i="1"/>
  <c r="L33" i="1"/>
  <c r="M33" i="1" s="1"/>
  <c r="L208" i="1"/>
  <c r="L163" i="1"/>
  <c r="M163" i="1" s="1"/>
  <c r="L315" i="1"/>
  <c r="L40" i="1"/>
  <c r="M40" i="1" s="1"/>
  <c r="L251" i="1"/>
  <c r="L107" i="1"/>
  <c r="L164" i="1"/>
  <c r="L165" i="1"/>
  <c r="M165" i="1" s="1"/>
  <c r="L316" i="1"/>
  <c r="L19" i="1"/>
  <c r="M19" i="1" s="1"/>
  <c r="L108" i="1"/>
  <c r="L166" i="1"/>
  <c r="M166" i="1" s="1"/>
  <c r="L375" i="1"/>
  <c r="L34" i="1"/>
  <c r="L317" i="1"/>
  <c r="L167" i="1"/>
  <c r="M167" i="1" s="1"/>
  <c r="L2" i="1"/>
  <c r="L209" i="1"/>
  <c r="M209" i="1" s="1"/>
  <c r="L168" i="1"/>
  <c r="L169" i="1"/>
  <c r="M169" i="1" s="1"/>
  <c r="L252" i="1"/>
  <c r="L109" i="1"/>
  <c r="L170" i="1"/>
  <c r="L171" i="1"/>
  <c r="M171" i="1" s="1"/>
  <c r="L110" i="1"/>
  <c r="L253" i="1"/>
  <c r="M253" i="1" s="1"/>
  <c r="L20" i="1"/>
  <c r="L172" i="1"/>
  <c r="M172" i="1" s="1"/>
  <c r="L111" i="1"/>
  <c r="L21" i="1"/>
  <c r="L376" i="1"/>
  <c r="L254" i="1"/>
  <c r="M254" i="1" s="1"/>
  <c r="L173" i="1"/>
  <c r="L35" i="1"/>
  <c r="M35" i="1" s="1"/>
  <c r="L318" i="1"/>
  <c r="L112" i="1"/>
  <c r="M112" i="1" s="1"/>
  <c r="L377" i="1"/>
  <c r="L174" i="1"/>
  <c r="L113" i="1"/>
  <c r="L175" i="1"/>
  <c r="M175" i="1" s="1"/>
  <c r="L3" i="1"/>
  <c r="L378" i="1"/>
  <c r="M378" i="1" s="1"/>
  <c r="L4" i="1"/>
  <c r="L176" i="1"/>
  <c r="M176" i="1" s="1"/>
  <c r="L379" i="1"/>
  <c r="L380" i="1"/>
  <c r="M210" i="1"/>
  <c r="M255" i="1"/>
  <c r="M177" i="1"/>
  <c r="M256" i="1"/>
  <c r="M178" i="1"/>
  <c r="M211" i="1"/>
  <c r="M45" i="1"/>
  <c r="M116" i="1"/>
  <c r="M258" i="1"/>
  <c r="M181" i="1"/>
  <c r="M259" i="1"/>
  <c r="M118" i="1"/>
  <c r="M46" i="1"/>
  <c r="M47" i="1"/>
  <c r="M215" i="1"/>
  <c r="M261" i="1"/>
  <c r="M182" i="1"/>
  <c r="M49" i="1"/>
  <c r="M216" i="1"/>
  <c r="M262" i="1"/>
  <c r="M50" i="1"/>
  <c r="M51" i="1"/>
  <c r="M217" i="1"/>
  <c r="M332" i="1"/>
  <c r="M123" i="1"/>
  <c r="M264" i="1"/>
  <c r="M185" i="1"/>
  <c r="M218" i="1"/>
  <c r="M125" i="1"/>
  <c r="M266" i="1"/>
  <c r="M55" i="1"/>
  <c r="M219" i="1"/>
  <c r="M220" i="1"/>
  <c r="M267" i="1"/>
  <c r="M268" i="1"/>
  <c r="M56" i="1"/>
  <c r="M270" i="1"/>
  <c r="M57" i="1"/>
  <c r="M271" i="1"/>
  <c r="M335" i="1"/>
  <c r="M272" i="1"/>
  <c r="M58" i="1"/>
  <c r="M336" i="1"/>
  <c r="M130" i="1"/>
  <c r="M321" i="1"/>
  <c r="M59" i="1"/>
  <c r="M188" i="1"/>
  <c r="M224" i="1"/>
  <c r="M225" i="1"/>
  <c r="M337" i="1"/>
  <c r="M277" i="1"/>
  <c r="M338" i="1"/>
  <c r="M279" i="1"/>
  <c r="M134" i="1"/>
  <c r="M339" i="1"/>
  <c r="M11" i="1"/>
  <c r="M340" i="1"/>
  <c r="M190" i="1"/>
  <c r="M191" i="1"/>
  <c r="M227" i="1"/>
  <c r="M14" i="1"/>
  <c r="M61" i="1"/>
  <c r="M282" i="1"/>
  <c r="M62" i="1"/>
  <c r="M228" i="1"/>
  <c r="M283" i="1"/>
  <c r="M285" i="1"/>
  <c r="M63" i="1"/>
  <c r="M138" i="1"/>
  <c r="M287" i="1"/>
  <c r="M195" i="1"/>
  <c r="M229" i="1"/>
  <c r="M230" i="1"/>
  <c r="M289" i="1"/>
  <c r="M231" i="1"/>
  <c r="M344" i="1"/>
  <c r="M65" i="1"/>
  <c r="M232" i="1"/>
  <c r="M291" i="1"/>
  <c r="M346" i="1"/>
  <c r="M66" i="1"/>
  <c r="M197" i="1"/>
  <c r="M233" i="1"/>
  <c r="M323" i="1"/>
  <c r="M234" i="1"/>
  <c r="M294" i="1"/>
  <c r="M68" i="1"/>
  <c r="M69" i="1"/>
  <c r="M142" i="1"/>
  <c r="M70" i="1"/>
  <c r="M351" i="1"/>
  <c r="M295" i="1"/>
  <c r="M352" i="1"/>
  <c r="M198" i="1"/>
  <c r="M353" i="1"/>
  <c r="M199" i="1"/>
  <c r="M237" i="1"/>
  <c r="M296" i="1"/>
  <c r="M145" i="1"/>
  <c r="M146" i="1"/>
  <c r="M76" i="1"/>
  <c r="M238" i="1"/>
  <c r="M354" i="1"/>
  <c r="M355" i="1"/>
  <c r="M78" i="1"/>
  <c r="M149" i="1"/>
  <c r="M79" i="1"/>
  <c r="M240" i="1"/>
  <c r="M150" i="1"/>
  <c r="M241" i="1"/>
  <c r="M358" i="1"/>
  <c r="M80" i="1"/>
  <c r="M81" i="1"/>
  <c r="M360" i="1"/>
  <c r="M361" i="1"/>
  <c r="M28" i="1"/>
  <c r="M153" i="1"/>
  <c r="M362" i="1"/>
  <c r="M302" i="1"/>
  <c r="M243" i="1"/>
  <c r="M363" i="1"/>
  <c r="M303" i="1"/>
  <c r="M244" i="1"/>
  <c r="M326" i="1"/>
  <c r="M201" i="1"/>
  <c r="M156" i="1"/>
  <c r="M304" i="1"/>
  <c r="M88" i="1"/>
  <c r="M366" i="1"/>
  <c r="M89" i="1"/>
  <c r="M158" i="1"/>
  <c r="M90" i="1"/>
  <c r="M306" i="1"/>
  <c r="M246" i="1"/>
  <c r="M7" i="1"/>
  <c r="M91" i="1"/>
  <c r="M159" i="1"/>
  <c r="M93" i="1"/>
  <c r="M26" i="1"/>
  <c r="M5" i="1"/>
  <c r="M369" i="1"/>
  <c r="M17" i="1"/>
  <c r="M248" i="1"/>
  <c r="M327" i="1"/>
  <c r="M95" i="1"/>
  <c r="M309" i="1"/>
  <c r="M18" i="1"/>
  <c r="M36" i="1"/>
  <c r="M161" i="1"/>
  <c r="M310" i="1"/>
  <c r="M205" i="1"/>
  <c r="M249" i="1"/>
  <c r="M23" i="1"/>
  <c r="M6" i="1"/>
  <c r="M39" i="1"/>
  <c r="M206" i="1"/>
  <c r="M27" i="1"/>
  <c r="M311" i="1"/>
  <c r="M100" i="1"/>
  <c r="M101" i="1"/>
  <c r="M162" i="1"/>
  <c r="M372" i="1"/>
  <c r="M250" i="1"/>
  <c r="M313" i="1"/>
  <c r="M314" i="1"/>
  <c r="M207" i="1"/>
  <c r="M106" i="1"/>
  <c r="M208" i="1"/>
  <c r="M251" i="1"/>
  <c r="M107" i="1"/>
  <c r="M316" i="1"/>
  <c r="M375" i="1"/>
  <c r="M34" i="1"/>
  <c r="M2" i="1"/>
  <c r="M252" i="1"/>
  <c r="M109" i="1"/>
  <c r="M110" i="1"/>
  <c r="M111" i="1"/>
  <c r="M21" i="1"/>
  <c r="M173" i="1"/>
  <c r="M377" i="1"/>
  <c r="M174" i="1"/>
  <c r="M3" i="1"/>
  <c r="M379" i="1"/>
  <c r="M380" i="1"/>
  <c r="M4" i="1" l="1"/>
  <c r="M113" i="1"/>
  <c r="M318" i="1"/>
  <c r="M376" i="1"/>
  <c r="M20" i="1"/>
  <c r="M170" i="1"/>
  <c r="M168" i="1"/>
  <c r="M317" i="1"/>
  <c r="M108" i="1"/>
  <c r="M164" i="1"/>
  <c r="M315" i="1"/>
  <c r="M374" i="1"/>
  <c r="M373" i="1"/>
  <c r="M103" i="1"/>
  <c r="M102" i="1"/>
  <c r="M312" i="1"/>
  <c r="M38" i="1"/>
  <c r="M8" i="1"/>
  <c r="M37" i="1"/>
  <c r="M41" i="1"/>
  <c r="M370" i="1"/>
  <c r="M97" i="1"/>
  <c r="M203" i="1"/>
  <c r="M94" i="1"/>
  <c r="M308" i="1"/>
  <c r="M16" i="1"/>
  <c r="M92" i="1"/>
  <c r="M31" i="1"/>
  <c r="M368" i="1"/>
  <c r="M245" i="1"/>
  <c r="M367" i="1"/>
  <c r="M305" i="1"/>
  <c r="M87" i="1"/>
  <c r="M155" i="1"/>
  <c r="M86" i="1"/>
  <c r="M154" i="1"/>
  <c r="M242" i="1"/>
  <c r="M152" i="1"/>
  <c r="M82" i="1"/>
  <c r="M300" i="1"/>
  <c r="M151" i="1"/>
  <c r="M357" i="1"/>
  <c r="M239" i="1"/>
  <c r="M148" i="1"/>
  <c r="M147" i="1"/>
  <c r="M297" i="1"/>
  <c r="M325" i="1"/>
  <c r="M144" i="1"/>
  <c r="M143" i="1"/>
  <c r="M71" i="1"/>
  <c r="M235" i="1"/>
  <c r="M324" i="1"/>
  <c r="M348" i="1"/>
  <c r="M293" i="1"/>
  <c r="M140" i="1"/>
  <c r="M345" i="1"/>
  <c r="M290" i="1"/>
  <c r="M288" i="1"/>
  <c r="M64" i="1"/>
  <c r="M286" i="1"/>
  <c r="M15" i="1"/>
  <c r="M136" i="1"/>
  <c r="M192" i="1"/>
  <c r="M281" i="1"/>
  <c r="M13" i="1"/>
  <c r="M226" i="1"/>
  <c r="M189" i="1"/>
  <c r="M278" i="1"/>
  <c r="M275" i="1"/>
  <c r="M274" i="1"/>
  <c r="M60" i="1"/>
  <c r="M131" i="1"/>
  <c r="M187" i="1"/>
  <c r="M10" i="1"/>
  <c r="M128" i="1"/>
  <c r="M221" i="1"/>
  <c r="M334" i="1"/>
  <c r="M127" i="1"/>
  <c r="M126" i="1"/>
  <c r="M265" i="1"/>
  <c r="M53" i="1"/>
  <c r="M263" i="1"/>
  <c r="M52" i="1"/>
  <c r="M320" i="1"/>
  <c r="M121" i="1"/>
  <c r="M319" i="1"/>
  <c r="M119" i="1"/>
  <c r="M214" i="1"/>
  <c r="M213" i="1"/>
  <c r="M180" i="1"/>
  <c r="M257" i="1"/>
  <c r="M44" i="1"/>
  <c r="M330" i="1"/>
</calcChain>
</file>

<file path=xl/connections.xml><?xml version="1.0" encoding="utf-8"?>
<connections xmlns="http://schemas.openxmlformats.org/spreadsheetml/2006/main">
  <connection id="1" keepAlive="1" name="stats_bancs" type="5" refreshedVersion="4" minRefreshableVersion="3" deleted="1" background="1" refreshOnLoad="1" saveData="1">
    <dbPr connection="" command="" commandType="5"/>
  </connection>
</connections>
</file>

<file path=xl/sharedStrings.xml><?xml version="1.0" encoding="utf-8"?>
<sst xmlns="http://schemas.openxmlformats.org/spreadsheetml/2006/main" count="821" uniqueCount="50">
  <si>
    <t>Titre</t>
  </si>
  <si>
    <t>Type de réservation</t>
  </si>
  <si>
    <t>Projet</t>
  </si>
  <si>
    <t>Ressources</t>
  </si>
  <si>
    <t>Journée entière</t>
  </si>
  <si>
    <t>Heure de début</t>
  </si>
  <si>
    <t>Heure de fin</t>
  </si>
  <si>
    <t>Périodicité</t>
  </si>
  <si>
    <t>Réservation normale</t>
  </si>
  <si>
    <t>Maintenance</t>
  </si>
  <si>
    <t>Instrumentation</t>
  </si>
  <si>
    <t>Total général</t>
  </si>
  <si>
    <t xml:space="preserve"> Durée (en jours)</t>
  </si>
  <si>
    <t>Equipements</t>
  </si>
  <si>
    <t>Bancs</t>
  </si>
  <si>
    <t>Semaine</t>
  </si>
  <si>
    <t xml:space="preserve"> </t>
  </si>
  <si>
    <t>Durée (h)</t>
  </si>
  <si>
    <t>Étiquettes de lignes</t>
  </si>
  <si>
    <t>Étiquettes de colonnes</t>
  </si>
  <si>
    <t>Somme de  Durée (en jours)</t>
  </si>
  <si>
    <t>Somme de Durée (h)</t>
  </si>
  <si>
    <t>Colonne3</t>
  </si>
  <si>
    <t>Semaine début</t>
  </si>
  <si>
    <t>Semaine fin</t>
  </si>
  <si>
    <t>Ressource1</t>
  </si>
  <si>
    <t>Ressource2</t>
  </si>
  <si>
    <t>Ressource3</t>
  </si>
  <si>
    <t>Ressource4</t>
  </si>
  <si>
    <t>Ressource5</t>
  </si>
  <si>
    <t>Ressource6</t>
  </si>
  <si>
    <t>Ressource7</t>
  </si>
  <si>
    <t>Ressource8</t>
  </si>
  <si>
    <t>Ressource9</t>
  </si>
  <si>
    <t>Ressource10</t>
  </si>
  <si>
    <t>Ressource11</t>
  </si>
  <si>
    <t>Ressource12</t>
  </si>
  <si>
    <t>Ressource13</t>
  </si>
  <si>
    <t>Ressource14</t>
  </si>
  <si>
    <t>Ressource15</t>
  </si>
  <si>
    <t>Ressource16</t>
  </si>
  <si>
    <t>Ressource17</t>
  </si>
  <si>
    <t>Ressource18</t>
  </si>
  <si>
    <t>Ressource19</t>
  </si>
  <si>
    <t>Ressource20</t>
  </si>
  <si>
    <t>Ressource21</t>
  </si>
  <si>
    <t>Ressource22</t>
  </si>
  <si>
    <t>Ressource23</t>
  </si>
  <si>
    <t>Ressource24</t>
  </si>
  <si>
    <t>Ressource25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</si>
</sst>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 applyAlignment="1"/>
    <xf numFmtId="22" fontId="0" fillId="0" borderId="0" xfId="0" applyNumberFormat="1"/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 applyAlignment="1"/>
    <xf numFmtId="164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164" formatCode="[h]:mm:ss;@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30" formatCode="@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[data.xlsx]TCD par ressource!Tableau croisé dynamique1</c:name>
    <c:fmtId val="3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par ressource'!$B$3:$B$4</c:f>
              <c:strCache>
                <c:ptCount val="1"/>
                <c:pt idx="0">
                  <c:v>Réservation normale</c:v>
                </c:pt>
              </c:strCache>
            </c:strRef>
          </c:tx>
          <c:invertIfNegative val="0"/>
          <c:cat>
            <c:strRef>
              <c:f>'TCD par ressource'!$A$5:$A$30</c:f>
              <c:strCache>
                <c:ptCount val="25"/>
                <c:pt idx="0">
                  <c:v>Ressource1</c:v>
                </c:pt>
                <c:pt idx="1">
                  <c:v>Ressource10</c:v>
                </c:pt>
                <c:pt idx="2">
                  <c:v>Ressource11</c:v>
                </c:pt>
                <c:pt idx="3">
                  <c:v>Ressource12</c:v>
                </c:pt>
                <c:pt idx="4">
                  <c:v>Ressource13</c:v>
                </c:pt>
                <c:pt idx="5">
                  <c:v>Ressource14</c:v>
                </c:pt>
                <c:pt idx="6">
                  <c:v>Ressource15</c:v>
                </c:pt>
                <c:pt idx="7">
                  <c:v>Ressource16</c:v>
                </c:pt>
                <c:pt idx="8">
                  <c:v>Ressource17</c:v>
                </c:pt>
                <c:pt idx="9">
                  <c:v>Ressource18</c:v>
                </c:pt>
                <c:pt idx="10">
                  <c:v>Ressource19</c:v>
                </c:pt>
                <c:pt idx="11">
                  <c:v>Ressource2</c:v>
                </c:pt>
                <c:pt idx="12">
                  <c:v>Ressource20</c:v>
                </c:pt>
                <c:pt idx="13">
                  <c:v>Ressource21</c:v>
                </c:pt>
                <c:pt idx="14">
                  <c:v>Ressource22</c:v>
                </c:pt>
                <c:pt idx="15">
                  <c:v>Ressource23</c:v>
                </c:pt>
                <c:pt idx="16">
                  <c:v>Ressource24</c:v>
                </c:pt>
                <c:pt idx="17">
                  <c:v>Ressource25</c:v>
                </c:pt>
                <c:pt idx="18">
                  <c:v>Ressource3</c:v>
                </c:pt>
                <c:pt idx="19">
                  <c:v>Ressource4</c:v>
                </c:pt>
                <c:pt idx="20">
                  <c:v>Ressource5</c:v>
                </c:pt>
                <c:pt idx="21">
                  <c:v>Ressource6</c:v>
                </c:pt>
                <c:pt idx="22">
                  <c:v>Ressource7</c:v>
                </c:pt>
                <c:pt idx="23">
                  <c:v>Ressource8</c:v>
                </c:pt>
                <c:pt idx="24">
                  <c:v>Ressource9</c:v>
                </c:pt>
              </c:strCache>
            </c:strRef>
          </c:cat>
          <c:val>
            <c:numRef>
              <c:f>'TCD par ressource'!$B$5:$B$30</c:f>
              <c:numCache>
                <c:formatCode>General</c:formatCode>
                <c:ptCount val="25"/>
                <c:pt idx="0">
                  <c:v>0.5</c:v>
                </c:pt>
                <c:pt idx="1">
                  <c:v>1</c:v>
                </c:pt>
                <c:pt idx="2">
                  <c:v>1.6666666666666665</c:v>
                </c:pt>
                <c:pt idx="3">
                  <c:v>0.66666666666666663</c:v>
                </c:pt>
                <c:pt idx="4">
                  <c:v>10.999999999999998</c:v>
                </c:pt>
                <c:pt idx="5">
                  <c:v>0.75</c:v>
                </c:pt>
                <c:pt idx="6">
                  <c:v>7.333333333333333</c:v>
                </c:pt>
                <c:pt idx="7">
                  <c:v>41.666666666666664</c:v>
                </c:pt>
                <c:pt idx="8">
                  <c:v>51</c:v>
                </c:pt>
                <c:pt idx="9">
                  <c:v>51</c:v>
                </c:pt>
                <c:pt idx="10">
                  <c:v>42.875000000000036</c:v>
                </c:pt>
                <c:pt idx="11">
                  <c:v>0.16666666666666666</c:v>
                </c:pt>
                <c:pt idx="12">
                  <c:v>48.333333333333364</c:v>
                </c:pt>
                <c:pt idx="13">
                  <c:v>38.416666666666671</c:v>
                </c:pt>
                <c:pt idx="14">
                  <c:v>47.208333333333336</c:v>
                </c:pt>
                <c:pt idx="15">
                  <c:v>44.333333333333329</c:v>
                </c:pt>
                <c:pt idx="16">
                  <c:v>11.5</c:v>
                </c:pt>
                <c:pt idx="17">
                  <c:v>52.833333333333307</c:v>
                </c:pt>
                <c:pt idx="18">
                  <c:v>7.166666666666667</c:v>
                </c:pt>
                <c:pt idx="19">
                  <c:v>7</c:v>
                </c:pt>
                <c:pt idx="20">
                  <c:v>13.166666666666664</c:v>
                </c:pt>
                <c:pt idx="21">
                  <c:v>3.583333333333333</c:v>
                </c:pt>
                <c:pt idx="22">
                  <c:v>6.166666666666667</c:v>
                </c:pt>
                <c:pt idx="23">
                  <c:v>1.5</c:v>
                </c:pt>
                <c:pt idx="24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par ressource'!$C$3:$C$4</c:f>
              <c:strCache>
                <c:ptCount val="1"/>
                <c:pt idx="0">
                  <c:v>Instrumentation</c:v>
                </c:pt>
              </c:strCache>
            </c:strRef>
          </c:tx>
          <c:invertIfNegative val="0"/>
          <c:cat>
            <c:strRef>
              <c:f>'TCD par ressource'!$A$5:$A$30</c:f>
              <c:strCache>
                <c:ptCount val="25"/>
                <c:pt idx="0">
                  <c:v>Ressource1</c:v>
                </c:pt>
                <c:pt idx="1">
                  <c:v>Ressource10</c:v>
                </c:pt>
                <c:pt idx="2">
                  <c:v>Ressource11</c:v>
                </c:pt>
                <c:pt idx="3">
                  <c:v>Ressource12</c:v>
                </c:pt>
                <c:pt idx="4">
                  <c:v>Ressource13</c:v>
                </c:pt>
                <c:pt idx="5">
                  <c:v>Ressource14</c:v>
                </c:pt>
                <c:pt idx="6">
                  <c:v>Ressource15</c:v>
                </c:pt>
                <c:pt idx="7">
                  <c:v>Ressource16</c:v>
                </c:pt>
                <c:pt idx="8">
                  <c:v>Ressource17</c:v>
                </c:pt>
                <c:pt idx="9">
                  <c:v>Ressource18</c:v>
                </c:pt>
                <c:pt idx="10">
                  <c:v>Ressource19</c:v>
                </c:pt>
                <c:pt idx="11">
                  <c:v>Ressource2</c:v>
                </c:pt>
                <c:pt idx="12">
                  <c:v>Ressource20</c:v>
                </c:pt>
                <c:pt idx="13">
                  <c:v>Ressource21</c:v>
                </c:pt>
                <c:pt idx="14">
                  <c:v>Ressource22</c:v>
                </c:pt>
                <c:pt idx="15">
                  <c:v>Ressource23</c:v>
                </c:pt>
                <c:pt idx="16">
                  <c:v>Ressource24</c:v>
                </c:pt>
                <c:pt idx="17">
                  <c:v>Ressource25</c:v>
                </c:pt>
                <c:pt idx="18">
                  <c:v>Ressource3</c:v>
                </c:pt>
                <c:pt idx="19">
                  <c:v>Ressource4</c:v>
                </c:pt>
                <c:pt idx="20">
                  <c:v>Ressource5</c:v>
                </c:pt>
                <c:pt idx="21">
                  <c:v>Ressource6</c:v>
                </c:pt>
                <c:pt idx="22">
                  <c:v>Ressource7</c:v>
                </c:pt>
                <c:pt idx="23">
                  <c:v>Ressource8</c:v>
                </c:pt>
                <c:pt idx="24">
                  <c:v>Ressource9</c:v>
                </c:pt>
              </c:strCache>
            </c:strRef>
          </c:cat>
          <c:val>
            <c:numRef>
              <c:f>'TCD par ressource'!$C$5:$C$30</c:f>
              <c:numCache>
                <c:formatCode>General</c:formatCode>
                <c:ptCount val="25"/>
                <c:pt idx="0">
                  <c:v>7.3333333333333339</c:v>
                </c:pt>
                <c:pt idx="15">
                  <c:v>3.3333333333333335</c:v>
                </c:pt>
                <c:pt idx="17">
                  <c:v>1</c:v>
                </c:pt>
              </c:numCache>
            </c:numRef>
          </c:val>
        </c:ser>
        <c:ser>
          <c:idx val="2"/>
          <c:order val="2"/>
          <c:tx>
            <c:strRef>
              <c:f>'TCD par ressource'!$D$3:$D$4</c:f>
              <c:strCache>
                <c:ptCount val="1"/>
                <c:pt idx="0">
                  <c:v>Maintenance</c:v>
                </c:pt>
              </c:strCache>
            </c:strRef>
          </c:tx>
          <c:invertIfNegative val="0"/>
          <c:cat>
            <c:strRef>
              <c:f>'TCD par ressource'!$A$5:$A$30</c:f>
              <c:strCache>
                <c:ptCount val="25"/>
                <c:pt idx="0">
                  <c:v>Ressource1</c:v>
                </c:pt>
                <c:pt idx="1">
                  <c:v>Ressource10</c:v>
                </c:pt>
                <c:pt idx="2">
                  <c:v>Ressource11</c:v>
                </c:pt>
                <c:pt idx="3">
                  <c:v>Ressource12</c:v>
                </c:pt>
                <c:pt idx="4">
                  <c:v>Ressource13</c:v>
                </c:pt>
                <c:pt idx="5">
                  <c:v>Ressource14</c:v>
                </c:pt>
                <c:pt idx="6">
                  <c:v>Ressource15</c:v>
                </c:pt>
                <c:pt idx="7">
                  <c:v>Ressource16</c:v>
                </c:pt>
                <c:pt idx="8">
                  <c:v>Ressource17</c:v>
                </c:pt>
                <c:pt idx="9">
                  <c:v>Ressource18</c:v>
                </c:pt>
                <c:pt idx="10">
                  <c:v>Ressource19</c:v>
                </c:pt>
                <c:pt idx="11">
                  <c:v>Ressource2</c:v>
                </c:pt>
                <c:pt idx="12">
                  <c:v>Ressource20</c:v>
                </c:pt>
                <c:pt idx="13">
                  <c:v>Ressource21</c:v>
                </c:pt>
                <c:pt idx="14">
                  <c:v>Ressource22</c:v>
                </c:pt>
                <c:pt idx="15">
                  <c:v>Ressource23</c:v>
                </c:pt>
                <c:pt idx="16">
                  <c:v>Ressource24</c:v>
                </c:pt>
                <c:pt idx="17">
                  <c:v>Ressource25</c:v>
                </c:pt>
                <c:pt idx="18">
                  <c:v>Ressource3</c:v>
                </c:pt>
                <c:pt idx="19">
                  <c:v>Ressource4</c:v>
                </c:pt>
                <c:pt idx="20">
                  <c:v>Ressource5</c:v>
                </c:pt>
                <c:pt idx="21">
                  <c:v>Ressource6</c:v>
                </c:pt>
                <c:pt idx="22">
                  <c:v>Ressource7</c:v>
                </c:pt>
                <c:pt idx="23">
                  <c:v>Ressource8</c:v>
                </c:pt>
                <c:pt idx="24">
                  <c:v>Ressource9</c:v>
                </c:pt>
              </c:strCache>
            </c:strRef>
          </c:cat>
          <c:val>
            <c:numRef>
              <c:f>'TCD par ressource'!$D$5:$D$30</c:f>
              <c:numCache>
                <c:formatCode>General</c:formatCode>
                <c:ptCount val="25"/>
                <c:pt idx="10">
                  <c:v>1.6666666666666665</c:v>
                </c:pt>
                <c:pt idx="12">
                  <c:v>0.5</c:v>
                </c:pt>
                <c:pt idx="13">
                  <c:v>1.8333333333333333</c:v>
                </c:pt>
                <c:pt idx="15">
                  <c:v>0.16666666666666666</c:v>
                </c:pt>
                <c:pt idx="17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4586752"/>
        <c:axId val="94588288"/>
      </c:barChart>
      <c:catAx>
        <c:axId val="94586752"/>
        <c:scaling>
          <c:orientation val="minMax"/>
        </c:scaling>
        <c:delete val="0"/>
        <c:axPos val="b"/>
        <c:majorTickMark val="out"/>
        <c:minorTickMark val="none"/>
        <c:tickLblPos val="nextTo"/>
        <c:crossAx val="94588288"/>
        <c:crosses val="autoZero"/>
        <c:auto val="1"/>
        <c:lblAlgn val="ctr"/>
        <c:lblOffset val="100"/>
        <c:noMultiLvlLbl val="0"/>
      </c:catAx>
      <c:valAx>
        <c:axId val="945882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45867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[data.xlsx]TCD Resa par semaine!Tableau croisé dynamique1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Resa par semaine'!$B$3:$B$4</c:f>
              <c:strCache>
                <c:ptCount val="1"/>
                <c:pt idx="0">
                  <c:v>Réservation normale</c:v>
                </c:pt>
              </c:strCache>
            </c:strRef>
          </c:tx>
          <c:invertIfNegative val="0"/>
          <c:cat>
            <c:strRef>
              <c:f>'TCD Resa par semaine'!$A$5:$A$46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Resa par semaine'!$B$5:$B$46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125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ser>
          <c:idx val="1"/>
          <c:order val="1"/>
          <c:tx>
            <c:strRef>
              <c:f>'TCD Resa par semaine'!$C$3:$C$4</c:f>
              <c:strCache>
                <c:ptCount val="1"/>
                <c:pt idx="0">
                  <c:v>Instrumentation</c:v>
                </c:pt>
              </c:strCache>
            </c:strRef>
          </c:tx>
          <c:invertIfNegative val="0"/>
          <c:cat>
            <c:strRef>
              <c:f>'TCD Resa par semaine'!$A$5:$A$46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Resa par semaine'!$C$5:$C$46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ser>
          <c:idx val="2"/>
          <c:order val="2"/>
          <c:tx>
            <c:strRef>
              <c:f>'TCD Resa par semaine'!$D$3:$D$4</c:f>
              <c:strCache>
                <c:ptCount val="1"/>
                <c:pt idx="0">
                  <c:v>Maintenance</c:v>
                </c:pt>
              </c:strCache>
            </c:strRef>
          </c:tx>
          <c:invertIfNegative val="0"/>
          <c:cat>
            <c:strRef>
              <c:f>'TCD Resa par semaine'!$A$5:$A$46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Resa par semaine'!$D$5:$D$46</c:f>
              <c:numCache>
                <c:formatCode>General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3413120"/>
        <c:axId val="113427200"/>
      </c:barChart>
      <c:catAx>
        <c:axId val="113413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13427200"/>
        <c:crosses val="autoZero"/>
        <c:auto val="1"/>
        <c:lblAlgn val="ctr"/>
        <c:lblOffset val="100"/>
        <c:noMultiLvlLbl val="0"/>
      </c:catAx>
      <c:valAx>
        <c:axId val="113427200"/>
        <c:scaling>
          <c:orientation val="minMax"/>
          <c:max val="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413120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[data.xlsx]TCD par heure!Tableau croisé dynamique1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par heure'!$B$3:$B$4</c:f>
              <c:strCache>
                <c:ptCount val="1"/>
                <c:pt idx="0">
                  <c:v>Réservation normale</c:v>
                </c:pt>
              </c:strCache>
            </c:strRef>
          </c:tx>
          <c:invertIfNegative val="0"/>
          <c:cat>
            <c:strRef>
              <c:f>'TCD par heure'!$A$5:$A$46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par heure'!$B$5:$B$46</c:f>
              <c:numCache>
                <c:formatCode>[h]:mm:ss;@</c:formatCode>
                <c:ptCount val="41"/>
                <c:pt idx="0">
                  <c:v>9.5</c:v>
                </c:pt>
                <c:pt idx="1">
                  <c:v>7.6666666666666661</c:v>
                </c:pt>
                <c:pt idx="2">
                  <c:v>8.3333333333333339</c:v>
                </c:pt>
                <c:pt idx="3">
                  <c:v>6</c:v>
                </c:pt>
                <c:pt idx="4">
                  <c:v>8.4999999999999982</c:v>
                </c:pt>
                <c:pt idx="5">
                  <c:v>10.666666666666664</c:v>
                </c:pt>
                <c:pt idx="6">
                  <c:v>8.1666666666666643</c:v>
                </c:pt>
                <c:pt idx="7">
                  <c:v>8.8333333333333321</c:v>
                </c:pt>
                <c:pt idx="8">
                  <c:v>9.6666666666666661</c:v>
                </c:pt>
                <c:pt idx="9">
                  <c:v>9.3333333333333321</c:v>
                </c:pt>
                <c:pt idx="10">
                  <c:v>7</c:v>
                </c:pt>
                <c:pt idx="11">
                  <c:v>10.333333333333332</c:v>
                </c:pt>
                <c:pt idx="12">
                  <c:v>3.333333333333333</c:v>
                </c:pt>
                <c:pt idx="13">
                  <c:v>8.4999999999999982</c:v>
                </c:pt>
                <c:pt idx="14">
                  <c:v>3.333333333333333</c:v>
                </c:pt>
                <c:pt idx="15">
                  <c:v>9.3333333333333321</c:v>
                </c:pt>
                <c:pt idx="16">
                  <c:v>9.8333333333333339</c:v>
                </c:pt>
                <c:pt idx="17">
                  <c:v>7.6666666666666661</c:v>
                </c:pt>
                <c:pt idx="18">
                  <c:v>7.6666666666666661</c:v>
                </c:pt>
                <c:pt idx="19">
                  <c:v>8.0416666666666661</c:v>
                </c:pt>
                <c:pt idx="20">
                  <c:v>5.333333333333333</c:v>
                </c:pt>
                <c:pt idx="21">
                  <c:v>8.3333333333333321</c:v>
                </c:pt>
                <c:pt idx="22">
                  <c:v>9.5</c:v>
                </c:pt>
                <c:pt idx="23">
                  <c:v>6.5416666666666661</c:v>
                </c:pt>
                <c:pt idx="24">
                  <c:v>6.3333333333333339</c:v>
                </c:pt>
                <c:pt idx="25">
                  <c:v>7.333333333333333</c:v>
                </c:pt>
                <c:pt idx="26">
                  <c:v>11.833333333333334</c:v>
                </c:pt>
                <c:pt idx="27">
                  <c:v>7.9999999999999991</c:v>
                </c:pt>
                <c:pt idx="28">
                  <c:v>20.333333333333336</c:v>
                </c:pt>
                <c:pt idx="29">
                  <c:v>11.833333333333332</c:v>
                </c:pt>
                <c:pt idx="30">
                  <c:v>132.66666666666663</c:v>
                </c:pt>
                <c:pt idx="31">
                  <c:v>6.1666666666666661</c:v>
                </c:pt>
                <c:pt idx="32">
                  <c:v>5.8333333333333339</c:v>
                </c:pt>
                <c:pt idx="33">
                  <c:v>4.333333333333333</c:v>
                </c:pt>
                <c:pt idx="34">
                  <c:v>52.666666666666671</c:v>
                </c:pt>
                <c:pt idx="35">
                  <c:v>16.250000000000004</c:v>
                </c:pt>
                <c:pt idx="36">
                  <c:v>4.6666666666666661</c:v>
                </c:pt>
                <c:pt idx="37">
                  <c:v>4.1666666666666661</c:v>
                </c:pt>
                <c:pt idx="38">
                  <c:v>2.333333333333333</c:v>
                </c:pt>
                <c:pt idx="39">
                  <c:v>4</c:v>
                </c:pt>
                <c:pt idx="40">
                  <c:v>1.6666666666666665</c:v>
                </c:pt>
              </c:numCache>
            </c:numRef>
          </c:val>
        </c:ser>
        <c:ser>
          <c:idx val="1"/>
          <c:order val="1"/>
          <c:tx>
            <c:strRef>
              <c:f>'TCD par heure'!$C$3:$C$4</c:f>
              <c:strCache>
                <c:ptCount val="1"/>
                <c:pt idx="0">
                  <c:v>Instrumentation</c:v>
                </c:pt>
              </c:strCache>
            </c:strRef>
          </c:tx>
          <c:invertIfNegative val="0"/>
          <c:cat>
            <c:strRef>
              <c:f>'TCD par heure'!$A$5:$A$46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par heure'!$C$5:$C$46</c:f>
              <c:numCache>
                <c:formatCode>[h]:mm:ss;@</c:formatCode>
                <c:ptCount val="41"/>
                <c:pt idx="17">
                  <c:v>0.66666666666666663</c:v>
                </c:pt>
                <c:pt idx="23">
                  <c:v>0.33333333333333331</c:v>
                </c:pt>
                <c:pt idx="35">
                  <c:v>6.666666666666667</c:v>
                </c:pt>
                <c:pt idx="38">
                  <c:v>4</c:v>
                </c:pt>
              </c:numCache>
            </c:numRef>
          </c:val>
        </c:ser>
        <c:ser>
          <c:idx val="2"/>
          <c:order val="2"/>
          <c:tx>
            <c:strRef>
              <c:f>'TCD par heure'!$D$3:$D$4</c:f>
              <c:strCache>
                <c:ptCount val="1"/>
                <c:pt idx="0">
                  <c:v>Maintenance</c:v>
                </c:pt>
              </c:strCache>
            </c:strRef>
          </c:tx>
          <c:invertIfNegative val="0"/>
          <c:cat>
            <c:strRef>
              <c:f>'TCD par heure'!$A$5:$A$46</c:f>
              <c:strCache>
                <c:ptCount val="4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  <c:pt idx="33">
                  <c:v>35</c:v>
                </c:pt>
                <c:pt idx="34">
                  <c:v>36</c:v>
                </c:pt>
                <c:pt idx="35">
                  <c:v>37</c:v>
                </c:pt>
                <c:pt idx="36">
                  <c:v>38</c:v>
                </c:pt>
                <c:pt idx="37">
                  <c:v>39</c:v>
                </c:pt>
                <c:pt idx="38">
                  <c:v>40</c:v>
                </c:pt>
                <c:pt idx="39">
                  <c:v>41</c:v>
                </c:pt>
                <c:pt idx="40">
                  <c:v>43</c:v>
                </c:pt>
              </c:strCache>
            </c:strRef>
          </c:cat>
          <c:val>
            <c:numRef>
              <c:f>'TCD par heure'!$D$5:$D$46</c:f>
              <c:numCache>
                <c:formatCode>[h]:mm:ss;@</c:formatCode>
                <c:ptCount val="41"/>
                <c:pt idx="7">
                  <c:v>0.33333333333333331</c:v>
                </c:pt>
                <c:pt idx="8">
                  <c:v>0.16666666666666666</c:v>
                </c:pt>
                <c:pt idx="13">
                  <c:v>0.5</c:v>
                </c:pt>
                <c:pt idx="15">
                  <c:v>1.8333333333333333</c:v>
                </c:pt>
                <c:pt idx="16">
                  <c:v>0.16666666666666666</c:v>
                </c:pt>
                <c:pt idx="24">
                  <c:v>1.6666666666666665</c:v>
                </c:pt>
                <c:pt idx="32">
                  <c:v>0.33333333333333331</c:v>
                </c:pt>
                <c:pt idx="33">
                  <c:v>0.66666666666666663</c:v>
                </c:pt>
                <c:pt idx="34">
                  <c:v>0.66666666666666663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3750784"/>
        <c:axId val="113752320"/>
      </c:barChart>
      <c:catAx>
        <c:axId val="113750784"/>
        <c:scaling>
          <c:orientation val="minMax"/>
        </c:scaling>
        <c:delete val="0"/>
        <c:axPos val="b"/>
        <c:majorTickMark val="out"/>
        <c:minorTickMark val="none"/>
        <c:tickLblPos val="nextTo"/>
        <c:crossAx val="113752320"/>
        <c:crosses val="autoZero"/>
        <c:auto val="1"/>
        <c:lblAlgn val="ctr"/>
        <c:lblOffset val="100"/>
        <c:noMultiLvlLbl val="0"/>
      </c:catAx>
      <c:valAx>
        <c:axId val="113752320"/>
        <c:scaling>
          <c:orientation val="minMax"/>
        </c:scaling>
        <c:delete val="0"/>
        <c:axPos val="l"/>
        <c:majorGridlines/>
        <c:numFmt formatCode="[h]&quot;h&quot;mm" sourceLinked="0"/>
        <c:majorTickMark val="in"/>
        <c:minorTickMark val="none"/>
        <c:tickLblPos val="nextTo"/>
        <c:crossAx val="1137507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266700</xdr:colOff>
      <xdr:row>49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8</xdr:row>
      <xdr:rowOff>4761</xdr:rowOff>
    </xdr:from>
    <xdr:to>
      <xdr:col>16</xdr:col>
      <xdr:colOff>95250</xdr:colOff>
      <xdr:row>39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17</xdr:col>
      <xdr:colOff>276225</xdr:colOff>
      <xdr:row>10</xdr:row>
      <xdr:rowOff>38100</xdr:rowOff>
    </xdr:from>
    <xdr:to>
      <xdr:col>19</xdr:col>
      <xdr:colOff>581025</xdr:colOff>
      <xdr:row>23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ssource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source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30225" y="1943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28575</xdr:rowOff>
    </xdr:from>
    <xdr:to>
      <xdr:col>13</xdr:col>
      <xdr:colOff>304800</xdr:colOff>
      <xdr:row>35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66675</xdr:colOff>
      <xdr:row>2</xdr:row>
      <xdr:rowOff>152400</xdr:rowOff>
    </xdr:from>
    <xdr:to>
      <xdr:col>16</xdr:col>
      <xdr:colOff>371475</xdr:colOff>
      <xdr:row>16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Ressourc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sourc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34675" y="533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ulien  Laussac" refreshedDate="42627.551745949073" createdVersion="4" refreshedVersion="4" minRefreshableVersion="3" recordCount="379">
  <cacheSource type="worksheet">
    <worksheetSource name="Tableau_stats_bancs"/>
  </cacheSource>
  <cacheFields count="14">
    <cacheField name="Périodicité" numFmtId="0">
      <sharedItems/>
    </cacheField>
    <cacheField name="Titre" numFmtId="49">
      <sharedItems/>
    </cacheField>
    <cacheField name="Heure de début" numFmtId="22">
      <sharedItems containsSemiMixedTypes="0" containsNonDate="0" containsDate="1" containsString="0" minDate="2016-01-04T00:00:00" maxDate="2016-10-18T00:00:00"/>
    </cacheField>
    <cacheField name="Heure de fin" numFmtId="22">
      <sharedItems containsSemiMixedTypes="0" containsNonDate="0" containsDate="1" containsString="0" minDate="2016-01-06T23:59:00" maxDate="2016-12-31T23:59:00"/>
    </cacheField>
    <cacheField name="Journée entière" numFmtId="0">
      <sharedItems/>
    </cacheField>
    <cacheField name="Projet" numFmtId="49">
      <sharedItems containsNonDate="0" containsString="0" containsBlank="1"/>
    </cacheField>
    <cacheField name="Ressources" numFmtId="49">
      <sharedItems count="25">
        <s v="Ressource1"/>
        <s v="Ressource2"/>
        <s v="Ressource3"/>
        <s v="Ressource4"/>
        <s v="Ressource5"/>
        <s v="Ressource6"/>
        <s v="Ressource7"/>
        <s v="Ressource8"/>
        <s v="Ressource9"/>
        <s v="Ressource10"/>
        <s v="Ressource11"/>
        <s v="Ressource12"/>
        <s v="Ressource13"/>
        <s v="Ressource14"/>
        <s v="Ressource15"/>
        <s v="Ressource16"/>
        <s v="Ressource17"/>
        <s v="Ressource18"/>
        <s v="Ressource19"/>
        <s v="Ressource20"/>
        <s v="Ressource21"/>
        <s v="Ressource22"/>
        <s v="Ressource23"/>
        <s v="Ressource24"/>
        <s v="Ressource25"/>
      </sharedItems>
    </cacheField>
    <cacheField name="Type de réservation" numFmtId="49">
      <sharedItems count="3">
        <s v="Instrumentation"/>
        <s v="Réservation normale"/>
        <s v="Maintenance"/>
      </sharedItems>
    </cacheField>
    <cacheField name=" Durée (en jours)" numFmtId="2">
      <sharedItems containsSemiMixedTypes="0" containsString="0" containsNumber="1" minValue="0.5" maxValue="153"/>
    </cacheField>
    <cacheField name="Durée (h)" numFmtId="164">
      <sharedItems containsSemiMixedTypes="0" containsNonDate="0" containsDate="1" containsString="0" minDate="1899-12-30T01:00:00" maxDate="1900-02-20T00:00:00"/>
    </cacheField>
    <cacheField name="Colonne12" numFmtId="0">
      <sharedItems/>
    </cacheField>
    <cacheField name="Semaine début" numFmtId="0">
      <sharedItems containsSemiMixedTypes="0" containsString="0" containsNumber="1" containsInteger="1" minValue="2" maxValue="43" count="41">
        <n v="37"/>
        <n v="39"/>
        <n v="40"/>
        <n v="30"/>
        <n v="32"/>
        <n v="10"/>
        <n v="11"/>
        <n v="15"/>
        <n v="16"/>
        <n v="17"/>
        <n v="18"/>
        <n v="31"/>
        <n v="36"/>
        <n v="27"/>
        <n v="28"/>
        <n v="29"/>
        <n v="38"/>
        <n v="2"/>
        <n v="3"/>
        <n v="4"/>
        <n v="5"/>
        <n v="6"/>
        <n v="7"/>
        <n v="8"/>
        <n v="9"/>
        <n v="12"/>
        <n v="13"/>
        <n v="19"/>
        <n v="20"/>
        <n v="21"/>
        <n v="22"/>
        <n v="23"/>
        <n v="24"/>
        <n v="25"/>
        <n v="26"/>
        <n v="33"/>
        <n v="34"/>
        <n v="35"/>
        <n v="14"/>
        <n v="41"/>
        <n v="43"/>
      </sharedItems>
    </cacheField>
    <cacheField name="Semaine fin" numFmtId="0">
      <sharedItems containsSemiMixedTypes="0" containsString="0" containsNumber="1" containsInteger="1" minValue="2" maxValue="53"/>
    </cacheField>
    <cacheField name="Colonne3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9">
  <r>
    <b v="0"/>
    <s v="Calibration InGaAs"/>
    <d v="2016-09-05T00:00:00"/>
    <d v="2016-09-14T23:59:00"/>
    <b v="1"/>
    <m/>
    <x v="0"/>
    <x v="0"/>
    <n v="10"/>
    <d v="1900-01-02T08:00:00"/>
    <e v="#REF!"/>
    <x v="0"/>
    <n v="38"/>
    <n v="1"/>
  </r>
  <r>
    <b v="0"/>
    <s v="MAMISS - Tri rétines"/>
    <d v="2016-09-22T11:00:00"/>
    <d v="2016-09-23T12:00:00"/>
    <b v="0"/>
    <m/>
    <x v="0"/>
    <x v="1"/>
    <n v="1.5"/>
    <d v="1899-12-30T12:00:00"/>
    <e v="#REF!"/>
    <x v="1"/>
    <n v="39"/>
    <n v="0"/>
  </r>
  <r>
    <b v="0"/>
    <s v="changement de lampe + calibration"/>
    <d v="2016-09-26T00:00:00"/>
    <d v="2016-10-07T23:59:00"/>
    <b v="1"/>
    <m/>
    <x v="0"/>
    <x v="0"/>
    <n v="12"/>
    <d v="1900-01-03T00:00:00"/>
    <e v="#REF!"/>
    <x v="2"/>
    <n v="41"/>
    <n v="1"/>
  </r>
  <r>
    <b v="0"/>
    <s v="Sinus MTG FCI"/>
    <d v="2016-07-22T13:00:00"/>
    <d v="2016-07-22T17:00:00"/>
    <b v="0"/>
    <m/>
    <x v="1"/>
    <x v="1"/>
    <n v="0.5"/>
    <d v="1899-12-30T04:00:00"/>
    <e v="#REF!"/>
    <x v="3"/>
    <n v="30"/>
    <n v="0"/>
  </r>
  <r>
    <b v="0"/>
    <s v="Stockage à 90°C filtres IR3"/>
    <d v="2016-08-02T10:00:00"/>
    <d v="2016-08-23T11:00:00"/>
    <b v="0"/>
    <m/>
    <x v="2"/>
    <x v="1"/>
    <n v="21.5"/>
    <d v="1900-01-06T04:00:00"/>
    <e v="#REF!"/>
    <x v="4"/>
    <n v="35"/>
    <n v="1"/>
  </r>
  <r>
    <b v="0"/>
    <s v="Complément humidité enveloppes Satisro"/>
    <d v="2016-07-18T10:00:00"/>
    <d v="2016-07-28T18:30:00"/>
    <b v="0"/>
    <m/>
    <x v="3"/>
    <x v="1"/>
    <n v="10.5"/>
    <d v="1900-01-02T12:00:00"/>
    <e v="#REF!"/>
    <x v="3"/>
    <n v="31"/>
    <n v="1"/>
  </r>
  <r>
    <b v="0"/>
    <s v="Sentinel-5 (JNM) : validation collage ss-ens"/>
    <d v="2016-08-02T12:00:00"/>
    <d v="2016-08-12T13:00:00"/>
    <b v="0"/>
    <m/>
    <x v="3"/>
    <x v="1"/>
    <n v="10.5"/>
    <d v="1900-01-02T12:00:00"/>
    <e v="#REF!"/>
    <x v="4"/>
    <n v="33"/>
    <n v="1"/>
  </r>
  <r>
    <b v="0"/>
    <s v="MTG"/>
    <d v="2016-02-29T00:00:00"/>
    <d v="2016-03-04T23:59:00"/>
    <b v="1"/>
    <m/>
    <x v="4"/>
    <x v="1"/>
    <n v="5"/>
    <d v="1899-12-31T16:00:00"/>
    <e v="#REF!"/>
    <x v="5"/>
    <n v="10"/>
    <n v="0"/>
  </r>
  <r>
    <b v="0"/>
    <s v="MTG"/>
    <d v="2016-03-07T00:00:00"/>
    <d v="2016-03-11T23:59:00"/>
    <b v="1"/>
    <m/>
    <x v="4"/>
    <x v="1"/>
    <n v="5"/>
    <d v="1899-12-31T16:00:00"/>
    <e v="#REF!"/>
    <x v="6"/>
    <n v="11"/>
    <n v="0"/>
  </r>
  <r>
    <b v="0"/>
    <s v="M: Maintenance 40-30 compresseur"/>
    <d v="2016-04-05T00:00:00"/>
    <d v="2016-04-05T23:59:00"/>
    <b v="1"/>
    <m/>
    <x v="4"/>
    <x v="1"/>
    <n v="1"/>
    <d v="1899-12-30T08:00:00"/>
    <e v="#REF!"/>
    <x v="7"/>
    <n v="15"/>
    <n v="0"/>
  </r>
  <r>
    <b v="0"/>
    <s v="YaBe - flex FCI"/>
    <d v="2016-04-06T00:00:00"/>
    <d v="2016-04-08T23:59:00"/>
    <b v="1"/>
    <m/>
    <x v="4"/>
    <x v="1"/>
    <n v="3"/>
    <d v="1899-12-31T00:00:00"/>
    <e v="#REF!"/>
    <x v="7"/>
    <n v="15"/>
    <n v="0"/>
  </r>
  <r>
    <b v="0"/>
    <s v="YaBe - flex FCI"/>
    <d v="2016-04-11T00:00:00"/>
    <d v="2016-04-15T23:59:00"/>
    <b v="1"/>
    <m/>
    <x v="4"/>
    <x v="1"/>
    <n v="5"/>
    <d v="1899-12-31T16:00:00"/>
    <e v="#REF!"/>
    <x v="8"/>
    <n v="16"/>
    <n v="0"/>
  </r>
  <r>
    <b v="0"/>
    <s v="YaBe - flex FCI"/>
    <d v="2016-04-18T00:00:00"/>
    <d v="2016-04-22T23:59:00"/>
    <b v="1"/>
    <m/>
    <x v="4"/>
    <x v="1"/>
    <n v="5"/>
    <d v="1899-12-31T16:00:00"/>
    <e v="#REF!"/>
    <x v="9"/>
    <n v="17"/>
    <n v="0"/>
  </r>
  <r>
    <b v="0"/>
    <s v="YaBe - flex FCI"/>
    <d v="2016-04-25T00:00:00"/>
    <d v="2016-04-29T23:59:00"/>
    <b v="1"/>
    <m/>
    <x v="4"/>
    <x v="1"/>
    <n v="5"/>
    <d v="1899-12-31T16:00:00"/>
    <e v="#REF!"/>
    <x v="10"/>
    <n v="18"/>
    <n v="0"/>
  </r>
  <r>
    <b v="0"/>
    <s v="Paramétage 4 DA IRS"/>
    <d v="2016-07-21T08:00:00"/>
    <d v="2016-07-24T09:00:00"/>
    <b v="0"/>
    <m/>
    <x v="4"/>
    <x v="1"/>
    <n v="3.5"/>
    <d v="1899-12-31T04:00:00"/>
    <e v="#REF!"/>
    <x v="3"/>
    <n v="31"/>
    <n v="1"/>
  </r>
  <r>
    <b v="0"/>
    <s v="Validation cyclage sur céramiques"/>
    <d v="2016-07-25T08:00:00"/>
    <d v="2016-07-27T09:00:00"/>
    <b v="0"/>
    <m/>
    <x v="4"/>
    <x v="1"/>
    <n v="2.5"/>
    <d v="1899-12-30T20:00:00"/>
    <e v="#REF!"/>
    <x v="11"/>
    <n v="31"/>
    <n v="0"/>
  </r>
  <r>
    <b v="0"/>
    <s v="Approndissement connaissance banc"/>
    <d v="2016-07-28T16:00:00"/>
    <d v="2016-08-01T17:00:00"/>
    <b v="0"/>
    <m/>
    <x v="4"/>
    <x v="1"/>
    <n v="4.5"/>
    <d v="1899-12-31T12:00:00"/>
    <e v="#REF!"/>
    <x v="11"/>
    <n v="32"/>
    <n v="1"/>
  </r>
  <r>
    <b v="0"/>
    <s v="Test Uop-screening MTG"/>
    <d v="2016-08-31T10:00:00"/>
    <d v="2016-09-05T10:00:00"/>
    <b v="0"/>
    <m/>
    <x v="5"/>
    <x v="1"/>
    <n v="5"/>
    <d v="1899-12-31T16:00:00"/>
    <e v="#REF!"/>
    <x v="12"/>
    <n v="37"/>
    <n v="1"/>
  </r>
  <r>
    <b v="0"/>
    <s v="Formation équipe KAP sur banc"/>
    <d v="2016-09-08T09:00:00"/>
    <d v="2016-09-08T11:00:00"/>
    <b v="0"/>
    <m/>
    <x v="5"/>
    <x v="1"/>
    <n v="0.5"/>
    <d v="1899-12-30T02:00:00"/>
    <e v="#REF!"/>
    <x v="0"/>
    <n v="37"/>
    <n v="0"/>
  </r>
  <r>
    <b v="0"/>
    <s v="Test d'Up-screening 2"/>
    <d v="2016-09-09T09:00:00"/>
    <d v="2016-09-14T16:00:00"/>
    <b v="0"/>
    <m/>
    <x v="5"/>
    <x v="1"/>
    <n v="5.5"/>
    <d v="1899-12-31T20:00:00"/>
    <e v="#REF!"/>
    <x v="0"/>
    <n v="38"/>
    <n v="1"/>
  </r>
  <r>
    <b v="0"/>
    <s v="Cyclage mise en froid MIMOSA"/>
    <d v="2016-07-21T14:00:00"/>
    <d v="2016-08-08T15:00:00"/>
    <b v="0"/>
    <m/>
    <x v="6"/>
    <x v="1"/>
    <n v="18.5"/>
    <d v="1900-01-05T04:00:00"/>
    <e v="#REF!"/>
    <x v="3"/>
    <n v="33"/>
    <n v="1"/>
  </r>
  <r>
    <b v="0"/>
    <s v="Prise en main BTFE"/>
    <d v="2016-08-01T09:00:00"/>
    <d v="2016-08-05T18:00:00"/>
    <b v="0"/>
    <m/>
    <x v="7"/>
    <x v="1"/>
    <n v="4.5"/>
    <d v="1899-12-31T12:00:00"/>
    <e v="#REF!"/>
    <x v="4"/>
    <n v="32"/>
    <n v="0"/>
  </r>
  <r>
    <b v="0"/>
    <s v="Scorlop"/>
    <d v="2016-07-19T00:00:00"/>
    <d v="2016-07-21T23:59:00"/>
    <b v="1"/>
    <m/>
    <x v="8"/>
    <x v="1"/>
    <n v="3"/>
    <d v="1899-12-31T00:00:00"/>
    <e v="#REF!"/>
    <x v="3"/>
    <n v="30"/>
    <n v="0"/>
  </r>
  <r>
    <b v="1"/>
    <s v="Essais Proof-of-Screen Campagne HALT P0301F"/>
    <d v="2016-07-25T00:00:00"/>
    <d v="2016-07-27T23:59:00"/>
    <b v="1"/>
    <m/>
    <x v="9"/>
    <x v="1"/>
    <n v="3"/>
    <d v="1899-12-31T00:00:00"/>
    <e v="#REF!"/>
    <x v="11"/>
    <n v="31"/>
    <n v="0"/>
  </r>
  <r>
    <b v="0"/>
    <s v="tests Lise"/>
    <d v="2016-07-21T00:00:00"/>
    <d v="2016-07-25T23:59:00"/>
    <b v="1"/>
    <m/>
    <x v="10"/>
    <x v="1"/>
    <n v="5"/>
    <d v="1899-12-31T16:00:00"/>
    <e v="#REF!"/>
    <x v="3"/>
    <n v="31"/>
    <n v="1"/>
  </r>
  <r>
    <b v="0"/>
    <s v="MTG (PL)"/>
    <d v="2016-08-03T09:00:00"/>
    <d v="2016-08-05T08:00:00"/>
    <b v="0"/>
    <m/>
    <x v="11"/>
    <x v="1"/>
    <n v="2"/>
    <d v="1899-12-30T16:00:00"/>
    <e v="#REF!"/>
    <x v="4"/>
    <n v="32"/>
    <n v="0"/>
  </r>
  <r>
    <b v="0"/>
    <s v="TRESCAL"/>
    <d v="2016-06-27T00:00:00"/>
    <d v="2016-07-01T23:59:00"/>
    <b v="1"/>
    <m/>
    <x v="12"/>
    <x v="1"/>
    <n v="5"/>
    <d v="1899-12-31T16:00:00"/>
    <e v="#REF!"/>
    <x v="13"/>
    <n v="27"/>
    <n v="0"/>
  </r>
  <r>
    <b v="0"/>
    <s v="TRESCAL"/>
    <d v="2016-07-04T00:00:00"/>
    <d v="2016-07-08T23:59:00"/>
    <b v="1"/>
    <m/>
    <x v="12"/>
    <x v="1"/>
    <n v="5"/>
    <d v="1899-12-31T16:00:00"/>
    <e v="#REF!"/>
    <x v="14"/>
    <n v="28"/>
    <n v="0"/>
  </r>
  <r>
    <b v="0"/>
    <s v="TRESCAL"/>
    <d v="2016-07-11T00:00:00"/>
    <d v="2016-07-15T23:59:00"/>
    <b v="1"/>
    <m/>
    <x v="12"/>
    <x v="1"/>
    <n v="5"/>
    <d v="1899-12-31T16:00:00"/>
    <e v="#REF!"/>
    <x v="15"/>
    <n v="29"/>
    <n v="0"/>
  </r>
  <r>
    <b v="0"/>
    <s v="TRESCAL"/>
    <d v="2016-07-19T00:00:00"/>
    <d v="2016-07-19T23:59:00"/>
    <b v="1"/>
    <m/>
    <x v="12"/>
    <x v="1"/>
    <n v="1"/>
    <d v="1899-12-30T08:00:00"/>
    <e v="#REF!"/>
    <x v="3"/>
    <n v="30"/>
    <n v="0"/>
  </r>
  <r>
    <b v="0"/>
    <s v="TRESCAL"/>
    <d v="2016-08-01T00:00:00"/>
    <d v="2016-08-05T23:59:00"/>
    <b v="1"/>
    <m/>
    <x v="12"/>
    <x v="1"/>
    <n v="5"/>
    <d v="1899-12-31T16:00:00"/>
    <e v="#REF!"/>
    <x v="4"/>
    <n v="32"/>
    <n v="0"/>
  </r>
  <r>
    <b v="0"/>
    <s v="TRESCAL"/>
    <d v="2016-08-29T00:00:00"/>
    <d v="2016-09-02T23:59:00"/>
    <b v="1"/>
    <m/>
    <x v="12"/>
    <x v="1"/>
    <n v="5"/>
    <d v="1899-12-31T16:00:00"/>
    <e v="#REF!"/>
    <x v="12"/>
    <n v="36"/>
    <n v="0"/>
  </r>
  <r>
    <b v="0"/>
    <s v="TRESCAL"/>
    <d v="2016-09-05T00:00:00"/>
    <d v="2016-09-09T23:59:00"/>
    <b v="1"/>
    <m/>
    <x v="12"/>
    <x v="1"/>
    <n v="5"/>
    <d v="1899-12-31T16:00:00"/>
    <e v="#REF!"/>
    <x v="0"/>
    <n v="37"/>
    <n v="0"/>
  </r>
  <r>
    <b v="0"/>
    <s v="frpo - image qui pulse"/>
    <d v="2016-09-13T00:00:00"/>
    <d v="2016-09-14T23:59:00"/>
    <b v="1"/>
    <m/>
    <x v="12"/>
    <x v="1"/>
    <n v="2"/>
    <d v="1899-12-30T16:00:00"/>
    <e v="#REF!"/>
    <x v="16"/>
    <n v="38"/>
    <n v="0"/>
  </r>
  <r>
    <b v="0"/>
    <s v="CH287A "/>
    <d v="2016-07-29T15:00:00"/>
    <d v="2016-07-29T17:00:00"/>
    <b v="0"/>
    <m/>
    <x v="13"/>
    <x v="1"/>
    <n v="0.5"/>
    <d v="1899-12-30T02:00:00"/>
    <e v="#REF!"/>
    <x v="11"/>
    <n v="31"/>
    <n v="0"/>
  </r>
  <r>
    <b v="0"/>
    <s v="ReC"/>
    <d v="2016-08-01T09:00:00"/>
    <d v="2016-08-01T18:00:00"/>
    <b v="0"/>
    <m/>
    <x v="13"/>
    <x v="1"/>
    <n v="0.5"/>
    <d v="1899-12-30T04:00:00"/>
    <e v="#REF!"/>
    <x v="4"/>
    <n v="32"/>
    <n v="0"/>
  </r>
  <r>
    <b v="0"/>
    <s v="ReC"/>
    <d v="2016-08-03T09:00:00"/>
    <d v="2016-08-04T18:00:00"/>
    <b v="0"/>
    <m/>
    <x v="13"/>
    <x v="1"/>
    <n v="1.5"/>
    <d v="1899-12-30T12:00:00"/>
    <e v="#REF!"/>
    <x v="4"/>
    <n v="32"/>
    <n v="0"/>
  </r>
  <r>
    <b v="0"/>
    <s v="MTG - Stockage filtres IR3 FCI"/>
    <d v="2016-08-02T10:00:00"/>
    <d v="2016-08-24T10:00:00"/>
    <b v="0"/>
    <m/>
    <x v="14"/>
    <x v="1"/>
    <n v="22"/>
    <d v="1900-01-06T08:00:00"/>
    <e v="#REF!"/>
    <x v="4"/>
    <n v="35"/>
    <n v="1"/>
  </r>
  <r>
    <b v="0"/>
    <s v="MTG (Aug) banc radio MTG"/>
    <d v="2016-08-29T00:00:00"/>
    <d v="2016-12-31T23:59:00"/>
    <b v="1"/>
    <m/>
    <x v="15"/>
    <x v="1"/>
    <n v="125"/>
    <d v="1900-02-09T16:00:00"/>
    <e v="#REF!"/>
    <x v="12"/>
    <n v="53"/>
    <n v="1"/>
  </r>
  <r>
    <b v="0"/>
    <s v="MTG validation banc géo"/>
    <d v="2016-08-01T00:00:00"/>
    <d v="2016-12-31T23:59:00"/>
    <b v="1"/>
    <m/>
    <x v="16"/>
    <x v="1"/>
    <n v="153"/>
    <d v="1900-02-19T00:00:00"/>
    <e v="#REF!"/>
    <x v="4"/>
    <n v="53"/>
    <n v="1"/>
  </r>
  <r>
    <b v="0"/>
    <s v="MTG validation banc IRTF"/>
    <d v="2016-08-01T00:00:00"/>
    <d v="2016-12-31T23:59:00"/>
    <b v="1"/>
    <m/>
    <x v="17"/>
    <x v="1"/>
    <n v="153"/>
    <d v="1900-02-19T00:00:00"/>
    <e v="#REF!"/>
    <x v="4"/>
    <n v="53"/>
    <n v="1"/>
  </r>
  <r>
    <b v="0"/>
    <s v="bh"/>
    <d v="2016-01-04T08:00:00"/>
    <d v="2016-01-08T12:00:00"/>
    <b v="0"/>
    <m/>
    <x v="18"/>
    <x v="1"/>
    <n v="4.5"/>
    <d v="1899-12-31T12:00:00"/>
    <e v="#REF!"/>
    <x v="17"/>
    <n v="2"/>
    <n v="0"/>
  </r>
  <r>
    <b v="0"/>
    <s v="bh"/>
    <d v="2016-01-11T00:00:00"/>
    <d v="2016-01-15T23:59:00"/>
    <b v="1"/>
    <m/>
    <x v="18"/>
    <x v="1"/>
    <n v="5"/>
    <d v="1899-12-31T16:00:00"/>
    <e v="#REF!"/>
    <x v="18"/>
    <n v="3"/>
    <n v="0"/>
  </r>
  <r>
    <b v="0"/>
    <s v="bh"/>
    <d v="2016-01-18T00:00:00"/>
    <d v="2016-01-22T23:59:00"/>
    <b v="1"/>
    <m/>
    <x v="18"/>
    <x v="1"/>
    <n v="5"/>
    <d v="1899-12-31T16:00:00"/>
    <e v="#REF!"/>
    <x v="19"/>
    <n v="4"/>
    <n v="0"/>
  </r>
  <r>
    <b v="0"/>
    <s v="MaB"/>
    <d v="2016-01-27T00:00:00"/>
    <d v="2016-01-28T23:59:00"/>
    <b v="1"/>
    <m/>
    <x v="18"/>
    <x v="1"/>
    <n v="2"/>
    <d v="1899-12-30T16:00:00"/>
    <e v="#REF!"/>
    <x v="20"/>
    <n v="5"/>
    <n v="0"/>
  </r>
  <r>
    <b v="0"/>
    <s v="AlGa"/>
    <d v="2016-01-29T00:00:00"/>
    <d v="2016-01-29T23:59:00"/>
    <b v="1"/>
    <m/>
    <x v="18"/>
    <x v="1"/>
    <n v="1"/>
    <d v="1899-12-30T08:00:00"/>
    <e v="#REF!"/>
    <x v="20"/>
    <n v="5"/>
    <n v="0"/>
  </r>
  <r>
    <b v="0"/>
    <s v="MTG"/>
    <d v="2016-02-01T12:00:00"/>
    <d v="2016-02-05T23:00:00"/>
    <b v="0"/>
    <m/>
    <x v="18"/>
    <x v="1"/>
    <n v="4.5"/>
    <d v="1899-12-31T12:00:00"/>
    <e v="#REF!"/>
    <x v="21"/>
    <n v="6"/>
    <n v="0"/>
  </r>
  <r>
    <b v="0"/>
    <s v="MTG"/>
    <d v="2016-02-08T00:00:00"/>
    <d v="2016-02-09T23:59:00"/>
    <b v="1"/>
    <m/>
    <x v="18"/>
    <x v="1"/>
    <n v="2"/>
    <d v="1899-12-30T16:00:00"/>
    <e v="#REF!"/>
    <x v="22"/>
    <n v="7"/>
    <n v="0"/>
  </r>
  <r>
    <b v="0"/>
    <s v="M:&lt;trescal&gt;"/>
    <d v="2016-02-10T00:00:00"/>
    <d v="2016-02-10T23:59:00"/>
    <b v="1"/>
    <m/>
    <x v="18"/>
    <x v="1"/>
    <n v="1"/>
    <d v="1899-12-30T08:00:00"/>
    <e v="#REF!"/>
    <x v="22"/>
    <n v="7"/>
    <n v="0"/>
  </r>
  <r>
    <b v="0"/>
    <s v="MTG"/>
    <d v="2016-02-11T00:00:00"/>
    <d v="2016-02-12T23:59:00"/>
    <b v="1"/>
    <m/>
    <x v="18"/>
    <x v="1"/>
    <n v="2"/>
    <d v="1899-12-30T16:00:00"/>
    <e v="#REF!"/>
    <x v="22"/>
    <n v="7"/>
    <n v="0"/>
  </r>
  <r>
    <b v="0"/>
    <s v="clr"/>
    <d v="2016-02-15T00:00:00"/>
    <d v="2016-02-19T23:59:00"/>
    <b v="1"/>
    <m/>
    <x v="18"/>
    <x v="1"/>
    <n v="5"/>
    <d v="1899-12-31T16:00:00"/>
    <e v="#REF!"/>
    <x v="23"/>
    <n v="8"/>
    <n v="0"/>
  </r>
  <r>
    <b v="0"/>
    <s v="Neptis Jek"/>
    <d v="2016-02-22T00:00:00"/>
    <d v="2016-02-23T23:59:00"/>
    <b v="1"/>
    <m/>
    <x v="18"/>
    <x v="1"/>
    <n v="2"/>
    <d v="1899-12-30T16:00:00"/>
    <e v="#REF!"/>
    <x v="24"/>
    <n v="9"/>
    <n v="0"/>
  </r>
  <r>
    <b v="0"/>
    <s v="clc"/>
    <d v="2016-02-25T12:00:00"/>
    <d v="2016-02-25T23:00:00"/>
    <b v="0"/>
    <m/>
    <x v="18"/>
    <x v="1"/>
    <n v="0.5"/>
    <d v="1899-12-30T04:00:00"/>
    <e v="#REF!"/>
    <x v="24"/>
    <n v="9"/>
    <n v="0"/>
  </r>
  <r>
    <b v="0"/>
    <s v="AlBr"/>
    <d v="2016-02-26T00:00:00"/>
    <d v="2016-02-26T23:59:00"/>
    <b v="1"/>
    <m/>
    <x v="18"/>
    <x v="1"/>
    <n v="1"/>
    <d v="1899-12-30T08:00:00"/>
    <e v="#REF!"/>
    <x v="24"/>
    <n v="9"/>
    <n v="0"/>
  </r>
  <r>
    <b v="0"/>
    <s v="MAJIS jek"/>
    <d v="2016-03-02T00:00:00"/>
    <d v="2016-03-04T23:59:00"/>
    <b v="1"/>
    <m/>
    <x v="18"/>
    <x v="1"/>
    <n v="3"/>
    <d v="1899-12-31T00:00:00"/>
    <e v="#REF!"/>
    <x v="5"/>
    <n v="10"/>
    <n v="0"/>
  </r>
  <r>
    <b v="0"/>
    <s v="MAJIS jek"/>
    <d v="2016-03-07T00:00:00"/>
    <d v="2016-03-11T23:59:00"/>
    <b v="1"/>
    <m/>
    <x v="18"/>
    <x v="1"/>
    <n v="5"/>
    <d v="1899-12-31T16:00:00"/>
    <e v="#REF!"/>
    <x v="6"/>
    <n v="11"/>
    <n v="0"/>
  </r>
  <r>
    <b v="0"/>
    <s v="MAJIS jek"/>
    <d v="2016-03-14T00:00:00"/>
    <d v="2016-03-17T23:59:00"/>
    <b v="1"/>
    <m/>
    <x v="18"/>
    <x v="1"/>
    <n v="4"/>
    <d v="1899-12-31T08:00:00"/>
    <e v="#REF!"/>
    <x v="25"/>
    <n v="12"/>
    <n v="0"/>
  </r>
  <r>
    <b v="0"/>
    <s v="FrPo"/>
    <d v="2016-03-18T00:00:00"/>
    <d v="2016-03-18T23:59:00"/>
    <b v="1"/>
    <m/>
    <x v="18"/>
    <x v="1"/>
    <n v="1"/>
    <d v="1899-12-30T08:00:00"/>
    <e v="#REF!"/>
    <x v="25"/>
    <n v="12"/>
    <n v="0"/>
  </r>
  <r>
    <b v="0"/>
    <s v="FrPo"/>
    <d v="2016-03-21T00:00:00"/>
    <d v="2016-03-23T23:59:00"/>
    <b v="1"/>
    <m/>
    <x v="18"/>
    <x v="1"/>
    <n v="3"/>
    <d v="1899-12-31T00:00:00"/>
    <e v="#REF!"/>
    <x v="26"/>
    <n v="13"/>
    <n v="0"/>
  </r>
  <r>
    <b v="0"/>
    <s v="JeK Neptube"/>
    <d v="2016-04-19T00:00:00"/>
    <d v="2016-04-22T23:59:00"/>
    <b v="1"/>
    <m/>
    <x v="18"/>
    <x v="1"/>
    <n v="4"/>
    <d v="1899-12-31T08:00:00"/>
    <e v="#REF!"/>
    <x v="9"/>
    <n v="17"/>
    <n v="0"/>
  </r>
  <r>
    <b v="0"/>
    <s v="JeK"/>
    <d v="2016-04-25T00:00:00"/>
    <d v="2016-04-27T23:59:00"/>
    <b v="1"/>
    <m/>
    <x v="18"/>
    <x v="1"/>
    <n v="3"/>
    <d v="1899-12-31T00:00:00"/>
    <e v="#REF!"/>
    <x v="10"/>
    <n v="18"/>
    <n v="0"/>
  </r>
  <r>
    <b v="0"/>
    <s v="clr"/>
    <d v="2016-04-28T00:00:00"/>
    <d v="2016-04-29T23:59:00"/>
    <b v="1"/>
    <m/>
    <x v="18"/>
    <x v="1"/>
    <n v="2"/>
    <d v="1899-12-30T16:00:00"/>
    <e v="#REF!"/>
    <x v="10"/>
    <n v="18"/>
    <n v="0"/>
  </r>
  <r>
    <b v="0"/>
    <s v="KF"/>
    <d v="2016-05-02T00:00:00"/>
    <d v="2016-05-06T23:59:00"/>
    <b v="1"/>
    <m/>
    <x v="18"/>
    <x v="1"/>
    <n v="5"/>
    <d v="1899-12-31T16:00:00"/>
    <e v="#REF!"/>
    <x v="27"/>
    <n v="19"/>
    <n v="0"/>
  </r>
  <r>
    <b v="0"/>
    <s v="KF"/>
    <d v="2016-05-09T00:00:00"/>
    <d v="2016-05-10T23:59:00"/>
    <b v="1"/>
    <m/>
    <x v="18"/>
    <x v="1"/>
    <n v="2"/>
    <d v="1899-12-30T16:00:00"/>
    <e v="#REF!"/>
    <x v="28"/>
    <n v="20"/>
    <n v="0"/>
  </r>
  <r>
    <b v="0"/>
    <s v="dac"/>
    <d v="2016-05-12T00:00:00"/>
    <d v="2016-05-13T23:59:00"/>
    <b v="1"/>
    <m/>
    <x v="18"/>
    <x v="1"/>
    <n v="2"/>
    <d v="1899-12-30T16:00:00"/>
    <e v="#REF!"/>
    <x v="28"/>
    <n v="20"/>
    <n v="0"/>
  </r>
  <r>
    <b v="0"/>
    <s v="PiGu"/>
    <d v="2016-05-16T00:00:00"/>
    <d v="2016-05-17T23:59:00"/>
    <b v="1"/>
    <m/>
    <x v="18"/>
    <x v="1"/>
    <n v="2"/>
    <d v="1899-12-30T16:00:00"/>
    <e v="#REF!"/>
    <x v="29"/>
    <n v="21"/>
    <n v="0"/>
  </r>
  <r>
    <b v="0"/>
    <s v="PiGu"/>
    <d v="2016-05-20T17:00:00"/>
    <d v="2016-05-20T18:00:00"/>
    <b v="0"/>
    <m/>
    <x v="18"/>
    <x v="1"/>
    <n v="0.5"/>
    <d v="1899-12-30T01:00:00"/>
    <e v="#REF!"/>
    <x v="29"/>
    <n v="21"/>
    <n v="0"/>
  </r>
  <r>
    <b v="0"/>
    <s v="DaC"/>
    <d v="2016-05-25T00:00:00"/>
    <d v="2016-05-25T23:59:00"/>
    <b v="1"/>
    <m/>
    <x v="18"/>
    <x v="1"/>
    <n v="1"/>
    <d v="1899-12-30T08:00:00"/>
    <e v="#REF!"/>
    <x v="30"/>
    <n v="22"/>
    <n v="0"/>
  </r>
  <r>
    <b v="0"/>
    <s v="AlCu"/>
    <d v="2016-05-26T00:00:00"/>
    <d v="2016-05-27T23:59:00"/>
    <b v="1"/>
    <m/>
    <x v="18"/>
    <x v="1"/>
    <n v="2"/>
    <d v="1899-12-30T16:00:00"/>
    <e v="#REF!"/>
    <x v="30"/>
    <n v="22"/>
    <n v="0"/>
  </r>
  <r>
    <b v="0"/>
    <s v="AlCu"/>
    <d v="2016-05-30T00:00:00"/>
    <d v="2016-05-30T23:59:00"/>
    <b v="1"/>
    <m/>
    <x v="18"/>
    <x v="1"/>
    <n v="1"/>
    <d v="1899-12-30T08:00:00"/>
    <e v="#REF!"/>
    <x v="31"/>
    <n v="23"/>
    <n v="0"/>
  </r>
  <r>
    <b v="0"/>
    <s v="PiGu"/>
    <d v="2016-05-31T08:00:00"/>
    <d v="2016-06-02T12:00:00"/>
    <b v="0"/>
    <m/>
    <x v="18"/>
    <x v="1"/>
    <n v="2.5"/>
    <d v="1899-12-30T20:00:00"/>
    <e v="#REF!"/>
    <x v="31"/>
    <n v="23"/>
    <n v="0"/>
  </r>
  <r>
    <b v="0"/>
    <s v="bh"/>
    <d v="2016-06-02T12:00:00"/>
    <d v="2016-06-03T23:00:00"/>
    <b v="0"/>
    <m/>
    <x v="18"/>
    <x v="1"/>
    <n v="1.5"/>
    <d v="1899-12-30T12:00:00"/>
    <e v="#REF!"/>
    <x v="31"/>
    <n v="23"/>
    <n v="0"/>
  </r>
  <r>
    <b v="0"/>
    <s v="CLC (MER LW)"/>
    <d v="2016-06-06T08:00:00"/>
    <d v="2016-06-07T12:00:00"/>
    <b v="0"/>
    <m/>
    <x v="18"/>
    <x v="1"/>
    <n v="1.5"/>
    <d v="1899-12-30T12:00:00"/>
    <e v="#REF!"/>
    <x v="32"/>
    <n v="24"/>
    <n v="0"/>
  </r>
  <r>
    <b v="0"/>
    <s v="bh"/>
    <d v="2016-06-08T00:00:00"/>
    <d v="2016-06-09T23:59:00"/>
    <b v="1"/>
    <m/>
    <x v="18"/>
    <x v="1"/>
    <n v="2"/>
    <d v="1899-12-30T16:00:00"/>
    <e v="#REF!"/>
    <x v="32"/>
    <n v="24"/>
    <n v="0"/>
  </r>
  <r>
    <b v="0"/>
    <s v="CLC (opto MW)"/>
    <d v="2016-06-10T00:00:00"/>
    <d v="2016-06-10T23:59:00"/>
    <b v="1"/>
    <m/>
    <x v="18"/>
    <x v="1"/>
    <n v="1"/>
    <d v="1899-12-30T08:00:00"/>
    <e v="#REF!"/>
    <x v="32"/>
    <n v="24"/>
    <n v="0"/>
  </r>
  <r>
    <b v="0"/>
    <s v="CLC (opto MW)"/>
    <d v="2016-06-13T00:00:00"/>
    <d v="2016-06-13T23:59:00"/>
    <b v="1"/>
    <m/>
    <x v="18"/>
    <x v="1"/>
    <n v="1"/>
    <d v="1899-12-30T08:00:00"/>
    <e v="#REF!"/>
    <x v="33"/>
    <n v="25"/>
    <n v="0"/>
  </r>
  <r>
    <b v="0"/>
    <s v="ClC"/>
    <d v="2016-06-14T08:00:00"/>
    <d v="2016-06-15T12:00:00"/>
    <b v="0"/>
    <m/>
    <x v="18"/>
    <x v="1"/>
    <n v="1.5"/>
    <d v="1899-12-30T12:00:00"/>
    <e v="#REF!"/>
    <x v="33"/>
    <n v="25"/>
    <n v="0"/>
  </r>
  <r>
    <b v="0"/>
    <s v="DR"/>
    <d v="2016-06-16T00:00:00"/>
    <d v="2016-06-16T23:59:00"/>
    <b v="1"/>
    <m/>
    <x v="18"/>
    <x v="1"/>
    <n v="1"/>
    <d v="1899-12-30T08:00:00"/>
    <e v="#REF!"/>
    <x v="33"/>
    <n v="25"/>
    <n v="0"/>
  </r>
  <r>
    <b v="0"/>
    <s v="ClC"/>
    <d v="2016-06-22T08:00:00"/>
    <d v="2016-06-22T12:00:00"/>
    <b v="0"/>
    <m/>
    <x v="18"/>
    <x v="1"/>
    <n v="0.5"/>
    <d v="1899-12-30T04:00:00"/>
    <e v="#REF!"/>
    <x v="34"/>
    <n v="26"/>
    <n v="0"/>
  </r>
  <r>
    <b v="0"/>
    <s v="CLC"/>
    <d v="2016-06-22T12:00:00"/>
    <d v="2016-06-22T23:00:00"/>
    <b v="0"/>
    <m/>
    <x v="18"/>
    <x v="1"/>
    <n v="0.5"/>
    <d v="1899-12-30T04:00:00"/>
    <e v="#REF!"/>
    <x v="34"/>
    <n v="26"/>
    <n v="0"/>
  </r>
  <r>
    <b v="0"/>
    <s v="ClC"/>
    <d v="2016-06-23T00:00:00"/>
    <d v="2016-06-23T23:59:00"/>
    <b v="1"/>
    <m/>
    <x v="18"/>
    <x v="1"/>
    <n v="1"/>
    <d v="1899-12-30T08:00:00"/>
    <e v="#REF!"/>
    <x v="34"/>
    <n v="26"/>
    <n v="0"/>
  </r>
  <r>
    <b v="0"/>
    <s v="CLC"/>
    <d v="2016-06-24T00:00:00"/>
    <d v="2016-06-24T23:59:00"/>
    <b v="1"/>
    <m/>
    <x v="18"/>
    <x v="1"/>
    <n v="1"/>
    <d v="1899-12-30T08:00:00"/>
    <e v="#REF!"/>
    <x v="34"/>
    <n v="26"/>
    <n v="0"/>
  </r>
  <r>
    <b v="0"/>
    <s v="Pl"/>
    <d v="2016-06-27T00:00:00"/>
    <d v="2016-06-28T23:59:00"/>
    <b v="1"/>
    <m/>
    <x v="18"/>
    <x v="1"/>
    <n v="2"/>
    <d v="1899-12-30T16:00:00"/>
    <e v="#REF!"/>
    <x v="13"/>
    <n v="27"/>
    <n v="0"/>
  </r>
  <r>
    <b v="0"/>
    <s v="AlCu"/>
    <d v="2016-06-30T00:00:00"/>
    <d v="2016-07-01T23:59:00"/>
    <b v="1"/>
    <m/>
    <x v="18"/>
    <x v="1"/>
    <n v="2"/>
    <d v="1899-12-30T16:00:00"/>
    <e v="#REF!"/>
    <x v="13"/>
    <n v="27"/>
    <n v="0"/>
  </r>
  <r>
    <b v="0"/>
    <s v="AlCu"/>
    <d v="2016-07-04T00:00:00"/>
    <d v="2016-07-04T23:59:00"/>
    <b v="1"/>
    <m/>
    <x v="18"/>
    <x v="1"/>
    <n v="1"/>
    <d v="1899-12-30T08:00:00"/>
    <e v="#REF!"/>
    <x v="14"/>
    <n v="28"/>
    <n v="0"/>
  </r>
  <r>
    <b v="0"/>
    <s v="frpo"/>
    <d v="2016-07-06T00:00:00"/>
    <d v="2016-07-07T12:00:00"/>
    <b v="0"/>
    <m/>
    <x v="18"/>
    <x v="1"/>
    <n v="1.5"/>
    <d v="1899-12-30T12:00:00"/>
    <e v="#REF!"/>
    <x v="14"/>
    <n v="28"/>
    <n v="0"/>
  </r>
  <r>
    <b v="0"/>
    <s v="MTG (AuG)"/>
    <d v="2016-07-07T12:00:00"/>
    <d v="2016-07-08T23:55:00"/>
    <b v="0"/>
    <m/>
    <x v="18"/>
    <x v="1"/>
    <n v="1.5"/>
    <d v="1899-12-30T12:00:00"/>
    <e v="#REF!"/>
    <x v="14"/>
    <n v="28"/>
    <n v="0"/>
  </r>
  <r>
    <b v="0"/>
    <s v="MTG (AuG)"/>
    <d v="2016-07-11T00:00:00"/>
    <d v="2016-07-11T23:59:00"/>
    <b v="1"/>
    <m/>
    <x v="18"/>
    <x v="1"/>
    <n v="1"/>
    <d v="1899-12-30T08:00:00"/>
    <e v="#REF!"/>
    <x v="15"/>
    <n v="29"/>
    <n v="0"/>
  </r>
  <r>
    <b v="0"/>
    <s v="MTG (AuG)"/>
    <d v="2016-07-13T00:00:00"/>
    <d v="2016-07-13T23:59:00"/>
    <b v="1"/>
    <m/>
    <x v="18"/>
    <x v="1"/>
    <n v="1"/>
    <d v="1899-12-30T08:00:00"/>
    <e v="#REF!"/>
    <x v="15"/>
    <n v="29"/>
    <n v="0"/>
  </r>
  <r>
    <b v="0"/>
    <s v="Mesures Dark CH218548"/>
    <d v="2016-07-19T06:00:00"/>
    <d v="2016-07-19T20:30:00"/>
    <b v="0"/>
    <m/>
    <x v="18"/>
    <x v="1"/>
    <n v="1"/>
    <d v="1899-12-30T08:00:00"/>
    <e v="#REF!"/>
    <x v="3"/>
    <n v="30"/>
    <n v="0"/>
  </r>
  <r>
    <b v="0"/>
    <s v="S5: mesure CL"/>
    <d v="2016-07-20T00:00:00"/>
    <d v="2016-07-20T23:59:00"/>
    <b v="1"/>
    <m/>
    <x v="18"/>
    <x v="1"/>
    <n v="1"/>
    <d v="1899-12-30T08:00:00"/>
    <e v="#REF!"/>
    <x v="3"/>
    <n v="30"/>
    <n v="0"/>
  </r>
  <r>
    <b v="0"/>
    <s v="S5: mesure CL"/>
    <d v="2016-07-21T00:00:00"/>
    <d v="2016-07-21T23:59:00"/>
    <b v="1"/>
    <m/>
    <x v="18"/>
    <x v="1"/>
    <n v="1"/>
    <d v="1899-12-30T08:00:00"/>
    <e v="#REF!"/>
    <x v="3"/>
    <n v="30"/>
    <n v="0"/>
  </r>
  <r>
    <b v="0"/>
    <s v="bh"/>
    <d v="2016-07-25T13:00:00"/>
    <d v="2016-07-26T17:00:00"/>
    <b v="0"/>
    <m/>
    <x v="18"/>
    <x v="1"/>
    <n v="1.5"/>
    <d v="1899-12-30T12:00:00"/>
    <e v="#REF!"/>
    <x v="11"/>
    <n v="31"/>
    <n v="0"/>
  </r>
  <r>
    <b v="0"/>
    <s v="bh"/>
    <d v="2016-07-27T08:00:00"/>
    <d v="2016-07-27T17:00:00"/>
    <b v="0"/>
    <m/>
    <x v="18"/>
    <x v="1"/>
    <n v="0.5"/>
    <d v="1899-12-30T04:00:00"/>
    <e v="#REF!"/>
    <x v="11"/>
    <n v="31"/>
    <n v="0"/>
  </r>
  <r>
    <b v="0"/>
    <s v="MTG (PL)"/>
    <d v="2016-07-28T00:00:00"/>
    <d v="2016-07-28T23:59:00"/>
    <b v="1"/>
    <m/>
    <x v="18"/>
    <x v="1"/>
    <n v="1"/>
    <d v="1899-12-30T08:00:00"/>
    <e v="#REF!"/>
    <x v="11"/>
    <n v="31"/>
    <n v="0"/>
  </r>
  <r>
    <b v="0"/>
    <s v="S5 (MiDo)"/>
    <d v="2016-07-29T00:00:00"/>
    <d v="2016-07-29T23:59:00"/>
    <b v="1"/>
    <m/>
    <x v="18"/>
    <x v="1"/>
    <n v="1"/>
    <d v="1899-12-30T08:00:00"/>
    <e v="#REF!"/>
    <x v="11"/>
    <n v="31"/>
    <n v="0"/>
  </r>
  <r>
    <b v="0"/>
    <s v="MTG (mido)"/>
    <d v="2016-08-02T00:00:00"/>
    <d v="2016-08-02T23:59:00"/>
    <b v="1"/>
    <m/>
    <x v="18"/>
    <x v="1"/>
    <n v="1"/>
    <d v="1899-12-30T08:00:00"/>
    <e v="#REF!"/>
    <x v="4"/>
    <n v="32"/>
    <n v="0"/>
  </r>
  <r>
    <b v="0"/>
    <s v="MaB"/>
    <d v="2016-08-03T14:00:00"/>
    <d v="2016-08-04T18:00:00"/>
    <b v="0"/>
    <m/>
    <x v="18"/>
    <x v="1"/>
    <n v="1.5"/>
    <d v="1899-12-30T12:00:00"/>
    <e v="#REF!"/>
    <x v="4"/>
    <n v="32"/>
    <n v="0"/>
  </r>
  <r>
    <b v="0"/>
    <s v="FCI-IR1"/>
    <d v="2016-08-05T00:00:00"/>
    <d v="2016-08-05T23:59:00"/>
    <b v="1"/>
    <m/>
    <x v="18"/>
    <x v="1"/>
    <n v="1"/>
    <d v="1899-12-30T08:00:00"/>
    <e v="#REF!"/>
    <x v="4"/>
    <n v="32"/>
    <n v="0"/>
  </r>
  <r>
    <b v="0"/>
    <s v="MTG (MiDo)"/>
    <d v="2016-08-08T00:00:00"/>
    <d v="2016-08-08T23:59:00"/>
    <b v="1"/>
    <m/>
    <x v="18"/>
    <x v="1"/>
    <n v="1"/>
    <d v="1899-12-30T08:00:00"/>
    <e v="#REF!"/>
    <x v="35"/>
    <n v="33"/>
    <n v="0"/>
  </r>
  <r>
    <b v="0"/>
    <s v="MaB"/>
    <d v="2016-08-09T09:00:00"/>
    <d v="2016-08-11T12:00:00"/>
    <b v="0"/>
    <m/>
    <x v="18"/>
    <x v="1"/>
    <n v="2.5"/>
    <d v="1899-12-30T20:00:00"/>
    <e v="#REF!"/>
    <x v="35"/>
    <n v="33"/>
    <n v="0"/>
  </r>
  <r>
    <b v="0"/>
    <s v="AgC"/>
    <d v="2016-08-18T00:00:00"/>
    <d v="2016-08-18T23:59:00"/>
    <b v="1"/>
    <m/>
    <x v="18"/>
    <x v="2"/>
    <n v="1"/>
    <d v="1899-12-30T08:00:00"/>
    <e v="#REF!"/>
    <x v="36"/>
    <n v="34"/>
    <n v="0"/>
  </r>
  <r>
    <b v="0"/>
    <s v="frpo"/>
    <d v="2016-08-19T00:00:00"/>
    <d v="2016-08-19T23:59:00"/>
    <b v="1"/>
    <m/>
    <x v="18"/>
    <x v="1"/>
    <n v="1"/>
    <d v="1899-12-30T08:00:00"/>
    <e v="#REF!"/>
    <x v="36"/>
    <n v="34"/>
    <n v="0"/>
  </r>
  <r>
    <b v="0"/>
    <s v="AgC"/>
    <d v="2016-08-23T00:00:00"/>
    <d v="2016-08-23T23:59:00"/>
    <b v="1"/>
    <m/>
    <x v="18"/>
    <x v="2"/>
    <n v="1"/>
    <d v="1899-12-30T08:00:00"/>
    <e v="#REF!"/>
    <x v="37"/>
    <n v="35"/>
    <n v="0"/>
  </r>
  <r>
    <b v="0"/>
    <s v="AgC"/>
    <d v="2016-08-25T00:00:00"/>
    <d v="2016-08-25T23:59:00"/>
    <b v="1"/>
    <m/>
    <x v="18"/>
    <x v="2"/>
    <n v="1"/>
    <d v="1899-12-30T08:00:00"/>
    <e v="#REF!"/>
    <x v="37"/>
    <n v="35"/>
    <n v="0"/>
  </r>
  <r>
    <b v="0"/>
    <s v="AgC"/>
    <d v="2016-08-30T00:00:00"/>
    <d v="2016-08-30T23:59:00"/>
    <b v="1"/>
    <m/>
    <x v="18"/>
    <x v="2"/>
    <n v="1"/>
    <d v="1899-12-30T08:00:00"/>
    <e v="#REF!"/>
    <x v="12"/>
    <n v="36"/>
    <n v="0"/>
  </r>
  <r>
    <b v="0"/>
    <s v="AGC"/>
    <d v="2016-09-01T00:00:00"/>
    <d v="2016-09-01T23:59:00"/>
    <b v="1"/>
    <m/>
    <x v="18"/>
    <x v="2"/>
    <n v="1"/>
    <d v="1899-12-30T08:00:00"/>
    <e v="#REF!"/>
    <x v="12"/>
    <n v="36"/>
    <n v="0"/>
  </r>
  <r>
    <b v="0"/>
    <s v="Galo"/>
    <d v="2016-09-07T00:00:00"/>
    <d v="2016-09-07T23:59:00"/>
    <b v="1"/>
    <m/>
    <x v="18"/>
    <x v="1"/>
    <n v="1"/>
    <d v="1899-12-30T08:00:00"/>
    <e v="#REF!"/>
    <x v="0"/>
    <n v="37"/>
    <n v="0"/>
  </r>
  <r>
    <b v="0"/>
    <s v="(NEPTIS) jek mido"/>
    <d v="2016-09-08T00:00:00"/>
    <d v="2016-09-08T23:59:00"/>
    <b v="1"/>
    <m/>
    <x v="18"/>
    <x v="1"/>
    <n v="1"/>
    <d v="1899-12-30T08:00:00"/>
    <e v="#REF!"/>
    <x v="0"/>
    <n v="37"/>
    <n v="0"/>
  </r>
  <r>
    <b v="0"/>
    <s v="Mag"/>
    <d v="2016-09-09T00:00:00"/>
    <d v="2016-09-15T23:59:00"/>
    <b v="1"/>
    <m/>
    <x v="18"/>
    <x v="1"/>
    <n v="7"/>
    <d v="1900-01-01T08:00:00"/>
    <e v="#REF!"/>
    <x v="0"/>
    <n v="38"/>
    <n v="1"/>
  </r>
  <r>
    <b v="0"/>
    <s v="MTG IRS VLW"/>
    <d v="2016-09-16T00:00:00"/>
    <d v="2016-09-16T23:59:00"/>
    <b v="1"/>
    <m/>
    <x v="18"/>
    <x v="1"/>
    <n v="1"/>
    <d v="1899-12-30T08:00:00"/>
    <e v="#REF!"/>
    <x v="16"/>
    <n v="38"/>
    <n v="0"/>
  </r>
  <r>
    <b v="0"/>
    <s v="Mag _ LW p/n"/>
    <d v="2016-09-21T00:00:00"/>
    <d v="2016-09-23T23:59:00"/>
    <b v="1"/>
    <m/>
    <x v="18"/>
    <x v="1"/>
    <n v="3"/>
    <d v="1899-12-31T00:00:00"/>
    <e v="#REF!"/>
    <x v="1"/>
    <n v="39"/>
    <n v="0"/>
  </r>
  <r>
    <b v="0"/>
    <s v="MTG"/>
    <d v="2016-01-04T00:00:00"/>
    <d v="2016-01-08T23:59:00"/>
    <b v="1"/>
    <m/>
    <x v="19"/>
    <x v="1"/>
    <n v="5"/>
    <d v="1899-12-31T16:00:00"/>
    <e v="#REF!"/>
    <x v="17"/>
    <n v="2"/>
    <n v="0"/>
  </r>
  <r>
    <b v="0"/>
    <s v="Clc"/>
    <d v="2016-01-11T00:00:00"/>
    <d v="2016-01-15T23:59:00"/>
    <b v="1"/>
    <m/>
    <x v="19"/>
    <x v="1"/>
    <n v="5"/>
    <d v="1899-12-31T16:00:00"/>
    <e v="#REF!"/>
    <x v="18"/>
    <n v="3"/>
    <n v="0"/>
  </r>
  <r>
    <b v="0"/>
    <s v="clr"/>
    <d v="2016-01-18T00:00:00"/>
    <d v="2016-01-21T23:59:00"/>
    <b v="1"/>
    <m/>
    <x v="19"/>
    <x v="1"/>
    <n v="4"/>
    <d v="1899-12-31T08:00:00"/>
    <e v="#REF!"/>
    <x v="19"/>
    <n v="4"/>
    <n v="0"/>
  </r>
  <r>
    <b v="0"/>
    <s v="GeB/AlCu"/>
    <d v="2016-01-22T00:00:00"/>
    <d v="2016-01-22T23:59:00"/>
    <b v="1"/>
    <m/>
    <x v="19"/>
    <x v="1"/>
    <n v="1"/>
    <d v="1899-12-30T08:00:00"/>
    <e v="#REF!"/>
    <x v="19"/>
    <n v="4"/>
    <n v="0"/>
  </r>
  <r>
    <b v="0"/>
    <s v="clr"/>
    <d v="2016-01-25T00:00:00"/>
    <d v="2016-01-28T23:59:00"/>
    <b v="1"/>
    <m/>
    <x v="19"/>
    <x v="1"/>
    <n v="4"/>
    <d v="1899-12-31T08:00:00"/>
    <e v="#REF!"/>
    <x v="20"/>
    <n v="5"/>
    <n v="0"/>
  </r>
  <r>
    <b v="0"/>
    <s v="GeB/AlCu"/>
    <d v="2016-01-29T00:00:00"/>
    <d v="2016-01-29T23:59:00"/>
    <b v="1"/>
    <m/>
    <x v="19"/>
    <x v="1"/>
    <n v="1"/>
    <d v="1899-12-30T08:00:00"/>
    <e v="#REF!"/>
    <x v="20"/>
    <n v="5"/>
    <n v="0"/>
  </r>
  <r>
    <b v="0"/>
    <s v="clr"/>
    <d v="2016-02-01T00:00:00"/>
    <d v="2016-02-05T23:59:00"/>
    <b v="1"/>
    <m/>
    <x v="19"/>
    <x v="1"/>
    <n v="5"/>
    <d v="1899-12-31T16:00:00"/>
    <e v="#REF!"/>
    <x v="21"/>
    <n v="6"/>
    <n v="0"/>
  </r>
  <r>
    <b v="0"/>
    <s v="clr"/>
    <d v="2016-02-08T00:00:00"/>
    <d v="2016-02-12T23:59:00"/>
    <b v="1"/>
    <m/>
    <x v="19"/>
    <x v="1"/>
    <n v="5"/>
    <d v="1899-12-31T16:00:00"/>
    <e v="#REF!"/>
    <x v="22"/>
    <n v="7"/>
    <n v="0"/>
  </r>
  <r>
    <b v="0"/>
    <s v="ClC"/>
    <d v="2016-02-16T00:00:00"/>
    <d v="2016-02-16T23:59:00"/>
    <b v="1"/>
    <m/>
    <x v="19"/>
    <x v="1"/>
    <n v="1"/>
    <d v="1899-12-30T08:00:00"/>
    <e v="#REF!"/>
    <x v="23"/>
    <n v="8"/>
    <n v="0"/>
  </r>
  <r>
    <b v="0"/>
    <s v="AlGa"/>
    <d v="2016-02-17T00:00:00"/>
    <d v="2016-02-19T23:59:00"/>
    <b v="1"/>
    <m/>
    <x v="19"/>
    <x v="1"/>
    <n v="3"/>
    <d v="1899-12-31T00:00:00"/>
    <e v="#REF!"/>
    <x v="23"/>
    <n v="8"/>
    <n v="0"/>
  </r>
  <r>
    <b v="0"/>
    <s v="clr"/>
    <d v="2016-02-22T00:00:00"/>
    <d v="2016-02-22T23:59:00"/>
    <b v="1"/>
    <m/>
    <x v="19"/>
    <x v="1"/>
    <n v="1"/>
    <d v="1899-12-30T08:00:00"/>
    <e v="#REF!"/>
    <x v="24"/>
    <n v="9"/>
    <n v="0"/>
  </r>
  <r>
    <b v="0"/>
    <s v="M: Etalonnage Trescal"/>
    <d v="2016-02-23T00:00:00"/>
    <d v="2016-02-23T23:59:00"/>
    <b v="1"/>
    <m/>
    <x v="19"/>
    <x v="2"/>
    <n v="1"/>
    <d v="1899-12-30T08:00:00"/>
    <e v="#REF!"/>
    <x v="24"/>
    <n v="9"/>
    <n v="0"/>
  </r>
  <r>
    <b v="0"/>
    <s v="clr"/>
    <d v="2016-02-24T00:00:00"/>
    <d v="2016-02-26T23:59:00"/>
    <b v="1"/>
    <m/>
    <x v="19"/>
    <x v="1"/>
    <n v="3"/>
    <d v="1899-12-31T00:00:00"/>
    <e v="#REF!"/>
    <x v="24"/>
    <n v="9"/>
    <n v="0"/>
  </r>
  <r>
    <b v="0"/>
    <s v="clr"/>
    <d v="2016-02-29T00:00:00"/>
    <d v="2016-03-04T23:59:00"/>
    <b v="1"/>
    <m/>
    <x v="19"/>
    <x v="1"/>
    <n v="5"/>
    <d v="1899-12-31T16:00:00"/>
    <e v="#REF!"/>
    <x v="5"/>
    <n v="10"/>
    <n v="0"/>
  </r>
  <r>
    <b v="0"/>
    <s v="clr"/>
    <d v="2016-03-07T00:00:00"/>
    <d v="2016-03-08T23:59:00"/>
    <b v="1"/>
    <m/>
    <x v="19"/>
    <x v="1"/>
    <n v="2"/>
    <d v="1899-12-30T16:00:00"/>
    <e v="#REF!"/>
    <x v="6"/>
    <n v="11"/>
    <n v="0"/>
  </r>
  <r>
    <b v="0"/>
    <s v="pl"/>
    <d v="2016-03-09T00:00:00"/>
    <d v="2016-03-10T23:59:00"/>
    <b v="1"/>
    <m/>
    <x v="19"/>
    <x v="1"/>
    <n v="2"/>
    <d v="1899-12-30T16:00:00"/>
    <e v="#REF!"/>
    <x v="6"/>
    <n v="11"/>
    <n v="0"/>
  </r>
  <r>
    <b v="0"/>
    <s v="AlCu"/>
    <d v="2016-03-16T12:00:00"/>
    <d v="2016-03-16T23:00:00"/>
    <b v="0"/>
    <m/>
    <x v="19"/>
    <x v="1"/>
    <n v="0.5"/>
    <d v="1899-12-30T04:00:00"/>
    <e v="#REF!"/>
    <x v="25"/>
    <n v="12"/>
    <n v="0"/>
  </r>
  <r>
    <b v="0"/>
    <s v="AlGa"/>
    <d v="2016-03-17T00:00:00"/>
    <d v="2016-03-17T23:59:00"/>
    <b v="1"/>
    <m/>
    <x v="19"/>
    <x v="1"/>
    <n v="1"/>
    <d v="1899-12-30T08:00:00"/>
    <e v="#REF!"/>
    <x v="25"/>
    <n v="12"/>
    <n v="0"/>
  </r>
  <r>
    <b v="0"/>
    <s v="MAJIS jek/kf/mido"/>
    <d v="2016-03-21T00:00:00"/>
    <d v="2016-03-25T23:59:00"/>
    <b v="1"/>
    <m/>
    <x v="19"/>
    <x v="1"/>
    <n v="5"/>
    <d v="1899-12-31T16:00:00"/>
    <e v="#REF!"/>
    <x v="26"/>
    <n v="13"/>
    <n v="0"/>
  </r>
  <r>
    <b v="0"/>
    <s v="MaB"/>
    <d v="2016-03-31T00:00:00"/>
    <d v="2016-04-01T23:59:00"/>
    <b v="1"/>
    <m/>
    <x v="19"/>
    <x v="1"/>
    <n v="2"/>
    <d v="1899-12-30T16:00:00"/>
    <e v="#REF!"/>
    <x v="38"/>
    <n v="14"/>
    <n v="0"/>
  </r>
  <r>
    <b v="0"/>
    <s v="MaB"/>
    <d v="2016-04-04T00:00:00"/>
    <d v="2016-04-08T23:59:00"/>
    <b v="1"/>
    <m/>
    <x v="19"/>
    <x v="1"/>
    <n v="5"/>
    <d v="1899-12-31T16:00:00"/>
    <e v="#REF!"/>
    <x v="7"/>
    <n v="15"/>
    <n v="0"/>
  </r>
  <r>
    <b v="0"/>
    <s v="MaB"/>
    <d v="2016-04-18T00:00:00"/>
    <d v="2016-04-22T23:59:00"/>
    <b v="1"/>
    <m/>
    <x v="19"/>
    <x v="1"/>
    <n v="5"/>
    <d v="1899-12-31T16:00:00"/>
    <e v="#REF!"/>
    <x v="9"/>
    <n v="17"/>
    <n v="0"/>
  </r>
  <r>
    <b v="0"/>
    <s v="bh"/>
    <d v="2016-04-25T00:00:00"/>
    <d v="2016-04-27T23:59:00"/>
    <b v="1"/>
    <m/>
    <x v="19"/>
    <x v="1"/>
    <n v="3"/>
    <d v="1899-12-31T00:00:00"/>
    <e v="#REF!"/>
    <x v="10"/>
    <n v="18"/>
    <n v="0"/>
  </r>
  <r>
    <b v="0"/>
    <s v="M: remplacement PC"/>
    <d v="2016-04-28T08:00:00"/>
    <d v="2016-04-28T12:00:00"/>
    <b v="0"/>
    <m/>
    <x v="19"/>
    <x v="2"/>
    <n v="0.5"/>
    <d v="1899-12-30T04:00:00"/>
    <e v="#REF!"/>
    <x v="10"/>
    <n v="18"/>
    <n v="0"/>
  </r>
  <r>
    <b v="0"/>
    <s v="bh"/>
    <d v="2016-04-28T12:00:00"/>
    <d v="2016-04-29T23:00:00"/>
    <b v="0"/>
    <m/>
    <x v="19"/>
    <x v="1"/>
    <n v="1.5"/>
    <d v="1899-12-30T12:00:00"/>
    <e v="#REF!"/>
    <x v="10"/>
    <n v="18"/>
    <n v="0"/>
  </r>
  <r>
    <b v="0"/>
    <s v="bh"/>
    <d v="2016-05-02T00:00:00"/>
    <d v="2016-05-04T23:59:00"/>
    <b v="1"/>
    <m/>
    <x v="19"/>
    <x v="1"/>
    <n v="3"/>
    <d v="1899-12-31T00:00:00"/>
    <e v="#REF!"/>
    <x v="27"/>
    <n v="19"/>
    <n v="0"/>
  </r>
  <r>
    <b v="0"/>
    <s v="VeB"/>
    <d v="2016-05-12T00:00:00"/>
    <d v="2016-05-13T23:59:00"/>
    <b v="1"/>
    <m/>
    <x v="19"/>
    <x v="1"/>
    <n v="2"/>
    <d v="1899-12-30T16:00:00"/>
    <e v="#REF!"/>
    <x v="28"/>
    <n v="20"/>
    <n v="0"/>
  </r>
  <r>
    <b v="0"/>
    <s v="dac"/>
    <d v="2016-05-18T12:00:00"/>
    <d v="2016-05-18T23:00:00"/>
    <b v="0"/>
    <m/>
    <x v="19"/>
    <x v="1"/>
    <n v="0.5"/>
    <d v="1899-12-30T04:00:00"/>
    <e v="#REF!"/>
    <x v="29"/>
    <n v="21"/>
    <n v="0"/>
  </r>
  <r>
    <b v="0"/>
    <s v="Alama"/>
    <d v="2016-05-25T00:00:00"/>
    <d v="2016-05-27T23:59:00"/>
    <b v="1"/>
    <m/>
    <x v="19"/>
    <x v="1"/>
    <n v="3"/>
    <d v="1899-12-31T00:00:00"/>
    <e v="#REF!"/>
    <x v="30"/>
    <n v="22"/>
    <n v="0"/>
  </r>
  <r>
    <b v="0"/>
    <s v="Alama"/>
    <d v="2016-05-30T08:00:00"/>
    <d v="2016-05-31T12:00:00"/>
    <b v="0"/>
    <m/>
    <x v="19"/>
    <x v="1"/>
    <n v="1.5"/>
    <d v="1899-12-30T12:00:00"/>
    <e v="#REF!"/>
    <x v="31"/>
    <n v="23"/>
    <n v="0"/>
  </r>
  <r>
    <b v="0"/>
    <s v="pl"/>
    <d v="2016-06-02T08:00:00"/>
    <d v="2016-06-03T12:00:00"/>
    <b v="0"/>
    <m/>
    <x v="19"/>
    <x v="1"/>
    <n v="1.5"/>
    <d v="1899-12-30T12:00:00"/>
    <e v="#REF!"/>
    <x v="31"/>
    <n v="23"/>
    <n v="0"/>
  </r>
  <r>
    <b v="0"/>
    <s v="KF"/>
    <d v="2016-06-07T00:00:00"/>
    <d v="2016-06-07T23:59:00"/>
    <b v="1"/>
    <m/>
    <x v="19"/>
    <x v="1"/>
    <n v="1"/>
    <d v="1899-12-30T08:00:00"/>
    <e v="#REF!"/>
    <x v="32"/>
    <n v="24"/>
    <n v="0"/>
  </r>
  <r>
    <b v="0"/>
    <s v="PiGu"/>
    <d v="2016-06-08T00:00:00"/>
    <d v="2016-06-09T23:59:00"/>
    <b v="1"/>
    <m/>
    <x v="19"/>
    <x v="1"/>
    <n v="2"/>
    <d v="1899-12-30T16:00:00"/>
    <e v="#REF!"/>
    <x v="32"/>
    <n v="24"/>
    <n v="0"/>
  </r>
  <r>
    <b v="0"/>
    <s v="Solène"/>
    <d v="2016-06-10T00:00:00"/>
    <d v="2016-06-10T23:59:00"/>
    <b v="1"/>
    <m/>
    <x v="19"/>
    <x v="1"/>
    <n v="1"/>
    <d v="1899-12-30T08:00:00"/>
    <e v="#REF!"/>
    <x v="32"/>
    <n v="24"/>
    <n v="0"/>
  </r>
  <r>
    <b v="0"/>
    <s v="KF/mido"/>
    <d v="2016-06-13T08:00:00"/>
    <d v="2016-06-14T12:00:00"/>
    <b v="0"/>
    <m/>
    <x v="19"/>
    <x v="1"/>
    <n v="1.5"/>
    <d v="1899-12-30T12:00:00"/>
    <e v="#REF!"/>
    <x v="33"/>
    <n v="25"/>
    <n v="0"/>
  </r>
  <r>
    <b v="0"/>
    <s v="MaB"/>
    <d v="2016-06-15T08:00:00"/>
    <d v="2016-06-17T12:00:00"/>
    <b v="0"/>
    <m/>
    <x v="19"/>
    <x v="1"/>
    <n v="2.5"/>
    <d v="1899-12-30T20:00:00"/>
    <e v="#REF!"/>
    <x v="33"/>
    <n v="25"/>
    <n v="0"/>
  </r>
  <r>
    <b v="0"/>
    <s v="KF/mido"/>
    <d v="2016-06-17T12:00:00"/>
    <d v="2016-06-17T23:00:00"/>
    <b v="0"/>
    <m/>
    <x v="19"/>
    <x v="1"/>
    <n v="0.5"/>
    <d v="1899-12-30T04:00:00"/>
    <e v="#REF!"/>
    <x v="33"/>
    <n v="25"/>
    <n v="0"/>
  </r>
  <r>
    <b v="0"/>
    <s v="PiGu"/>
    <d v="2016-06-20T00:00:00"/>
    <d v="2016-06-24T23:59:00"/>
    <b v="1"/>
    <m/>
    <x v="19"/>
    <x v="1"/>
    <n v="5"/>
    <d v="1899-12-31T16:00:00"/>
    <e v="#REF!"/>
    <x v="34"/>
    <n v="26"/>
    <n v="0"/>
  </r>
  <r>
    <b v="0"/>
    <s v="PiGu"/>
    <d v="2016-06-27T00:00:00"/>
    <d v="2016-06-27T23:59:00"/>
    <b v="1"/>
    <m/>
    <x v="19"/>
    <x v="1"/>
    <n v="1"/>
    <d v="1899-12-30T08:00:00"/>
    <e v="#REF!"/>
    <x v="13"/>
    <n v="27"/>
    <n v="0"/>
  </r>
  <r>
    <b v="0"/>
    <s v="DiD"/>
    <d v="2016-06-28T00:00:00"/>
    <d v="2016-06-28T23:59:00"/>
    <b v="1"/>
    <m/>
    <x v="19"/>
    <x v="1"/>
    <n v="1"/>
    <d v="1899-12-30T08:00:00"/>
    <e v="#REF!"/>
    <x v="13"/>
    <n v="27"/>
    <n v="0"/>
  </r>
  <r>
    <b v="0"/>
    <s v="Albr"/>
    <d v="2016-06-29T00:00:00"/>
    <d v="2016-06-29T23:59:00"/>
    <b v="1"/>
    <m/>
    <x v="19"/>
    <x v="1"/>
    <n v="1"/>
    <d v="1899-12-30T08:00:00"/>
    <e v="#REF!"/>
    <x v="13"/>
    <n v="27"/>
    <n v="0"/>
  </r>
  <r>
    <b v="0"/>
    <s v="PL"/>
    <d v="2016-07-04T00:00:00"/>
    <d v="2016-07-04T23:59:00"/>
    <b v="1"/>
    <m/>
    <x v="19"/>
    <x v="1"/>
    <n v="1"/>
    <d v="1899-12-30T08:00:00"/>
    <e v="#REF!"/>
    <x v="14"/>
    <n v="28"/>
    <n v="0"/>
  </r>
  <r>
    <b v="0"/>
    <s v="Solène : TP g2s"/>
    <d v="2016-07-06T00:00:00"/>
    <d v="2016-07-06T23:59:00"/>
    <b v="1"/>
    <m/>
    <x v="19"/>
    <x v="1"/>
    <n v="1"/>
    <d v="1899-12-30T08:00:00"/>
    <e v="#REF!"/>
    <x v="14"/>
    <n v="28"/>
    <n v="0"/>
  </r>
  <r>
    <b v="0"/>
    <s v="PL"/>
    <d v="2016-07-07T00:00:00"/>
    <d v="2016-07-08T23:59:00"/>
    <b v="1"/>
    <m/>
    <x v="19"/>
    <x v="1"/>
    <n v="2"/>
    <d v="1899-12-30T16:00:00"/>
    <e v="#REF!"/>
    <x v="14"/>
    <n v="28"/>
    <n v="0"/>
  </r>
  <r>
    <b v="0"/>
    <s v="frpo"/>
    <d v="2016-07-11T00:00:00"/>
    <d v="2016-07-13T23:59:00"/>
    <b v="1"/>
    <m/>
    <x v="19"/>
    <x v="1"/>
    <n v="3"/>
    <d v="1899-12-31T00:00:00"/>
    <e v="#REF!"/>
    <x v="15"/>
    <n v="29"/>
    <n v="0"/>
  </r>
  <r>
    <b v="0"/>
    <s v="MTG (AuG)"/>
    <d v="2016-07-19T12:00:00"/>
    <d v="2016-07-22T23:55:00"/>
    <b v="0"/>
    <m/>
    <x v="19"/>
    <x v="1"/>
    <n v="3.5"/>
    <d v="1899-12-31T04:00:00"/>
    <e v="#REF!"/>
    <x v="3"/>
    <n v="30"/>
    <n v="0"/>
  </r>
  <r>
    <b v="0"/>
    <s v="PiGu"/>
    <d v="2016-07-25T14:00:00"/>
    <d v="2016-07-29T23:00:00"/>
    <b v="0"/>
    <m/>
    <x v="19"/>
    <x v="1"/>
    <n v="4.5"/>
    <d v="1899-12-31T12:00:00"/>
    <e v="#REF!"/>
    <x v="11"/>
    <n v="31"/>
    <n v="0"/>
  </r>
  <r>
    <b v="0"/>
    <s v="PiGu"/>
    <d v="2016-08-01T00:00:00"/>
    <d v="2016-08-05T23:00:00"/>
    <b v="0"/>
    <m/>
    <x v="19"/>
    <x v="1"/>
    <n v="5"/>
    <d v="1899-12-31T16:00:00"/>
    <e v="#REF!"/>
    <x v="4"/>
    <n v="32"/>
    <n v="0"/>
  </r>
  <r>
    <b v="0"/>
    <s v="AUG MTG"/>
    <d v="2016-08-09T00:00:00"/>
    <d v="2016-08-12T23:59:00"/>
    <b v="1"/>
    <m/>
    <x v="19"/>
    <x v="1"/>
    <n v="4"/>
    <d v="1899-12-31T08:00:00"/>
    <e v="#REF!"/>
    <x v="35"/>
    <n v="33"/>
    <n v="0"/>
  </r>
  <r>
    <b v="0"/>
    <s v="FrPo -  Image qui pulse"/>
    <d v="2016-08-29T00:00:00"/>
    <d v="2016-08-29T23:59:00"/>
    <b v="1"/>
    <m/>
    <x v="19"/>
    <x v="1"/>
    <n v="1"/>
    <d v="1899-12-30T08:00:00"/>
    <e v="#REF!"/>
    <x v="12"/>
    <n v="36"/>
    <n v="0"/>
  </r>
  <r>
    <b v="0"/>
    <s v="frpo - Image qui pulse"/>
    <d v="2016-08-30T00:00:00"/>
    <d v="2016-08-30T23:59:00"/>
    <b v="1"/>
    <m/>
    <x v="19"/>
    <x v="1"/>
    <n v="1"/>
    <d v="1899-12-30T08:00:00"/>
    <e v="#REF!"/>
    <x v="12"/>
    <n v="36"/>
    <n v="0"/>
  </r>
  <r>
    <b v="0"/>
    <s v="Image qui pulse"/>
    <d v="2016-08-31T00:00:00"/>
    <d v="2016-08-31T23:59:00"/>
    <b v="1"/>
    <m/>
    <x v="19"/>
    <x v="1"/>
    <n v="1"/>
    <d v="1899-12-30T08:00:00"/>
    <e v="#REF!"/>
    <x v="12"/>
    <n v="36"/>
    <n v="0"/>
  </r>
  <r>
    <b v="0"/>
    <s v="Image qui pulse"/>
    <d v="2016-09-01T00:00:00"/>
    <d v="2016-09-01T23:59:00"/>
    <b v="1"/>
    <m/>
    <x v="19"/>
    <x v="1"/>
    <n v="1"/>
    <d v="1899-12-30T08:00:00"/>
    <e v="#REF!"/>
    <x v="12"/>
    <n v="36"/>
    <n v="0"/>
  </r>
  <r>
    <b v="1"/>
    <s v="MARSISRO"/>
    <d v="2016-09-05T00:00:00"/>
    <d v="2016-09-05T23:59:00"/>
    <b v="1"/>
    <m/>
    <x v="19"/>
    <x v="1"/>
    <n v="1"/>
    <d v="1899-12-30T08:00:00"/>
    <e v="#REF!"/>
    <x v="0"/>
    <n v="37"/>
    <n v="0"/>
  </r>
  <r>
    <b v="1"/>
    <s v="MARSISRO"/>
    <d v="2016-09-05T10:00:00"/>
    <d v="2016-09-09T11:00:00"/>
    <b v="0"/>
    <m/>
    <x v="19"/>
    <x v="1"/>
    <n v="4.5"/>
    <d v="1899-12-31T12:00:00"/>
    <e v="#REF!"/>
    <x v="0"/>
    <n v="37"/>
    <n v="0"/>
  </r>
  <r>
    <b v="1"/>
    <s v="MARSISRO"/>
    <d v="2016-09-06T00:00:00"/>
    <d v="2016-09-06T23:59:00"/>
    <b v="1"/>
    <m/>
    <x v="19"/>
    <x v="1"/>
    <n v="1"/>
    <d v="1899-12-30T08:00:00"/>
    <e v="#REF!"/>
    <x v="0"/>
    <n v="37"/>
    <n v="0"/>
  </r>
  <r>
    <b v="1"/>
    <s v="MARSISRO"/>
    <d v="2016-09-07T00:00:00"/>
    <d v="2016-09-07T23:59:00"/>
    <b v="1"/>
    <m/>
    <x v="19"/>
    <x v="1"/>
    <n v="1"/>
    <d v="1899-12-30T08:00:00"/>
    <e v="#REF!"/>
    <x v="0"/>
    <n v="37"/>
    <n v="0"/>
  </r>
  <r>
    <b v="1"/>
    <s v="MARSISRO"/>
    <d v="2016-09-08T00:00:00"/>
    <d v="2016-09-08T23:59:00"/>
    <b v="1"/>
    <m/>
    <x v="19"/>
    <x v="1"/>
    <n v="1"/>
    <d v="1899-12-30T08:00:00"/>
    <e v="#REF!"/>
    <x v="0"/>
    <n v="37"/>
    <n v="0"/>
  </r>
  <r>
    <b v="1"/>
    <s v="MARSISRO"/>
    <d v="2016-09-09T00:00:00"/>
    <d v="2016-09-09T23:59:00"/>
    <b v="1"/>
    <m/>
    <x v="19"/>
    <x v="1"/>
    <n v="1"/>
    <d v="1899-12-30T08:00:00"/>
    <e v="#REF!"/>
    <x v="0"/>
    <n v="37"/>
    <n v="0"/>
  </r>
  <r>
    <b v="0"/>
    <s v="Pl"/>
    <d v="2016-09-12T17:00:00"/>
    <d v="2016-09-16T18:00:00"/>
    <b v="0"/>
    <m/>
    <x v="19"/>
    <x v="1"/>
    <n v="4.5"/>
    <d v="1899-12-31T12:00:00"/>
    <e v="#REF!"/>
    <x v="16"/>
    <n v="38"/>
    <n v="0"/>
  </r>
  <r>
    <b v="0"/>
    <s v="MTG IRS Tri VLW"/>
    <d v="2016-09-19T00:00:00"/>
    <d v="2016-09-19T23:59:00"/>
    <b v="1"/>
    <m/>
    <x v="19"/>
    <x v="1"/>
    <n v="1"/>
    <d v="1899-12-30T08:00:00"/>
    <e v="#REF!"/>
    <x v="1"/>
    <n v="39"/>
    <n v="0"/>
  </r>
  <r>
    <b v="0"/>
    <s v="MTG IRS Tri VLW"/>
    <d v="2016-09-22T00:00:00"/>
    <d v="2016-09-23T23:59:00"/>
    <b v="1"/>
    <m/>
    <x v="19"/>
    <x v="1"/>
    <n v="2"/>
    <d v="1899-12-30T16:00:00"/>
    <e v="#REF!"/>
    <x v="1"/>
    <n v="39"/>
    <n v="0"/>
  </r>
  <r>
    <b v="0"/>
    <s v="MTG IRS Tri VLW"/>
    <d v="2016-09-26T00:00:00"/>
    <d v="2016-09-27T23:59:00"/>
    <b v="1"/>
    <m/>
    <x v="19"/>
    <x v="1"/>
    <n v="2"/>
    <d v="1899-12-30T16:00:00"/>
    <e v="#REF!"/>
    <x v="2"/>
    <n v="40"/>
    <n v="0"/>
  </r>
  <r>
    <b v="0"/>
    <s v="Mag"/>
    <d v="2016-01-05T00:00:00"/>
    <d v="2016-01-08T23:59:00"/>
    <b v="1"/>
    <m/>
    <x v="20"/>
    <x v="1"/>
    <n v="4"/>
    <d v="1899-12-31T08:00:00"/>
    <e v="#REF!"/>
    <x v="17"/>
    <n v="2"/>
    <n v="0"/>
  </r>
  <r>
    <b v="0"/>
    <s v="AlBr"/>
    <d v="2016-01-11T00:00:00"/>
    <d v="2016-01-11T23:59:00"/>
    <b v="1"/>
    <m/>
    <x v="20"/>
    <x v="1"/>
    <n v="1"/>
    <d v="1899-12-30T08:00:00"/>
    <e v="#REF!"/>
    <x v="18"/>
    <n v="3"/>
    <n v="0"/>
  </r>
  <r>
    <b v="0"/>
    <s v="AlBr"/>
    <d v="2016-01-14T00:00:00"/>
    <d v="2016-01-15T23:59:00"/>
    <b v="1"/>
    <m/>
    <x v="20"/>
    <x v="1"/>
    <n v="2"/>
    <d v="1899-12-30T16:00:00"/>
    <e v="#REF!"/>
    <x v="18"/>
    <n v="3"/>
    <n v="0"/>
  </r>
  <r>
    <b v="0"/>
    <s v="GaV"/>
    <d v="2016-01-18T00:00:00"/>
    <d v="2016-01-19T23:59:00"/>
    <b v="1"/>
    <m/>
    <x v="20"/>
    <x v="1"/>
    <n v="2"/>
    <d v="1899-12-30T16:00:00"/>
    <e v="#REF!"/>
    <x v="19"/>
    <n v="4"/>
    <n v="0"/>
  </r>
  <r>
    <b v="0"/>
    <s v="Alama"/>
    <d v="2016-01-20T00:00:00"/>
    <d v="2016-01-22T23:59:00"/>
    <b v="1"/>
    <m/>
    <x v="20"/>
    <x v="1"/>
    <n v="3"/>
    <d v="1899-12-31T00:00:00"/>
    <e v="#REF!"/>
    <x v="19"/>
    <n v="4"/>
    <n v="0"/>
  </r>
  <r>
    <b v="0"/>
    <s v="Mag"/>
    <d v="2016-02-05T00:00:00"/>
    <d v="2016-02-05T23:59:00"/>
    <b v="1"/>
    <m/>
    <x v="20"/>
    <x v="1"/>
    <n v="1"/>
    <d v="1899-12-30T08:00:00"/>
    <e v="#REF!"/>
    <x v="21"/>
    <n v="6"/>
    <n v="0"/>
  </r>
  <r>
    <b v="0"/>
    <s v="GaV"/>
    <d v="2016-02-08T00:00:00"/>
    <d v="2016-02-12T23:59:00"/>
    <b v="1"/>
    <m/>
    <x v="20"/>
    <x v="1"/>
    <n v="5"/>
    <d v="1899-12-31T16:00:00"/>
    <e v="#REF!"/>
    <x v="22"/>
    <n v="7"/>
    <n v="0"/>
  </r>
  <r>
    <b v="0"/>
    <s v="GaV"/>
    <d v="2016-02-15T00:00:00"/>
    <d v="2016-02-19T23:59:00"/>
    <b v="1"/>
    <m/>
    <x v="20"/>
    <x v="1"/>
    <n v="5"/>
    <d v="1899-12-31T16:00:00"/>
    <e v="#REF!"/>
    <x v="23"/>
    <n v="8"/>
    <n v="0"/>
  </r>
  <r>
    <b v="0"/>
    <s v="bh"/>
    <d v="2016-02-22T00:00:00"/>
    <d v="2016-02-26T23:59:00"/>
    <b v="1"/>
    <m/>
    <x v="20"/>
    <x v="1"/>
    <n v="5"/>
    <d v="1899-12-31T16:00:00"/>
    <e v="#REF!"/>
    <x v="24"/>
    <n v="9"/>
    <n v="0"/>
  </r>
  <r>
    <b v="0"/>
    <s v="clr"/>
    <d v="2016-02-29T00:00:00"/>
    <d v="2016-03-01T23:59:00"/>
    <b v="1"/>
    <m/>
    <x v="20"/>
    <x v="1"/>
    <n v="2"/>
    <d v="1899-12-30T16:00:00"/>
    <e v="#REF!"/>
    <x v="5"/>
    <n v="10"/>
    <n v="0"/>
  </r>
  <r>
    <b v="0"/>
    <s v="GaV"/>
    <d v="2016-03-14T00:00:00"/>
    <d v="2016-03-18T23:59:00"/>
    <b v="1"/>
    <m/>
    <x v="20"/>
    <x v="1"/>
    <n v="5"/>
    <d v="1899-12-31T16:00:00"/>
    <e v="#REF!"/>
    <x v="25"/>
    <n v="12"/>
    <n v="0"/>
  </r>
  <r>
    <b v="0"/>
    <s v="GaV"/>
    <d v="2016-03-21T00:00:00"/>
    <d v="2016-03-25T23:59:00"/>
    <b v="1"/>
    <m/>
    <x v="20"/>
    <x v="1"/>
    <n v="5"/>
    <d v="1899-12-31T16:00:00"/>
    <e v="#REF!"/>
    <x v="26"/>
    <n v="13"/>
    <n v="0"/>
  </r>
  <r>
    <b v="0"/>
    <s v="Gautier"/>
    <d v="2016-04-04T00:00:00"/>
    <d v="2016-04-08T23:59:00"/>
    <b v="1"/>
    <m/>
    <x v="20"/>
    <x v="1"/>
    <n v="5"/>
    <d v="1899-12-31T16:00:00"/>
    <e v="#REF!"/>
    <x v="7"/>
    <n v="15"/>
    <n v="0"/>
  </r>
  <r>
    <b v="0"/>
    <s v="Gautier"/>
    <d v="2016-04-11T00:00:00"/>
    <d v="2016-04-15T23:59:00"/>
    <b v="1"/>
    <m/>
    <x v="20"/>
    <x v="1"/>
    <n v="5"/>
    <d v="1899-12-31T16:00:00"/>
    <e v="#REF!"/>
    <x v="8"/>
    <n v="16"/>
    <n v="0"/>
  </r>
  <r>
    <b v="0"/>
    <s v="Gautier"/>
    <d v="2016-04-18T00:00:00"/>
    <d v="2016-04-18T23:59:00"/>
    <b v="1"/>
    <m/>
    <x v="20"/>
    <x v="1"/>
    <n v="1"/>
    <d v="1899-12-30T08:00:00"/>
    <e v="#REF!"/>
    <x v="9"/>
    <n v="17"/>
    <n v="0"/>
  </r>
  <r>
    <b v="0"/>
    <s v="M : Maurice"/>
    <d v="2016-04-19T08:00:00"/>
    <d v="2016-04-19T12:00:00"/>
    <b v="0"/>
    <m/>
    <x v="20"/>
    <x v="2"/>
    <n v="0.5"/>
    <d v="1899-12-30T04:00:00"/>
    <e v="#REF!"/>
    <x v="9"/>
    <n v="17"/>
    <n v="0"/>
  </r>
  <r>
    <b v="0"/>
    <s v="Gautier"/>
    <d v="2016-04-19T12:00:00"/>
    <d v="2016-04-22T23:00:00"/>
    <b v="0"/>
    <m/>
    <x v="20"/>
    <x v="1"/>
    <n v="3.5"/>
    <d v="1899-12-31T04:00:00"/>
    <e v="#REF!"/>
    <x v="9"/>
    <n v="17"/>
    <n v="0"/>
  </r>
  <r>
    <b v="0"/>
    <s v="Gautier"/>
    <d v="2016-04-25T00:00:00"/>
    <d v="2016-04-29T23:59:00"/>
    <b v="1"/>
    <m/>
    <x v="20"/>
    <x v="1"/>
    <n v="5"/>
    <d v="1899-12-31T16:00:00"/>
    <e v="#REF!"/>
    <x v="10"/>
    <n v="18"/>
    <n v="0"/>
  </r>
  <r>
    <b v="0"/>
    <s v="Gautier"/>
    <d v="2016-05-02T00:00:00"/>
    <d v="2016-05-06T23:59:00"/>
    <b v="1"/>
    <m/>
    <x v="20"/>
    <x v="1"/>
    <n v="5"/>
    <d v="1899-12-31T16:00:00"/>
    <e v="#REF!"/>
    <x v="27"/>
    <n v="19"/>
    <n v="0"/>
  </r>
  <r>
    <b v="0"/>
    <s v="Gautier"/>
    <d v="2016-05-09T00:00:00"/>
    <d v="2016-05-13T23:59:00"/>
    <b v="1"/>
    <m/>
    <x v="20"/>
    <x v="1"/>
    <n v="5"/>
    <d v="1899-12-31T16:00:00"/>
    <e v="#REF!"/>
    <x v="28"/>
    <n v="20"/>
    <n v="0"/>
  </r>
  <r>
    <b v="0"/>
    <s v="Gautier"/>
    <d v="2016-05-16T00:00:00"/>
    <d v="2016-05-20T23:59:00"/>
    <b v="1"/>
    <m/>
    <x v="20"/>
    <x v="1"/>
    <n v="5"/>
    <d v="1899-12-31T16:00:00"/>
    <e v="#REF!"/>
    <x v="29"/>
    <n v="21"/>
    <n v="0"/>
  </r>
  <r>
    <b v="0"/>
    <s v="PiGu"/>
    <d v="2016-06-01T00:00:00"/>
    <d v="2016-06-03T23:59:00"/>
    <b v="1"/>
    <m/>
    <x v="20"/>
    <x v="1"/>
    <n v="3"/>
    <d v="1899-12-31T00:00:00"/>
    <e v="#REF!"/>
    <x v="31"/>
    <n v="23"/>
    <n v="0"/>
  </r>
  <r>
    <b v="0"/>
    <s v="bh"/>
    <d v="2016-06-06T00:00:00"/>
    <d v="2016-06-10T23:59:00"/>
    <b v="1"/>
    <m/>
    <x v="20"/>
    <x v="1"/>
    <n v="5"/>
    <d v="1899-12-31T16:00:00"/>
    <e v="#REF!"/>
    <x v="32"/>
    <n v="24"/>
    <n v="0"/>
  </r>
  <r>
    <b v="0"/>
    <s v="SAV"/>
    <d v="2016-06-20T00:00:00"/>
    <d v="2016-06-24T23:59:00"/>
    <b v="1"/>
    <m/>
    <x v="20"/>
    <x v="2"/>
    <n v="5"/>
    <d v="1899-12-31T16:00:00"/>
    <e v="#REF!"/>
    <x v="34"/>
    <n v="26"/>
    <n v="0"/>
  </r>
  <r>
    <b v="0"/>
    <s v="Rec"/>
    <d v="2016-07-05T00:00:00"/>
    <d v="2016-07-08T23:59:00"/>
    <b v="1"/>
    <m/>
    <x v="20"/>
    <x v="1"/>
    <n v="4"/>
    <d v="1899-12-31T08:00:00"/>
    <e v="#REF!"/>
    <x v="14"/>
    <n v="28"/>
    <n v="0"/>
  </r>
  <r>
    <b v="0"/>
    <s v="Rec"/>
    <d v="2016-07-11T00:00:00"/>
    <d v="2016-07-15T23:59:00"/>
    <b v="1"/>
    <m/>
    <x v="20"/>
    <x v="1"/>
    <n v="5"/>
    <d v="1899-12-31T16:00:00"/>
    <e v="#REF!"/>
    <x v="15"/>
    <n v="29"/>
    <n v="0"/>
  </r>
  <r>
    <b v="0"/>
    <s v="FrPo"/>
    <d v="2016-07-27T10:00:00"/>
    <d v="2016-07-28T11:00:00"/>
    <b v="0"/>
    <m/>
    <x v="20"/>
    <x v="1"/>
    <n v="1.5"/>
    <d v="1899-12-30T12:00:00"/>
    <e v="#REF!"/>
    <x v="11"/>
    <n v="31"/>
    <n v="0"/>
  </r>
  <r>
    <b v="0"/>
    <s v="CH287A"/>
    <d v="2016-07-29T15:00:00"/>
    <d v="2016-07-29T17:00:00"/>
    <b v="0"/>
    <m/>
    <x v="20"/>
    <x v="1"/>
    <n v="0.5"/>
    <d v="1899-12-30T02:00:00"/>
    <e v="#REF!"/>
    <x v="11"/>
    <n v="31"/>
    <n v="0"/>
  </r>
  <r>
    <b v="0"/>
    <s v="ReC"/>
    <d v="2016-08-01T00:00:00"/>
    <d v="2016-08-01T23:59:00"/>
    <b v="1"/>
    <m/>
    <x v="20"/>
    <x v="1"/>
    <n v="1"/>
    <d v="1899-12-30T08:00:00"/>
    <e v="#REF!"/>
    <x v="4"/>
    <n v="32"/>
    <n v="0"/>
  </r>
  <r>
    <b v="0"/>
    <s v="ReC"/>
    <d v="2016-08-03T09:00:00"/>
    <d v="2016-08-04T18:00:00"/>
    <b v="0"/>
    <m/>
    <x v="20"/>
    <x v="1"/>
    <n v="1.5"/>
    <d v="1899-12-30T12:00:00"/>
    <e v="#REF!"/>
    <x v="4"/>
    <n v="32"/>
    <n v="0"/>
  </r>
  <r>
    <b v="0"/>
    <s v="Mesures BF"/>
    <d v="2016-08-24T00:00:00"/>
    <d v="2016-08-26T23:59:00"/>
    <b v="1"/>
    <m/>
    <x v="20"/>
    <x v="1"/>
    <n v="3"/>
    <d v="1899-12-31T00:00:00"/>
    <e v="#REF!"/>
    <x v="37"/>
    <n v="35"/>
    <n v="0"/>
  </r>
  <r>
    <b v="0"/>
    <s v="Recettes DAPHNIS (GaV)"/>
    <d v="2016-08-29T00:00:00"/>
    <d v="2016-09-02T23:59:00"/>
    <b v="1"/>
    <m/>
    <x v="20"/>
    <x v="1"/>
    <n v="5"/>
    <d v="1899-12-31T16:00:00"/>
    <e v="#REF!"/>
    <x v="12"/>
    <n v="36"/>
    <n v="0"/>
  </r>
  <r>
    <b v="0"/>
    <s v="Daphnis"/>
    <d v="2016-09-05T08:00:00"/>
    <d v="2016-09-16T18:00:00"/>
    <b v="0"/>
    <m/>
    <x v="20"/>
    <x v="1"/>
    <n v="11.5"/>
    <d v="1900-01-02T20:00:00"/>
    <e v="#REF!"/>
    <x v="0"/>
    <n v="38"/>
    <n v="1"/>
  </r>
  <r>
    <b v="0"/>
    <s v="Gautier"/>
    <d v="2016-01-04T00:00:00"/>
    <d v="2016-01-08T23:59:00"/>
    <b v="1"/>
    <m/>
    <x v="21"/>
    <x v="1"/>
    <n v="5"/>
    <d v="1899-12-31T16:00:00"/>
    <e v="#REF!"/>
    <x v="17"/>
    <n v="2"/>
    <n v="0"/>
  </r>
  <r>
    <b v="0"/>
    <s v="GaV"/>
    <d v="2016-01-11T00:00:00"/>
    <d v="2016-01-15T23:59:00"/>
    <b v="1"/>
    <m/>
    <x v="21"/>
    <x v="1"/>
    <n v="5"/>
    <d v="1899-12-31T16:00:00"/>
    <e v="#REF!"/>
    <x v="18"/>
    <n v="3"/>
    <n v="0"/>
  </r>
  <r>
    <b v="0"/>
    <s v="Djb"/>
    <d v="2016-01-18T00:00:00"/>
    <d v="2016-01-19T23:59:00"/>
    <b v="1"/>
    <m/>
    <x v="21"/>
    <x v="1"/>
    <n v="2"/>
    <d v="1899-12-30T16:00:00"/>
    <e v="#REF!"/>
    <x v="19"/>
    <n v="4"/>
    <n v="0"/>
  </r>
  <r>
    <b v="0"/>
    <s v="GaV"/>
    <d v="2016-01-20T00:00:00"/>
    <d v="2016-01-22T23:59:00"/>
    <b v="1"/>
    <m/>
    <x v="21"/>
    <x v="1"/>
    <n v="3"/>
    <d v="1899-12-31T00:00:00"/>
    <e v="#REF!"/>
    <x v="19"/>
    <n v="4"/>
    <n v="0"/>
  </r>
  <r>
    <b v="0"/>
    <s v="GaV"/>
    <d v="2016-01-25T00:00:00"/>
    <d v="2016-01-29T23:59:00"/>
    <b v="1"/>
    <m/>
    <x v="21"/>
    <x v="1"/>
    <n v="5"/>
    <d v="1899-12-31T16:00:00"/>
    <e v="#REF!"/>
    <x v="20"/>
    <n v="5"/>
    <n v="0"/>
  </r>
  <r>
    <b v="0"/>
    <s v="GaV"/>
    <d v="2016-02-01T00:00:00"/>
    <d v="2016-02-05T23:59:00"/>
    <b v="1"/>
    <m/>
    <x v="21"/>
    <x v="1"/>
    <n v="5"/>
    <d v="1899-12-31T16:00:00"/>
    <e v="#REF!"/>
    <x v="21"/>
    <n v="6"/>
    <n v="0"/>
  </r>
  <r>
    <b v="0"/>
    <s v="RT"/>
    <d v="2016-02-08T00:00:00"/>
    <d v="2016-02-12T23:59:00"/>
    <b v="1"/>
    <m/>
    <x v="21"/>
    <x v="1"/>
    <n v="5"/>
    <d v="1899-12-31T16:00:00"/>
    <e v="#REF!"/>
    <x v="22"/>
    <n v="7"/>
    <n v="0"/>
  </r>
  <r>
    <b v="0"/>
    <s v="RT"/>
    <d v="2016-02-15T00:00:00"/>
    <d v="2016-02-19T23:59:00"/>
    <b v="1"/>
    <m/>
    <x v="21"/>
    <x v="1"/>
    <n v="5"/>
    <d v="1899-12-31T16:00:00"/>
    <e v="#REF!"/>
    <x v="23"/>
    <n v="8"/>
    <n v="0"/>
  </r>
  <r>
    <b v="0"/>
    <s v="GaV"/>
    <d v="2016-02-22T00:00:00"/>
    <d v="2016-02-24T23:59:00"/>
    <b v="1"/>
    <m/>
    <x v="21"/>
    <x v="1"/>
    <n v="3"/>
    <d v="1899-12-31T00:00:00"/>
    <e v="#REF!"/>
    <x v="24"/>
    <n v="9"/>
    <n v="0"/>
  </r>
  <r>
    <b v="0"/>
    <s v="AlBr"/>
    <d v="2016-02-26T00:00:00"/>
    <d v="2016-02-26T23:59:00"/>
    <b v="1"/>
    <m/>
    <x v="21"/>
    <x v="1"/>
    <n v="1"/>
    <d v="1899-12-30T08:00:00"/>
    <e v="#REF!"/>
    <x v="24"/>
    <n v="9"/>
    <n v="0"/>
  </r>
  <r>
    <b v="0"/>
    <s v="MaB"/>
    <d v="2016-02-29T00:00:00"/>
    <d v="2016-03-01T23:59:00"/>
    <b v="1"/>
    <m/>
    <x v="21"/>
    <x v="1"/>
    <n v="2"/>
    <d v="1899-12-30T16:00:00"/>
    <e v="#REF!"/>
    <x v="5"/>
    <n v="10"/>
    <n v="0"/>
  </r>
  <r>
    <b v="0"/>
    <s v="bh"/>
    <d v="2016-03-02T00:00:00"/>
    <d v="2016-03-04T23:59:00"/>
    <b v="1"/>
    <m/>
    <x v="21"/>
    <x v="1"/>
    <n v="3"/>
    <d v="1899-12-31T00:00:00"/>
    <e v="#REF!"/>
    <x v="5"/>
    <n v="10"/>
    <n v="0"/>
  </r>
  <r>
    <b v="0"/>
    <s v="bh"/>
    <d v="2016-03-07T00:00:00"/>
    <d v="2016-03-11T23:59:00"/>
    <b v="1"/>
    <m/>
    <x v="21"/>
    <x v="1"/>
    <n v="5"/>
    <d v="1899-12-31T16:00:00"/>
    <e v="#REF!"/>
    <x v="6"/>
    <n v="11"/>
    <n v="0"/>
  </r>
  <r>
    <b v="0"/>
    <s v="LiT"/>
    <d v="2016-03-17T00:00:00"/>
    <d v="2016-03-18T23:59:00"/>
    <b v="1"/>
    <m/>
    <x v="21"/>
    <x v="1"/>
    <n v="2"/>
    <d v="1899-12-30T16:00:00"/>
    <e v="#REF!"/>
    <x v="25"/>
    <n v="12"/>
    <n v="0"/>
  </r>
  <r>
    <b v="0"/>
    <s v="LiT"/>
    <d v="2016-03-21T00:00:00"/>
    <d v="2016-03-21T23:59:00"/>
    <b v="1"/>
    <m/>
    <x v="21"/>
    <x v="1"/>
    <n v="1"/>
    <d v="1899-12-30T08:00:00"/>
    <e v="#REF!"/>
    <x v="26"/>
    <n v="13"/>
    <n v="0"/>
  </r>
  <r>
    <b v="0"/>
    <s v="RT"/>
    <d v="2016-03-22T00:00:00"/>
    <d v="2016-03-24T23:59:00"/>
    <b v="1"/>
    <m/>
    <x v="21"/>
    <x v="1"/>
    <n v="3"/>
    <d v="1899-12-31T00:00:00"/>
    <e v="#REF!"/>
    <x v="26"/>
    <n v="13"/>
    <n v="0"/>
  </r>
  <r>
    <b v="0"/>
    <s v="Gautier"/>
    <d v="2016-04-06T00:00:00"/>
    <d v="2016-04-08T23:59:00"/>
    <b v="1"/>
    <m/>
    <x v="21"/>
    <x v="1"/>
    <n v="3"/>
    <d v="1899-12-31T00:00:00"/>
    <e v="#REF!"/>
    <x v="7"/>
    <n v="15"/>
    <n v="0"/>
  </r>
  <r>
    <b v="0"/>
    <s v="alama"/>
    <d v="2016-04-18T00:00:00"/>
    <d v="2016-04-22T23:59:00"/>
    <b v="1"/>
    <m/>
    <x v="21"/>
    <x v="1"/>
    <n v="5"/>
    <d v="1899-12-31T16:00:00"/>
    <e v="#REF!"/>
    <x v="9"/>
    <n v="17"/>
    <n v="0"/>
  </r>
  <r>
    <b v="0"/>
    <s v="alama"/>
    <d v="2016-04-25T00:00:00"/>
    <d v="2016-04-29T23:59:00"/>
    <b v="1"/>
    <m/>
    <x v="21"/>
    <x v="1"/>
    <n v="5"/>
    <d v="1899-12-31T16:00:00"/>
    <e v="#REF!"/>
    <x v="10"/>
    <n v="18"/>
    <n v="0"/>
  </r>
  <r>
    <b v="0"/>
    <s v="alama"/>
    <d v="2016-05-02T00:00:00"/>
    <d v="2016-05-02T23:59:00"/>
    <b v="1"/>
    <m/>
    <x v="21"/>
    <x v="1"/>
    <n v="1"/>
    <d v="1899-12-30T08:00:00"/>
    <e v="#REF!"/>
    <x v="27"/>
    <n v="19"/>
    <n v="0"/>
  </r>
  <r>
    <b v="0"/>
    <s v="Neptube-JeK"/>
    <d v="2016-05-03T00:00:00"/>
    <d v="2016-05-04T23:59:00"/>
    <b v="1"/>
    <m/>
    <x v="21"/>
    <x v="1"/>
    <n v="2"/>
    <d v="1899-12-30T16:00:00"/>
    <e v="#REF!"/>
    <x v="27"/>
    <n v="19"/>
    <n v="0"/>
  </r>
  <r>
    <b v="0"/>
    <s v="alama"/>
    <d v="2016-05-05T00:00:00"/>
    <d v="2016-05-06T23:59:00"/>
    <b v="1"/>
    <m/>
    <x v="21"/>
    <x v="1"/>
    <n v="2"/>
    <d v="1899-12-30T16:00:00"/>
    <e v="#REF!"/>
    <x v="27"/>
    <n v="19"/>
    <n v="0"/>
  </r>
  <r>
    <b v="0"/>
    <s v="BJ"/>
    <d v="2016-05-09T00:00:00"/>
    <d v="2016-05-11T23:59:00"/>
    <b v="1"/>
    <m/>
    <x v="21"/>
    <x v="1"/>
    <n v="3"/>
    <d v="1899-12-31T00:00:00"/>
    <e v="#REF!"/>
    <x v="28"/>
    <n v="20"/>
    <n v="0"/>
  </r>
  <r>
    <b v="0"/>
    <s v="pl"/>
    <d v="2016-05-16T00:00:00"/>
    <d v="2016-05-17T23:59:00"/>
    <b v="1"/>
    <m/>
    <x v="21"/>
    <x v="1"/>
    <n v="2"/>
    <d v="1899-12-30T16:00:00"/>
    <e v="#REF!"/>
    <x v="29"/>
    <n v="21"/>
    <n v="0"/>
  </r>
  <r>
    <b v="0"/>
    <s v="bh"/>
    <d v="2016-05-18T00:00:00"/>
    <d v="2016-05-20T23:59:00"/>
    <b v="1"/>
    <m/>
    <x v="21"/>
    <x v="1"/>
    <n v="3"/>
    <d v="1899-12-31T00:00:00"/>
    <e v="#REF!"/>
    <x v="29"/>
    <n v="21"/>
    <n v="0"/>
  </r>
  <r>
    <b v="0"/>
    <s v="bh"/>
    <d v="2016-05-25T00:00:00"/>
    <d v="2016-05-27T23:59:00"/>
    <b v="1"/>
    <m/>
    <x v="21"/>
    <x v="1"/>
    <n v="3"/>
    <d v="1899-12-31T00:00:00"/>
    <e v="#REF!"/>
    <x v="30"/>
    <n v="22"/>
    <n v="0"/>
  </r>
  <r>
    <b v="0"/>
    <s v="bh"/>
    <d v="2016-05-30T00:00:00"/>
    <d v="2016-06-02T23:59:00"/>
    <b v="1"/>
    <m/>
    <x v="21"/>
    <x v="1"/>
    <n v="4"/>
    <d v="1899-12-31T08:00:00"/>
    <e v="#REF!"/>
    <x v="31"/>
    <n v="23"/>
    <n v="0"/>
  </r>
  <r>
    <b v="0"/>
    <s v="bh"/>
    <d v="2016-06-06T00:00:00"/>
    <d v="2016-06-10T23:59:00"/>
    <b v="1"/>
    <m/>
    <x v="21"/>
    <x v="1"/>
    <n v="5"/>
    <d v="1899-12-31T16:00:00"/>
    <e v="#REF!"/>
    <x v="32"/>
    <n v="24"/>
    <n v="0"/>
  </r>
  <r>
    <b v="0"/>
    <s v="bh (scorpio)"/>
    <d v="2016-06-13T00:00:00"/>
    <d v="2016-06-14T23:59:00"/>
    <b v="1"/>
    <m/>
    <x v="21"/>
    <x v="1"/>
    <n v="2"/>
    <d v="1899-12-30T16:00:00"/>
    <e v="#REF!"/>
    <x v="33"/>
    <n v="25"/>
    <n v="0"/>
  </r>
  <r>
    <b v="0"/>
    <s v="bh"/>
    <d v="2016-06-15T00:00:00"/>
    <d v="2016-06-15T23:59:00"/>
    <b v="1"/>
    <m/>
    <x v="21"/>
    <x v="1"/>
    <n v="1"/>
    <d v="1899-12-30T08:00:00"/>
    <e v="#REF!"/>
    <x v="33"/>
    <n v="25"/>
    <n v="0"/>
  </r>
  <r>
    <b v="0"/>
    <s v="bh"/>
    <d v="2016-06-17T11:00:00"/>
    <d v="2016-06-17T12:00:00"/>
    <b v="0"/>
    <m/>
    <x v="21"/>
    <x v="1"/>
    <n v="0.5"/>
    <d v="1899-12-30T01:00:00"/>
    <e v="#REF!"/>
    <x v="33"/>
    <n v="25"/>
    <n v="0"/>
  </r>
  <r>
    <b v="0"/>
    <s v="bh"/>
    <d v="2016-06-20T00:00:00"/>
    <d v="2016-06-23T23:59:00"/>
    <b v="1"/>
    <m/>
    <x v="21"/>
    <x v="1"/>
    <n v="4"/>
    <d v="1899-12-31T08:00:00"/>
    <e v="#REF!"/>
    <x v="34"/>
    <n v="26"/>
    <n v="0"/>
  </r>
  <r>
    <b v="0"/>
    <s v="BH"/>
    <d v="2016-06-28T00:00:00"/>
    <d v="2016-06-29T23:59:00"/>
    <b v="1"/>
    <m/>
    <x v="21"/>
    <x v="1"/>
    <n v="2"/>
    <d v="1899-12-30T16:00:00"/>
    <e v="#REF!"/>
    <x v="13"/>
    <n v="27"/>
    <n v="0"/>
  </r>
  <r>
    <b v="0"/>
    <s v="Albr"/>
    <d v="2016-06-30T00:00:00"/>
    <d v="2016-06-30T23:59:00"/>
    <b v="1"/>
    <m/>
    <x v="21"/>
    <x v="1"/>
    <n v="1"/>
    <d v="1899-12-30T08:00:00"/>
    <e v="#REF!"/>
    <x v="13"/>
    <n v="27"/>
    <n v="0"/>
  </r>
  <r>
    <b v="0"/>
    <s v="MaB"/>
    <d v="2016-07-04T00:00:00"/>
    <d v="2016-07-08T23:59:00"/>
    <b v="1"/>
    <m/>
    <x v="21"/>
    <x v="1"/>
    <n v="5"/>
    <d v="1899-12-31T16:00:00"/>
    <e v="#REF!"/>
    <x v="14"/>
    <n v="28"/>
    <n v="0"/>
  </r>
  <r>
    <b v="0"/>
    <s v="MaB"/>
    <d v="2016-07-11T00:00:00"/>
    <d v="2016-07-15T23:59:00"/>
    <b v="1"/>
    <m/>
    <x v="21"/>
    <x v="1"/>
    <n v="5"/>
    <d v="1899-12-31T16:00:00"/>
    <e v="#REF!"/>
    <x v="15"/>
    <n v="29"/>
    <n v="0"/>
  </r>
  <r>
    <b v="0"/>
    <s v="Mab"/>
    <d v="2016-07-18T08:00:00"/>
    <d v="2016-07-18T23:00:00"/>
    <b v="0"/>
    <m/>
    <x v="21"/>
    <x v="1"/>
    <n v="1"/>
    <d v="1899-12-30T08:00:00"/>
    <e v="#REF!"/>
    <x v="3"/>
    <n v="30"/>
    <n v="0"/>
  </r>
  <r>
    <b v="0"/>
    <s v="bh"/>
    <d v="2016-07-20T14:00:00"/>
    <d v="2016-07-21T17:00:00"/>
    <b v="0"/>
    <m/>
    <x v="21"/>
    <x v="1"/>
    <n v="1.5"/>
    <d v="1899-12-30T12:00:00"/>
    <e v="#REF!"/>
    <x v="3"/>
    <n v="30"/>
    <n v="0"/>
  </r>
  <r>
    <b v="0"/>
    <s v="bh"/>
    <d v="2016-07-25T09:00:00"/>
    <d v="2016-07-29T08:00:00"/>
    <b v="0"/>
    <m/>
    <x v="21"/>
    <x v="1"/>
    <n v="4"/>
    <d v="1899-12-31T08:00:00"/>
    <e v="#REF!"/>
    <x v="11"/>
    <n v="31"/>
    <n v="0"/>
  </r>
  <r>
    <b v="0"/>
    <s v="TRESCAL"/>
    <d v="2016-08-01T08:00:00"/>
    <d v="2016-08-04T12:00:00"/>
    <b v="0"/>
    <m/>
    <x v="21"/>
    <x v="1"/>
    <n v="3.5"/>
    <d v="1899-12-31T04:00:00"/>
    <e v="#REF!"/>
    <x v="4"/>
    <n v="32"/>
    <n v="0"/>
  </r>
  <r>
    <b v="0"/>
    <s v="BH Maatak"/>
    <d v="2016-08-16T09:00:00"/>
    <d v="2016-08-26T16:00:00"/>
    <b v="0"/>
    <m/>
    <x v="21"/>
    <x v="1"/>
    <n v="10.5"/>
    <d v="1900-01-02T12:00:00"/>
    <e v="#REF!"/>
    <x v="36"/>
    <n v="35"/>
    <n v="1"/>
  </r>
  <r>
    <b v="0"/>
    <s v="BH maatak"/>
    <d v="2016-08-29T12:00:00"/>
    <d v="2016-09-02T13:00:00"/>
    <b v="0"/>
    <m/>
    <x v="21"/>
    <x v="1"/>
    <n v="4.5"/>
    <d v="1899-12-31T12:00:00"/>
    <e v="#REF!"/>
    <x v="12"/>
    <n v="36"/>
    <n v="0"/>
  </r>
  <r>
    <b v="0"/>
    <s v="bh"/>
    <d v="2016-09-06T09:00:00"/>
    <d v="2016-09-07T17:00:00"/>
    <b v="0"/>
    <m/>
    <x v="21"/>
    <x v="1"/>
    <n v="1.5"/>
    <d v="1899-12-30T12:00:00"/>
    <e v="#REF!"/>
    <x v="0"/>
    <n v="37"/>
    <n v="0"/>
  </r>
  <r>
    <b v="0"/>
    <s v="Arlequin"/>
    <d v="2016-09-08T08:00:00"/>
    <d v="2016-09-09T09:00:00"/>
    <b v="0"/>
    <m/>
    <x v="21"/>
    <x v="1"/>
    <n v="1.5"/>
    <d v="1899-12-30T12:00:00"/>
    <e v="#REF!"/>
    <x v="0"/>
    <n v="37"/>
    <n v="0"/>
  </r>
  <r>
    <b v="0"/>
    <s v="bh arlequin"/>
    <d v="2016-09-12T08:00:00"/>
    <d v="2016-09-12T17:00:00"/>
    <b v="0"/>
    <m/>
    <x v="21"/>
    <x v="1"/>
    <n v="0.5"/>
    <d v="1899-12-30T04:00:00"/>
    <e v="#REF!"/>
    <x v="16"/>
    <n v="38"/>
    <n v="0"/>
  </r>
  <r>
    <b v="0"/>
    <s v="MTG"/>
    <d v="2016-01-04T00:00:00"/>
    <d v="2016-01-06T23:59:00"/>
    <b v="1"/>
    <m/>
    <x v="22"/>
    <x v="1"/>
    <n v="3"/>
    <d v="1899-12-31T00:00:00"/>
    <e v="#REF!"/>
    <x v="17"/>
    <n v="2"/>
    <n v="0"/>
  </r>
  <r>
    <b v="0"/>
    <s v="RT"/>
    <d v="2016-01-07T00:00:00"/>
    <d v="2016-01-08T23:59:00"/>
    <b v="1"/>
    <m/>
    <x v="22"/>
    <x v="1"/>
    <n v="2"/>
    <d v="1899-12-30T16:00:00"/>
    <e v="#REF!"/>
    <x v="17"/>
    <n v="2"/>
    <n v="0"/>
  </r>
  <r>
    <b v="0"/>
    <s v="RT"/>
    <d v="2016-01-11T00:00:00"/>
    <d v="2016-01-15T23:59:00"/>
    <b v="1"/>
    <m/>
    <x v="22"/>
    <x v="1"/>
    <n v="5"/>
    <d v="1899-12-31T16:00:00"/>
    <e v="#REF!"/>
    <x v="18"/>
    <n v="3"/>
    <n v="0"/>
  </r>
  <r>
    <b v="0"/>
    <s v="Mag"/>
    <d v="2016-01-18T00:00:00"/>
    <d v="2016-01-21T23:59:00"/>
    <b v="1"/>
    <m/>
    <x v="22"/>
    <x v="1"/>
    <n v="4"/>
    <d v="1899-12-31T08:00:00"/>
    <e v="#REF!"/>
    <x v="19"/>
    <n v="4"/>
    <n v="0"/>
  </r>
  <r>
    <b v="0"/>
    <s v="GeB/AlCu"/>
    <d v="2016-01-22T00:00:00"/>
    <d v="2016-01-22T23:59:00"/>
    <b v="1"/>
    <m/>
    <x v="22"/>
    <x v="1"/>
    <n v="1"/>
    <d v="1899-12-30T08:00:00"/>
    <e v="#REF!"/>
    <x v="19"/>
    <n v="4"/>
    <n v="0"/>
  </r>
  <r>
    <b v="0"/>
    <s v="Mag"/>
    <d v="2016-01-25T00:00:00"/>
    <d v="2016-01-29T23:59:00"/>
    <b v="1"/>
    <m/>
    <x v="22"/>
    <x v="1"/>
    <n v="5"/>
    <d v="1899-12-31T16:00:00"/>
    <e v="#REF!"/>
    <x v="20"/>
    <n v="5"/>
    <n v="0"/>
  </r>
  <r>
    <b v="0"/>
    <s v="Mag"/>
    <d v="2016-02-01T00:00:00"/>
    <d v="2016-02-05T23:59:00"/>
    <b v="1"/>
    <m/>
    <x v="22"/>
    <x v="1"/>
    <n v="5"/>
    <d v="1899-12-31T16:00:00"/>
    <e v="#REF!"/>
    <x v="21"/>
    <n v="6"/>
    <n v="0"/>
  </r>
  <r>
    <b v="0"/>
    <s v="Mag"/>
    <d v="2016-02-08T00:00:00"/>
    <d v="2016-02-12T23:59:00"/>
    <b v="1"/>
    <m/>
    <x v="22"/>
    <x v="1"/>
    <n v="5"/>
    <d v="1899-12-31T16:00:00"/>
    <e v="#REF!"/>
    <x v="22"/>
    <n v="7"/>
    <n v="0"/>
  </r>
  <r>
    <b v="0"/>
    <s v="Mag"/>
    <d v="2016-02-15T08:00:00"/>
    <d v="2016-02-16T12:00:00"/>
    <b v="0"/>
    <m/>
    <x v="22"/>
    <x v="1"/>
    <n v="1.5"/>
    <d v="1899-12-30T12:00:00"/>
    <e v="#REF!"/>
    <x v="23"/>
    <n v="8"/>
    <n v="0"/>
  </r>
  <r>
    <b v="0"/>
    <s v="MaB"/>
    <d v="2016-02-19T00:00:00"/>
    <d v="2016-02-19T23:59:00"/>
    <b v="1"/>
    <m/>
    <x v="22"/>
    <x v="1"/>
    <n v="1"/>
    <d v="1899-12-30T08:00:00"/>
    <e v="#REF!"/>
    <x v="23"/>
    <n v="8"/>
    <n v="0"/>
  </r>
  <r>
    <b v="0"/>
    <s v="ClC"/>
    <d v="2016-02-22T00:00:00"/>
    <d v="2016-02-22T23:59:00"/>
    <b v="1"/>
    <m/>
    <x v="22"/>
    <x v="1"/>
    <n v="1"/>
    <d v="1899-12-30T08:00:00"/>
    <e v="#REF!"/>
    <x v="24"/>
    <n v="9"/>
    <n v="0"/>
  </r>
  <r>
    <b v="0"/>
    <s v="Mag"/>
    <d v="2016-02-23T00:00:00"/>
    <d v="2016-02-26T23:59:00"/>
    <b v="1"/>
    <m/>
    <x v="22"/>
    <x v="1"/>
    <n v="4"/>
    <d v="1899-12-31T08:00:00"/>
    <e v="#REF!"/>
    <x v="24"/>
    <n v="9"/>
    <n v="0"/>
  </r>
  <r>
    <b v="0"/>
    <s v="RT"/>
    <d v="2016-02-29T00:00:00"/>
    <d v="2016-02-29T23:59:00"/>
    <b v="1"/>
    <m/>
    <x v="22"/>
    <x v="1"/>
    <n v="1"/>
    <d v="1899-12-30T08:00:00"/>
    <e v="#REF!"/>
    <x v="5"/>
    <n v="10"/>
    <n v="0"/>
  </r>
  <r>
    <b v="0"/>
    <s v="ClC"/>
    <d v="2016-03-01T00:00:00"/>
    <d v="2016-03-02T23:59:00"/>
    <b v="1"/>
    <m/>
    <x v="22"/>
    <x v="1"/>
    <n v="2"/>
    <d v="1899-12-30T16:00:00"/>
    <e v="#REF!"/>
    <x v="5"/>
    <n v="10"/>
    <n v="0"/>
  </r>
  <r>
    <b v="0"/>
    <s v="M: MA pour changement CN"/>
    <d v="2016-03-03T12:00:00"/>
    <d v="2016-03-03T23:00:00"/>
    <b v="0"/>
    <m/>
    <x v="22"/>
    <x v="2"/>
    <n v="0.5"/>
    <d v="1899-12-30T04:00:00"/>
    <e v="#REF!"/>
    <x v="5"/>
    <n v="10"/>
    <n v="0"/>
  </r>
  <r>
    <b v="0"/>
    <s v="ClC"/>
    <d v="2016-03-04T00:00:00"/>
    <d v="2016-03-04T23:59:00"/>
    <b v="1"/>
    <m/>
    <x v="22"/>
    <x v="1"/>
    <n v="1"/>
    <d v="1899-12-30T08:00:00"/>
    <e v="#REF!"/>
    <x v="5"/>
    <n v="10"/>
    <n v="0"/>
  </r>
  <r>
    <b v="0"/>
    <s v="clc"/>
    <d v="2016-03-07T00:00:00"/>
    <d v="2016-03-08T23:59:00"/>
    <b v="1"/>
    <m/>
    <x v="22"/>
    <x v="1"/>
    <n v="2"/>
    <d v="1899-12-30T16:00:00"/>
    <e v="#REF!"/>
    <x v="6"/>
    <n v="11"/>
    <n v="0"/>
  </r>
  <r>
    <b v="0"/>
    <s v="AlBr"/>
    <d v="2016-03-09T00:00:00"/>
    <d v="2016-03-10T23:59:00"/>
    <b v="1"/>
    <m/>
    <x v="22"/>
    <x v="1"/>
    <n v="2"/>
    <d v="1899-12-30T16:00:00"/>
    <e v="#REF!"/>
    <x v="6"/>
    <n v="11"/>
    <n v="0"/>
  </r>
  <r>
    <b v="0"/>
    <s v="Mag"/>
    <d v="2016-03-16T00:00:00"/>
    <d v="2016-03-18T23:59:00"/>
    <b v="1"/>
    <m/>
    <x v="22"/>
    <x v="1"/>
    <n v="3"/>
    <d v="1899-12-31T00:00:00"/>
    <e v="#REF!"/>
    <x v="25"/>
    <n v="12"/>
    <n v="0"/>
  </r>
  <r>
    <b v="0"/>
    <s v="Mag"/>
    <d v="2016-03-21T00:00:00"/>
    <d v="2016-03-21T23:59:00"/>
    <b v="1"/>
    <m/>
    <x v="22"/>
    <x v="1"/>
    <n v="1"/>
    <d v="1899-12-30T08:00:00"/>
    <e v="#REF!"/>
    <x v="26"/>
    <n v="13"/>
    <n v="0"/>
  </r>
  <r>
    <b v="0"/>
    <s v="clc"/>
    <d v="2016-03-22T08:00:00"/>
    <d v="2016-03-22T12:00:00"/>
    <b v="0"/>
    <m/>
    <x v="22"/>
    <x v="1"/>
    <n v="0.5"/>
    <d v="1899-12-30T04:00:00"/>
    <e v="#REF!"/>
    <x v="26"/>
    <n v="13"/>
    <n v="0"/>
  </r>
  <r>
    <b v="0"/>
    <s v="DL"/>
    <d v="2016-03-22T12:00:00"/>
    <d v="2016-03-23T12:00:00"/>
    <b v="0"/>
    <m/>
    <x v="22"/>
    <x v="1"/>
    <n v="1"/>
    <d v="1899-12-30T08:00:00"/>
    <e v="#REF!"/>
    <x v="26"/>
    <n v="13"/>
    <n v="0"/>
  </r>
  <r>
    <b v="0"/>
    <s v="clc"/>
    <d v="2016-03-23T12:00:00"/>
    <d v="2016-03-25T23:00:00"/>
    <b v="0"/>
    <m/>
    <x v="22"/>
    <x v="1"/>
    <n v="2.5"/>
    <d v="1899-12-30T20:00:00"/>
    <e v="#REF!"/>
    <x v="26"/>
    <n v="13"/>
    <n v="0"/>
  </r>
  <r>
    <b v="0"/>
    <s v="ClC"/>
    <d v="2016-03-29T00:00:00"/>
    <d v="2016-03-30T23:59:00"/>
    <b v="1"/>
    <m/>
    <x v="22"/>
    <x v="1"/>
    <n v="2"/>
    <d v="1899-12-30T16:00:00"/>
    <e v="#REF!"/>
    <x v="38"/>
    <n v="14"/>
    <n v="0"/>
  </r>
  <r>
    <b v="0"/>
    <s v="ClC"/>
    <d v="2016-04-01T00:00:00"/>
    <d v="2016-04-01T23:59:00"/>
    <b v="1"/>
    <m/>
    <x v="22"/>
    <x v="1"/>
    <n v="1"/>
    <d v="1899-12-30T08:00:00"/>
    <e v="#REF!"/>
    <x v="38"/>
    <n v="14"/>
    <n v="0"/>
  </r>
  <r>
    <b v="0"/>
    <s v="ClC"/>
    <d v="2016-04-04T00:00:00"/>
    <d v="2016-04-08T23:59:00"/>
    <b v="1"/>
    <m/>
    <x v="22"/>
    <x v="1"/>
    <n v="5"/>
    <d v="1899-12-31T16:00:00"/>
    <e v="#REF!"/>
    <x v="7"/>
    <n v="15"/>
    <n v="0"/>
  </r>
  <r>
    <b v="0"/>
    <s v="clc"/>
    <d v="2016-04-18T00:00:00"/>
    <d v="2016-04-19T23:59:00"/>
    <b v="1"/>
    <m/>
    <x v="22"/>
    <x v="1"/>
    <n v="2"/>
    <d v="1899-12-30T16:00:00"/>
    <e v="#REF!"/>
    <x v="9"/>
    <n v="17"/>
    <n v="0"/>
  </r>
  <r>
    <b v="0"/>
    <s v="Mag"/>
    <d v="2016-04-20T12:00:00"/>
    <d v="2016-04-22T23:00:00"/>
    <b v="0"/>
    <m/>
    <x v="22"/>
    <x v="1"/>
    <n v="2.5"/>
    <d v="1899-12-30T20:00:00"/>
    <e v="#REF!"/>
    <x v="9"/>
    <n v="17"/>
    <n v="0"/>
  </r>
  <r>
    <b v="0"/>
    <s v="Mag"/>
    <d v="2016-04-25T00:00:00"/>
    <d v="2016-04-25T23:59:00"/>
    <b v="1"/>
    <m/>
    <x v="22"/>
    <x v="1"/>
    <n v="1"/>
    <d v="1899-12-30T08:00:00"/>
    <e v="#REF!"/>
    <x v="10"/>
    <n v="18"/>
    <n v="0"/>
  </r>
  <r>
    <b v="0"/>
    <s v="ClC"/>
    <d v="2016-04-26T08:00:00"/>
    <d v="2016-04-27T12:00:00"/>
    <b v="0"/>
    <m/>
    <x v="22"/>
    <x v="1"/>
    <n v="1.5"/>
    <d v="1899-12-30T12:00:00"/>
    <e v="#REF!"/>
    <x v="10"/>
    <n v="18"/>
    <n v="0"/>
  </r>
  <r>
    <b v="0"/>
    <s v="clr"/>
    <d v="2016-04-27T12:00:00"/>
    <d v="2016-04-27T23:00:00"/>
    <b v="0"/>
    <m/>
    <x v="22"/>
    <x v="1"/>
    <n v="0.5"/>
    <d v="1899-12-30T04:00:00"/>
    <e v="#REF!"/>
    <x v="10"/>
    <n v="18"/>
    <n v="0"/>
  </r>
  <r>
    <b v="0"/>
    <s v="ClC"/>
    <d v="2016-04-28T00:00:00"/>
    <d v="2016-04-28T23:59:00"/>
    <b v="1"/>
    <m/>
    <x v="22"/>
    <x v="1"/>
    <n v="1"/>
    <d v="1899-12-30T08:00:00"/>
    <e v="#REF!"/>
    <x v="10"/>
    <n v="18"/>
    <n v="0"/>
  </r>
  <r>
    <b v="0"/>
    <s v="Mag"/>
    <d v="2016-04-29T00:00:00"/>
    <d v="2016-04-29T23:59:00"/>
    <b v="1"/>
    <m/>
    <x v="22"/>
    <x v="1"/>
    <n v="1"/>
    <d v="1899-12-30T08:00:00"/>
    <e v="#REF!"/>
    <x v="10"/>
    <n v="18"/>
    <n v="0"/>
  </r>
  <r>
    <b v="0"/>
    <s v="RT"/>
    <d v="2016-05-02T00:00:00"/>
    <d v="2016-05-02T23:59:00"/>
    <b v="1"/>
    <m/>
    <x v="22"/>
    <x v="1"/>
    <n v="1"/>
    <d v="1899-12-30T08:00:00"/>
    <e v="#REF!"/>
    <x v="27"/>
    <n v="19"/>
    <n v="0"/>
  </r>
  <r>
    <b v="0"/>
    <s v="clr"/>
    <d v="2016-05-03T08:00:00"/>
    <d v="2016-05-03T12:00:00"/>
    <b v="0"/>
    <m/>
    <x v="22"/>
    <x v="1"/>
    <n v="0.5"/>
    <d v="1899-12-30T04:00:00"/>
    <e v="#REF!"/>
    <x v="27"/>
    <n v="19"/>
    <n v="0"/>
  </r>
  <r>
    <b v="0"/>
    <s v="Mag"/>
    <d v="2016-05-03T12:00:00"/>
    <d v="2016-05-04T23:00:00"/>
    <b v="0"/>
    <m/>
    <x v="22"/>
    <x v="1"/>
    <n v="1.5"/>
    <d v="1899-12-30T12:00:00"/>
    <e v="#REF!"/>
    <x v="27"/>
    <n v="19"/>
    <n v="0"/>
  </r>
  <r>
    <b v="0"/>
    <s v="VeB"/>
    <d v="2016-05-09T00:00:00"/>
    <d v="2016-05-09T23:59:00"/>
    <b v="1"/>
    <m/>
    <x v="22"/>
    <x v="1"/>
    <n v="1"/>
    <d v="1899-12-30T08:00:00"/>
    <e v="#REF!"/>
    <x v="28"/>
    <n v="20"/>
    <n v="0"/>
  </r>
  <r>
    <b v="0"/>
    <s v="RT"/>
    <d v="2016-05-11T00:00:00"/>
    <d v="2016-05-13T23:59:00"/>
    <b v="1"/>
    <m/>
    <x v="22"/>
    <x v="1"/>
    <n v="3"/>
    <d v="1899-12-31T00:00:00"/>
    <e v="#REF!"/>
    <x v="28"/>
    <n v="20"/>
    <n v="0"/>
  </r>
  <r>
    <b v="0"/>
    <s v="RT"/>
    <d v="2016-05-16T00:00:00"/>
    <d v="2016-05-16T23:59:00"/>
    <b v="1"/>
    <m/>
    <x v="22"/>
    <x v="1"/>
    <n v="1"/>
    <d v="1899-12-30T08:00:00"/>
    <e v="#REF!"/>
    <x v="29"/>
    <n v="21"/>
    <n v="0"/>
  </r>
  <r>
    <b v="0"/>
    <s v="KF"/>
    <d v="2016-05-19T12:00:00"/>
    <d v="2016-05-20T23:00:00"/>
    <b v="0"/>
    <m/>
    <x v="22"/>
    <x v="1"/>
    <n v="1.5"/>
    <d v="1899-12-30T12:00:00"/>
    <e v="#REF!"/>
    <x v="29"/>
    <n v="21"/>
    <n v="0"/>
  </r>
  <r>
    <b v="0"/>
    <s v="KF"/>
    <d v="2016-05-30T00:00:00"/>
    <d v="2016-06-03T23:59:00"/>
    <b v="1"/>
    <m/>
    <x v="22"/>
    <x v="1"/>
    <n v="5"/>
    <d v="1899-12-31T16:00:00"/>
    <e v="#REF!"/>
    <x v="31"/>
    <n v="23"/>
    <n v="0"/>
  </r>
  <r>
    <b v="0"/>
    <s v="AgC"/>
    <d v="2016-06-06T08:00:00"/>
    <d v="2016-06-07T12:00:00"/>
    <b v="0"/>
    <m/>
    <x v="22"/>
    <x v="1"/>
    <n v="1.5"/>
    <d v="1899-12-30T12:00:00"/>
    <e v="#REF!"/>
    <x v="32"/>
    <n v="24"/>
    <n v="0"/>
  </r>
  <r>
    <b v="0"/>
    <s v="Dac"/>
    <d v="2016-06-07T12:00:00"/>
    <d v="2016-06-10T23:00:00"/>
    <b v="0"/>
    <m/>
    <x v="22"/>
    <x v="1"/>
    <n v="3.5"/>
    <d v="1899-12-31T04:00:00"/>
    <e v="#REF!"/>
    <x v="32"/>
    <n v="24"/>
    <n v="0"/>
  </r>
  <r>
    <b v="0"/>
    <s v="MTG"/>
    <d v="2016-06-13T08:00:00"/>
    <d v="2016-06-16T12:00:00"/>
    <b v="0"/>
    <m/>
    <x v="22"/>
    <x v="1"/>
    <n v="3.5"/>
    <d v="1899-12-31T04:00:00"/>
    <e v="#REF!"/>
    <x v="33"/>
    <n v="25"/>
    <n v="0"/>
  </r>
  <r>
    <b v="0"/>
    <s v="KF/mido"/>
    <d v="2016-06-17T00:00:00"/>
    <d v="2016-06-17T23:59:00"/>
    <b v="1"/>
    <m/>
    <x v="22"/>
    <x v="1"/>
    <n v="1"/>
    <d v="1899-12-30T08:00:00"/>
    <e v="#REF!"/>
    <x v="33"/>
    <n v="25"/>
    <n v="0"/>
  </r>
  <r>
    <b v="0"/>
    <s v="ClC"/>
    <d v="2016-06-22T00:00:00"/>
    <d v="2016-06-23T23:59:00"/>
    <b v="1"/>
    <m/>
    <x v="22"/>
    <x v="1"/>
    <n v="2"/>
    <d v="1899-12-30T16:00:00"/>
    <e v="#REF!"/>
    <x v="34"/>
    <n v="26"/>
    <n v="0"/>
  </r>
  <r>
    <b v="0"/>
    <s v="Albr"/>
    <d v="2016-06-28T00:00:00"/>
    <d v="2016-06-28T23:59:00"/>
    <b v="1"/>
    <m/>
    <x v="22"/>
    <x v="1"/>
    <n v="1"/>
    <d v="1899-12-30T08:00:00"/>
    <e v="#REF!"/>
    <x v="13"/>
    <n v="27"/>
    <n v="0"/>
  </r>
  <r>
    <b v="0"/>
    <s v="Dac"/>
    <d v="2016-06-29T00:00:00"/>
    <d v="2016-06-29T23:59:00"/>
    <b v="1"/>
    <m/>
    <x v="22"/>
    <x v="1"/>
    <n v="1"/>
    <d v="1899-12-30T08:00:00"/>
    <e v="#REF!"/>
    <x v="13"/>
    <n v="27"/>
    <n v="0"/>
  </r>
  <r>
    <b v="0"/>
    <s v="AlBr"/>
    <d v="2016-07-04T00:00:00"/>
    <d v="2016-07-05T23:59:00"/>
    <b v="1"/>
    <m/>
    <x v="22"/>
    <x v="1"/>
    <n v="2"/>
    <d v="1899-12-30T16:00:00"/>
    <e v="#REF!"/>
    <x v="14"/>
    <n v="28"/>
    <n v="0"/>
  </r>
  <r>
    <b v="0"/>
    <s v="RT"/>
    <d v="2016-07-06T12:00:00"/>
    <d v="2016-07-06T23:55:00"/>
    <b v="0"/>
    <m/>
    <x v="22"/>
    <x v="1"/>
    <n v="0.5"/>
    <d v="1899-12-30T04:00:00"/>
    <e v="#REF!"/>
    <x v="14"/>
    <n v="28"/>
    <n v="0"/>
  </r>
  <r>
    <b v="0"/>
    <s v="LiT"/>
    <d v="2016-07-07T00:00:00"/>
    <d v="2016-07-08T23:59:00"/>
    <b v="1"/>
    <m/>
    <x v="22"/>
    <x v="1"/>
    <n v="2"/>
    <d v="1899-12-30T16:00:00"/>
    <e v="#REF!"/>
    <x v="14"/>
    <n v="28"/>
    <n v="0"/>
  </r>
  <r>
    <b v="0"/>
    <s v="PiGu"/>
    <d v="2016-07-13T00:00:00"/>
    <d v="2016-07-13T23:59:00"/>
    <b v="1"/>
    <m/>
    <x v="22"/>
    <x v="1"/>
    <n v="1"/>
    <d v="1899-12-30T08:00:00"/>
    <e v="#REF!"/>
    <x v="15"/>
    <n v="29"/>
    <n v="0"/>
  </r>
  <r>
    <b v="0"/>
    <s v="PiGu"/>
    <d v="2016-07-18T00:00:00"/>
    <d v="2016-07-22T23:59:00"/>
    <b v="1"/>
    <m/>
    <x v="22"/>
    <x v="1"/>
    <n v="5"/>
    <d v="1899-12-31T16:00:00"/>
    <e v="#REF!"/>
    <x v="3"/>
    <n v="30"/>
    <n v="0"/>
  </r>
  <r>
    <b v="0"/>
    <s v="RT"/>
    <d v="2016-07-25T00:00:00"/>
    <d v="2016-07-27T23:59:00"/>
    <b v="1"/>
    <m/>
    <x v="22"/>
    <x v="1"/>
    <n v="3"/>
    <d v="1899-12-31T00:00:00"/>
    <e v="#REF!"/>
    <x v="11"/>
    <n v="31"/>
    <n v="0"/>
  </r>
  <r>
    <b v="0"/>
    <s v="RT"/>
    <d v="2016-07-28T00:00:00"/>
    <d v="2016-07-28T23:59:00"/>
    <b v="1"/>
    <m/>
    <x v="22"/>
    <x v="1"/>
    <n v="1"/>
    <d v="1899-12-30T08:00:00"/>
    <e v="#REF!"/>
    <x v="11"/>
    <n v="31"/>
    <n v="0"/>
  </r>
  <r>
    <b v="0"/>
    <s v="MTG (PL)"/>
    <d v="2016-08-01T00:00:00"/>
    <d v="2016-08-01T23:59:00"/>
    <b v="1"/>
    <m/>
    <x v="22"/>
    <x v="1"/>
    <n v="1"/>
    <d v="1899-12-30T08:00:00"/>
    <e v="#REF!"/>
    <x v="4"/>
    <n v="32"/>
    <n v="0"/>
  </r>
  <r>
    <b v="0"/>
    <s v="[NEPTIS] jek"/>
    <d v="2016-08-04T00:00:00"/>
    <d v="2016-08-05T23:59:00"/>
    <b v="1"/>
    <m/>
    <x v="22"/>
    <x v="1"/>
    <n v="2"/>
    <d v="1899-12-30T16:00:00"/>
    <e v="#REF!"/>
    <x v="4"/>
    <n v="32"/>
    <n v="0"/>
  </r>
  <r>
    <b v="0"/>
    <s v="PiGu"/>
    <d v="2016-08-08T01:00:00"/>
    <d v="2016-08-12T23:00:00"/>
    <b v="0"/>
    <m/>
    <x v="22"/>
    <x v="1"/>
    <n v="5"/>
    <d v="1899-12-31T16:00:00"/>
    <e v="#REF!"/>
    <x v="35"/>
    <n v="33"/>
    <n v="0"/>
  </r>
  <r>
    <b v="0"/>
    <s v="PiGu"/>
    <d v="2016-08-19T00:00:00"/>
    <d v="2016-08-19T23:59:00"/>
    <b v="1"/>
    <m/>
    <x v="22"/>
    <x v="1"/>
    <n v="1"/>
    <d v="1899-12-30T08:00:00"/>
    <e v="#REF!"/>
    <x v="36"/>
    <n v="34"/>
    <n v="0"/>
  </r>
  <r>
    <b v="0"/>
    <s v="PiGu"/>
    <d v="2016-08-22T00:00:00"/>
    <d v="2016-08-26T23:00:00"/>
    <b v="0"/>
    <m/>
    <x v="22"/>
    <x v="1"/>
    <n v="5"/>
    <d v="1899-12-31T16:00:00"/>
    <e v="#REF!"/>
    <x v="37"/>
    <n v="35"/>
    <n v="0"/>
  </r>
  <r>
    <b v="0"/>
    <s v="[S5] mido"/>
    <d v="2016-08-29T00:00:00"/>
    <d v="2016-08-30T23:59:00"/>
    <b v="1"/>
    <m/>
    <x v="22"/>
    <x v="1"/>
    <n v="2"/>
    <d v="1899-12-30T16:00:00"/>
    <e v="#REF!"/>
    <x v="12"/>
    <n v="36"/>
    <n v="0"/>
  </r>
  <r>
    <b v="0"/>
    <s v="BJ"/>
    <d v="2016-08-31T07:00:00"/>
    <d v="2016-09-02T18:00:00"/>
    <b v="0"/>
    <m/>
    <x v="22"/>
    <x v="1"/>
    <n v="2.5"/>
    <d v="1899-12-30T20:00:00"/>
    <e v="#REF!"/>
    <x v="12"/>
    <n v="36"/>
    <n v="0"/>
  </r>
  <r>
    <b v="0"/>
    <s v="Calibration InGaAs"/>
    <d v="2016-09-05T00:00:00"/>
    <d v="2016-09-14T23:59:00"/>
    <b v="1"/>
    <m/>
    <x v="22"/>
    <x v="0"/>
    <n v="10"/>
    <d v="1900-01-02T08:00:00"/>
    <e v="#REF!"/>
    <x v="0"/>
    <n v="38"/>
    <n v="1"/>
  </r>
  <r>
    <b v="0"/>
    <s v="frpo"/>
    <d v="2016-09-15T00:00:00"/>
    <d v="2016-09-15T23:59:00"/>
    <b v="1"/>
    <m/>
    <x v="22"/>
    <x v="1"/>
    <n v="1"/>
    <d v="1899-12-30T08:00:00"/>
    <e v="#REF!"/>
    <x v="16"/>
    <n v="38"/>
    <n v="0"/>
  </r>
  <r>
    <b v="0"/>
    <s v="EH IR1 blooming"/>
    <d v="2016-02-01T00:00:00"/>
    <d v="2016-02-05T23:59:00"/>
    <b v="1"/>
    <m/>
    <x v="23"/>
    <x v="1"/>
    <n v="5"/>
    <d v="1899-12-31T16:00:00"/>
    <e v="#REF!"/>
    <x v="21"/>
    <n v="6"/>
    <n v="0"/>
  </r>
  <r>
    <b v="0"/>
    <s v="EH IR1 blooming"/>
    <d v="2016-02-08T00:00:00"/>
    <d v="2016-02-09T23:59:00"/>
    <b v="1"/>
    <m/>
    <x v="23"/>
    <x v="1"/>
    <n v="2"/>
    <d v="1899-12-30T16:00:00"/>
    <e v="#REF!"/>
    <x v="22"/>
    <n v="7"/>
    <n v="0"/>
  </r>
  <r>
    <b v="0"/>
    <s v="Mag"/>
    <d v="2016-03-17T12:00:00"/>
    <d v="2016-03-18T23:00:00"/>
    <b v="0"/>
    <m/>
    <x v="23"/>
    <x v="1"/>
    <n v="1.5"/>
    <d v="1899-12-30T12:00:00"/>
    <e v="#REF!"/>
    <x v="25"/>
    <n v="12"/>
    <n v="0"/>
  </r>
  <r>
    <b v="0"/>
    <s v="Mag"/>
    <d v="2016-03-21T00:00:00"/>
    <d v="2016-03-25T23:59:00"/>
    <b v="1"/>
    <m/>
    <x v="23"/>
    <x v="1"/>
    <n v="5"/>
    <d v="1899-12-31T16:00:00"/>
    <e v="#REF!"/>
    <x v="26"/>
    <n v="13"/>
    <n v="0"/>
  </r>
  <r>
    <b v="0"/>
    <s v="AlCu"/>
    <d v="2016-05-17T00:00:00"/>
    <d v="2016-05-20T23:59:00"/>
    <b v="1"/>
    <m/>
    <x v="23"/>
    <x v="1"/>
    <n v="4"/>
    <d v="1899-12-31T08:00:00"/>
    <e v="#REF!"/>
    <x v="29"/>
    <n v="21"/>
    <n v="0"/>
  </r>
  <r>
    <b v="0"/>
    <s v="AlCu"/>
    <d v="2016-05-23T00:00:00"/>
    <d v="2016-05-25T23:59:00"/>
    <b v="1"/>
    <m/>
    <x v="23"/>
    <x v="1"/>
    <n v="3"/>
    <d v="1899-12-31T00:00:00"/>
    <e v="#REF!"/>
    <x v="30"/>
    <n v="22"/>
    <n v="0"/>
  </r>
  <r>
    <b v="0"/>
    <s v="AlCu"/>
    <d v="2016-06-06T00:00:00"/>
    <d v="2016-06-10T23:59:00"/>
    <b v="1"/>
    <m/>
    <x v="23"/>
    <x v="1"/>
    <n v="5"/>
    <d v="1899-12-31T16:00:00"/>
    <e v="#REF!"/>
    <x v="32"/>
    <n v="24"/>
    <n v="0"/>
  </r>
  <r>
    <b v="0"/>
    <s v="AlCu"/>
    <d v="2016-07-05T00:00:00"/>
    <d v="2016-07-08T23:59:00"/>
    <b v="1"/>
    <m/>
    <x v="23"/>
    <x v="1"/>
    <n v="4"/>
    <d v="1899-12-31T08:00:00"/>
    <e v="#REF!"/>
    <x v="14"/>
    <n v="28"/>
    <n v="0"/>
  </r>
  <r>
    <b v="0"/>
    <s v="MTG (PL)"/>
    <d v="2016-07-26T00:00:00"/>
    <d v="2016-07-27T23:59:00"/>
    <b v="1"/>
    <m/>
    <x v="23"/>
    <x v="1"/>
    <n v="2"/>
    <d v="1899-12-30T16:00:00"/>
    <e v="#REF!"/>
    <x v="11"/>
    <n v="31"/>
    <n v="0"/>
  </r>
  <r>
    <b v="0"/>
    <s v="MTG (PL)"/>
    <d v="2016-08-03T00:00:00"/>
    <d v="2016-08-04T23:59:00"/>
    <b v="1"/>
    <m/>
    <x v="23"/>
    <x v="1"/>
    <n v="2"/>
    <d v="1899-12-30T16:00:00"/>
    <e v="#REF!"/>
    <x v="4"/>
    <n v="32"/>
    <n v="0"/>
  </r>
  <r>
    <b v="0"/>
    <s v="Démo banc"/>
    <d v="2016-08-12T00:00:00"/>
    <d v="2016-08-12T23:59:00"/>
    <b v="1"/>
    <m/>
    <x v="23"/>
    <x v="1"/>
    <n v="1"/>
    <d v="1899-12-30T08:00:00"/>
    <e v="#REF!"/>
    <x v="35"/>
    <n v="33"/>
    <n v="0"/>
  </r>
  <r>
    <b v="0"/>
    <s v="GeB"/>
    <d v="2016-01-04T00:00:00"/>
    <d v="2016-01-08T23:59:00"/>
    <b v="1"/>
    <m/>
    <x v="24"/>
    <x v="1"/>
    <n v="5"/>
    <d v="1899-12-31T16:00:00"/>
    <e v="#REF!"/>
    <x v="17"/>
    <n v="2"/>
    <n v="0"/>
  </r>
  <r>
    <b v="0"/>
    <s v="CSO"/>
    <d v="2016-02-08T00:00:00"/>
    <d v="2016-02-12T23:59:00"/>
    <b v="1"/>
    <m/>
    <x v="24"/>
    <x v="1"/>
    <n v="5"/>
    <d v="1899-12-31T16:00:00"/>
    <e v="#REF!"/>
    <x v="22"/>
    <n v="7"/>
    <n v="0"/>
  </r>
  <r>
    <b v="0"/>
    <s v="CSO"/>
    <d v="2016-02-15T00:00:00"/>
    <d v="2016-02-17T23:59:00"/>
    <b v="1"/>
    <m/>
    <x v="24"/>
    <x v="1"/>
    <n v="3"/>
    <d v="1899-12-31T00:00:00"/>
    <e v="#REF!"/>
    <x v="23"/>
    <n v="8"/>
    <n v="0"/>
  </r>
  <r>
    <b v="0"/>
    <s v="Mag"/>
    <d v="2016-02-22T00:00:00"/>
    <d v="2016-02-26T23:59:00"/>
    <b v="1"/>
    <m/>
    <x v="24"/>
    <x v="1"/>
    <n v="5"/>
    <d v="1899-12-31T16:00:00"/>
    <e v="#REF!"/>
    <x v="24"/>
    <n v="9"/>
    <n v="0"/>
  </r>
  <r>
    <b v="0"/>
    <s v="Mag"/>
    <d v="2016-02-29T00:00:00"/>
    <d v="2016-03-04T23:59:00"/>
    <b v="1"/>
    <m/>
    <x v="24"/>
    <x v="1"/>
    <n v="5"/>
    <d v="1899-12-31T16:00:00"/>
    <e v="#REF!"/>
    <x v="5"/>
    <n v="10"/>
    <n v="0"/>
  </r>
  <r>
    <b v="0"/>
    <s v="Mag"/>
    <d v="2016-03-07T00:00:00"/>
    <d v="2016-03-11T23:59:00"/>
    <b v="1"/>
    <m/>
    <x v="24"/>
    <x v="1"/>
    <n v="5"/>
    <d v="1899-12-31T16:00:00"/>
    <e v="#REF!"/>
    <x v="6"/>
    <n v="11"/>
    <n v="0"/>
  </r>
  <r>
    <b v="0"/>
    <s v="Mag"/>
    <d v="2016-03-16T00:00:00"/>
    <d v="2016-03-18T23:59:00"/>
    <b v="1"/>
    <m/>
    <x v="24"/>
    <x v="1"/>
    <n v="3"/>
    <d v="1899-12-31T00:00:00"/>
    <e v="#REF!"/>
    <x v="25"/>
    <n v="12"/>
    <n v="0"/>
  </r>
  <r>
    <b v="0"/>
    <s v="AlBr"/>
    <d v="2016-03-22T00:00:00"/>
    <d v="2016-03-25T23:59:00"/>
    <b v="1"/>
    <m/>
    <x v="24"/>
    <x v="1"/>
    <n v="4"/>
    <d v="1899-12-31T08:00:00"/>
    <e v="#REF!"/>
    <x v="26"/>
    <n v="13"/>
    <n v="0"/>
  </r>
  <r>
    <b v="0"/>
    <s v="AlBr"/>
    <d v="2016-03-28T00:00:00"/>
    <d v="2016-04-01T23:59:00"/>
    <b v="1"/>
    <m/>
    <x v="24"/>
    <x v="1"/>
    <n v="5"/>
    <d v="1899-12-31T16:00:00"/>
    <e v="#REF!"/>
    <x v="38"/>
    <n v="14"/>
    <n v="0"/>
  </r>
  <r>
    <b v="0"/>
    <s v="Mag"/>
    <d v="2016-04-04T08:00:00"/>
    <d v="2016-04-07T12:00:00"/>
    <b v="0"/>
    <m/>
    <x v="24"/>
    <x v="1"/>
    <n v="3.5"/>
    <d v="1899-12-31T04:00:00"/>
    <e v="#REF!"/>
    <x v="7"/>
    <n v="15"/>
    <n v="0"/>
  </r>
  <r>
    <b v="0"/>
    <s v="M:&lt;Instru&gt;"/>
    <d v="2016-04-07T12:00:00"/>
    <d v="2016-04-08T23:00:00"/>
    <b v="0"/>
    <m/>
    <x v="24"/>
    <x v="2"/>
    <n v="1.5"/>
    <d v="1899-12-30T12:00:00"/>
    <e v="#REF!"/>
    <x v="7"/>
    <n v="15"/>
    <n v="0"/>
  </r>
  <r>
    <b v="0"/>
    <s v="M:&lt;Instru&gt;"/>
    <d v="2016-04-18T00:00:00"/>
    <d v="2016-04-22T23:59:00"/>
    <b v="1"/>
    <m/>
    <x v="24"/>
    <x v="2"/>
    <n v="5"/>
    <d v="1899-12-31T16:00:00"/>
    <e v="#REF!"/>
    <x v="9"/>
    <n v="17"/>
    <n v="0"/>
  </r>
  <r>
    <b v="0"/>
    <s v="Instru"/>
    <d v="2016-05-02T00:00:00"/>
    <d v="2016-05-03T23:59:00"/>
    <b v="1"/>
    <m/>
    <x v="24"/>
    <x v="0"/>
    <n v="2"/>
    <d v="1899-12-30T16:00:00"/>
    <e v="#REF!"/>
    <x v="27"/>
    <n v="19"/>
    <n v="0"/>
  </r>
  <r>
    <b v="0"/>
    <s v="MARSISRO"/>
    <d v="2016-05-04T00:00:00"/>
    <d v="2016-05-04T23:59:00"/>
    <b v="1"/>
    <m/>
    <x v="24"/>
    <x v="1"/>
    <n v="1"/>
    <d v="1899-12-30T08:00:00"/>
    <e v="#REF!"/>
    <x v="27"/>
    <n v="19"/>
    <n v="0"/>
  </r>
  <r>
    <b v="0"/>
    <s v="Arlequin"/>
    <d v="2016-05-06T00:00:00"/>
    <d v="2016-05-06T23:59:00"/>
    <b v="1"/>
    <m/>
    <x v="24"/>
    <x v="1"/>
    <n v="1"/>
    <d v="1899-12-30T08:00:00"/>
    <e v="#REF!"/>
    <x v="27"/>
    <n v="19"/>
    <n v="0"/>
  </r>
  <r>
    <b v="0"/>
    <s v="RT"/>
    <d v="2016-05-09T00:00:00"/>
    <d v="2016-05-10T23:59:00"/>
    <b v="1"/>
    <m/>
    <x v="24"/>
    <x v="1"/>
    <n v="2"/>
    <d v="1899-12-30T16:00:00"/>
    <e v="#REF!"/>
    <x v="28"/>
    <n v="20"/>
    <n v="0"/>
  </r>
  <r>
    <b v="0"/>
    <s v="DAPHNIS"/>
    <d v="2016-05-11T00:00:00"/>
    <d v="2016-05-13T23:59:00"/>
    <b v="1"/>
    <m/>
    <x v="24"/>
    <x v="1"/>
    <n v="3"/>
    <d v="1899-12-31T00:00:00"/>
    <e v="#REF!"/>
    <x v="28"/>
    <n v="20"/>
    <n v="0"/>
  </r>
  <r>
    <b v="0"/>
    <s v="ClC"/>
    <d v="2016-05-16T00:00:00"/>
    <d v="2016-05-17T23:59:00"/>
    <b v="1"/>
    <m/>
    <x v="24"/>
    <x v="1"/>
    <n v="2"/>
    <d v="1899-12-30T16:00:00"/>
    <e v="#REF!"/>
    <x v="29"/>
    <n v="21"/>
    <n v="0"/>
  </r>
  <r>
    <b v="0"/>
    <s v="DAPHNIS"/>
    <d v="2016-05-18T00:00:00"/>
    <d v="2016-05-20T23:59:00"/>
    <b v="1"/>
    <m/>
    <x v="24"/>
    <x v="1"/>
    <n v="3"/>
    <d v="1899-12-31T00:00:00"/>
    <e v="#REF!"/>
    <x v="29"/>
    <n v="21"/>
    <n v="0"/>
  </r>
  <r>
    <b v="0"/>
    <s v="BH"/>
    <d v="2016-05-23T00:00:00"/>
    <d v="2016-05-23T23:59:00"/>
    <b v="1"/>
    <m/>
    <x v="24"/>
    <x v="1"/>
    <n v="1"/>
    <d v="1899-12-30T08:00:00"/>
    <e v="#REF!"/>
    <x v="30"/>
    <n v="22"/>
    <n v="0"/>
  </r>
  <r>
    <b v="0"/>
    <s v="AlBr"/>
    <d v="2016-05-25T00:00:00"/>
    <d v="2016-05-25T23:59:00"/>
    <b v="1"/>
    <m/>
    <x v="24"/>
    <x v="1"/>
    <n v="1"/>
    <d v="1899-12-30T08:00:00"/>
    <e v="#REF!"/>
    <x v="30"/>
    <n v="22"/>
    <n v="0"/>
  </r>
  <r>
    <b v="0"/>
    <s v="MTG IRS (ClC)"/>
    <d v="2016-05-26T00:00:00"/>
    <d v="2016-05-27T23:59:00"/>
    <b v="1"/>
    <m/>
    <x v="24"/>
    <x v="1"/>
    <n v="2"/>
    <d v="1899-12-30T16:00:00"/>
    <e v="#REF!"/>
    <x v="30"/>
    <n v="22"/>
    <n v="0"/>
  </r>
  <r>
    <b v="0"/>
    <s v="MARSISRO"/>
    <d v="2016-05-30T00:00:00"/>
    <d v="2016-05-31T23:59:00"/>
    <b v="1"/>
    <m/>
    <x v="24"/>
    <x v="1"/>
    <n v="2"/>
    <d v="1899-12-30T16:00:00"/>
    <e v="#REF!"/>
    <x v="31"/>
    <n v="23"/>
    <n v="0"/>
  </r>
  <r>
    <b v="0"/>
    <s v="DAPHNIS"/>
    <d v="2016-06-01T00:00:00"/>
    <d v="2016-06-03T23:59:00"/>
    <b v="1"/>
    <m/>
    <x v="24"/>
    <x v="1"/>
    <n v="3"/>
    <d v="1899-12-31T00:00:00"/>
    <e v="#REF!"/>
    <x v="31"/>
    <n v="23"/>
    <n v="0"/>
  </r>
  <r>
    <b v="0"/>
    <s v="BH (Cantique)"/>
    <d v="2016-06-13T00:00:00"/>
    <d v="2016-06-13T23:59:00"/>
    <b v="1"/>
    <m/>
    <x v="24"/>
    <x v="1"/>
    <n v="1"/>
    <d v="1899-12-30T08:00:00"/>
    <e v="#REF!"/>
    <x v="33"/>
    <n v="25"/>
    <n v="0"/>
  </r>
  <r>
    <b v="0"/>
    <s v="S5 (debug banc)"/>
    <d v="2016-06-14T00:00:00"/>
    <d v="2016-06-14T23:59:00"/>
    <b v="1"/>
    <m/>
    <x v="24"/>
    <x v="1"/>
    <n v="1"/>
    <d v="1899-12-30T08:00:00"/>
    <e v="#REF!"/>
    <x v="33"/>
    <n v="25"/>
    <n v="0"/>
  </r>
  <r>
    <b v="0"/>
    <s v="Instru"/>
    <d v="2016-06-15T00:00:00"/>
    <d v="2016-06-15T23:59:00"/>
    <b v="1"/>
    <m/>
    <x v="24"/>
    <x v="0"/>
    <n v="1"/>
    <d v="1899-12-30T08:00:00"/>
    <e v="#REF!"/>
    <x v="33"/>
    <n v="25"/>
    <n v="0"/>
  </r>
  <r>
    <b v="0"/>
    <s v="S5"/>
    <d v="2016-06-16T00:00:00"/>
    <d v="2016-06-17T23:59:00"/>
    <b v="1"/>
    <m/>
    <x v="24"/>
    <x v="1"/>
    <n v="2"/>
    <d v="1899-12-30T16:00:00"/>
    <e v="#REF!"/>
    <x v="33"/>
    <n v="25"/>
    <n v="0"/>
  </r>
  <r>
    <b v="0"/>
    <s v="S5"/>
    <d v="2016-06-20T00:00:00"/>
    <d v="2016-06-21T23:59:00"/>
    <b v="1"/>
    <m/>
    <x v="24"/>
    <x v="1"/>
    <n v="2"/>
    <d v="1899-12-30T16:00:00"/>
    <e v="#REF!"/>
    <x v="34"/>
    <n v="26"/>
    <n v="0"/>
  </r>
  <r>
    <b v="0"/>
    <s v="MTG FCI (DaC"/>
    <d v="2016-06-22T00:00:00"/>
    <d v="2016-06-23T23:59:00"/>
    <b v="1"/>
    <m/>
    <x v="24"/>
    <x v="1"/>
    <n v="2"/>
    <d v="1899-12-30T16:00:00"/>
    <e v="#REF!"/>
    <x v="34"/>
    <n v="26"/>
    <n v="0"/>
  </r>
  <r>
    <b v="0"/>
    <s v="MARSISRO"/>
    <d v="2016-06-24T00:00:00"/>
    <d v="2016-06-24T23:59:00"/>
    <b v="1"/>
    <m/>
    <x v="24"/>
    <x v="1"/>
    <n v="1"/>
    <d v="1899-12-30T08:00:00"/>
    <e v="#REF!"/>
    <x v="34"/>
    <n v="26"/>
    <n v="0"/>
  </r>
  <r>
    <b v="0"/>
    <s v="CH InSb TA) RT"/>
    <d v="2016-06-27T00:00:00"/>
    <d v="2016-06-28T23:59:00"/>
    <b v="1"/>
    <m/>
    <x v="24"/>
    <x v="1"/>
    <n v="2"/>
    <d v="1899-12-30T16:00:00"/>
    <e v="#REF!"/>
    <x v="13"/>
    <n v="27"/>
    <n v="0"/>
  </r>
  <r>
    <b v="0"/>
    <s v="S5"/>
    <d v="2016-06-29T00:00:00"/>
    <d v="2016-07-01T23:59:00"/>
    <b v="1"/>
    <m/>
    <x v="24"/>
    <x v="1"/>
    <n v="3"/>
    <d v="1899-12-31T00:00:00"/>
    <e v="#REF!"/>
    <x v="13"/>
    <n v="27"/>
    <n v="0"/>
  </r>
  <r>
    <b v="0"/>
    <s v="S5"/>
    <d v="2016-07-04T00:00:00"/>
    <d v="2016-07-04T23:59:00"/>
    <b v="1"/>
    <m/>
    <x v="24"/>
    <x v="1"/>
    <n v="1"/>
    <d v="1899-12-30T08:00:00"/>
    <e v="#REF!"/>
    <x v="14"/>
    <n v="28"/>
    <n v="0"/>
  </r>
  <r>
    <b v="0"/>
    <s v="PL"/>
    <d v="2016-07-05T00:00:00"/>
    <d v="2016-07-05T23:59:00"/>
    <b v="1"/>
    <m/>
    <x v="24"/>
    <x v="1"/>
    <n v="1"/>
    <d v="1899-12-30T08:00:00"/>
    <e v="#REF!"/>
    <x v="14"/>
    <n v="28"/>
    <n v="0"/>
  </r>
  <r>
    <b v="0"/>
    <s v="AlBr"/>
    <d v="2016-07-06T00:00:00"/>
    <d v="2016-07-07T23:59:00"/>
    <b v="1"/>
    <m/>
    <x v="24"/>
    <x v="1"/>
    <n v="2"/>
    <d v="1899-12-30T16:00:00"/>
    <e v="#REF!"/>
    <x v="14"/>
    <n v="28"/>
    <n v="0"/>
  </r>
  <r>
    <b v="0"/>
    <s v="(CH InSb TA) RT"/>
    <d v="2016-07-08T00:00:00"/>
    <d v="2016-07-08T23:59:00"/>
    <b v="1"/>
    <m/>
    <x v="24"/>
    <x v="1"/>
    <n v="1"/>
    <d v="1899-12-30T08:00:00"/>
    <e v="#REF!"/>
    <x v="14"/>
    <n v="28"/>
    <n v="0"/>
  </r>
  <r>
    <b v="0"/>
    <s v="(CH InSb TA) RT"/>
    <d v="2016-07-11T00:00:00"/>
    <d v="2016-07-13T23:59:00"/>
    <b v="1"/>
    <m/>
    <x v="24"/>
    <x v="1"/>
    <n v="3"/>
    <d v="1899-12-31T00:00:00"/>
    <e v="#REF!"/>
    <x v="15"/>
    <n v="29"/>
    <n v="0"/>
  </r>
  <r>
    <b v="0"/>
    <s v="AlBr/PiGu"/>
    <d v="2016-07-18T00:00:00"/>
    <d v="2016-07-22T23:59:00"/>
    <b v="1"/>
    <m/>
    <x v="24"/>
    <x v="1"/>
    <n v="5"/>
    <d v="1899-12-31T16:00:00"/>
    <e v="#REF!"/>
    <x v="3"/>
    <n v="30"/>
    <n v="0"/>
  </r>
  <r>
    <b v="0"/>
    <s v="PiGu"/>
    <d v="2016-07-25T00:00:00"/>
    <d v="2016-07-29T23:59:00"/>
    <b v="1"/>
    <m/>
    <x v="24"/>
    <x v="1"/>
    <n v="5"/>
    <d v="1899-12-31T16:00:00"/>
    <e v="#REF!"/>
    <x v="11"/>
    <n v="31"/>
    <n v="0"/>
  </r>
  <r>
    <b v="0"/>
    <s v="AlBr"/>
    <d v="2016-08-01T00:00:00"/>
    <d v="2016-08-05T23:59:00"/>
    <b v="1"/>
    <m/>
    <x v="24"/>
    <x v="1"/>
    <n v="5"/>
    <d v="1899-12-31T16:00:00"/>
    <e v="#REF!"/>
    <x v="4"/>
    <n v="32"/>
    <n v="0"/>
  </r>
  <r>
    <b v="0"/>
    <s v="CSO"/>
    <d v="2016-08-08T00:00:00"/>
    <d v="2016-08-12T23:59:00"/>
    <b v="1"/>
    <m/>
    <x v="24"/>
    <x v="1"/>
    <n v="5"/>
    <d v="1899-12-31T16:00:00"/>
    <e v="#REF!"/>
    <x v="35"/>
    <n v="33"/>
    <n v="0"/>
  </r>
  <r>
    <b v="0"/>
    <s v="CSO"/>
    <d v="2016-08-15T00:00:00"/>
    <d v="2016-08-19T23:59:00"/>
    <b v="1"/>
    <m/>
    <x v="24"/>
    <x v="1"/>
    <n v="5"/>
    <d v="1899-12-31T16:00:00"/>
    <e v="#REF!"/>
    <x v="36"/>
    <n v="34"/>
    <n v="0"/>
  </r>
  <r>
    <b v="0"/>
    <s v="CSO"/>
    <d v="2016-08-22T00:00:00"/>
    <d v="2016-08-26T23:59:00"/>
    <b v="1"/>
    <m/>
    <x v="24"/>
    <x v="1"/>
    <n v="5"/>
    <d v="1899-12-31T16:00:00"/>
    <e v="#REF!"/>
    <x v="37"/>
    <n v="35"/>
    <n v="0"/>
  </r>
  <r>
    <b v="0"/>
    <s v="CSO"/>
    <d v="2016-08-29T00:00:00"/>
    <d v="2016-09-02T23:59:00"/>
    <b v="1"/>
    <m/>
    <x v="24"/>
    <x v="1"/>
    <n v="5"/>
    <d v="1899-12-31T16:00:00"/>
    <e v="#REF!"/>
    <x v="12"/>
    <n v="36"/>
    <n v="0"/>
  </r>
  <r>
    <b v="0"/>
    <s v="CSO"/>
    <d v="2016-09-05T00:00:00"/>
    <d v="2016-09-09T23:59:00"/>
    <b v="1"/>
    <m/>
    <x v="24"/>
    <x v="1"/>
    <n v="5"/>
    <d v="1899-12-31T16:00:00"/>
    <e v="#REF!"/>
    <x v="0"/>
    <n v="37"/>
    <n v="0"/>
  </r>
  <r>
    <b v="0"/>
    <s v="CSO"/>
    <d v="2016-09-12T00:00:00"/>
    <d v="2016-09-16T23:59:00"/>
    <b v="1"/>
    <m/>
    <x v="24"/>
    <x v="1"/>
    <n v="5"/>
    <d v="1899-12-31T16:00:00"/>
    <e v="#REF!"/>
    <x v="16"/>
    <n v="38"/>
    <n v="0"/>
  </r>
  <r>
    <b v="0"/>
    <s v="CSO"/>
    <d v="2016-09-19T00:00:00"/>
    <d v="2016-09-23T23:59:00"/>
    <b v="1"/>
    <m/>
    <x v="24"/>
    <x v="1"/>
    <n v="5"/>
    <d v="1899-12-31T16:00:00"/>
    <e v="#REF!"/>
    <x v="1"/>
    <n v="39"/>
    <n v="0"/>
  </r>
  <r>
    <b v="0"/>
    <s v="CSO"/>
    <d v="2016-09-26T00:00:00"/>
    <d v="2016-09-30T23:59:00"/>
    <b v="1"/>
    <m/>
    <x v="24"/>
    <x v="1"/>
    <n v="5"/>
    <d v="1899-12-31T16:00:00"/>
    <e v="#REF!"/>
    <x v="2"/>
    <n v="40"/>
    <n v="0"/>
  </r>
  <r>
    <b v="0"/>
    <s v="MAMISS"/>
    <d v="2016-10-03T00:00:00"/>
    <d v="2016-10-14T23:59:00"/>
    <b v="1"/>
    <m/>
    <x v="24"/>
    <x v="1"/>
    <n v="12"/>
    <d v="1900-01-03T00:00:00"/>
    <e v="#REF!"/>
    <x v="39"/>
    <n v="42"/>
    <n v="1"/>
  </r>
  <r>
    <b v="0"/>
    <s v="Mesures de BSFR technologie LiiR H3D"/>
    <d v="2016-10-17T00:00:00"/>
    <d v="2016-10-21T23:59:00"/>
    <b v="1"/>
    <m/>
    <x v="24"/>
    <x v="1"/>
    <n v="5"/>
    <d v="1899-12-31T16:00:00"/>
    <e v="#REF!"/>
    <x v="40"/>
    <n v="4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 rowHeaderCaption="Equipements" colHeaderCaption="Type de réservation">
  <location ref="A3:E30" firstHeaderRow="1" firstDataRow="2" firstDataCol="1"/>
  <pivotFields count="14">
    <pivotField showAll="0"/>
    <pivotField showAll="0"/>
    <pivotField numFmtId="22" showAll="0"/>
    <pivotField numFmtId="22" showAll="0"/>
    <pivotField showAll="0"/>
    <pivotField showAll="0"/>
    <pivotField axis="axisRow" showAll="0">
      <items count="2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4">
        <item x="1"/>
        <item x="0"/>
        <item x="2"/>
        <item t="default"/>
      </items>
    </pivotField>
    <pivotField numFmtId="2" showAll="0"/>
    <pivotField dataField="1" numFmtId="164"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Durée (h)" fld="9" baseField="12" baseItem="23"/>
  </dataFields>
  <chartFormats count="4">
    <chartFormat chart="3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errorCaption="0" showError="1" missingCaption="0" updatedVersion="4" minRefreshableVersion="3" useAutoFormatting="1" itemPrintTitles="1" createdVersion="4" indent="0" outline="1" outlineData="1" multipleFieldFilters="0" chartFormat="12" rowHeaderCaption="Bancs" colHeaderCaption="Semaine">
  <location ref="A3:E46" firstHeaderRow="1" firstDataRow="2" firstDataCol="1"/>
  <pivotFields count="14">
    <pivotField showAll="0"/>
    <pivotField showAll="0"/>
    <pivotField numFmtId="22" showAll="0"/>
    <pivotField numFmtId="22" showAll="0"/>
    <pivotField showAll="0"/>
    <pivotField showAll="0"/>
    <pivotField showAll="0">
      <items count="26">
        <item h="1" x="0"/>
        <item h="1" x="9"/>
        <item h="1" x="10"/>
        <item h="1" x="11"/>
        <item h="1" x="12"/>
        <item h="1" x="13"/>
        <item h="1" x="14"/>
        <item x="15"/>
        <item h="1" x="16"/>
        <item h="1" x="17"/>
        <item h="1" x="18"/>
        <item h="1" x="1"/>
        <item h="1" x="19"/>
        <item h="1" x="20"/>
        <item h="1" x="21"/>
        <item h="1" x="22"/>
        <item h="1" x="23"/>
        <item h="1" x="24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Col">
      <items count="4">
        <item x="1"/>
        <item x="0"/>
        <item x="2"/>
        <item t="default"/>
      </items>
    </pivotField>
    <pivotField dataField="1" showAll="0"/>
    <pivotField numFmtId="164" showAll="0" defaultSubtotal="0"/>
    <pivotField showAll="0"/>
    <pivotField axis="axisRow" defaultSubtotal="0">
      <items count="41">
        <item x="17"/>
        <item x="18"/>
        <item x="19"/>
        <item x="20"/>
        <item x="21"/>
        <item x="22"/>
        <item x="23"/>
        <item x="24"/>
        <item x="5"/>
        <item x="6"/>
        <item x="25"/>
        <item x="26"/>
        <item x="38"/>
        <item x="7"/>
        <item x="8"/>
        <item x="9"/>
        <item x="10"/>
        <item x="27"/>
        <item x="28"/>
        <item x="29"/>
        <item x="30"/>
        <item x="31"/>
        <item x="32"/>
        <item x="33"/>
        <item x="34"/>
        <item x="13"/>
        <item x="14"/>
        <item x="15"/>
        <item x="3"/>
        <item x="11"/>
        <item x="4"/>
        <item x="35"/>
        <item x="36"/>
        <item x="37"/>
        <item x="12"/>
        <item x="0"/>
        <item x="16"/>
        <item x="1"/>
        <item x="2"/>
        <item x="39"/>
        <item x="40"/>
      </items>
    </pivotField>
    <pivotField showAll="0" defaultSubtotal="0"/>
    <pivotField showAll="0" defaultSubtotal="0"/>
  </pivotFields>
  <rowFields count="1">
    <field x="11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 Durée (en jours)" fld="8" baseField="14" baseItem="21"/>
  </dataFields>
  <chartFormats count="1">
    <chartFormat chart="3" format="4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E46" firstHeaderRow="1" firstDataRow="2" firstDataCol="1"/>
  <pivotFields count="14">
    <pivotField showAll="0"/>
    <pivotField showAll="0"/>
    <pivotField numFmtId="22" showAll="0"/>
    <pivotField numFmtId="22" showAll="0"/>
    <pivotField showAll="0"/>
    <pivotField showAll="0"/>
    <pivotField showAll="0">
      <items count="2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  <item t="default"/>
      </items>
    </pivotField>
    <pivotField axis="axisCol">
      <items count="4">
        <item x="1"/>
        <item x="0"/>
        <item x="2"/>
        <item t="default"/>
      </items>
    </pivotField>
    <pivotField showAll="0"/>
    <pivotField dataField="1" numFmtId="164" showAll="0" defaultSubtotal="0"/>
    <pivotField showAll="0"/>
    <pivotField axis="axisRow" defaultSubtotal="0">
      <items count="41">
        <item x="17"/>
        <item x="18"/>
        <item x="19"/>
        <item x="20"/>
        <item x="21"/>
        <item x="22"/>
        <item x="23"/>
        <item x="24"/>
        <item x="5"/>
        <item x="6"/>
        <item x="25"/>
        <item x="26"/>
        <item x="38"/>
        <item x="7"/>
        <item x="8"/>
        <item x="9"/>
        <item x="10"/>
        <item x="27"/>
        <item x="28"/>
        <item x="29"/>
        <item x="30"/>
        <item x="31"/>
        <item x="32"/>
        <item x="33"/>
        <item x="34"/>
        <item x="13"/>
        <item x="14"/>
        <item x="15"/>
        <item x="3"/>
        <item x="11"/>
        <item x="4"/>
        <item x="35"/>
        <item x="36"/>
        <item x="37"/>
        <item x="12"/>
        <item x="0"/>
        <item x="16"/>
        <item x="1"/>
        <item x="2"/>
        <item x="39"/>
        <item x="40"/>
      </items>
    </pivotField>
    <pivotField showAll="0" defaultSubtotal="0"/>
    <pivotField showAll="0" defaultSubtotal="0"/>
  </pivotFields>
  <rowFields count="1">
    <field x="11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Somme de Durée (h)" fld="9" baseField="14" baseItem="0" numFmtId="164"/>
  </dataFields>
  <chartFormats count="3"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stats_bancs" refreshOnLoad="1" connectionId="1" autoFormatId="16" applyNumberFormats="0" applyBorderFormats="0" applyFontFormats="0" applyPatternFormats="0" applyAlignmentFormats="0" applyWidthHeightFormats="0">
  <queryTableRefresh nextId="19" unboundColumnsRight="5">
    <queryTableFields count="13">
      <queryTableField id="8" name="Périodicité" tableColumnId="1"/>
      <queryTableField id="1" name="Titre" tableColumnId="2"/>
      <queryTableField id="6" name="Heure de début" tableColumnId="3"/>
      <queryTableField id="7" name="Heure de fin" tableColumnId="4"/>
      <queryTableField id="5" name="Journée entière" tableColumnId="5"/>
      <queryTableField id="3" name="Projet" tableColumnId="6"/>
      <queryTableField id="4" name="Ressources" tableColumnId="7"/>
      <queryTableField id="2" name="Type de réservation" tableColumnId="8"/>
      <queryTableField id="12" dataBound="0" tableColumnId="12"/>
      <queryTableField id="16" dataBound="0" tableColumnId="15"/>
      <queryTableField id="15" dataBound="0" tableColumnId="11"/>
      <queryTableField id="17" dataBound="0" tableColumnId="16"/>
      <queryTableField id="18" dataBound="0" tableColumnId="17"/>
    </queryTableFields>
    <queryTableDeletedFields count="2">
      <deletedField name="Type d'élément"/>
      <deletedField name="Chemin d'accès"/>
    </queryTableDeleted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sources" sourceName="Ressources">
  <pivotTables>
    <pivotTable tabId="7" name="Tableau croisé dynamique1"/>
  </pivotTables>
  <data>
    <tabular pivotCacheId="1">
      <items count="25">
        <i x="0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1" s="1"/>
        <i x="22" s="1"/>
        <i x="23" s="1"/>
        <i x="24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sources1" sourceName="Ressources">
  <pivotTables>
    <pivotTable tabId="6" name="Tableau croisé dynamique1"/>
  </pivotTables>
  <data>
    <tabular pivotCacheId="1">
      <items count="25">
        <i x="0"/>
        <i x="9"/>
        <i x="10"/>
        <i x="11"/>
        <i x="12"/>
        <i x="13"/>
        <i x="14"/>
        <i x="15" s="1"/>
        <i x="16"/>
        <i x="17"/>
        <i x="18"/>
        <i x="1"/>
        <i x="19"/>
        <i x="20"/>
        <i x="21"/>
        <i x="22"/>
        <i x="23"/>
        <i x="24"/>
        <i x="2"/>
        <i x="3"/>
        <i x="4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ssources 1" cache="Segment_Ressources1" caption="Ressource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ssources" cache="Segment_Ressources" caption="Ressources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stats_bancs" displayName="Tableau_stats_bancs" ref="A1:M380" tableType="queryTable" totalsRowShown="0">
  <autoFilter ref="A1:M380"/>
  <tableColumns count="13">
    <tableColumn id="1" uniqueName="fRecurrence" name="Périodicité" queryTableFieldId="8"/>
    <tableColumn id="2" uniqueName="Title" name="Titre" queryTableFieldId="1" dataDxfId="10"/>
    <tableColumn id="3" uniqueName="EventDate" name="Heure de début" queryTableFieldId="6" dataDxfId="9"/>
    <tableColumn id="4" uniqueName="EndDate" name="Heure de fin" queryTableFieldId="7" dataDxfId="8"/>
    <tableColumn id="5" uniqueName="fAllDayEvent" name="Journée entière" queryTableFieldId="5" dataDxfId="7"/>
    <tableColumn id="6" uniqueName="Projet" name="Projet" queryTableFieldId="3" dataDxfId="6"/>
    <tableColumn id="7" uniqueName="Facilities" name="Ressources" queryTableFieldId="4" dataDxfId="5"/>
    <tableColumn id="8" uniqueName="Type_x005f_x0020_de_x005f_x0020_r_x005f_x00e9_serv" name="Type de réservation" queryTableFieldId="2" dataDxfId="4"/>
    <tableColumn id="12" uniqueName="12" name=" Durée (en jours)" queryTableFieldId="12" dataDxfId="3">
      <calculatedColumnFormula>IF(E2=TRUE,ROUNDUP(D2-C2,0),ROUNDUP((D2-C2)*2,0)/2)</calculatedColumnFormula>
    </tableColumn>
    <tableColumn id="15" uniqueName="15" name="Durée (h)" queryTableFieldId="16" dataDxfId="2">
      <calculatedColumnFormula>IF(Tableau_stats_bancs[[#This Row],[Heure de fin]]-Tableau_stats_bancs[[#This Row],[Heure de début]]&lt;=(8/24),Tableau_stats_bancs[[#This Row],[Heure de fin]]-Tableau_stats_bancs[[#This Row],[Heure de début]],Tableau_stats_bancs[[#This Row],[ Durée (en jours)]]*(8/24))</calculatedColumnFormula>
    </tableColumn>
    <tableColumn id="11" uniqueName="11" name="Semaine début" queryTableFieldId="15" dataDxfId="1">
      <calculatedColumnFormula>WEEKNUM(Tableau_stats_bancs[[#This Row],[Heure de début]],)</calculatedColumnFormula>
    </tableColumn>
    <tableColumn id="16" uniqueName="16" name="Semaine fin" queryTableFieldId="17">
      <calculatedColumnFormula>WEEKNUM(Tableau_stats_bancs[[#This Row],[Heure de fin]],)</calculatedColumnFormula>
    </tableColumn>
    <tableColumn id="17" uniqueName="17" name="Colonne3" queryTableFieldId="18" dataDxfId="0">
      <calculatedColumnFormula>IF(Tableau_stats_bancs[[#This Row],[Semaine fin]]&lt;&gt;Tableau_stats_bancs[[#This Row],[Semaine début]],1,0)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9BBB59"/>
      </a:accent2>
      <a:accent3>
        <a:srgbClr val="C0504D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microsoft.com/office/2007/relationships/slicer" Target="../slicers/slicer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89"/>
  <sheetViews>
    <sheetView tabSelected="1" workbookViewId="0">
      <selection activeCell="E13" sqref="E13"/>
    </sheetView>
  </sheetViews>
  <sheetFormatPr baseColWidth="10" defaultRowHeight="15" x14ac:dyDescent="0.25"/>
  <cols>
    <col min="1" max="1" width="13" bestFit="1" customWidth="1"/>
    <col min="2" max="2" width="42.7109375" bestFit="1" customWidth="1"/>
    <col min="3" max="3" width="17.140625" bestFit="1" customWidth="1"/>
    <col min="4" max="4" width="15.7109375" bestFit="1" customWidth="1"/>
    <col min="5" max="5" width="17.42578125" bestFit="1" customWidth="1"/>
    <col min="6" max="6" width="43.5703125" bestFit="1" customWidth="1"/>
    <col min="7" max="7" width="36.140625" customWidth="1"/>
    <col min="8" max="8" width="21" bestFit="1" customWidth="1"/>
    <col min="9" max="9" width="18.140625" bestFit="1" customWidth="1"/>
    <col min="10" max="10" width="13.85546875" customWidth="1"/>
    <col min="11" max="11" width="20.85546875" customWidth="1"/>
    <col min="12" max="12" width="12.7109375" bestFit="1" customWidth="1"/>
    <col min="13" max="13" width="11.7109375" bestFit="1" customWidth="1"/>
  </cols>
  <sheetData>
    <row r="1" spans="1:13" x14ac:dyDescent="0.25">
      <c r="A1" t="s">
        <v>7</v>
      </c>
      <c r="B1" t="s">
        <v>0</v>
      </c>
      <c r="C1" t="s">
        <v>5</v>
      </c>
      <c r="D1" t="s">
        <v>6</v>
      </c>
      <c r="E1" t="s">
        <v>4</v>
      </c>
      <c r="F1" t="s">
        <v>2</v>
      </c>
      <c r="G1" t="s">
        <v>3</v>
      </c>
      <c r="H1" t="s">
        <v>1</v>
      </c>
      <c r="I1" t="s">
        <v>12</v>
      </c>
      <c r="J1" t="s">
        <v>17</v>
      </c>
      <c r="K1" t="s">
        <v>23</v>
      </c>
      <c r="L1" t="s">
        <v>24</v>
      </c>
      <c r="M1" t="s">
        <v>22</v>
      </c>
    </row>
    <row r="2" spans="1:13" x14ac:dyDescent="0.25">
      <c r="A2" t="b">
        <v>0</v>
      </c>
      <c r="B2" s="1"/>
      <c r="C2" s="2">
        <v>42618</v>
      </c>
      <c r="D2" s="2">
        <v>42627.999305555553</v>
      </c>
      <c r="E2" s="3" t="b">
        <v>1</v>
      </c>
      <c r="F2" s="1"/>
      <c r="G2" s="1" t="s">
        <v>25</v>
      </c>
      <c r="H2" s="4" t="s">
        <v>10</v>
      </c>
      <c r="I2" s="5">
        <f>IF(E2=TRUE,ROUNDUP(D2-C2,0),ROUNDUP((D2-C2)*2,0)/2)</f>
        <v>10</v>
      </c>
      <c r="J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3.333333333333333</v>
      </c>
      <c r="K2">
        <f>WEEKNUM(Tableau_stats_bancs[[#This Row],[Heure de début]],)</f>
        <v>37</v>
      </c>
      <c r="L2">
        <f>WEEKNUM(Tableau_stats_bancs[[#This Row],[Heure de fin]],)</f>
        <v>38</v>
      </c>
      <c r="M2">
        <f>IF(Tableau_stats_bancs[[#This Row],[Semaine fin]]&lt;&gt;Tableau_stats_bancs[[#This Row],[Semaine début]],1,0)</f>
        <v>1</v>
      </c>
    </row>
    <row r="3" spans="1:13" x14ac:dyDescent="0.25">
      <c r="A3" t="b">
        <v>0</v>
      </c>
      <c r="B3" s="1"/>
      <c r="C3" s="2">
        <v>42635.458333333336</v>
      </c>
      <c r="D3" s="2">
        <v>42636.5</v>
      </c>
      <c r="E3" s="3" t="b">
        <v>0</v>
      </c>
      <c r="F3" s="1"/>
      <c r="G3" s="1" t="s">
        <v>25</v>
      </c>
      <c r="H3" s="4" t="s">
        <v>8</v>
      </c>
      <c r="I3" s="5">
        <f>IF(E3=TRUE,ROUNDUP(D3-C3,0),ROUNDUP((D3-C3)*2,0)/2)</f>
        <v>1.5</v>
      </c>
      <c r="J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" s="3">
        <f>WEEKNUM(Tableau_stats_bancs[[#This Row],[Heure de début]],)</f>
        <v>39</v>
      </c>
      <c r="L3">
        <f>WEEKNUM(Tableau_stats_bancs[[#This Row],[Heure de fin]],)</f>
        <v>39</v>
      </c>
      <c r="M3">
        <f>IF(Tableau_stats_bancs[[#This Row],[Semaine fin]]&lt;&gt;Tableau_stats_bancs[[#This Row],[Semaine début]],1,0)</f>
        <v>0</v>
      </c>
    </row>
    <row r="4" spans="1:13" x14ac:dyDescent="0.25">
      <c r="A4" t="b">
        <v>0</v>
      </c>
      <c r="B4" s="1"/>
      <c r="C4" s="2">
        <v>42639</v>
      </c>
      <c r="D4" s="2">
        <v>42650.999305555553</v>
      </c>
      <c r="E4" s="3" t="b">
        <v>1</v>
      </c>
      <c r="F4" s="1"/>
      <c r="G4" s="1" t="s">
        <v>25</v>
      </c>
      <c r="H4" s="4" t="s">
        <v>10</v>
      </c>
      <c r="I4" s="5">
        <f>IF(E4=TRUE,ROUNDUP(D4-C4,0),ROUNDUP((D4-C4)*2,0)/2)</f>
        <v>12</v>
      </c>
      <c r="J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</v>
      </c>
      <c r="K4" s="3">
        <f>WEEKNUM(Tableau_stats_bancs[[#This Row],[Heure de début]],)</f>
        <v>40</v>
      </c>
      <c r="L4">
        <f>WEEKNUM(Tableau_stats_bancs[[#This Row],[Heure de fin]],)</f>
        <v>41</v>
      </c>
      <c r="M4">
        <f>IF(Tableau_stats_bancs[[#This Row],[Semaine fin]]&lt;&gt;Tableau_stats_bancs[[#This Row],[Semaine début]],1,0)</f>
        <v>1</v>
      </c>
    </row>
    <row r="5" spans="1:13" x14ac:dyDescent="0.25">
      <c r="A5" t="b">
        <v>0</v>
      </c>
      <c r="B5" s="1"/>
      <c r="C5" s="2">
        <v>42573.541666666664</v>
      </c>
      <c r="D5" s="2">
        <v>42573.708333333336</v>
      </c>
      <c r="E5" s="3" t="b">
        <v>0</v>
      </c>
      <c r="F5" s="1"/>
      <c r="G5" s="1" t="s">
        <v>26</v>
      </c>
      <c r="H5" s="4" t="s">
        <v>8</v>
      </c>
      <c r="I5" s="5">
        <f>IF(E5=TRUE,ROUNDUP(D5-C5,0),ROUNDUP((D5-C5)*2,0)/2)</f>
        <v>0.5</v>
      </c>
      <c r="J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0.16666666667151731</v>
      </c>
      <c r="K5">
        <f>WEEKNUM(Tableau_stats_bancs[[#This Row],[Heure de début]],)</f>
        <v>30</v>
      </c>
      <c r="L5">
        <f>WEEKNUM(Tableau_stats_bancs[[#This Row],[Heure de fin]],)</f>
        <v>30</v>
      </c>
      <c r="M5">
        <f>IF(Tableau_stats_bancs[[#This Row],[Semaine fin]]&lt;&gt;Tableau_stats_bancs[[#This Row],[Semaine début]],1,0)</f>
        <v>0</v>
      </c>
    </row>
    <row r="6" spans="1:13" x14ac:dyDescent="0.25">
      <c r="A6" t="b">
        <v>0</v>
      </c>
      <c r="B6" s="1"/>
      <c r="C6" s="2">
        <v>42584.416666666664</v>
      </c>
      <c r="D6" s="2">
        <v>42605.458333333336</v>
      </c>
      <c r="E6" s="3" t="b">
        <v>0</v>
      </c>
      <c r="F6" s="1"/>
      <c r="G6" s="1" t="s">
        <v>27</v>
      </c>
      <c r="H6" s="4" t="s">
        <v>8</v>
      </c>
      <c r="I6" s="5">
        <f>IF(E6=TRUE,ROUNDUP(D6-C6,0),ROUNDUP((D6-C6)*2,0)/2)</f>
        <v>21.5</v>
      </c>
      <c r="J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7.1666666666666661</v>
      </c>
      <c r="K6">
        <f>WEEKNUM(Tableau_stats_bancs[[#This Row],[Heure de début]],)</f>
        <v>32</v>
      </c>
      <c r="L6">
        <f>WEEKNUM(Tableau_stats_bancs[[#This Row],[Heure de fin]],)</f>
        <v>35</v>
      </c>
      <c r="M6">
        <f>IF(Tableau_stats_bancs[[#This Row],[Semaine fin]]&lt;&gt;Tableau_stats_bancs[[#This Row],[Semaine début]],1,0)</f>
        <v>1</v>
      </c>
    </row>
    <row r="7" spans="1:13" x14ac:dyDescent="0.25">
      <c r="A7" t="b">
        <v>0</v>
      </c>
      <c r="B7" s="1"/>
      <c r="C7" s="2">
        <v>42569.416666666664</v>
      </c>
      <c r="D7" s="2">
        <v>42579.770833333336</v>
      </c>
      <c r="E7" s="3" t="b">
        <v>0</v>
      </c>
      <c r="F7" s="1"/>
      <c r="G7" s="1" t="s">
        <v>28</v>
      </c>
      <c r="H7" s="4" t="s">
        <v>8</v>
      </c>
      <c r="I7" s="5">
        <f>IF(E7=TRUE,ROUNDUP(D7-C7,0),ROUNDUP((D7-C7)*2,0)/2)</f>
        <v>10.5</v>
      </c>
      <c r="J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3.5</v>
      </c>
      <c r="K7">
        <f>WEEKNUM(Tableau_stats_bancs[[#This Row],[Heure de début]],)</f>
        <v>30</v>
      </c>
      <c r="L7">
        <f>WEEKNUM(Tableau_stats_bancs[[#This Row],[Heure de fin]],)</f>
        <v>31</v>
      </c>
      <c r="M7">
        <f>IF(Tableau_stats_bancs[[#This Row],[Semaine fin]]&lt;&gt;Tableau_stats_bancs[[#This Row],[Semaine début]],1,0)</f>
        <v>1</v>
      </c>
    </row>
    <row r="8" spans="1:13" x14ac:dyDescent="0.25">
      <c r="A8" t="b">
        <v>0</v>
      </c>
      <c r="B8" s="1"/>
      <c r="C8" s="2">
        <v>42584.5</v>
      </c>
      <c r="D8" s="2">
        <v>42594.541666666664</v>
      </c>
      <c r="E8" s="3" t="b">
        <v>0</v>
      </c>
      <c r="F8" s="1"/>
      <c r="G8" s="1" t="s">
        <v>28</v>
      </c>
      <c r="H8" s="4" t="s">
        <v>8</v>
      </c>
      <c r="I8" s="5">
        <f>IF(E8=TRUE,ROUNDUP(D8-C8,0),ROUNDUP((D8-C8)*2,0)/2)</f>
        <v>10.5</v>
      </c>
      <c r="J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3.5</v>
      </c>
      <c r="K8">
        <f>WEEKNUM(Tableau_stats_bancs[[#This Row],[Heure de début]],)</f>
        <v>32</v>
      </c>
      <c r="L8">
        <f>WEEKNUM(Tableau_stats_bancs[[#This Row],[Heure de fin]],)</f>
        <v>33</v>
      </c>
      <c r="M8">
        <f>IF(Tableau_stats_bancs[[#This Row],[Semaine fin]]&lt;&gt;Tableau_stats_bancs[[#This Row],[Semaine début]],1,0)</f>
        <v>1</v>
      </c>
    </row>
    <row r="9" spans="1:13" x14ac:dyDescent="0.25">
      <c r="A9" t="b">
        <v>0</v>
      </c>
      <c r="B9" s="1"/>
      <c r="C9" s="2">
        <v>42429</v>
      </c>
      <c r="D9" s="2">
        <v>42433.999305555553</v>
      </c>
      <c r="E9" s="3" t="b">
        <v>1</v>
      </c>
      <c r="F9" s="1"/>
      <c r="G9" s="1" t="s">
        <v>29</v>
      </c>
      <c r="H9" s="4" t="s">
        <v>8</v>
      </c>
      <c r="I9" s="5">
        <f>IF(E9=TRUE,ROUNDUP(D9-C9,0),ROUNDUP((D9-C9)*2,0)/2)</f>
        <v>5</v>
      </c>
      <c r="J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9">
        <f>WEEKNUM(Tableau_stats_bancs[[#This Row],[Heure de début]],)</f>
        <v>10</v>
      </c>
      <c r="L9">
        <f>WEEKNUM(Tableau_stats_bancs[[#This Row],[Heure de fin]],)</f>
        <v>10</v>
      </c>
      <c r="M9">
        <f>IF(Tableau_stats_bancs[[#This Row],[Semaine fin]]&lt;&gt;Tableau_stats_bancs[[#This Row],[Semaine début]],1,0)</f>
        <v>0</v>
      </c>
    </row>
    <row r="10" spans="1:13" x14ac:dyDescent="0.25">
      <c r="A10" t="b">
        <v>0</v>
      </c>
      <c r="B10" s="1"/>
      <c r="C10" s="2">
        <v>42436</v>
      </c>
      <c r="D10" s="2">
        <v>42440.999305555553</v>
      </c>
      <c r="E10" s="3" t="b">
        <v>1</v>
      </c>
      <c r="F10" s="1"/>
      <c r="G10" s="1" t="s">
        <v>29</v>
      </c>
      <c r="H10" s="4" t="s">
        <v>8</v>
      </c>
      <c r="I10" s="5">
        <f>IF(E10=TRUE,ROUNDUP(D10-C10,0),ROUNDUP((D10-C10)*2,0)/2)</f>
        <v>5</v>
      </c>
      <c r="J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0">
        <f>WEEKNUM(Tableau_stats_bancs[[#This Row],[Heure de début]],)</f>
        <v>11</v>
      </c>
      <c r="L10">
        <f>WEEKNUM(Tableau_stats_bancs[[#This Row],[Heure de fin]],)</f>
        <v>11</v>
      </c>
      <c r="M10">
        <f>IF(Tableau_stats_bancs[[#This Row],[Semaine fin]]&lt;&gt;Tableau_stats_bancs[[#This Row],[Semaine début]],1,0)</f>
        <v>0</v>
      </c>
    </row>
    <row r="11" spans="1:13" x14ac:dyDescent="0.25">
      <c r="A11" t="b">
        <v>0</v>
      </c>
      <c r="B11" s="1"/>
      <c r="C11" s="2">
        <v>42465</v>
      </c>
      <c r="D11" s="2">
        <v>42465.999305555553</v>
      </c>
      <c r="E11" s="3" t="b">
        <v>1</v>
      </c>
      <c r="F11" s="1"/>
      <c r="G11" s="1" t="s">
        <v>29</v>
      </c>
      <c r="H11" s="4" t="s">
        <v>8</v>
      </c>
      <c r="I11" s="5">
        <f>IF(E11=TRUE,ROUNDUP(D11-C11,0),ROUNDUP((D11-C11)*2,0)/2)</f>
        <v>1</v>
      </c>
      <c r="J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">
        <f>WEEKNUM(Tableau_stats_bancs[[#This Row],[Heure de début]],)</f>
        <v>15</v>
      </c>
      <c r="L11">
        <f>WEEKNUM(Tableau_stats_bancs[[#This Row],[Heure de fin]],)</f>
        <v>15</v>
      </c>
      <c r="M11">
        <f>IF(Tableau_stats_bancs[[#This Row],[Semaine fin]]&lt;&gt;Tableau_stats_bancs[[#This Row],[Semaine début]],1,0)</f>
        <v>0</v>
      </c>
    </row>
    <row r="12" spans="1:13" x14ac:dyDescent="0.25">
      <c r="A12" t="b">
        <v>0</v>
      </c>
      <c r="B12" s="1"/>
      <c r="C12" s="2">
        <v>42466</v>
      </c>
      <c r="D12" s="2">
        <v>42468.999305555553</v>
      </c>
      <c r="E12" s="3" t="b">
        <v>1</v>
      </c>
      <c r="F12" s="1"/>
      <c r="G12" s="1" t="s">
        <v>29</v>
      </c>
      <c r="H12" s="4" t="s">
        <v>8</v>
      </c>
      <c r="I12" s="5">
        <f>IF(E12=TRUE,ROUNDUP(D12-C12,0),ROUNDUP((D12-C12)*2,0)/2)</f>
        <v>3</v>
      </c>
      <c r="J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2">
        <f>WEEKNUM(Tableau_stats_bancs[[#This Row],[Heure de début]],)</f>
        <v>15</v>
      </c>
      <c r="L12">
        <f>WEEKNUM(Tableau_stats_bancs[[#This Row],[Heure de fin]],)</f>
        <v>15</v>
      </c>
      <c r="M12">
        <f>IF(Tableau_stats_bancs[[#This Row],[Semaine fin]]&lt;&gt;Tableau_stats_bancs[[#This Row],[Semaine début]],1,0)</f>
        <v>0</v>
      </c>
    </row>
    <row r="13" spans="1:13" x14ac:dyDescent="0.25">
      <c r="A13" t="b">
        <v>0</v>
      </c>
      <c r="B13" s="1"/>
      <c r="C13" s="2">
        <v>42471</v>
      </c>
      <c r="D13" s="2">
        <v>42475.999305555553</v>
      </c>
      <c r="E13" s="3" t="b">
        <v>1</v>
      </c>
      <c r="F13" s="1"/>
      <c r="G13" s="1" t="s">
        <v>29</v>
      </c>
      <c r="H13" s="4" t="s">
        <v>8</v>
      </c>
      <c r="I13" s="5">
        <f>IF(E13=TRUE,ROUNDUP(D13-C13,0),ROUNDUP((D13-C13)*2,0)/2)</f>
        <v>5</v>
      </c>
      <c r="J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">
        <f>WEEKNUM(Tableau_stats_bancs[[#This Row],[Heure de début]],)</f>
        <v>16</v>
      </c>
      <c r="L13">
        <f>WEEKNUM(Tableau_stats_bancs[[#This Row],[Heure de fin]],)</f>
        <v>16</v>
      </c>
      <c r="M13">
        <f>IF(Tableau_stats_bancs[[#This Row],[Semaine fin]]&lt;&gt;Tableau_stats_bancs[[#This Row],[Semaine début]],1,0)</f>
        <v>0</v>
      </c>
    </row>
    <row r="14" spans="1:13" x14ac:dyDescent="0.25">
      <c r="A14" t="b">
        <v>0</v>
      </c>
      <c r="B14" s="1"/>
      <c r="C14" s="2">
        <v>42478</v>
      </c>
      <c r="D14" s="2">
        <v>42482.999305555553</v>
      </c>
      <c r="E14" s="3" t="b">
        <v>1</v>
      </c>
      <c r="F14" s="1"/>
      <c r="G14" s="1" t="s">
        <v>29</v>
      </c>
      <c r="H14" s="4" t="s">
        <v>8</v>
      </c>
      <c r="I14" s="5">
        <f>IF(E14=TRUE,ROUNDUP(D14-C14,0),ROUNDUP((D14-C14)*2,0)/2)</f>
        <v>5</v>
      </c>
      <c r="J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4">
        <f>WEEKNUM(Tableau_stats_bancs[[#This Row],[Heure de début]],)</f>
        <v>17</v>
      </c>
      <c r="L14">
        <f>WEEKNUM(Tableau_stats_bancs[[#This Row],[Heure de fin]],)</f>
        <v>17</v>
      </c>
      <c r="M14">
        <f>IF(Tableau_stats_bancs[[#This Row],[Semaine fin]]&lt;&gt;Tableau_stats_bancs[[#This Row],[Semaine début]],1,0)</f>
        <v>0</v>
      </c>
    </row>
    <row r="15" spans="1:13" x14ac:dyDescent="0.25">
      <c r="A15" t="b">
        <v>0</v>
      </c>
      <c r="B15" s="1"/>
      <c r="C15" s="2">
        <v>42485</v>
      </c>
      <c r="D15" s="2">
        <v>42489.999305555553</v>
      </c>
      <c r="E15" s="3" t="b">
        <v>1</v>
      </c>
      <c r="F15" s="1"/>
      <c r="G15" s="1" t="s">
        <v>29</v>
      </c>
      <c r="H15" s="4" t="s">
        <v>8</v>
      </c>
      <c r="I15" s="5">
        <f>IF(E15=TRUE,ROUNDUP(D15-C15,0),ROUNDUP((D15-C15)*2,0)/2)</f>
        <v>5</v>
      </c>
      <c r="J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5">
        <f>WEEKNUM(Tableau_stats_bancs[[#This Row],[Heure de début]],)</f>
        <v>18</v>
      </c>
      <c r="L15">
        <f>WEEKNUM(Tableau_stats_bancs[[#This Row],[Heure de fin]],)</f>
        <v>18</v>
      </c>
      <c r="M15">
        <f>IF(Tableau_stats_bancs[[#This Row],[Semaine fin]]&lt;&gt;Tableau_stats_bancs[[#This Row],[Semaine début]],1,0)</f>
        <v>0</v>
      </c>
    </row>
    <row r="16" spans="1:13" x14ac:dyDescent="0.25">
      <c r="A16" t="b">
        <v>0</v>
      </c>
      <c r="B16" s="1"/>
      <c r="C16" s="2">
        <v>42572.333333333336</v>
      </c>
      <c r="D16" s="2">
        <v>42575.375</v>
      </c>
      <c r="E16" s="3" t="b">
        <v>0</v>
      </c>
      <c r="F16" s="1"/>
      <c r="G16" s="1" t="s">
        <v>29</v>
      </c>
      <c r="H16" s="4" t="s">
        <v>8</v>
      </c>
      <c r="I16" s="5">
        <f>IF(E16=TRUE,ROUNDUP(D16-C16,0),ROUNDUP((D16-C16)*2,0)/2)</f>
        <v>3.5</v>
      </c>
      <c r="J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16">
        <f>WEEKNUM(Tableau_stats_bancs[[#This Row],[Heure de début]],)</f>
        <v>30</v>
      </c>
      <c r="L16">
        <f>WEEKNUM(Tableau_stats_bancs[[#This Row],[Heure de fin]],)</f>
        <v>31</v>
      </c>
      <c r="M16">
        <f>IF(Tableau_stats_bancs[[#This Row],[Semaine fin]]&lt;&gt;Tableau_stats_bancs[[#This Row],[Semaine début]],1,0)</f>
        <v>1</v>
      </c>
    </row>
    <row r="17" spans="1:13" x14ac:dyDescent="0.25">
      <c r="A17" t="b">
        <v>0</v>
      </c>
      <c r="B17" s="1"/>
      <c r="C17" s="2">
        <v>42576.333333333336</v>
      </c>
      <c r="D17" s="2">
        <v>42578.375</v>
      </c>
      <c r="E17" s="3" t="b">
        <v>0</v>
      </c>
      <c r="F17" s="1"/>
      <c r="G17" s="1" t="s">
        <v>29</v>
      </c>
      <c r="H17" s="4" t="s">
        <v>8</v>
      </c>
      <c r="I17" s="5">
        <f>IF(E17=TRUE,ROUNDUP(D17-C17,0),ROUNDUP((D17-C17)*2,0)/2)</f>
        <v>2.5</v>
      </c>
      <c r="J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17">
        <f>WEEKNUM(Tableau_stats_bancs[[#This Row],[Heure de début]],)</f>
        <v>31</v>
      </c>
      <c r="L17">
        <f>WEEKNUM(Tableau_stats_bancs[[#This Row],[Heure de fin]],)</f>
        <v>31</v>
      </c>
      <c r="M17">
        <f>IF(Tableau_stats_bancs[[#This Row],[Semaine fin]]&lt;&gt;Tableau_stats_bancs[[#This Row],[Semaine début]],1,0)</f>
        <v>0</v>
      </c>
    </row>
    <row r="18" spans="1:13" x14ac:dyDescent="0.25">
      <c r="A18" t="b">
        <v>0</v>
      </c>
      <c r="B18" s="1"/>
      <c r="C18" s="2">
        <v>42579.666666666664</v>
      </c>
      <c r="D18" s="2">
        <v>42583.708333333336</v>
      </c>
      <c r="E18" s="3" t="b">
        <v>0</v>
      </c>
      <c r="F18" s="1"/>
      <c r="G18" s="1" t="s">
        <v>29</v>
      </c>
      <c r="H18" s="4" t="s">
        <v>8</v>
      </c>
      <c r="I18" s="5">
        <f>IF(E18=TRUE,ROUNDUP(D18-C18,0),ROUNDUP((D18-C18)*2,0)/2)</f>
        <v>4.5</v>
      </c>
      <c r="J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8">
        <f>WEEKNUM(Tableau_stats_bancs[[#This Row],[Heure de début]],)</f>
        <v>31</v>
      </c>
      <c r="L18">
        <f>WEEKNUM(Tableau_stats_bancs[[#This Row],[Heure de fin]],)</f>
        <v>32</v>
      </c>
      <c r="M18">
        <f>IF(Tableau_stats_bancs[[#This Row],[Semaine fin]]&lt;&gt;Tableau_stats_bancs[[#This Row],[Semaine début]],1,0)</f>
        <v>1</v>
      </c>
    </row>
    <row r="19" spans="1:13" x14ac:dyDescent="0.25">
      <c r="A19" t="b">
        <v>0</v>
      </c>
      <c r="B19" s="1"/>
      <c r="C19" s="2">
        <v>42613.416666666664</v>
      </c>
      <c r="D19" s="2">
        <v>42618.416666666664</v>
      </c>
      <c r="E19" s="3" t="b">
        <v>0</v>
      </c>
      <c r="F19" s="1"/>
      <c r="G19" s="1" t="s">
        <v>30</v>
      </c>
      <c r="H19" s="4" t="s">
        <v>8</v>
      </c>
      <c r="I19" s="5">
        <f>IF(E19=TRUE,ROUNDUP(D19-C19,0),ROUNDUP((D19-C19)*2,0)/2)</f>
        <v>5</v>
      </c>
      <c r="J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">
        <f>WEEKNUM(Tableau_stats_bancs[[#This Row],[Heure de début]],)</f>
        <v>36</v>
      </c>
      <c r="L19">
        <f>WEEKNUM(Tableau_stats_bancs[[#This Row],[Heure de fin]],)</f>
        <v>37</v>
      </c>
      <c r="M19">
        <f>IF(Tableau_stats_bancs[[#This Row],[Semaine fin]]&lt;&gt;Tableau_stats_bancs[[#This Row],[Semaine début]],1,0)</f>
        <v>1</v>
      </c>
    </row>
    <row r="20" spans="1:13" x14ac:dyDescent="0.25">
      <c r="A20" t="b">
        <v>0</v>
      </c>
      <c r="B20" s="1"/>
      <c r="C20" s="2">
        <v>42621.375</v>
      </c>
      <c r="D20" s="2">
        <v>42621.458333333336</v>
      </c>
      <c r="E20" s="3" t="b">
        <v>0</v>
      </c>
      <c r="F20" s="1"/>
      <c r="G20" s="1" t="s">
        <v>30</v>
      </c>
      <c r="H20" s="4" t="s">
        <v>8</v>
      </c>
      <c r="I20" s="5">
        <f>IF(E20=TRUE,ROUNDUP(D20-C20,0),ROUNDUP((D20-C20)*2,0)/2)</f>
        <v>0.5</v>
      </c>
      <c r="J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8.3333333335758653E-2</v>
      </c>
      <c r="K20">
        <f>WEEKNUM(Tableau_stats_bancs[[#This Row],[Heure de début]],)</f>
        <v>37</v>
      </c>
      <c r="L20">
        <f>WEEKNUM(Tableau_stats_bancs[[#This Row],[Heure de fin]],)</f>
        <v>37</v>
      </c>
      <c r="M20">
        <f>IF(Tableau_stats_bancs[[#This Row],[Semaine fin]]&lt;&gt;Tableau_stats_bancs[[#This Row],[Semaine début]],1,0)</f>
        <v>0</v>
      </c>
    </row>
    <row r="21" spans="1:13" x14ac:dyDescent="0.25">
      <c r="A21" t="b">
        <v>0</v>
      </c>
      <c r="B21" s="1"/>
      <c r="C21" s="2">
        <v>42622.375</v>
      </c>
      <c r="D21" s="2">
        <v>42627.666666666664</v>
      </c>
      <c r="E21" s="3" t="b">
        <v>0</v>
      </c>
      <c r="F21" s="1"/>
      <c r="G21" s="1" t="s">
        <v>30</v>
      </c>
      <c r="H21" s="4" t="s">
        <v>8</v>
      </c>
      <c r="I21" s="5">
        <f>IF(E21=TRUE,ROUNDUP(D21-C21,0),ROUNDUP((D21-C21)*2,0)/2)</f>
        <v>5.5</v>
      </c>
      <c r="J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1.8333333333333333</v>
      </c>
      <c r="K21">
        <f>WEEKNUM(Tableau_stats_bancs[[#This Row],[Heure de début]],)</f>
        <v>37</v>
      </c>
      <c r="L21">
        <f>WEEKNUM(Tableau_stats_bancs[[#This Row],[Heure de fin]],)</f>
        <v>38</v>
      </c>
      <c r="M21">
        <f>IF(Tableau_stats_bancs[[#This Row],[Semaine fin]]&lt;&gt;Tableau_stats_bancs[[#This Row],[Semaine début]],1,0)</f>
        <v>1</v>
      </c>
    </row>
    <row r="22" spans="1:13" x14ac:dyDescent="0.25">
      <c r="A22" t="b">
        <v>0</v>
      </c>
      <c r="B22" s="1"/>
      <c r="C22" s="2">
        <v>42572.583333333336</v>
      </c>
      <c r="D22" s="2">
        <v>42590.625</v>
      </c>
      <c r="E22" s="3" t="b">
        <v>0</v>
      </c>
      <c r="F22" s="1"/>
      <c r="G22" s="1" t="s">
        <v>31</v>
      </c>
      <c r="H22" s="4" t="s">
        <v>8</v>
      </c>
      <c r="I22" s="5">
        <f>IF(E22=TRUE,ROUNDUP(D22-C22,0),ROUNDUP((D22-C22)*2,0)/2)</f>
        <v>18.5</v>
      </c>
      <c r="J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6.1666666666666661</v>
      </c>
      <c r="K22">
        <f>WEEKNUM(Tableau_stats_bancs[[#This Row],[Heure de début]],)</f>
        <v>30</v>
      </c>
      <c r="L22">
        <f>WEEKNUM(Tableau_stats_bancs[[#This Row],[Heure de fin]],)</f>
        <v>33</v>
      </c>
      <c r="M22">
        <f>IF(Tableau_stats_bancs[[#This Row],[Semaine fin]]&lt;&gt;Tableau_stats_bancs[[#This Row],[Semaine début]],1,0)</f>
        <v>1</v>
      </c>
    </row>
    <row r="23" spans="1:13" x14ac:dyDescent="0.25">
      <c r="A23" t="b">
        <v>0</v>
      </c>
      <c r="B23" s="1"/>
      <c r="C23" s="2">
        <v>42583.375</v>
      </c>
      <c r="D23" s="2">
        <v>42587.75</v>
      </c>
      <c r="E23" s="3" t="b">
        <v>0</v>
      </c>
      <c r="F23" s="1"/>
      <c r="G23" s="1" t="s">
        <v>32</v>
      </c>
      <c r="H23" s="4" t="s">
        <v>8</v>
      </c>
      <c r="I23" s="5">
        <f>IF(E23=TRUE,ROUNDUP(D23-C23,0),ROUNDUP((D23-C23)*2,0)/2)</f>
        <v>4.5</v>
      </c>
      <c r="J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23">
        <f>WEEKNUM(Tableau_stats_bancs[[#This Row],[Heure de début]],)</f>
        <v>32</v>
      </c>
      <c r="L23">
        <f>WEEKNUM(Tableau_stats_bancs[[#This Row],[Heure de fin]],)</f>
        <v>32</v>
      </c>
      <c r="M23">
        <f>IF(Tableau_stats_bancs[[#This Row],[Semaine fin]]&lt;&gt;Tableau_stats_bancs[[#This Row],[Semaine début]],1,0)</f>
        <v>0</v>
      </c>
    </row>
    <row r="24" spans="1:13" x14ac:dyDescent="0.25">
      <c r="A24" t="b">
        <v>0</v>
      </c>
      <c r="B24" s="1"/>
      <c r="C24" s="2">
        <v>42570</v>
      </c>
      <c r="D24" s="2">
        <v>42572.999305555553</v>
      </c>
      <c r="E24" s="3" t="b">
        <v>1</v>
      </c>
      <c r="F24" s="1"/>
      <c r="G24" s="1" t="s">
        <v>33</v>
      </c>
      <c r="H24" s="4" t="s">
        <v>8</v>
      </c>
      <c r="I24" s="5">
        <f>IF(E24=TRUE,ROUNDUP(D24-C24,0),ROUNDUP((D24-C24)*2,0)/2)</f>
        <v>3</v>
      </c>
      <c r="J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4">
        <f>WEEKNUM(Tableau_stats_bancs[[#This Row],[Heure de début]],)</f>
        <v>30</v>
      </c>
      <c r="L24">
        <f>WEEKNUM(Tableau_stats_bancs[[#This Row],[Heure de fin]],)</f>
        <v>30</v>
      </c>
      <c r="M24">
        <f>IF(Tableau_stats_bancs[[#This Row],[Semaine fin]]&lt;&gt;Tableau_stats_bancs[[#This Row],[Semaine début]],1,0)</f>
        <v>0</v>
      </c>
    </row>
    <row r="25" spans="1:13" x14ac:dyDescent="0.25">
      <c r="A25" t="b">
        <v>1</v>
      </c>
      <c r="B25" s="1"/>
      <c r="C25" s="2">
        <v>42576</v>
      </c>
      <c r="D25" s="2">
        <v>42578.999305555553</v>
      </c>
      <c r="E25" s="3" t="b">
        <v>1</v>
      </c>
      <c r="F25" s="1"/>
      <c r="G25" s="1" t="s">
        <v>34</v>
      </c>
      <c r="H25" s="4" t="s">
        <v>8</v>
      </c>
      <c r="I25" s="5">
        <f>IF(E25=TRUE,ROUNDUP(D25-C25,0),ROUNDUP((D25-C25)*2,0)/2)</f>
        <v>3</v>
      </c>
      <c r="J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5">
        <f>WEEKNUM(Tableau_stats_bancs[[#This Row],[Heure de début]],)</f>
        <v>31</v>
      </c>
      <c r="L25">
        <f>WEEKNUM(Tableau_stats_bancs[[#This Row],[Heure de fin]],)</f>
        <v>31</v>
      </c>
      <c r="M25">
        <f>IF(Tableau_stats_bancs[[#This Row],[Semaine fin]]&lt;&gt;Tableau_stats_bancs[[#This Row],[Semaine début]],1,0)</f>
        <v>0</v>
      </c>
    </row>
    <row r="26" spans="1:13" x14ac:dyDescent="0.25">
      <c r="A26" t="b">
        <v>0</v>
      </c>
      <c r="B26" s="1"/>
      <c r="C26" s="2">
        <v>42572</v>
      </c>
      <c r="D26" s="2">
        <v>42576.999305555553</v>
      </c>
      <c r="E26" s="3" t="b">
        <v>1</v>
      </c>
      <c r="F26" s="1"/>
      <c r="G26" s="1" t="s">
        <v>35</v>
      </c>
      <c r="H26" s="4" t="s">
        <v>8</v>
      </c>
      <c r="I26" s="5">
        <f>IF(E26=TRUE,ROUNDUP(D26-C26,0),ROUNDUP((D26-C26)*2,0)/2)</f>
        <v>5</v>
      </c>
      <c r="J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">
        <f>WEEKNUM(Tableau_stats_bancs[[#This Row],[Heure de début]],)</f>
        <v>30</v>
      </c>
      <c r="L26">
        <f>WEEKNUM(Tableau_stats_bancs[[#This Row],[Heure de fin]],)</f>
        <v>31</v>
      </c>
      <c r="M26">
        <f>IF(Tableau_stats_bancs[[#This Row],[Semaine fin]]&lt;&gt;Tableau_stats_bancs[[#This Row],[Semaine début]],1,0)</f>
        <v>1</v>
      </c>
    </row>
    <row r="27" spans="1:13" x14ac:dyDescent="0.25">
      <c r="A27" t="b">
        <v>0</v>
      </c>
      <c r="B27" s="1"/>
      <c r="C27" s="2">
        <v>42585.375</v>
      </c>
      <c r="D27" s="2">
        <v>42587.333333333336</v>
      </c>
      <c r="E27" s="3" t="b">
        <v>0</v>
      </c>
      <c r="F27" s="1"/>
      <c r="G27" s="1" t="s">
        <v>36</v>
      </c>
      <c r="H27" s="4" t="s">
        <v>8</v>
      </c>
      <c r="I27" s="5">
        <f>IF(E27=TRUE,ROUNDUP(D27-C27,0),ROUNDUP((D27-C27)*2,0)/2)</f>
        <v>2</v>
      </c>
      <c r="J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">
        <f>WEEKNUM(Tableau_stats_bancs[[#This Row],[Heure de début]],)</f>
        <v>32</v>
      </c>
      <c r="L27">
        <f>WEEKNUM(Tableau_stats_bancs[[#This Row],[Heure de fin]],)</f>
        <v>32</v>
      </c>
      <c r="M27">
        <f>IF(Tableau_stats_bancs[[#This Row],[Semaine fin]]&lt;&gt;Tableau_stats_bancs[[#This Row],[Semaine début]],1,0)</f>
        <v>0</v>
      </c>
    </row>
    <row r="28" spans="1:13" x14ac:dyDescent="0.25">
      <c r="A28" t="b">
        <v>0</v>
      </c>
      <c r="B28" s="1"/>
      <c r="C28" s="2">
        <v>42548</v>
      </c>
      <c r="D28" s="2">
        <v>42552.999305555553</v>
      </c>
      <c r="E28" s="3" t="b">
        <v>1</v>
      </c>
      <c r="F28" s="1"/>
      <c r="G28" s="1" t="s">
        <v>37</v>
      </c>
      <c r="H28" s="4" t="s">
        <v>8</v>
      </c>
      <c r="I28" s="5">
        <f>IF(E28=TRUE,ROUNDUP(D28-C28,0),ROUNDUP((D28-C28)*2,0)/2)</f>
        <v>5</v>
      </c>
      <c r="J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8">
        <f>WEEKNUM(Tableau_stats_bancs[[#This Row],[Heure de début]],)</f>
        <v>27</v>
      </c>
      <c r="L28">
        <f>WEEKNUM(Tableau_stats_bancs[[#This Row],[Heure de fin]],)</f>
        <v>27</v>
      </c>
      <c r="M28">
        <f>IF(Tableau_stats_bancs[[#This Row],[Semaine fin]]&lt;&gt;Tableau_stats_bancs[[#This Row],[Semaine début]],1,0)</f>
        <v>0</v>
      </c>
    </row>
    <row r="29" spans="1:13" x14ac:dyDescent="0.25">
      <c r="A29" t="b">
        <v>0</v>
      </c>
      <c r="B29" s="1"/>
      <c r="C29" s="2">
        <v>42555</v>
      </c>
      <c r="D29" s="2">
        <v>42559.999305555553</v>
      </c>
      <c r="E29" s="3" t="b">
        <v>1</v>
      </c>
      <c r="F29" s="1"/>
      <c r="G29" s="1" t="s">
        <v>37</v>
      </c>
      <c r="H29" s="4" t="s">
        <v>8</v>
      </c>
      <c r="I29" s="5">
        <f>IF(E29=TRUE,ROUNDUP(D29-C29,0),ROUNDUP((D29-C29)*2,0)/2)</f>
        <v>5</v>
      </c>
      <c r="J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9">
        <f>WEEKNUM(Tableau_stats_bancs[[#This Row],[Heure de début]],)</f>
        <v>28</v>
      </c>
      <c r="L29">
        <f>WEEKNUM(Tableau_stats_bancs[[#This Row],[Heure de fin]],)</f>
        <v>28</v>
      </c>
      <c r="M29">
        <f>IF(Tableau_stats_bancs[[#This Row],[Semaine fin]]&lt;&gt;Tableau_stats_bancs[[#This Row],[Semaine début]],1,0)</f>
        <v>0</v>
      </c>
    </row>
    <row r="30" spans="1:13" x14ac:dyDescent="0.25">
      <c r="A30" t="b">
        <v>0</v>
      </c>
      <c r="B30" s="1"/>
      <c r="C30" s="2">
        <v>42562</v>
      </c>
      <c r="D30" s="2">
        <v>42566.999305555553</v>
      </c>
      <c r="E30" s="3" t="b">
        <v>1</v>
      </c>
      <c r="F30" s="1"/>
      <c r="G30" s="1" t="s">
        <v>37</v>
      </c>
      <c r="H30" s="4" t="s">
        <v>8</v>
      </c>
      <c r="I30" s="5">
        <f>IF(E30=TRUE,ROUNDUP(D30-C30,0),ROUNDUP((D30-C30)*2,0)/2)</f>
        <v>5</v>
      </c>
      <c r="J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0">
        <f>WEEKNUM(Tableau_stats_bancs[[#This Row],[Heure de début]],)</f>
        <v>29</v>
      </c>
      <c r="L30">
        <f>WEEKNUM(Tableau_stats_bancs[[#This Row],[Heure de fin]],)</f>
        <v>29</v>
      </c>
      <c r="M30">
        <f>IF(Tableau_stats_bancs[[#This Row],[Semaine fin]]&lt;&gt;Tableau_stats_bancs[[#This Row],[Semaine début]],1,0)</f>
        <v>0</v>
      </c>
    </row>
    <row r="31" spans="1:13" x14ac:dyDescent="0.25">
      <c r="A31" t="b">
        <v>0</v>
      </c>
      <c r="B31" s="1"/>
      <c r="C31" s="2">
        <v>42570</v>
      </c>
      <c r="D31" s="2">
        <v>42570.999305555553</v>
      </c>
      <c r="E31" s="3" t="b">
        <v>1</v>
      </c>
      <c r="F31" s="1"/>
      <c r="G31" s="1" t="s">
        <v>37</v>
      </c>
      <c r="H31" s="4" t="s">
        <v>8</v>
      </c>
      <c r="I31" s="5">
        <f>IF(E31=TRUE,ROUNDUP(D31-C31,0),ROUNDUP((D31-C31)*2,0)/2)</f>
        <v>1</v>
      </c>
      <c r="J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">
        <f>WEEKNUM(Tableau_stats_bancs[[#This Row],[Heure de début]],)</f>
        <v>30</v>
      </c>
      <c r="L31">
        <f>WEEKNUM(Tableau_stats_bancs[[#This Row],[Heure de fin]],)</f>
        <v>30</v>
      </c>
      <c r="M31">
        <f>IF(Tableau_stats_bancs[[#This Row],[Semaine fin]]&lt;&gt;Tableau_stats_bancs[[#This Row],[Semaine début]],1,0)</f>
        <v>0</v>
      </c>
    </row>
    <row r="32" spans="1:13" x14ac:dyDescent="0.25">
      <c r="A32" t="b">
        <v>0</v>
      </c>
      <c r="B32" s="1"/>
      <c r="C32" s="2">
        <v>42583</v>
      </c>
      <c r="D32" s="2">
        <v>42587.999305555553</v>
      </c>
      <c r="E32" s="3" t="b">
        <v>1</v>
      </c>
      <c r="F32" s="1"/>
      <c r="G32" s="1" t="s">
        <v>37</v>
      </c>
      <c r="H32" s="4" t="s">
        <v>8</v>
      </c>
      <c r="I32" s="5">
        <f>IF(E32=TRUE,ROUNDUP(D32-C32,0),ROUNDUP((D32-C32)*2,0)/2)</f>
        <v>5</v>
      </c>
      <c r="J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2">
        <f>WEEKNUM(Tableau_stats_bancs[[#This Row],[Heure de début]],)</f>
        <v>32</v>
      </c>
      <c r="L32">
        <f>WEEKNUM(Tableau_stats_bancs[[#This Row],[Heure de fin]],)</f>
        <v>32</v>
      </c>
      <c r="M32">
        <f>IF(Tableau_stats_bancs[[#This Row],[Semaine fin]]&lt;&gt;Tableau_stats_bancs[[#This Row],[Semaine début]],1,0)</f>
        <v>0</v>
      </c>
    </row>
    <row r="33" spans="1:13" x14ac:dyDescent="0.25">
      <c r="A33" t="b">
        <v>0</v>
      </c>
      <c r="B33" s="1"/>
      <c r="C33" s="2">
        <v>42611</v>
      </c>
      <c r="D33" s="2">
        <v>42615.999305555553</v>
      </c>
      <c r="E33" s="3" t="b">
        <v>1</v>
      </c>
      <c r="F33" s="1"/>
      <c r="G33" s="1" t="s">
        <v>37</v>
      </c>
      <c r="H33" s="4" t="s">
        <v>8</v>
      </c>
      <c r="I33" s="5">
        <f>IF(E33=TRUE,ROUNDUP(D33-C33,0),ROUNDUP((D33-C33)*2,0)/2)</f>
        <v>5</v>
      </c>
      <c r="J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">
        <f>WEEKNUM(Tableau_stats_bancs[[#This Row],[Heure de début]],)</f>
        <v>36</v>
      </c>
      <c r="L33">
        <f>WEEKNUM(Tableau_stats_bancs[[#This Row],[Heure de fin]],)</f>
        <v>36</v>
      </c>
      <c r="M33">
        <f>IF(Tableau_stats_bancs[[#This Row],[Semaine fin]]&lt;&gt;Tableau_stats_bancs[[#This Row],[Semaine début]],1,0)</f>
        <v>0</v>
      </c>
    </row>
    <row r="34" spans="1:13" x14ac:dyDescent="0.25">
      <c r="A34" t="b">
        <v>0</v>
      </c>
      <c r="B34" s="1"/>
      <c r="C34" s="2">
        <v>42618</v>
      </c>
      <c r="D34" s="2">
        <v>42622.999305555553</v>
      </c>
      <c r="E34" s="3" t="b">
        <v>1</v>
      </c>
      <c r="F34" s="1"/>
      <c r="G34" s="1" t="s">
        <v>37</v>
      </c>
      <c r="H34" s="4" t="s">
        <v>8</v>
      </c>
      <c r="I34" s="5">
        <f>IF(E34=TRUE,ROUNDUP(D34-C34,0),ROUNDUP((D34-C34)*2,0)/2)</f>
        <v>5</v>
      </c>
      <c r="J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4">
        <f>WEEKNUM(Tableau_stats_bancs[[#This Row],[Heure de début]],)</f>
        <v>37</v>
      </c>
      <c r="L34">
        <f>WEEKNUM(Tableau_stats_bancs[[#This Row],[Heure de fin]],)</f>
        <v>37</v>
      </c>
      <c r="M34">
        <f>IF(Tableau_stats_bancs[[#This Row],[Semaine fin]]&lt;&gt;Tableau_stats_bancs[[#This Row],[Semaine début]],1,0)</f>
        <v>0</v>
      </c>
    </row>
    <row r="35" spans="1:13" x14ac:dyDescent="0.25">
      <c r="A35" t="b">
        <v>0</v>
      </c>
      <c r="B35" s="1"/>
      <c r="C35" s="2">
        <v>42626</v>
      </c>
      <c r="D35" s="2">
        <v>42627.999305555553</v>
      </c>
      <c r="E35" s="3" t="b">
        <v>1</v>
      </c>
      <c r="F35" s="1"/>
      <c r="G35" s="1" t="s">
        <v>37</v>
      </c>
      <c r="H35" s="4" t="s">
        <v>8</v>
      </c>
      <c r="I35" s="5">
        <f>IF(E35=TRUE,ROUNDUP(D35-C35,0),ROUNDUP((D35-C35)*2,0)/2)</f>
        <v>2</v>
      </c>
      <c r="J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">
        <f>WEEKNUM(Tableau_stats_bancs[[#This Row],[Heure de début]],)</f>
        <v>38</v>
      </c>
      <c r="L35">
        <f>WEEKNUM(Tableau_stats_bancs[[#This Row],[Heure de fin]],)</f>
        <v>38</v>
      </c>
      <c r="M35">
        <f>IF(Tableau_stats_bancs[[#This Row],[Semaine fin]]&lt;&gt;Tableau_stats_bancs[[#This Row],[Semaine début]],1,0)</f>
        <v>0</v>
      </c>
    </row>
    <row r="36" spans="1:13" x14ac:dyDescent="0.25">
      <c r="A36" t="b">
        <v>0</v>
      </c>
      <c r="B36" s="1"/>
      <c r="C36" s="2">
        <v>42580.625</v>
      </c>
      <c r="D36" s="2">
        <v>42580.708333333336</v>
      </c>
      <c r="E36" s="3" t="b">
        <v>0</v>
      </c>
      <c r="F36" s="1"/>
      <c r="G36" s="1" t="s">
        <v>38</v>
      </c>
      <c r="H36" s="4" t="s">
        <v>8</v>
      </c>
      <c r="I36" s="5">
        <f>IF(E36=TRUE,ROUNDUP(D36-C36,0),ROUNDUP((D36-C36)*2,0)/2)</f>
        <v>0.5</v>
      </c>
      <c r="J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8.3333333335758653E-2</v>
      </c>
      <c r="K36">
        <f>WEEKNUM(Tableau_stats_bancs[[#This Row],[Heure de début]],)</f>
        <v>31</v>
      </c>
      <c r="L36">
        <f>WEEKNUM(Tableau_stats_bancs[[#This Row],[Heure de fin]],)</f>
        <v>31</v>
      </c>
      <c r="M36">
        <f>IF(Tableau_stats_bancs[[#This Row],[Semaine fin]]&lt;&gt;Tableau_stats_bancs[[#This Row],[Semaine début]],1,0)</f>
        <v>0</v>
      </c>
    </row>
    <row r="37" spans="1:13" x14ac:dyDescent="0.25">
      <c r="A37" t="b">
        <v>0</v>
      </c>
      <c r="B37" s="1"/>
      <c r="C37" s="2">
        <v>42583.375</v>
      </c>
      <c r="D37" s="2">
        <v>42583.75</v>
      </c>
      <c r="E37" s="3" t="b">
        <v>0</v>
      </c>
      <c r="F37" s="1"/>
      <c r="G37" s="1" t="s">
        <v>38</v>
      </c>
      <c r="H37" s="4" t="s">
        <v>8</v>
      </c>
      <c r="I37" s="5">
        <f>IF(E37=TRUE,ROUNDUP(D37-C37,0),ROUNDUP((D37-C37)*2,0)/2)</f>
        <v>0.5</v>
      </c>
      <c r="J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37">
        <f>WEEKNUM(Tableau_stats_bancs[[#This Row],[Heure de début]],)</f>
        <v>32</v>
      </c>
      <c r="L37">
        <f>WEEKNUM(Tableau_stats_bancs[[#This Row],[Heure de fin]],)</f>
        <v>32</v>
      </c>
      <c r="M37">
        <f>IF(Tableau_stats_bancs[[#This Row],[Semaine fin]]&lt;&gt;Tableau_stats_bancs[[#This Row],[Semaine début]],1,0)</f>
        <v>0</v>
      </c>
    </row>
    <row r="38" spans="1:13" x14ac:dyDescent="0.25">
      <c r="A38" t="b">
        <v>0</v>
      </c>
      <c r="B38" s="1"/>
      <c r="C38" s="2">
        <v>42585.375</v>
      </c>
      <c r="D38" s="2">
        <v>42586.75</v>
      </c>
      <c r="E38" s="3" t="b">
        <v>0</v>
      </c>
      <c r="F38" s="1"/>
      <c r="G38" s="1" t="s">
        <v>38</v>
      </c>
      <c r="H38" s="4" t="s">
        <v>8</v>
      </c>
      <c r="I38" s="5">
        <f>IF(E38=TRUE,ROUNDUP(D38-C38,0),ROUNDUP((D38-C38)*2,0)/2)</f>
        <v>1.5</v>
      </c>
      <c r="J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8">
        <f>WEEKNUM(Tableau_stats_bancs[[#This Row],[Heure de début]],)</f>
        <v>32</v>
      </c>
      <c r="L38">
        <f>WEEKNUM(Tableau_stats_bancs[[#This Row],[Heure de fin]],)</f>
        <v>32</v>
      </c>
      <c r="M38">
        <f>IF(Tableau_stats_bancs[[#This Row],[Semaine fin]]&lt;&gt;Tableau_stats_bancs[[#This Row],[Semaine début]],1,0)</f>
        <v>0</v>
      </c>
    </row>
    <row r="39" spans="1:13" x14ac:dyDescent="0.25">
      <c r="A39" t="b">
        <v>0</v>
      </c>
      <c r="B39" s="1"/>
      <c r="C39" s="2">
        <v>42584.416666666664</v>
      </c>
      <c r="D39" s="2">
        <v>42606.416666666664</v>
      </c>
      <c r="E39" s="3" t="b">
        <v>0</v>
      </c>
      <c r="F39" s="1"/>
      <c r="G39" s="1" t="s">
        <v>39</v>
      </c>
      <c r="H39" s="4" t="s">
        <v>8</v>
      </c>
      <c r="I39" s="5">
        <f>IF(E39=TRUE,ROUNDUP(D39-C39,0),ROUNDUP((D39-C39)*2,0)/2)</f>
        <v>22</v>
      </c>
      <c r="J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7.333333333333333</v>
      </c>
      <c r="K39">
        <f>WEEKNUM(Tableau_stats_bancs[[#This Row],[Heure de début]],)</f>
        <v>32</v>
      </c>
      <c r="L39">
        <f>WEEKNUM(Tableau_stats_bancs[[#This Row],[Heure de fin]],)</f>
        <v>35</v>
      </c>
      <c r="M39">
        <f>IF(Tableau_stats_bancs[[#This Row],[Semaine fin]]&lt;&gt;Tableau_stats_bancs[[#This Row],[Semaine début]],1,0)</f>
        <v>1</v>
      </c>
    </row>
    <row r="40" spans="1:13" x14ac:dyDescent="0.25">
      <c r="A40" t="b">
        <v>0</v>
      </c>
      <c r="B40" s="1"/>
      <c r="C40" s="2">
        <v>42611</v>
      </c>
      <c r="D40" s="2">
        <v>42735.999305555553</v>
      </c>
      <c r="E40" s="3" t="b">
        <v>1</v>
      </c>
      <c r="F40" s="1"/>
      <c r="G40" s="1" t="s">
        <v>40</v>
      </c>
      <c r="H40" s="4" t="s">
        <v>8</v>
      </c>
      <c r="I40" s="5">
        <f>IF(E40=TRUE,ROUNDUP(D40-C40,0),ROUNDUP((D40-C40)*2,0)/2)</f>
        <v>125</v>
      </c>
      <c r="J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41.666666666666664</v>
      </c>
      <c r="K40">
        <f>WEEKNUM(Tableau_stats_bancs[[#This Row],[Heure de début]],)</f>
        <v>36</v>
      </c>
      <c r="L40">
        <f>WEEKNUM(Tableau_stats_bancs[[#This Row],[Heure de fin]],)</f>
        <v>53</v>
      </c>
      <c r="M40">
        <f>IF(Tableau_stats_bancs[[#This Row],[Semaine fin]]&lt;&gt;Tableau_stats_bancs[[#This Row],[Semaine début]],1,0)</f>
        <v>1</v>
      </c>
    </row>
    <row r="41" spans="1:13" x14ac:dyDescent="0.25">
      <c r="A41" t="b">
        <v>0</v>
      </c>
      <c r="B41" s="1"/>
      <c r="C41" s="2">
        <v>42583</v>
      </c>
      <c r="D41" s="2">
        <v>42735.999305555553</v>
      </c>
      <c r="E41" s="3" t="b">
        <v>1</v>
      </c>
      <c r="F41" s="1"/>
      <c r="G41" s="1" t="s">
        <v>41</v>
      </c>
      <c r="H41" s="4" t="s">
        <v>8</v>
      </c>
      <c r="I41" s="5">
        <f>IF(E41=TRUE,ROUNDUP(D41-C41,0),ROUNDUP((D41-C41)*2,0)/2)</f>
        <v>153</v>
      </c>
      <c r="J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51</v>
      </c>
      <c r="K41">
        <f>WEEKNUM(Tableau_stats_bancs[[#This Row],[Heure de début]],)</f>
        <v>32</v>
      </c>
      <c r="L41">
        <f>WEEKNUM(Tableau_stats_bancs[[#This Row],[Heure de fin]],)</f>
        <v>53</v>
      </c>
      <c r="M41">
        <f>IF(Tableau_stats_bancs[[#This Row],[Semaine fin]]&lt;&gt;Tableau_stats_bancs[[#This Row],[Semaine début]],1,0)</f>
        <v>1</v>
      </c>
    </row>
    <row r="42" spans="1:13" x14ac:dyDescent="0.25">
      <c r="A42" t="b">
        <v>0</v>
      </c>
      <c r="B42" s="1"/>
      <c r="C42" s="2">
        <v>42583</v>
      </c>
      <c r="D42" s="2">
        <v>42735.999305555553</v>
      </c>
      <c r="E42" s="3" t="b">
        <v>1</v>
      </c>
      <c r="F42" s="1"/>
      <c r="G42" s="1" t="s">
        <v>42</v>
      </c>
      <c r="H42" s="4" t="s">
        <v>8</v>
      </c>
      <c r="I42" s="5">
        <f>IF(E42=TRUE,ROUNDUP(D42-C42,0),ROUNDUP((D42-C42)*2,0)/2)</f>
        <v>153</v>
      </c>
      <c r="J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51</v>
      </c>
      <c r="K42">
        <f>WEEKNUM(Tableau_stats_bancs[[#This Row],[Heure de début]],)</f>
        <v>32</v>
      </c>
      <c r="L42">
        <f>WEEKNUM(Tableau_stats_bancs[[#This Row],[Heure de fin]],)</f>
        <v>53</v>
      </c>
      <c r="M42">
        <f>IF(Tableau_stats_bancs[[#This Row],[Semaine fin]]&lt;&gt;Tableau_stats_bancs[[#This Row],[Semaine début]],1,0)</f>
        <v>1</v>
      </c>
    </row>
    <row r="43" spans="1:13" x14ac:dyDescent="0.25">
      <c r="A43" t="b">
        <v>0</v>
      </c>
      <c r="B43" s="1"/>
      <c r="C43" s="2">
        <v>42373.333333333336</v>
      </c>
      <c r="D43" s="2">
        <v>42377.5</v>
      </c>
      <c r="E43" s="3" t="b">
        <v>0</v>
      </c>
      <c r="F43" s="1"/>
      <c r="G43" s="1" t="s">
        <v>43</v>
      </c>
      <c r="H43" s="4" t="s">
        <v>8</v>
      </c>
      <c r="I43" s="5">
        <f>IF(E43=TRUE,ROUNDUP(D43-C43,0),ROUNDUP((D43-C43)*2,0)/2)</f>
        <v>4.5</v>
      </c>
      <c r="J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43">
        <f>WEEKNUM(Tableau_stats_bancs[[#This Row],[Heure de début]],)</f>
        <v>2</v>
      </c>
      <c r="L43">
        <f>WEEKNUM(Tableau_stats_bancs[[#This Row],[Heure de fin]],)</f>
        <v>2</v>
      </c>
      <c r="M43">
        <f>IF(Tableau_stats_bancs[[#This Row],[Semaine fin]]&lt;&gt;Tableau_stats_bancs[[#This Row],[Semaine début]],1,0)</f>
        <v>0</v>
      </c>
    </row>
    <row r="44" spans="1:13" x14ac:dyDescent="0.25">
      <c r="A44" t="b">
        <v>0</v>
      </c>
      <c r="B44" s="1"/>
      <c r="C44" s="2">
        <v>42380</v>
      </c>
      <c r="D44" s="2">
        <v>42384.999305555553</v>
      </c>
      <c r="E44" s="3" t="b">
        <v>1</v>
      </c>
      <c r="F44" s="1"/>
      <c r="G44" s="1" t="s">
        <v>43</v>
      </c>
      <c r="H44" s="4" t="s">
        <v>8</v>
      </c>
      <c r="I44" s="5">
        <f>IF(E44=TRUE,ROUNDUP(D44-C44,0),ROUNDUP((D44-C44)*2,0)/2)</f>
        <v>5</v>
      </c>
      <c r="J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44">
        <f>WEEKNUM(Tableau_stats_bancs[[#This Row],[Heure de début]],)</f>
        <v>3</v>
      </c>
      <c r="L44">
        <f>WEEKNUM(Tableau_stats_bancs[[#This Row],[Heure de fin]],)</f>
        <v>3</v>
      </c>
      <c r="M44">
        <f>IF(Tableau_stats_bancs[[#This Row],[Semaine fin]]&lt;&gt;Tableau_stats_bancs[[#This Row],[Semaine début]],1,0)</f>
        <v>0</v>
      </c>
    </row>
    <row r="45" spans="1:13" x14ac:dyDescent="0.25">
      <c r="A45" t="b">
        <v>0</v>
      </c>
      <c r="B45" s="1"/>
      <c r="C45" s="2">
        <v>42387</v>
      </c>
      <c r="D45" s="2">
        <v>42391.999305555553</v>
      </c>
      <c r="E45" s="3" t="b">
        <v>1</v>
      </c>
      <c r="F45" s="1"/>
      <c r="G45" s="1" t="s">
        <v>43</v>
      </c>
      <c r="H45" s="4" t="s">
        <v>8</v>
      </c>
      <c r="I45" s="5">
        <f>IF(E45=TRUE,ROUNDUP(D45-C45,0),ROUNDUP((D45-C45)*2,0)/2)</f>
        <v>5</v>
      </c>
      <c r="J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45">
        <f>WEEKNUM(Tableau_stats_bancs[[#This Row],[Heure de début]],)</f>
        <v>4</v>
      </c>
      <c r="L45">
        <f>WEEKNUM(Tableau_stats_bancs[[#This Row],[Heure de fin]],)</f>
        <v>4</v>
      </c>
      <c r="M45">
        <f>IF(Tableau_stats_bancs[[#This Row],[Semaine fin]]&lt;&gt;Tableau_stats_bancs[[#This Row],[Semaine début]],1,0)</f>
        <v>0</v>
      </c>
    </row>
    <row r="46" spans="1:13" x14ac:dyDescent="0.25">
      <c r="A46" t="b">
        <v>0</v>
      </c>
      <c r="B46" s="1"/>
      <c r="C46" s="2">
        <v>42396</v>
      </c>
      <c r="D46" s="2">
        <v>42397.999305555553</v>
      </c>
      <c r="E46" s="3" t="b">
        <v>1</v>
      </c>
      <c r="F46" s="1"/>
      <c r="G46" s="1" t="s">
        <v>43</v>
      </c>
      <c r="H46" s="4" t="s">
        <v>8</v>
      </c>
      <c r="I46" s="5">
        <f>IF(E46=TRUE,ROUNDUP(D46-C46,0),ROUNDUP((D46-C46)*2,0)/2)</f>
        <v>2</v>
      </c>
      <c r="J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46">
        <f>WEEKNUM(Tableau_stats_bancs[[#This Row],[Heure de début]],)</f>
        <v>5</v>
      </c>
      <c r="L46">
        <f>WEEKNUM(Tableau_stats_bancs[[#This Row],[Heure de fin]],)</f>
        <v>5</v>
      </c>
      <c r="M46">
        <f>IF(Tableau_stats_bancs[[#This Row],[Semaine fin]]&lt;&gt;Tableau_stats_bancs[[#This Row],[Semaine début]],1,0)</f>
        <v>0</v>
      </c>
    </row>
    <row r="47" spans="1:13" x14ac:dyDescent="0.25">
      <c r="A47" t="b">
        <v>0</v>
      </c>
      <c r="B47" s="1"/>
      <c r="C47" s="2">
        <v>42398</v>
      </c>
      <c r="D47" s="2">
        <v>42398.999305555553</v>
      </c>
      <c r="E47" s="3" t="b">
        <v>1</v>
      </c>
      <c r="F47" s="1"/>
      <c r="G47" s="1" t="s">
        <v>43</v>
      </c>
      <c r="H47" s="4" t="s">
        <v>8</v>
      </c>
      <c r="I47" s="5">
        <f>IF(E47=TRUE,ROUNDUP(D47-C47,0),ROUNDUP((D47-C47)*2,0)/2)</f>
        <v>1</v>
      </c>
      <c r="J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47">
        <f>WEEKNUM(Tableau_stats_bancs[[#This Row],[Heure de début]],)</f>
        <v>5</v>
      </c>
      <c r="L47">
        <f>WEEKNUM(Tableau_stats_bancs[[#This Row],[Heure de fin]],)</f>
        <v>5</v>
      </c>
      <c r="M47">
        <f>IF(Tableau_stats_bancs[[#This Row],[Semaine fin]]&lt;&gt;Tableau_stats_bancs[[#This Row],[Semaine début]],1,0)</f>
        <v>0</v>
      </c>
    </row>
    <row r="48" spans="1:13" x14ac:dyDescent="0.25">
      <c r="A48" t="b">
        <v>0</v>
      </c>
      <c r="B48" s="1"/>
      <c r="C48" s="2">
        <v>42401.5</v>
      </c>
      <c r="D48" s="2">
        <v>42405.958333333336</v>
      </c>
      <c r="E48" s="3" t="b">
        <v>0</v>
      </c>
      <c r="F48" s="1"/>
      <c r="G48" s="1" t="s">
        <v>43</v>
      </c>
      <c r="H48" s="4" t="s">
        <v>8</v>
      </c>
      <c r="I48" s="5">
        <f>IF(E48=TRUE,ROUNDUP(D48-C48,0),ROUNDUP((D48-C48)*2,0)/2)</f>
        <v>4.5</v>
      </c>
      <c r="J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48">
        <f>WEEKNUM(Tableau_stats_bancs[[#This Row],[Heure de début]],)</f>
        <v>6</v>
      </c>
      <c r="L48">
        <f>WEEKNUM(Tableau_stats_bancs[[#This Row],[Heure de fin]],)</f>
        <v>6</v>
      </c>
      <c r="M48">
        <f>IF(Tableau_stats_bancs[[#This Row],[Semaine fin]]&lt;&gt;Tableau_stats_bancs[[#This Row],[Semaine début]],1,0)</f>
        <v>0</v>
      </c>
    </row>
    <row r="49" spans="1:13" x14ac:dyDescent="0.25">
      <c r="A49" t="b">
        <v>0</v>
      </c>
      <c r="B49" s="1"/>
      <c r="C49" s="2">
        <v>42408</v>
      </c>
      <c r="D49" s="2">
        <v>42409.999305555553</v>
      </c>
      <c r="E49" s="3" t="b">
        <v>1</v>
      </c>
      <c r="F49" s="1"/>
      <c r="G49" s="1" t="s">
        <v>43</v>
      </c>
      <c r="H49" s="4" t="s">
        <v>8</v>
      </c>
      <c r="I49" s="5">
        <f>IF(E49=TRUE,ROUNDUP(D49-C49,0),ROUNDUP((D49-C49)*2,0)/2)</f>
        <v>2</v>
      </c>
      <c r="J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49">
        <f>WEEKNUM(Tableau_stats_bancs[[#This Row],[Heure de début]],)</f>
        <v>7</v>
      </c>
      <c r="L49">
        <f>WEEKNUM(Tableau_stats_bancs[[#This Row],[Heure de fin]],)</f>
        <v>7</v>
      </c>
      <c r="M49">
        <f>IF(Tableau_stats_bancs[[#This Row],[Semaine fin]]&lt;&gt;Tableau_stats_bancs[[#This Row],[Semaine début]],1,0)</f>
        <v>0</v>
      </c>
    </row>
    <row r="50" spans="1:13" x14ac:dyDescent="0.25">
      <c r="A50" t="b">
        <v>0</v>
      </c>
      <c r="B50" s="1"/>
      <c r="C50" s="2">
        <v>42410</v>
      </c>
      <c r="D50" s="2">
        <v>42410.999305555553</v>
      </c>
      <c r="E50" s="3" t="b">
        <v>1</v>
      </c>
      <c r="F50" s="1"/>
      <c r="G50" s="1" t="s">
        <v>43</v>
      </c>
      <c r="H50" s="4" t="s">
        <v>8</v>
      </c>
      <c r="I50" s="5">
        <f>IF(E50=TRUE,ROUNDUP(D50-C50,0),ROUNDUP((D50-C50)*2,0)/2)</f>
        <v>1</v>
      </c>
      <c r="J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50">
        <f>WEEKNUM(Tableau_stats_bancs[[#This Row],[Heure de début]],)</f>
        <v>7</v>
      </c>
      <c r="L50">
        <f>WEEKNUM(Tableau_stats_bancs[[#This Row],[Heure de fin]],)</f>
        <v>7</v>
      </c>
      <c r="M50">
        <f>IF(Tableau_stats_bancs[[#This Row],[Semaine fin]]&lt;&gt;Tableau_stats_bancs[[#This Row],[Semaine début]],1,0)</f>
        <v>0</v>
      </c>
    </row>
    <row r="51" spans="1:13" x14ac:dyDescent="0.25">
      <c r="A51" t="b">
        <v>0</v>
      </c>
      <c r="B51" s="1"/>
      <c r="C51" s="2">
        <v>42411</v>
      </c>
      <c r="D51" s="2">
        <v>42412.999305555553</v>
      </c>
      <c r="E51" s="3" t="b">
        <v>1</v>
      </c>
      <c r="F51" s="1"/>
      <c r="G51" s="1" t="s">
        <v>43</v>
      </c>
      <c r="H51" s="4" t="s">
        <v>8</v>
      </c>
      <c r="I51" s="5">
        <f>IF(E51=TRUE,ROUNDUP(D51-C51,0),ROUNDUP((D51-C51)*2,0)/2)</f>
        <v>2</v>
      </c>
      <c r="J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51">
        <f>WEEKNUM(Tableau_stats_bancs[[#This Row],[Heure de début]],)</f>
        <v>7</v>
      </c>
      <c r="L51">
        <f>WEEKNUM(Tableau_stats_bancs[[#This Row],[Heure de fin]],)</f>
        <v>7</v>
      </c>
      <c r="M51">
        <f>IF(Tableau_stats_bancs[[#This Row],[Semaine fin]]&lt;&gt;Tableau_stats_bancs[[#This Row],[Semaine début]],1,0)</f>
        <v>0</v>
      </c>
    </row>
    <row r="52" spans="1:13" x14ac:dyDescent="0.25">
      <c r="A52" t="b">
        <v>0</v>
      </c>
      <c r="B52" s="1"/>
      <c r="C52" s="2">
        <v>42415</v>
      </c>
      <c r="D52" s="2">
        <v>42419.999305555553</v>
      </c>
      <c r="E52" s="3" t="b">
        <v>1</v>
      </c>
      <c r="F52" s="1"/>
      <c r="G52" s="1" t="s">
        <v>43</v>
      </c>
      <c r="H52" s="4" t="s">
        <v>8</v>
      </c>
      <c r="I52" s="5">
        <f>IF(E52=TRUE,ROUNDUP(D52-C52,0),ROUNDUP((D52-C52)*2,0)/2)</f>
        <v>5</v>
      </c>
      <c r="J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52">
        <f>WEEKNUM(Tableau_stats_bancs[[#This Row],[Heure de début]],)</f>
        <v>8</v>
      </c>
      <c r="L52">
        <f>WEEKNUM(Tableau_stats_bancs[[#This Row],[Heure de fin]],)</f>
        <v>8</v>
      </c>
      <c r="M52">
        <f>IF(Tableau_stats_bancs[[#This Row],[Semaine fin]]&lt;&gt;Tableau_stats_bancs[[#This Row],[Semaine début]],1,0)</f>
        <v>0</v>
      </c>
    </row>
    <row r="53" spans="1:13" x14ac:dyDescent="0.25">
      <c r="A53" t="b">
        <v>0</v>
      </c>
      <c r="B53" s="1"/>
      <c r="C53" s="2">
        <v>42422</v>
      </c>
      <c r="D53" s="2">
        <v>42423.999305555553</v>
      </c>
      <c r="E53" s="3" t="b">
        <v>1</v>
      </c>
      <c r="F53" s="1"/>
      <c r="G53" s="1" t="s">
        <v>43</v>
      </c>
      <c r="H53" s="4" t="s">
        <v>8</v>
      </c>
      <c r="I53" s="5">
        <f>IF(E53=TRUE,ROUNDUP(D53-C53,0),ROUNDUP((D53-C53)*2,0)/2)</f>
        <v>2</v>
      </c>
      <c r="J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53">
        <f>WEEKNUM(Tableau_stats_bancs[[#This Row],[Heure de début]],)</f>
        <v>9</v>
      </c>
      <c r="L53">
        <f>WEEKNUM(Tableau_stats_bancs[[#This Row],[Heure de fin]],)</f>
        <v>9</v>
      </c>
      <c r="M53">
        <f>IF(Tableau_stats_bancs[[#This Row],[Semaine fin]]&lt;&gt;Tableau_stats_bancs[[#This Row],[Semaine début]],1,0)</f>
        <v>0</v>
      </c>
    </row>
    <row r="54" spans="1:13" x14ac:dyDescent="0.25">
      <c r="A54" t="b">
        <v>0</v>
      </c>
      <c r="B54" s="1"/>
      <c r="C54" s="2">
        <v>42425.5</v>
      </c>
      <c r="D54" s="2">
        <v>42425.958333333336</v>
      </c>
      <c r="E54" s="3" t="b">
        <v>0</v>
      </c>
      <c r="F54" s="1"/>
      <c r="G54" s="1" t="s">
        <v>43</v>
      </c>
      <c r="H54" s="4" t="s">
        <v>8</v>
      </c>
      <c r="I54" s="5">
        <f>IF(E54=TRUE,ROUNDUP(D54-C54,0),ROUNDUP((D54-C54)*2,0)/2)</f>
        <v>0.5</v>
      </c>
      <c r="J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54">
        <f>WEEKNUM(Tableau_stats_bancs[[#This Row],[Heure de début]],)</f>
        <v>9</v>
      </c>
      <c r="L54">
        <f>WEEKNUM(Tableau_stats_bancs[[#This Row],[Heure de fin]],)</f>
        <v>9</v>
      </c>
      <c r="M54">
        <f>IF(Tableau_stats_bancs[[#This Row],[Semaine fin]]&lt;&gt;Tableau_stats_bancs[[#This Row],[Semaine début]],1,0)</f>
        <v>0</v>
      </c>
    </row>
    <row r="55" spans="1:13" x14ac:dyDescent="0.25">
      <c r="A55" t="b">
        <v>0</v>
      </c>
      <c r="B55" s="1"/>
      <c r="C55" s="2">
        <v>42426</v>
      </c>
      <c r="D55" s="2">
        <v>42426.999305555553</v>
      </c>
      <c r="E55" s="3" t="b">
        <v>1</v>
      </c>
      <c r="F55" s="1"/>
      <c r="G55" s="1" t="s">
        <v>43</v>
      </c>
      <c r="H55" s="4" t="s">
        <v>8</v>
      </c>
      <c r="I55" s="5">
        <f>IF(E55=TRUE,ROUNDUP(D55-C55,0),ROUNDUP((D55-C55)*2,0)/2)</f>
        <v>1</v>
      </c>
      <c r="J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55">
        <f>WEEKNUM(Tableau_stats_bancs[[#This Row],[Heure de début]],)</f>
        <v>9</v>
      </c>
      <c r="L55">
        <f>WEEKNUM(Tableau_stats_bancs[[#This Row],[Heure de fin]],)</f>
        <v>9</v>
      </c>
      <c r="M55">
        <f>IF(Tableau_stats_bancs[[#This Row],[Semaine fin]]&lt;&gt;Tableau_stats_bancs[[#This Row],[Semaine début]],1,0)</f>
        <v>0</v>
      </c>
    </row>
    <row r="56" spans="1:13" x14ac:dyDescent="0.25">
      <c r="A56" t="b">
        <v>0</v>
      </c>
      <c r="B56" s="1"/>
      <c r="C56" s="2">
        <v>42431</v>
      </c>
      <c r="D56" s="2">
        <v>42433.999305555553</v>
      </c>
      <c r="E56" s="3" t="b">
        <v>1</v>
      </c>
      <c r="F56" s="1"/>
      <c r="G56" s="1" t="s">
        <v>43</v>
      </c>
      <c r="H56" s="4" t="s">
        <v>8</v>
      </c>
      <c r="I56" s="5">
        <f>IF(E56=TRUE,ROUNDUP(D56-C56,0),ROUNDUP((D56-C56)*2,0)/2)</f>
        <v>3</v>
      </c>
      <c r="J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56">
        <f>WEEKNUM(Tableau_stats_bancs[[#This Row],[Heure de début]],)</f>
        <v>10</v>
      </c>
      <c r="L56">
        <f>WEEKNUM(Tableau_stats_bancs[[#This Row],[Heure de fin]],)</f>
        <v>10</v>
      </c>
      <c r="M56">
        <f>IF(Tableau_stats_bancs[[#This Row],[Semaine fin]]&lt;&gt;Tableau_stats_bancs[[#This Row],[Semaine début]],1,0)</f>
        <v>0</v>
      </c>
    </row>
    <row r="57" spans="1:13" x14ac:dyDescent="0.25">
      <c r="A57" t="b">
        <v>0</v>
      </c>
      <c r="B57" s="1"/>
      <c r="C57" s="2">
        <v>42436</v>
      </c>
      <c r="D57" s="2">
        <v>42440.999305555553</v>
      </c>
      <c r="E57" s="3" t="b">
        <v>1</v>
      </c>
      <c r="F57" s="1"/>
      <c r="G57" s="1" t="s">
        <v>43</v>
      </c>
      <c r="H57" s="4" t="s">
        <v>8</v>
      </c>
      <c r="I57" s="5">
        <f>IF(E57=TRUE,ROUNDUP(D57-C57,0),ROUNDUP((D57-C57)*2,0)/2)</f>
        <v>5</v>
      </c>
      <c r="J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57">
        <f>WEEKNUM(Tableau_stats_bancs[[#This Row],[Heure de début]],)</f>
        <v>11</v>
      </c>
      <c r="L57">
        <f>WEEKNUM(Tableau_stats_bancs[[#This Row],[Heure de fin]],)</f>
        <v>11</v>
      </c>
      <c r="M57">
        <f>IF(Tableau_stats_bancs[[#This Row],[Semaine fin]]&lt;&gt;Tableau_stats_bancs[[#This Row],[Semaine début]],1,0)</f>
        <v>0</v>
      </c>
    </row>
    <row r="58" spans="1:13" x14ac:dyDescent="0.25">
      <c r="A58" t="b">
        <v>0</v>
      </c>
      <c r="B58" s="1"/>
      <c r="C58" s="2">
        <v>42443</v>
      </c>
      <c r="D58" s="2">
        <v>42446.999305555553</v>
      </c>
      <c r="E58" s="3" t="b">
        <v>1</v>
      </c>
      <c r="F58" s="1"/>
      <c r="G58" s="1" t="s">
        <v>43</v>
      </c>
      <c r="H58" s="4" t="s">
        <v>8</v>
      </c>
      <c r="I58" s="5">
        <f>IF(E58=TRUE,ROUNDUP(D58-C58,0),ROUNDUP((D58-C58)*2,0)/2)</f>
        <v>4</v>
      </c>
      <c r="J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58">
        <f>WEEKNUM(Tableau_stats_bancs[[#This Row],[Heure de début]],)</f>
        <v>12</v>
      </c>
      <c r="L58">
        <f>WEEKNUM(Tableau_stats_bancs[[#This Row],[Heure de fin]],)</f>
        <v>12</v>
      </c>
      <c r="M58">
        <f>IF(Tableau_stats_bancs[[#This Row],[Semaine fin]]&lt;&gt;Tableau_stats_bancs[[#This Row],[Semaine début]],1,0)</f>
        <v>0</v>
      </c>
    </row>
    <row r="59" spans="1:13" x14ac:dyDescent="0.25">
      <c r="A59" t="b">
        <v>0</v>
      </c>
      <c r="B59" s="1"/>
      <c r="C59" s="2">
        <v>42447</v>
      </c>
      <c r="D59" s="2">
        <v>42447.999305555553</v>
      </c>
      <c r="E59" s="3" t="b">
        <v>1</v>
      </c>
      <c r="F59" s="1"/>
      <c r="G59" s="1" t="s">
        <v>43</v>
      </c>
      <c r="H59" s="4" t="s">
        <v>8</v>
      </c>
      <c r="I59" s="5">
        <f>IF(E59=TRUE,ROUNDUP(D59-C59,0),ROUNDUP((D59-C59)*2,0)/2)</f>
        <v>1</v>
      </c>
      <c r="J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59">
        <f>WEEKNUM(Tableau_stats_bancs[[#This Row],[Heure de début]],)</f>
        <v>12</v>
      </c>
      <c r="L59">
        <f>WEEKNUM(Tableau_stats_bancs[[#This Row],[Heure de fin]],)</f>
        <v>12</v>
      </c>
      <c r="M59">
        <f>IF(Tableau_stats_bancs[[#This Row],[Semaine fin]]&lt;&gt;Tableau_stats_bancs[[#This Row],[Semaine début]],1,0)</f>
        <v>0</v>
      </c>
    </row>
    <row r="60" spans="1:13" x14ac:dyDescent="0.25">
      <c r="A60" t="b">
        <v>0</v>
      </c>
      <c r="B60" s="1"/>
      <c r="C60" s="2">
        <v>42450</v>
      </c>
      <c r="D60" s="2">
        <v>42452.999305555553</v>
      </c>
      <c r="E60" s="3" t="b">
        <v>1</v>
      </c>
      <c r="F60" s="1"/>
      <c r="G60" s="1" t="s">
        <v>43</v>
      </c>
      <c r="H60" s="4" t="s">
        <v>8</v>
      </c>
      <c r="I60" s="5">
        <f>IF(E60=TRUE,ROUNDUP(D60-C60,0),ROUNDUP((D60-C60)*2,0)/2)</f>
        <v>3</v>
      </c>
      <c r="J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60">
        <f>WEEKNUM(Tableau_stats_bancs[[#This Row],[Heure de début]],)</f>
        <v>13</v>
      </c>
      <c r="L60">
        <f>WEEKNUM(Tableau_stats_bancs[[#This Row],[Heure de fin]],)</f>
        <v>13</v>
      </c>
      <c r="M60">
        <f>IF(Tableau_stats_bancs[[#This Row],[Semaine fin]]&lt;&gt;Tableau_stats_bancs[[#This Row],[Semaine début]],1,0)</f>
        <v>0</v>
      </c>
    </row>
    <row r="61" spans="1:13" x14ac:dyDescent="0.25">
      <c r="A61" t="b">
        <v>0</v>
      </c>
      <c r="B61" s="1"/>
      <c r="C61" s="2">
        <v>42479</v>
      </c>
      <c r="D61" s="2">
        <v>42482.999305555553</v>
      </c>
      <c r="E61" s="3" t="b">
        <v>1</v>
      </c>
      <c r="F61" s="1"/>
      <c r="G61" s="1" t="s">
        <v>43</v>
      </c>
      <c r="H61" s="4" t="s">
        <v>8</v>
      </c>
      <c r="I61" s="5">
        <f>IF(E61=TRUE,ROUNDUP(D61-C61,0),ROUNDUP((D61-C61)*2,0)/2)</f>
        <v>4</v>
      </c>
      <c r="J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61">
        <f>WEEKNUM(Tableau_stats_bancs[[#This Row],[Heure de début]],)</f>
        <v>17</v>
      </c>
      <c r="L61">
        <f>WEEKNUM(Tableau_stats_bancs[[#This Row],[Heure de fin]],)</f>
        <v>17</v>
      </c>
      <c r="M61">
        <f>IF(Tableau_stats_bancs[[#This Row],[Semaine fin]]&lt;&gt;Tableau_stats_bancs[[#This Row],[Semaine début]],1,0)</f>
        <v>0</v>
      </c>
    </row>
    <row r="62" spans="1:13" x14ac:dyDescent="0.25">
      <c r="A62" t="b">
        <v>0</v>
      </c>
      <c r="B62" s="1"/>
      <c r="C62" s="2">
        <v>42485</v>
      </c>
      <c r="D62" s="2">
        <v>42487.999305555553</v>
      </c>
      <c r="E62" s="3" t="b">
        <v>1</v>
      </c>
      <c r="F62" s="1"/>
      <c r="G62" s="1" t="s">
        <v>43</v>
      </c>
      <c r="H62" s="4" t="s">
        <v>8</v>
      </c>
      <c r="I62" s="5">
        <f>IF(E62=TRUE,ROUNDUP(D62-C62,0),ROUNDUP((D62-C62)*2,0)/2)</f>
        <v>3</v>
      </c>
      <c r="J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62">
        <f>WEEKNUM(Tableau_stats_bancs[[#This Row],[Heure de début]],)</f>
        <v>18</v>
      </c>
      <c r="L62">
        <f>WEEKNUM(Tableau_stats_bancs[[#This Row],[Heure de fin]],)</f>
        <v>18</v>
      </c>
      <c r="M62">
        <f>IF(Tableau_stats_bancs[[#This Row],[Semaine fin]]&lt;&gt;Tableau_stats_bancs[[#This Row],[Semaine début]],1,0)</f>
        <v>0</v>
      </c>
    </row>
    <row r="63" spans="1:13" x14ac:dyDescent="0.25">
      <c r="A63" t="b">
        <v>0</v>
      </c>
      <c r="B63" s="1"/>
      <c r="C63" s="2">
        <v>42488</v>
      </c>
      <c r="D63" s="2">
        <v>42489.999305555553</v>
      </c>
      <c r="E63" s="3" t="b">
        <v>1</v>
      </c>
      <c r="F63" s="1"/>
      <c r="G63" s="1" t="s">
        <v>43</v>
      </c>
      <c r="H63" s="4" t="s">
        <v>8</v>
      </c>
      <c r="I63" s="5">
        <f>IF(E63=TRUE,ROUNDUP(D63-C63,0),ROUNDUP((D63-C63)*2,0)/2)</f>
        <v>2</v>
      </c>
      <c r="J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3">
        <f>WEEKNUM(Tableau_stats_bancs[[#This Row],[Heure de début]],)</f>
        <v>18</v>
      </c>
      <c r="L63">
        <f>WEEKNUM(Tableau_stats_bancs[[#This Row],[Heure de fin]],)</f>
        <v>18</v>
      </c>
      <c r="M63">
        <f>IF(Tableau_stats_bancs[[#This Row],[Semaine fin]]&lt;&gt;Tableau_stats_bancs[[#This Row],[Semaine début]],1,0)</f>
        <v>0</v>
      </c>
    </row>
    <row r="64" spans="1:13" x14ac:dyDescent="0.25">
      <c r="A64" t="b">
        <v>0</v>
      </c>
      <c r="B64" s="1"/>
      <c r="C64" s="2">
        <v>42492</v>
      </c>
      <c r="D64" s="2">
        <v>42496.999305555553</v>
      </c>
      <c r="E64" s="3" t="b">
        <v>1</v>
      </c>
      <c r="F64" s="1"/>
      <c r="G64" s="1" t="s">
        <v>43</v>
      </c>
      <c r="H64" s="4" t="s">
        <v>8</v>
      </c>
      <c r="I64" s="5">
        <f>IF(E64=TRUE,ROUNDUP(D64-C64,0),ROUNDUP((D64-C64)*2,0)/2)</f>
        <v>5</v>
      </c>
      <c r="J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64">
        <f>WEEKNUM(Tableau_stats_bancs[[#This Row],[Heure de début]],)</f>
        <v>19</v>
      </c>
      <c r="L64">
        <f>WEEKNUM(Tableau_stats_bancs[[#This Row],[Heure de fin]],)</f>
        <v>19</v>
      </c>
      <c r="M64">
        <f>IF(Tableau_stats_bancs[[#This Row],[Semaine fin]]&lt;&gt;Tableau_stats_bancs[[#This Row],[Semaine début]],1,0)</f>
        <v>0</v>
      </c>
    </row>
    <row r="65" spans="1:13" x14ac:dyDescent="0.25">
      <c r="A65" t="b">
        <v>0</v>
      </c>
      <c r="B65" s="1"/>
      <c r="C65" s="2">
        <v>42499</v>
      </c>
      <c r="D65" s="2">
        <v>42500.999305555553</v>
      </c>
      <c r="E65" s="3" t="b">
        <v>1</v>
      </c>
      <c r="F65" s="1"/>
      <c r="G65" s="1" t="s">
        <v>43</v>
      </c>
      <c r="H65" s="4" t="s">
        <v>8</v>
      </c>
      <c r="I65" s="5">
        <f>IF(E65=TRUE,ROUNDUP(D65-C65,0),ROUNDUP((D65-C65)*2,0)/2)</f>
        <v>2</v>
      </c>
      <c r="J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5">
        <f>WEEKNUM(Tableau_stats_bancs[[#This Row],[Heure de début]],)</f>
        <v>20</v>
      </c>
      <c r="L65">
        <f>WEEKNUM(Tableau_stats_bancs[[#This Row],[Heure de fin]],)</f>
        <v>20</v>
      </c>
      <c r="M65">
        <f>IF(Tableau_stats_bancs[[#This Row],[Semaine fin]]&lt;&gt;Tableau_stats_bancs[[#This Row],[Semaine début]],1,0)</f>
        <v>0</v>
      </c>
    </row>
    <row r="66" spans="1:13" x14ac:dyDescent="0.25">
      <c r="A66" t="b">
        <v>0</v>
      </c>
      <c r="B66" s="1"/>
      <c r="C66" s="2">
        <v>42502</v>
      </c>
      <c r="D66" s="2">
        <v>42503.999305555553</v>
      </c>
      <c r="E66" s="3" t="b">
        <v>1</v>
      </c>
      <c r="F66" s="1"/>
      <c r="G66" s="1" t="s">
        <v>43</v>
      </c>
      <c r="H66" s="4" t="s">
        <v>8</v>
      </c>
      <c r="I66" s="5">
        <f>IF(E66=TRUE,ROUNDUP(D66-C66,0),ROUNDUP((D66-C66)*2,0)/2)</f>
        <v>2</v>
      </c>
      <c r="J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6">
        <f>WEEKNUM(Tableau_stats_bancs[[#This Row],[Heure de début]],)</f>
        <v>20</v>
      </c>
      <c r="L66">
        <f>WEEKNUM(Tableau_stats_bancs[[#This Row],[Heure de fin]],)</f>
        <v>20</v>
      </c>
      <c r="M66">
        <f>IF(Tableau_stats_bancs[[#This Row],[Semaine fin]]&lt;&gt;Tableau_stats_bancs[[#This Row],[Semaine début]],1,0)</f>
        <v>0</v>
      </c>
    </row>
    <row r="67" spans="1:13" x14ac:dyDescent="0.25">
      <c r="A67" t="b">
        <v>0</v>
      </c>
      <c r="B67" s="1"/>
      <c r="C67" s="2">
        <v>42506</v>
      </c>
      <c r="D67" s="2">
        <v>42507.999305555553</v>
      </c>
      <c r="E67" s="3" t="b">
        <v>1</v>
      </c>
      <c r="F67" s="1"/>
      <c r="G67" s="1" t="s">
        <v>43</v>
      </c>
      <c r="H67" s="4" t="s">
        <v>8</v>
      </c>
      <c r="I67" s="5">
        <f>IF(E67=TRUE,ROUNDUP(D67-C67,0),ROUNDUP((D67-C67)*2,0)/2)</f>
        <v>2</v>
      </c>
      <c r="J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67">
        <f>WEEKNUM(Tableau_stats_bancs[[#This Row],[Heure de début]],)</f>
        <v>21</v>
      </c>
      <c r="L67">
        <f>WEEKNUM(Tableau_stats_bancs[[#This Row],[Heure de fin]],)</f>
        <v>21</v>
      </c>
      <c r="M67">
        <f>IF(Tableau_stats_bancs[[#This Row],[Semaine fin]]&lt;&gt;Tableau_stats_bancs[[#This Row],[Semaine début]],1,0)</f>
        <v>0</v>
      </c>
    </row>
    <row r="68" spans="1:13" x14ac:dyDescent="0.25">
      <c r="A68" t="b">
        <v>0</v>
      </c>
      <c r="B68" s="1"/>
      <c r="C68" s="2">
        <v>42510.708333333336</v>
      </c>
      <c r="D68" s="2">
        <v>42510.75</v>
      </c>
      <c r="E68" s="3" t="b">
        <v>0</v>
      </c>
      <c r="F68" s="1"/>
      <c r="G68" s="1" t="s">
        <v>43</v>
      </c>
      <c r="H68" s="4" t="s">
        <v>8</v>
      </c>
      <c r="I68" s="5">
        <f>IF(E68=TRUE,ROUNDUP(D68-C68,0),ROUNDUP((D68-C68)*2,0)/2)</f>
        <v>0.5</v>
      </c>
      <c r="J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4.1666666664241347E-2</v>
      </c>
      <c r="K68">
        <f>WEEKNUM(Tableau_stats_bancs[[#This Row],[Heure de début]],)</f>
        <v>21</v>
      </c>
      <c r="L68">
        <f>WEEKNUM(Tableau_stats_bancs[[#This Row],[Heure de fin]],)</f>
        <v>21</v>
      </c>
      <c r="M68">
        <f>IF(Tableau_stats_bancs[[#This Row],[Semaine fin]]&lt;&gt;Tableau_stats_bancs[[#This Row],[Semaine début]],1,0)</f>
        <v>0</v>
      </c>
    </row>
    <row r="69" spans="1:13" x14ac:dyDescent="0.25">
      <c r="A69" t="b">
        <v>0</v>
      </c>
      <c r="B69" s="1"/>
      <c r="C69" s="2">
        <v>42515</v>
      </c>
      <c r="D69" s="2">
        <v>42515.999305555553</v>
      </c>
      <c r="E69" s="3" t="b">
        <v>1</v>
      </c>
      <c r="F69" s="1"/>
      <c r="G69" s="1" t="s">
        <v>43</v>
      </c>
      <c r="H69" s="4" t="s">
        <v>8</v>
      </c>
      <c r="I69" s="5">
        <f>IF(E69=TRUE,ROUNDUP(D69-C69,0),ROUNDUP((D69-C69)*2,0)/2)</f>
        <v>1</v>
      </c>
      <c r="J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69">
        <f>WEEKNUM(Tableau_stats_bancs[[#This Row],[Heure de début]],)</f>
        <v>22</v>
      </c>
      <c r="L69">
        <f>WEEKNUM(Tableau_stats_bancs[[#This Row],[Heure de fin]],)</f>
        <v>22</v>
      </c>
      <c r="M69">
        <f>IF(Tableau_stats_bancs[[#This Row],[Semaine fin]]&lt;&gt;Tableau_stats_bancs[[#This Row],[Semaine début]],1,0)</f>
        <v>0</v>
      </c>
    </row>
    <row r="70" spans="1:13" x14ac:dyDescent="0.25">
      <c r="A70" t="b">
        <v>0</v>
      </c>
      <c r="B70" s="1"/>
      <c r="C70" s="2">
        <v>42516</v>
      </c>
      <c r="D70" s="2">
        <v>42517.999305555553</v>
      </c>
      <c r="E70" s="3" t="b">
        <v>1</v>
      </c>
      <c r="F70" s="1"/>
      <c r="G70" s="1" t="s">
        <v>43</v>
      </c>
      <c r="H70" s="4" t="s">
        <v>8</v>
      </c>
      <c r="I70" s="5">
        <f>IF(E70=TRUE,ROUNDUP(D70-C70,0),ROUNDUP((D70-C70)*2,0)/2)</f>
        <v>2</v>
      </c>
      <c r="J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70">
        <f>WEEKNUM(Tableau_stats_bancs[[#This Row],[Heure de début]],)</f>
        <v>22</v>
      </c>
      <c r="L70">
        <f>WEEKNUM(Tableau_stats_bancs[[#This Row],[Heure de fin]],)</f>
        <v>22</v>
      </c>
      <c r="M70">
        <f>IF(Tableau_stats_bancs[[#This Row],[Semaine fin]]&lt;&gt;Tableau_stats_bancs[[#This Row],[Semaine début]],1,0)</f>
        <v>0</v>
      </c>
    </row>
    <row r="71" spans="1:13" x14ac:dyDescent="0.25">
      <c r="A71" t="b">
        <v>0</v>
      </c>
      <c r="B71" s="1"/>
      <c r="C71" s="2">
        <v>42520</v>
      </c>
      <c r="D71" s="2">
        <v>42520.999305555553</v>
      </c>
      <c r="E71" s="3" t="b">
        <v>1</v>
      </c>
      <c r="F71" s="1"/>
      <c r="G71" s="1" t="s">
        <v>43</v>
      </c>
      <c r="H71" s="4" t="s">
        <v>8</v>
      </c>
      <c r="I71" s="5">
        <f>IF(E71=TRUE,ROUNDUP(D71-C71,0),ROUNDUP((D71-C71)*2,0)/2)</f>
        <v>1</v>
      </c>
      <c r="J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1">
        <f>WEEKNUM(Tableau_stats_bancs[[#This Row],[Heure de début]],)</f>
        <v>23</v>
      </c>
      <c r="L71">
        <f>WEEKNUM(Tableau_stats_bancs[[#This Row],[Heure de fin]],)</f>
        <v>23</v>
      </c>
      <c r="M71">
        <f>IF(Tableau_stats_bancs[[#This Row],[Semaine fin]]&lt;&gt;Tableau_stats_bancs[[#This Row],[Semaine début]],1,0)</f>
        <v>0</v>
      </c>
    </row>
    <row r="72" spans="1:13" x14ac:dyDescent="0.25">
      <c r="A72" t="b">
        <v>0</v>
      </c>
      <c r="B72" s="1"/>
      <c r="C72" s="2">
        <v>42521.333333333336</v>
      </c>
      <c r="D72" s="2">
        <v>42523.5</v>
      </c>
      <c r="E72" s="3" t="b">
        <v>0</v>
      </c>
      <c r="F72" s="1"/>
      <c r="G72" s="1" t="s">
        <v>43</v>
      </c>
      <c r="H72" s="4" t="s">
        <v>8</v>
      </c>
      <c r="I72" s="5">
        <f>IF(E72=TRUE,ROUNDUP(D72-C72,0),ROUNDUP((D72-C72)*2,0)/2)</f>
        <v>2.5</v>
      </c>
      <c r="J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72">
        <f>WEEKNUM(Tableau_stats_bancs[[#This Row],[Heure de début]],)</f>
        <v>23</v>
      </c>
      <c r="L72">
        <f>WEEKNUM(Tableau_stats_bancs[[#This Row],[Heure de fin]],)</f>
        <v>23</v>
      </c>
      <c r="M72">
        <f>IF(Tableau_stats_bancs[[#This Row],[Semaine fin]]&lt;&gt;Tableau_stats_bancs[[#This Row],[Semaine début]],1,0)</f>
        <v>0</v>
      </c>
    </row>
    <row r="73" spans="1:13" x14ac:dyDescent="0.25">
      <c r="A73" t="b">
        <v>0</v>
      </c>
      <c r="B73" s="1"/>
      <c r="C73" s="2">
        <v>42523.5</v>
      </c>
      <c r="D73" s="2">
        <v>42524.958333333336</v>
      </c>
      <c r="E73" s="3" t="b">
        <v>0</v>
      </c>
      <c r="F73" s="1"/>
      <c r="G73" s="1" t="s">
        <v>43</v>
      </c>
      <c r="H73" s="4" t="s">
        <v>8</v>
      </c>
      <c r="I73" s="5">
        <f>IF(E73=TRUE,ROUNDUP(D73-C73,0),ROUNDUP((D73-C73)*2,0)/2)</f>
        <v>1.5</v>
      </c>
      <c r="J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73">
        <f>WEEKNUM(Tableau_stats_bancs[[#This Row],[Heure de début]],)</f>
        <v>23</v>
      </c>
      <c r="L73">
        <f>WEEKNUM(Tableau_stats_bancs[[#This Row],[Heure de fin]],)</f>
        <v>23</v>
      </c>
      <c r="M73">
        <f>IF(Tableau_stats_bancs[[#This Row],[Semaine fin]]&lt;&gt;Tableau_stats_bancs[[#This Row],[Semaine début]],1,0)</f>
        <v>0</v>
      </c>
    </row>
    <row r="74" spans="1:13" x14ac:dyDescent="0.25">
      <c r="A74" t="b">
        <v>0</v>
      </c>
      <c r="B74" s="1"/>
      <c r="C74" s="2">
        <v>42527.333333333336</v>
      </c>
      <c r="D74" s="2">
        <v>42528.5</v>
      </c>
      <c r="E74" s="3" t="b">
        <v>0</v>
      </c>
      <c r="F74" s="1"/>
      <c r="G74" s="1" t="s">
        <v>43</v>
      </c>
      <c r="H74" s="4" t="s">
        <v>8</v>
      </c>
      <c r="I74" s="5">
        <f>IF(E74=TRUE,ROUNDUP(D74-C74,0),ROUNDUP((D74-C74)*2,0)/2)</f>
        <v>1.5</v>
      </c>
      <c r="J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74">
        <f>WEEKNUM(Tableau_stats_bancs[[#This Row],[Heure de début]],)</f>
        <v>24</v>
      </c>
      <c r="L74">
        <f>WEEKNUM(Tableau_stats_bancs[[#This Row],[Heure de fin]],)</f>
        <v>24</v>
      </c>
      <c r="M74">
        <f>IF(Tableau_stats_bancs[[#This Row],[Semaine fin]]&lt;&gt;Tableau_stats_bancs[[#This Row],[Semaine début]],1,0)</f>
        <v>0</v>
      </c>
    </row>
    <row r="75" spans="1:13" x14ac:dyDescent="0.25">
      <c r="A75" t="b">
        <v>0</v>
      </c>
      <c r="B75" s="1"/>
      <c r="C75" s="2">
        <v>42529</v>
      </c>
      <c r="D75" s="2">
        <v>42530.999305555553</v>
      </c>
      <c r="E75" s="3" t="b">
        <v>1</v>
      </c>
      <c r="F75" s="1"/>
      <c r="G75" s="1" t="s">
        <v>43</v>
      </c>
      <c r="H75" s="4" t="s">
        <v>8</v>
      </c>
      <c r="I75" s="5">
        <f>IF(E75=TRUE,ROUNDUP(D75-C75,0),ROUNDUP((D75-C75)*2,0)/2)</f>
        <v>2</v>
      </c>
      <c r="J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75">
        <f>WEEKNUM(Tableau_stats_bancs[[#This Row],[Heure de début]],)</f>
        <v>24</v>
      </c>
      <c r="L75">
        <f>WEEKNUM(Tableau_stats_bancs[[#This Row],[Heure de fin]],)</f>
        <v>24</v>
      </c>
      <c r="M75">
        <f>IF(Tableau_stats_bancs[[#This Row],[Semaine fin]]&lt;&gt;Tableau_stats_bancs[[#This Row],[Semaine début]],1,0)</f>
        <v>0</v>
      </c>
    </row>
    <row r="76" spans="1:13" x14ac:dyDescent="0.25">
      <c r="A76" t="b">
        <v>0</v>
      </c>
      <c r="B76" s="1"/>
      <c r="C76" s="2">
        <v>42531</v>
      </c>
      <c r="D76" s="2">
        <v>42531.999305555553</v>
      </c>
      <c r="E76" s="3" t="b">
        <v>1</v>
      </c>
      <c r="F76" s="1"/>
      <c r="G76" s="1" t="s">
        <v>43</v>
      </c>
      <c r="H76" s="4" t="s">
        <v>8</v>
      </c>
      <c r="I76" s="5">
        <f>IF(E76=TRUE,ROUNDUP(D76-C76,0),ROUNDUP((D76-C76)*2,0)/2)</f>
        <v>1</v>
      </c>
      <c r="J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6">
        <f>WEEKNUM(Tableau_stats_bancs[[#This Row],[Heure de début]],)</f>
        <v>24</v>
      </c>
      <c r="L76">
        <f>WEEKNUM(Tableau_stats_bancs[[#This Row],[Heure de fin]],)</f>
        <v>24</v>
      </c>
      <c r="M76">
        <f>IF(Tableau_stats_bancs[[#This Row],[Semaine fin]]&lt;&gt;Tableau_stats_bancs[[#This Row],[Semaine début]],1,0)</f>
        <v>0</v>
      </c>
    </row>
    <row r="77" spans="1:13" x14ac:dyDescent="0.25">
      <c r="A77" t="b">
        <v>0</v>
      </c>
      <c r="B77" s="1"/>
      <c r="C77" s="2">
        <v>42534</v>
      </c>
      <c r="D77" s="2">
        <v>42534.999305555553</v>
      </c>
      <c r="E77" s="3" t="b">
        <v>1</v>
      </c>
      <c r="F77" s="1"/>
      <c r="G77" s="1" t="s">
        <v>43</v>
      </c>
      <c r="H77" s="4" t="s">
        <v>8</v>
      </c>
      <c r="I77" s="5">
        <f>IF(E77=TRUE,ROUNDUP(D77-C77,0),ROUNDUP((D77-C77)*2,0)/2)</f>
        <v>1</v>
      </c>
      <c r="J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7">
        <f>WEEKNUM(Tableau_stats_bancs[[#This Row],[Heure de début]],)</f>
        <v>25</v>
      </c>
      <c r="L77">
        <f>WEEKNUM(Tableau_stats_bancs[[#This Row],[Heure de fin]],)</f>
        <v>25</v>
      </c>
      <c r="M77">
        <f>IF(Tableau_stats_bancs[[#This Row],[Semaine fin]]&lt;&gt;Tableau_stats_bancs[[#This Row],[Semaine début]],1,0)</f>
        <v>0</v>
      </c>
    </row>
    <row r="78" spans="1:13" x14ac:dyDescent="0.25">
      <c r="A78" t="b">
        <v>0</v>
      </c>
      <c r="B78" s="1"/>
      <c r="C78" s="2">
        <v>42535.333333333336</v>
      </c>
      <c r="D78" s="2">
        <v>42536.5</v>
      </c>
      <c r="E78" s="3" t="b">
        <v>0</v>
      </c>
      <c r="F78" s="1"/>
      <c r="G78" s="1" t="s">
        <v>43</v>
      </c>
      <c r="H78" s="4" t="s">
        <v>8</v>
      </c>
      <c r="I78" s="5">
        <f>IF(E78=TRUE,ROUNDUP(D78-C78,0),ROUNDUP((D78-C78)*2,0)/2)</f>
        <v>1.5</v>
      </c>
      <c r="J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78">
        <f>WEEKNUM(Tableau_stats_bancs[[#This Row],[Heure de début]],)</f>
        <v>25</v>
      </c>
      <c r="L78">
        <f>WEEKNUM(Tableau_stats_bancs[[#This Row],[Heure de fin]],)</f>
        <v>25</v>
      </c>
      <c r="M78">
        <f>IF(Tableau_stats_bancs[[#This Row],[Semaine fin]]&lt;&gt;Tableau_stats_bancs[[#This Row],[Semaine début]],1,0)</f>
        <v>0</v>
      </c>
    </row>
    <row r="79" spans="1:13" x14ac:dyDescent="0.25">
      <c r="A79" t="b">
        <v>0</v>
      </c>
      <c r="B79" s="1"/>
      <c r="C79" s="2">
        <v>42537</v>
      </c>
      <c r="D79" s="2">
        <v>42537.999305555553</v>
      </c>
      <c r="E79" s="3" t="b">
        <v>1</v>
      </c>
      <c r="F79" s="1"/>
      <c r="G79" s="1" t="s">
        <v>43</v>
      </c>
      <c r="H79" s="4" t="s">
        <v>8</v>
      </c>
      <c r="I79" s="5">
        <f>IF(E79=TRUE,ROUNDUP(D79-C79,0),ROUNDUP((D79-C79)*2,0)/2)</f>
        <v>1</v>
      </c>
      <c r="J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79">
        <f>WEEKNUM(Tableau_stats_bancs[[#This Row],[Heure de début]],)</f>
        <v>25</v>
      </c>
      <c r="L79">
        <f>WEEKNUM(Tableau_stats_bancs[[#This Row],[Heure de fin]],)</f>
        <v>25</v>
      </c>
      <c r="M79">
        <f>IF(Tableau_stats_bancs[[#This Row],[Semaine fin]]&lt;&gt;Tableau_stats_bancs[[#This Row],[Semaine début]],1,0)</f>
        <v>0</v>
      </c>
    </row>
    <row r="80" spans="1:13" x14ac:dyDescent="0.25">
      <c r="A80" t="b">
        <v>0</v>
      </c>
      <c r="B80" s="1"/>
      <c r="C80" s="2">
        <v>42543.333333333336</v>
      </c>
      <c r="D80" s="2">
        <v>42543.5</v>
      </c>
      <c r="E80" s="3" t="b">
        <v>0</v>
      </c>
      <c r="F80" s="1"/>
      <c r="G80" s="1" t="s">
        <v>43</v>
      </c>
      <c r="H80" s="4" t="s">
        <v>8</v>
      </c>
      <c r="I80" s="5">
        <f>IF(E80=TRUE,ROUNDUP(D80-C80,0),ROUNDUP((D80-C80)*2,0)/2)</f>
        <v>0.5</v>
      </c>
      <c r="J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80">
        <f>WEEKNUM(Tableau_stats_bancs[[#This Row],[Heure de début]],)</f>
        <v>26</v>
      </c>
      <c r="L80">
        <f>WEEKNUM(Tableau_stats_bancs[[#This Row],[Heure de fin]],)</f>
        <v>26</v>
      </c>
      <c r="M80">
        <f>IF(Tableau_stats_bancs[[#This Row],[Semaine fin]]&lt;&gt;Tableau_stats_bancs[[#This Row],[Semaine début]],1,0)</f>
        <v>0</v>
      </c>
    </row>
    <row r="81" spans="1:13" x14ac:dyDescent="0.25">
      <c r="A81" t="b">
        <v>0</v>
      </c>
      <c r="B81" s="1"/>
      <c r="C81" s="2">
        <v>42543.5</v>
      </c>
      <c r="D81" s="2">
        <v>42543.958333333336</v>
      </c>
      <c r="E81" s="3" t="b">
        <v>0</v>
      </c>
      <c r="F81" s="1"/>
      <c r="G81" s="1" t="s">
        <v>43</v>
      </c>
      <c r="H81" s="4" t="s">
        <v>8</v>
      </c>
      <c r="I81" s="5">
        <f>IF(E81=TRUE,ROUNDUP(D81-C81,0),ROUNDUP((D81-C81)*2,0)/2)</f>
        <v>0.5</v>
      </c>
      <c r="J8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81">
        <f>WEEKNUM(Tableau_stats_bancs[[#This Row],[Heure de début]],)</f>
        <v>26</v>
      </c>
      <c r="L81">
        <f>WEEKNUM(Tableau_stats_bancs[[#This Row],[Heure de fin]],)</f>
        <v>26</v>
      </c>
      <c r="M81">
        <f>IF(Tableau_stats_bancs[[#This Row],[Semaine fin]]&lt;&gt;Tableau_stats_bancs[[#This Row],[Semaine début]],1,0)</f>
        <v>0</v>
      </c>
    </row>
    <row r="82" spans="1:13" x14ac:dyDescent="0.25">
      <c r="A82" t="b">
        <v>0</v>
      </c>
      <c r="B82" s="1"/>
      <c r="C82" s="2">
        <v>42544</v>
      </c>
      <c r="D82" s="2">
        <v>42544.999305555553</v>
      </c>
      <c r="E82" s="3" t="b">
        <v>1</v>
      </c>
      <c r="F82" s="1"/>
      <c r="G82" s="1" t="s">
        <v>43</v>
      </c>
      <c r="H82" s="4" t="s">
        <v>8</v>
      </c>
      <c r="I82" s="5">
        <f>IF(E82=TRUE,ROUNDUP(D82-C82,0),ROUNDUP((D82-C82)*2,0)/2)</f>
        <v>1</v>
      </c>
      <c r="J8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2">
        <f>WEEKNUM(Tableau_stats_bancs[[#This Row],[Heure de début]],)</f>
        <v>26</v>
      </c>
      <c r="L82">
        <f>WEEKNUM(Tableau_stats_bancs[[#This Row],[Heure de fin]],)</f>
        <v>26</v>
      </c>
      <c r="M82">
        <f>IF(Tableau_stats_bancs[[#This Row],[Semaine fin]]&lt;&gt;Tableau_stats_bancs[[#This Row],[Semaine début]],1,0)</f>
        <v>0</v>
      </c>
    </row>
    <row r="83" spans="1:13" x14ac:dyDescent="0.25">
      <c r="A83" t="b">
        <v>0</v>
      </c>
      <c r="B83" s="1"/>
      <c r="C83" s="2">
        <v>42545</v>
      </c>
      <c r="D83" s="2">
        <v>42545.999305555553</v>
      </c>
      <c r="E83" s="3" t="b">
        <v>1</v>
      </c>
      <c r="F83" s="1"/>
      <c r="G83" s="1" t="s">
        <v>43</v>
      </c>
      <c r="H83" s="4" t="s">
        <v>8</v>
      </c>
      <c r="I83" s="5">
        <f>IF(E83=TRUE,ROUNDUP(D83-C83,0),ROUNDUP((D83-C83)*2,0)/2)</f>
        <v>1</v>
      </c>
      <c r="J8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3">
        <f>WEEKNUM(Tableau_stats_bancs[[#This Row],[Heure de début]],)</f>
        <v>26</v>
      </c>
      <c r="L83">
        <f>WEEKNUM(Tableau_stats_bancs[[#This Row],[Heure de fin]],)</f>
        <v>26</v>
      </c>
      <c r="M83">
        <f>IF(Tableau_stats_bancs[[#This Row],[Semaine fin]]&lt;&gt;Tableau_stats_bancs[[#This Row],[Semaine début]],1,0)</f>
        <v>0</v>
      </c>
    </row>
    <row r="84" spans="1:13" x14ac:dyDescent="0.25">
      <c r="A84" t="b">
        <v>0</v>
      </c>
      <c r="B84" s="1"/>
      <c r="C84" s="2">
        <v>42548</v>
      </c>
      <c r="D84" s="2">
        <v>42549.999305555553</v>
      </c>
      <c r="E84" s="3" t="b">
        <v>1</v>
      </c>
      <c r="F84" s="1"/>
      <c r="G84" s="1" t="s">
        <v>43</v>
      </c>
      <c r="H84" s="4" t="s">
        <v>8</v>
      </c>
      <c r="I84" s="5">
        <f>IF(E84=TRUE,ROUNDUP(D84-C84,0),ROUNDUP((D84-C84)*2,0)/2)</f>
        <v>2</v>
      </c>
      <c r="J8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84">
        <f>WEEKNUM(Tableau_stats_bancs[[#This Row],[Heure de début]],)</f>
        <v>27</v>
      </c>
      <c r="L84">
        <f>WEEKNUM(Tableau_stats_bancs[[#This Row],[Heure de fin]],)</f>
        <v>27</v>
      </c>
      <c r="M84">
        <f>IF(Tableau_stats_bancs[[#This Row],[Semaine fin]]&lt;&gt;Tableau_stats_bancs[[#This Row],[Semaine début]],1,0)</f>
        <v>0</v>
      </c>
    </row>
    <row r="85" spans="1:13" x14ac:dyDescent="0.25">
      <c r="A85" t="b">
        <v>0</v>
      </c>
      <c r="B85" s="1"/>
      <c r="C85" s="2">
        <v>42551</v>
      </c>
      <c r="D85" s="2">
        <v>42552.999305555553</v>
      </c>
      <c r="E85" s="3" t="b">
        <v>1</v>
      </c>
      <c r="F85" s="1"/>
      <c r="G85" s="1" t="s">
        <v>43</v>
      </c>
      <c r="H85" s="4" t="s">
        <v>8</v>
      </c>
      <c r="I85" s="5">
        <f>IF(E85=TRUE,ROUNDUP(D85-C85,0),ROUNDUP((D85-C85)*2,0)/2)</f>
        <v>2</v>
      </c>
      <c r="J8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85">
        <f>WEEKNUM(Tableau_stats_bancs[[#This Row],[Heure de début]],)</f>
        <v>27</v>
      </c>
      <c r="L85">
        <f>WEEKNUM(Tableau_stats_bancs[[#This Row],[Heure de fin]],)</f>
        <v>27</v>
      </c>
      <c r="M85">
        <f>IF(Tableau_stats_bancs[[#This Row],[Semaine fin]]&lt;&gt;Tableau_stats_bancs[[#This Row],[Semaine début]],1,0)</f>
        <v>0</v>
      </c>
    </row>
    <row r="86" spans="1:13" x14ac:dyDescent="0.25">
      <c r="A86" t="b">
        <v>0</v>
      </c>
      <c r="B86" s="1"/>
      <c r="C86" s="2">
        <v>42555</v>
      </c>
      <c r="D86" s="2">
        <v>42555.999305555553</v>
      </c>
      <c r="E86" s="3" t="b">
        <v>1</v>
      </c>
      <c r="F86" s="1"/>
      <c r="G86" s="1" t="s">
        <v>43</v>
      </c>
      <c r="H86" s="4" t="s">
        <v>8</v>
      </c>
      <c r="I86" s="5">
        <f>IF(E86=TRUE,ROUNDUP(D86-C86,0),ROUNDUP((D86-C86)*2,0)/2)</f>
        <v>1</v>
      </c>
      <c r="J8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6">
        <f>WEEKNUM(Tableau_stats_bancs[[#This Row],[Heure de début]],)</f>
        <v>28</v>
      </c>
      <c r="L86">
        <f>WEEKNUM(Tableau_stats_bancs[[#This Row],[Heure de fin]],)</f>
        <v>28</v>
      </c>
      <c r="M86">
        <f>IF(Tableau_stats_bancs[[#This Row],[Semaine fin]]&lt;&gt;Tableau_stats_bancs[[#This Row],[Semaine début]],1,0)</f>
        <v>0</v>
      </c>
    </row>
    <row r="87" spans="1:13" x14ac:dyDescent="0.25">
      <c r="A87" t="b">
        <v>0</v>
      </c>
      <c r="B87" s="1"/>
      <c r="C87" s="2">
        <v>42557</v>
      </c>
      <c r="D87" s="2">
        <v>42558.5</v>
      </c>
      <c r="E87" s="3" t="b">
        <v>0</v>
      </c>
      <c r="F87" s="1"/>
      <c r="G87" s="1" t="s">
        <v>43</v>
      </c>
      <c r="H87" s="4" t="s">
        <v>8</v>
      </c>
      <c r="I87" s="5">
        <f>IF(E87=TRUE,ROUNDUP(D87-C87,0),ROUNDUP((D87-C87)*2,0)/2)</f>
        <v>1.5</v>
      </c>
      <c r="J8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87">
        <f>WEEKNUM(Tableau_stats_bancs[[#This Row],[Heure de début]],)</f>
        <v>28</v>
      </c>
      <c r="L87">
        <f>WEEKNUM(Tableau_stats_bancs[[#This Row],[Heure de fin]],)</f>
        <v>28</v>
      </c>
      <c r="M87">
        <f>IF(Tableau_stats_bancs[[#This Row],[Semaine fin]]&lt;&gt;Tableau_stats_bancs[[#This Row],[Semaine début]],1,0)</f>
        <v>0</v>
      </c>
    </row>
    <row r="88" spans="1:13" x14ac:dyDescent="0.25">
      <c r="A88" t="b">
        <v>0</v>
      </c>
      <c r="B88" s="1"/>
      <c r="C88" s="2">
        <v>42558.5</v>
      </c>
      <c r="D88" s="2">
        <v>42559.996527777781</v>
      </c>
      <c r="E88" s="3" t="b">
        <v>0</v>
      </c>
      <c r="F88" s="1"/>
      <c r="G88" s="1" t="s">
        <v>43</v>
      </c>
      <c r="H88" s="4" t="s">
        <v>8</v>
      </c>
      <c r="I88" s="5">
        <f>IF(E88=TRUE,ROUNDUP(D88-C88,0),ROUNDUP((D88-C88)*2,0)/2)</f>
        <v>1.5</v>
      </c>
      <c r="J8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88">
        <f>WEEKNUM(Tableau_stats_bancs[[#This Row],[Heure de début]],)</f>
        <v>28</v>
      </c>
      <c r="L88">
        <f>WEEKNUM(Tableau_stats_bancs[[#This Row],[Heure de fin]],)</f>
        <v>28</v>
      </c>
      <c r="M88">
        <f>IF(Tableau_stats_bancs[[#This Row],[Semaine fin]]&lt;&gt;Tableau_stats_bancs[[#This Row],[Semaine début]],1,0)</f>
        <v>0</v>
      </c>
    </row>
    <row r="89" spans="1:13" x14ac:dyDescent="0.25">
      <c r="A89" t="b">
        <v>0</v>
      </c>
      <c r="B89" s="1"/>
      <c r="C89" s="2">
        <v>42562</v>
      </c>
      <c r="D89" s="2">
        <v>42562.999305555553</v>
      </c>
      <c r="E89" s="3" t="b">
        <v>1</v>
      </c>
      <c r="F89" s="1"/>
      <c r="G89" s="1" t="s">
        <v>43</v>
      </c>
      <c r="H89" s="4" t="s">
        <v>8</v>
      </c>
      <c r="I89" s="5">
        <f>IF(E89=TRUE,ROUNDUP(D89-C89,0),ROUNDUP((D89-C89)*2,0)/2)</f>
        <v>1</v>
      </c>
      <c r="J8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89">
        <f>WEEKNUM(Tableau_stats_bancs[[#This Row],[Heure de début]],)</f>
        <v>29</v>
      </c>
      <c r="L89">
        <f>WEEKNUM(Tableau_stats_bancs[[#This Row],[Heure de fin]],)</f>
        <v>29</v>
      </c>
      <c r="M89">
        <f>IF(Tableau_stats_bancs[[#This Row],[Semaine fin]]&lt;&gt;Tableau_stats_bancs[[#This Row],[Semaine début]],1,0)</f>
        <v>0</v>
      </c>
    </row>
    <row r="90" spans="1:13" x14ac:dyDescent="0.25">
      <c r="A90" t="b">
        <v>0</v>
      </c>
      <c r="B90" s="1"/>
      <c r="C90" s="2">
        <v>42564</v>
      </c>
      <c r="D90" s="2">
        <v>42564.999305555553</v>
      </c>
      <c r="E90" s="3" t="b">
        <v>1</v>
      </c>
      <c r="F90" s="1"/>
      <c r="G90" s="1" t="s">
        <v>43</v>
      </c>
      <c r="H90" s="4" t="s">
        <v>8</v>
      </c>
      <c r="I90" s="5">
        <f>IF(E90=TRUE,ROUNDUP(D90-C90,0),ROUNDUP((D90-C90)*2,0)/2)</f>
        <v>1</v>
      </c>
      <c r="J9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0">
        <f>WEEKNUM(Tableau_stats_bancs[[#This Row],[Heure de début]],)</f>
        <v>29</v>
      </c>
      <c r="L90">
        <f>WEEKNUM(Tableau_stats_bancs[[#This Row],[Heure de fin]],)</f>
        <v>29</v>
      </c>
      <c r="M90">
        <f>IF(Tableau_stats_bancs[[#This Row],[Semaine fin]]&lt;&gt;Tableau_stats_bancs[[#This Row],[Semaine début]],1,0)</f>
        <v>0</v>
      </c>
    </row>
    <row r="91" spans="1:13" x14ac:dyDescent="0.25">
      <c r="A91" t="b">
        <v>0</v>
      </c>
      <c r="B91" s="1"/>
      <c r="C91" s="2">
        <v>42570.25</v>
      </c>
      <c r="D91" s="2">
        <v>42570.854166666664</v>
      </c>
      <c r="E91" s="3" t="b">
        <v>0</v>
      </c>
      <c r="F91" s="1"/>
      <c r="G91" s="1" t="s">
        <v>43</v>
      </c>
      <c r="H91" s="4" t="s">
        <v>8</v>
      </c>
      <c r="I91" s="5">
        <f>IF(E91=TRUE,ROUNDUP(D91-C91,0),ROUNDUP((D91-C91)*2,0)/2)</f>
        <v>1</v>
      </c>
      <c r="J9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1">
        <f>WEEKNUM(Tableau_stats_bancs[[#This Row],[Heure de début]],)</f>
        <v>30</v>
      </c>
      <c r="L91">
        <f>WEEKNUM(Tableau_stats_bancs[[#This Row],[Heure de fin]],)</f>
        <v>30</v>
      </c>
      <c r="M91">
        <f>IF(Tableau_stats_bancs[[#This Row],[Semaine fin]]&lt;&gt;Tableau_stats_bancs[[#This Row],[Semaine début]],1,0)</f>
        <v>0</v>
      </c>
    </row>
    <row r="92" spans="1:13" x14ac:dyDescent="0.25">
      <c r="A92" t="b">
        <v>0</v>
      </c>
      <c r="B92" s="1"/>
      <c r="C92" s="2">
        <v>42571</v>
      </c>
      <c r="D92" s="2">
        <v>42571.999305555553</v>
      </c>
      <c r="E92" s="3" t="b">
        <v>1</v>
      </c>
      <c r="F92" s="1"/>
      <c r="G92" s="1" t="s">
        <v>43</v>
      </c>
      <c r="H92" s="4" t="s">
        <v>8</v>
      </c>
      <c r="I92" s="5">
        <f>IF(E92=TRUE,ROUNDUP(D92-C92,0),ROUNDUP((D92-C92)*2,0)/2)</f>
        <v>1</v>
      </c>
      <c r="J9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2">
        <f>WEEKNUM(Tableau_stats_bancs[[#This Row],[Heure de début]],)</f>
        <v>30</v>
      </c>
      <c r="L92">
        <f>WEEKNUM(Tableau_stats_bancs[[#This Row],[Heure de fin]],)</f>
        <v>30</v>
      </c>
      <c r="M92">
        <f>IF(Tableau_stats_bancs[[#This Row],[Semaine fin]]&lt;&gt;Tableau_stats_bancs[[#This Row],[Semaine début]],1,0)</f>
        <v>0</v>
      </c>
    </row>
    <row r="93" spans="1:13" x14ac:dyDescent="0.25">
      <c r="A93" t="b">
        <v>0</v>
      </c>
      <c r="B93" s="1"/>
      <c r="C93" s="2">
        <v>42572</v>
      </c>
      <c r="D93" s="2">
        <v>42572.999305555553</v>
      </c>
      <c r="E93" s="3" t="b">
        <v>1</v>
      </c>
      <c r="F93" s="1"/>
      <c r="G93" s="1" t="s">
        <v>43</v>
      </c>
      <c r="H93" s="4" t="s">
        <v>8</v>
      </c>
      <c r="I93" s="5">
        <f>IF(E93=TRUE,ROUNDUP(D93-C93,0),ROUNDUP((D93-C93)*2,0)/2)</f>
        <v>1</v>
      </c>
      <c r="J9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3">
        <f>WEEKNUM(Tableau_stats_bancs[[#This Row],[Heure de début]],)</f>
        <v>30</v>
      </c>
      <c r="L93">
        <f>WEEKNUM(Tableau_stats_bancs[[#This Row],[Heure de fin]],)</f>
        <v>30</v>
      </c>
      <c r="M93">
        <f>IF(Tableau_stats_bancs[[#This Row],[Semaine fin]]&lt;&gt;Tableau_stats_bancs[[#This Row],[Semaine début]],1,0)</f>
        <v>0</v>
      </c>
    </row>
    <row r="94" spans="1:13" x14ac:dyDescent="0.25">
      <c r="A94" t="b">
        <v>0</v>
      </c>
      <c r="B94" s="1"/>
      <c r="C94" s="2">
        <v>42576.541666666664</v>
      </c>
      <c r="D94" s="2">
        <v>42577.708333333336</v>
      </c>
      <c r="E94" s="3" t="b">
        <v>0</v>
      </c>
      <c r="F94" s="1"/>
      <c r="G94" s="1" t="s">
        <v>43</v>
      </c>
      <c r="H94" s="4" t="s">
        <v>8</v>
      </c>
      <c r="I94" s="5">
        <f>IF(E94=TRUE,ROUNDUP(D94-C94,0),ROUNDUP((D94-C94)*2,0)/2)</f>
        <v>1.5</v>
      </c>
      <c r="J9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94">
        <f>WEEKNUM(Tableau_stats_bancs[[#This Row],[Heure de début]],)</f>
        <v>31</v>
      </c>
      <c r="L94">
        <f>WEEKNUM(Tableau_stats_bancs[[#This Row],[Heure de fin]],)</f>
        <v>31</v>
      </c>
      <c r="M94">
        <f>IF(Tableau_stats_bancs[[#This Row],[Semaine fin]]&lt;&gt;Tableau_stats_bancs[[#This Row],[Semaine début]],1,0)</f>
        <v>0</v>
      </c>
    </row>
    <row r="95" spans="1:13" x14ac:dyDescent="0.25">
      <c r="A95" t="b">
        <v>0</v>
      </c>
      <c r="B95" s="1"/>
      <c r="C95" s="2">
        <v>42578.333333333336</v>
      </c>
      <c r="D95" s="2">
        <v>42578.708333333336</v>
      </c>
      <c r="E95" s="3" t="b">
        <v>0</v>
      </c>
      <c r="F95" s="1"/>
      <c r="G95" s="1" t="s">
        <v>43</v>
      </c>
      <c r="H95" s="4" t="s">
        <v>8</v>
      </c>
      <c r="I95" s="5">
        <f>IF(E95=TRUE,ROUNDUP(D95-C95,0),ROUNDUP((D95-C95)*2,0)/2)</f>
        <v>0.5</v>
      </c>
      <c r="J9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95">
        <f>WEEKNUM(Tableau_stats_bancs[[#This Row],[Heure de début]],)</f>
        <v>31</v>
      </c>
      <c r="L95">
        <f>WEEKNUM(Tableau_stats_bancs[[#This Row],[Heure de fin]],)</f>
        <v>31</v>
      </c>
      <c r="M95">
        <f>IF(Tableau_stats_bancs[[#This Row],[Semaine fin]]&lt;&gt;Tableau_stats_bancs[[#This Row],[Semaine début]],1,0)</f>
        <v>0</v>
      </c>
    </row>
    <row r="96" spans="1:13" x14ac:dyDescent="0.25">
      <c r="A96" t="b">
        <v>0</v>
      </c>
      <c r="B96" s="1"/>
      <c r="C96" s="2">
        <v>42579</v>
      </c>
      <c r="D96" s="2">
        <v>42579.999305555553</v>
      </c>
      <c r="E96" s="3" t="b">
        <v>1</v>
      </c>
      <c r="F96" s="1"/>
      <c r="G96" s="1" t="s">
        <v>43</v>
      </c>
      <c r="H96" s="4" t="s">
        <v>8</v>
      </c>
      <c r="I96" s="5">
        <f>IF(E96=TRUE,ROUNDUP(D96-C96,0),ROUNDUP((D96-C96)*2,0)/2)</f>
        <v>1</v>
      </c>
      <c r="J9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6">
        <f>WEEKNUM(Tableau_stats_bancs[[#This Row],[Heure de début]],)</f>
        <v>31</v>
      </c>
      <c r="L96">
        <f>WEEKNUM(Tableau_stats_bancs[[#This Row],[Heure de fin]],)</f>
        <v>31</v>
      </c>
      <c r="M96">
        <f>IF(Tableau_stats_bancs[[#This Row],[Semaine fin]]&lt;&gt;Tableau_stats_bancs[[#This Row],[Semaine début]],1,0)</f>
        <v>0</v>
      </c>
    </row>
    <row r="97" spans="1:13" x14ac:dyDescent="0.25">
      <c r="A97" t="b">
        <v>0</v>
      </c>
      <c r="B97" s="1"/>
      <c r="C97" s="2">
        <v>42580</v>
      </c>
      <c r="D97" s="2">
        <v>42580.999305555553</v>
      </c>
      <c r="E97" s="3" t="b">
        <v>1</v>
      </c>
      <c r="F97" s="1"/>
      <c r="G97" s="1" t="s">
        <v>43</v>
      </c>
      <c r="H97" s="4" t="s">
        <v>8</v>
      </c>
      <c r="I97" s="5">
        <f>IF(E97=TRUE,ROUNDUP(D97-C97,0),ROUNDUP((D97-C97)*2,0)/2)</f>
        <v>1</v>
      </c>
      <c r="J9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7">
        <f>WEEKNUM(Tableau_stats_bancs[[#This Row],[Heure de début]],)</f>
        <v>31</v>
      </c>
      <c r="L97">
        <f>WEEKNUM(Tableau_stats_bancs[[#This Row],[Heure de fin]],)</f>
        <v>31</v>
      </c>
      <c r="M97">
        <f>IF(Tableau_stats_bancs[[#This Row],[Semaine fin]]&lt;&gt;Tableau_stats_bancs[[#This Row],[Semaine début]],1,0)</f>
        <v>0</v>
      </c>
    </row>
    <row r="98" spans="1:13" x14ac:dyDescent="0.25">
      <c r="A98" t="b">
        <v>0</v>
      </c>
      <c r="B98" s="1"/>
      <c r="C98" s="2">
        <v>42584</v>
      </c>
      <c r="D98" s="2">
        <v>42584.999305555553</v>
      </c>
      <c r="E98" s="3" t="b">
        <v>1</v>
      </c>
      <c r="F98" s="1"/>
      <c r="G98" s="1" t="s">
        <v>43</v>
      </c>
      <c r="H98" s="4" t="s">
        <v>8</v>
      </c>
      <c r="I98" s="5">
        <f>IF(E98=TRUE,ROUNDUP(D98-C98,0),ROUNDUP((D98-C98)*2,0)/2)</f>
        <v>1</v>
      </c>
      <c r="J9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98">
        <f>WEEKNUM(Tableau_stats_bancs[[#This Row],[Heure de début]],)</f>
        <v>32</v>
      </c>
      <c r="L98">
        <f>WEEKNUM(Tableau_stats_bancs[[#This Row],[Heure de fin]],)</f>
        <v>32</v>
      </c>
      <c r="M98">
        <f>IF(Tableau_stats_bancs[[#This Row],[Semaine fin]]&lt;&gt;Tableau_stats_bancs[[#This Row],[Semaine début]],1,0)</f>
        <v>0</v>
      </c>
    </row>
    <row r="99" spans="1:13" x14ac:dyDescent="0.25">
      <c r="A99" t="b">
        <v>0</v>
      </c>
      <c r="B99" s="1"/>
      <c r="C99" s="2">
        <v>42585.583333333336</v>
      </c>
      <c r="D99" s="2">
        <v>42586.75</v>
      </c>
      <c r="E99" s="3" t="b">
        <v>0</v>
      </c>
      <c r="F99" s="1"/>
      <c r="G99" s="1" t="s">
        <v>43</v>
      </c>
      <c r="H99" s="4" t="s">
        <v>8</v>
      </c>
      <c r="I99" s="5">
        <f>IF(E99=TRUE,ROUNDUP(D99-C99,0),ROUNDUP((D99-C99)*2,0)/2)</f>
        <v>1.5</v>
      </c>
      <c r="J9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99">
        <f>WEEKNUM(Tableau_stats_bancs[[#This Row],[Heure de début]],)</f>
        <v>32</v>
      </c>
      <c r="L99">
        <f>WEEKNUM(Tableau_stats_bancs[[#This Row],[Heure de fin]],)</f>
        <v>32</v>
      </c>
      <c r="M99">
        <f>IF(Tableau_stats_bancs[[#This Row],[Semaine fin]]&lt;&gt;Tableau_stats_bancs[[#This Row],[Semaine début]],1,0)</f>
        <v>0</v>
      </c>
    </row>
    <row r="100" spans="1:13" x14ac:dyDescent="0.25">
      <c r="A100" t="b">
        <v>0</v>
      </c>
      <c r="B100" s="1"/>
      <c r="C100" s="2">
        <v>42587</v>
      </c>
      <c r="D100" s="2">
        <v>42587.999305555553</v>
      </c>
      <c r="E100" s="3" t="b">
        <v>1</v>
      </c>
      <c r="F100" s="1"/>
      <c r="G100" s="1" t="s">
        <v>43</v>
      </c>
      <c r="H100" s="4" t="s">
        <v>8</v>
      </c>
      <c r="I100" s="5">
        <f>IF(E100=TRUE,ROUNDUP(D100-C100,0),ROUNDUP((D100-C100)*2,0)/2)</f>
        <v>1</v>
      </c>
      <c r="J10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0">
        <f>WEEKNUM(Tableau_stats_bancs[[#This Row],[Heure de début]],)</f>
        <v>32</v>
      </c>
      <c r="L100">
        <f>WEEKNUM(Tableau_stats_bancs[[#This Row],[Heure de fin]],)</f>
        <v>32</v>
      </c>
      <c r="M100">
        <f>IF(Tableau_stats_bancs[[#This Row],[Semaine fin]]&lt;&gt;Tableau_stats_bancs[[#This Row],[Semaine début]],1,0)</f>
        <v>0</v>
      </c>
    </row>
    <row r="101" spans="1:13" x14ac:dyDescent="0.25">
      <c r="A101" t="b">
        <v>0</v>
      </c>
      <c r="B101" s="1"/>
      <c r="C101" s="2">
        <v>42590</v>
      </c>
      <c r="D101" s="2">
        <v>42590.999305555553</v>
      </c>
      <c r="E101" s="3" t="b">
        <v>1</v>
      </c>
      <c r="F101" s="1"/>
      <c r="G101" s="1" t="s">
        <v>43</v>
      </c>
      <c r="H101" s="4" t="s">
        <v>8</v>
      </c>
      <c r="I101" s="5">
        <f>IF(E101=TRUE,ROUNDUP(D101-C101,0),ROUNDUP((D101-C101)*2,0)/2)</f>
        <v>1</v>
      </c>
      <c r="J10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1">
        <f>WEEKNUM(Tableau_stats_bancs[[#This Row],[Heure de début]],)</f>
        <v>33</v>
      </c>
      <c r="L101">
        <f>WEEKNUM(Tableau_stats_bancs[[#This Row],[Heure de fin]],)</f>
        <v>33</v>
      </c>
      <c r="M101">
        <f>IF(Tableau_stats_bancs[[#This Row],[Semaine fin]]&lt;&gt;Tableau_stats_bancs[[#This Row],[Semaine début]],1,0)</f>
        <v>0</v>
      </c>
    </row>
    <row r="102" spans="1:13" x14ac:dyDescent="0.25">
      <c r="A102" t="b">
        <v>0</v>
      </c>
      <c r="B102" s="1"/>
      <c r="C102" s="2">
        <v>42591.375</v>
      </c>
      <c r="D102" s="2">
        <v>42593.5</v>
      </c>
      <c r="E102" s="3" t="b">
        <v>0</v>
      </c>
      <c r="F102" s="1"/>
      <c r="G102" s="1" t="s">
        <v>43</v>
      </c>
      <c r="H102" s="4" t="s">
        <v>8</v>
      </c>
      <c r="I102" s="5">
        <f>IF(E102=TRUE,ROUNDUP(D102-C102,0),ROUNDUP((D102-C102)*2,0)/2)</f>
        <v>2.5</v>
      </c>
      <c r="J10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102">
        <f>WEEKNUM(Tableau_stats_bancs[[#This Row],[Heure de début]],)</f>
        <v>33</v>
      </c>
      <c r="L102">
        <f>WEEKNUM(Tableau_stats_bancs[[#This Row],[Heure de fin]],)</f>
        <v>33</v>
      </c>
      <c r="M102">
        <f>IF(Tableau_stats_bancs[[#This Row],[Semaine fin]]&lt;&gt;Tableau_stats_bancs[[#This Row],[Semaine début]],1,0)</f>
        <v>0</v>
      </c>
    </row>
    <row r="103" spans="1:13" x14ac:dyDescent="0.25">
      <c r="A103" t="b">
        <v>0</v>
      </c>
      <c r="B103" s="1"/>
      <c r="C103" s="2">
        <v>42600</v>
      </c>
      <c r="D103" s="2">
        <v>42600.999305555553</v>
      </c>
      <c r="E103" s="3" t="b">
        <v>1</v>
      </c>
      <c r="F103" s="1"/>
      <c r="G103" s="1" t="s">
        <v>43</v>
      </c>
      <c r="H103" s="4" t="s">
        <v>9</v>
      </c>
      <c r="I103" s="5">
        <f>IF(E103=TRUE,ROUNDUP(D103-C103,0),ROUNDUP((D103-C103)*2,0)/2)</f>
        <v>1</v>
      </c>
      <c r="J10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3">
        <f>WEEKNUM(Tableau_stats_bancs[[#This Row],[Heure de début]],)</f>
        <v>34</v>
      </c>
      <c r="L103">
        <f>WEEKNUM(Tableau_stats_bancs[[#This Row],[Heure de fin]],)</f>
        <v>34</v>
      </c>
      <c r="M103">
        <f>IF(Tableau_stats_bancs[[#This Row],[Semaine fin]]&lt;&gt;Tableau_stats_bancs[[#This Row],[Semaine début]],1,0)</f>
        <v>0</v>
      </c>
    </row>
    <row r="104" spans="1:13" x14ac:dyDescent="0.25">
      <c r="A104" t="b">
        <v>0</v>
      </c>
      <c r="B104" s="1"/>
      <c r="C104" s="2">
        <v>42601</v>
      </c>
      <c r="D104" s="2">
        <v>42601.999305555553</v>
      </c>
      <c r="E104" s="3" t="b">
        <v>1</v>
      </c>
      <c r="F104" s="1"/>
      <c r="G104" s="1" t="s">
        <v>43</v>
      </c>
      <c r="H104" s="4" t="s">
        <v>8</v>
      </c>
      <c r="I104" s="5">
        <f>IF(E104=TRUE,ROUNDUP(D104-C104,0),ROUNDUP((D104-C104)*2,0)/2)</f>
        <v>1</v>
      </c>
      <c r="J10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4">
        <f>WEEKNUM(Tableau_stats_bancs[[#This Row],[Heure de début]],)</f>
        <v>34</v>
      </c>
      <c r="L104">
        <f>WEEKNUM(Tableau_stats_bancs[[#This Row],[Heure de fin]],)</f>
        <v>34</v>
      </c>
      <c r="M104">
        <f>IF(Tableau_stats_bancs[[#This Row],[Semaine fin]]&lt;&gt;Tableau_stats_bancs[[#This Row],[Semaine début]],1,0)</f>
        <v>0</v>
      </c>
    </row>
    <row r="105" spans="1:13" x14ac:dyDescent="0.25">
      <c r="A105" t="b">
        <v>0</v>
      </c>
      <c r="B105" s="1"/>
      <c r="C105" s="2">
        <v>42605</v>
      </c>
      <c r="D105" s="2">
        <v>42605.999305555553</v>
      </c>
      <c r="E105" s="3" t="b">
        <v>1</v>
      </c>
      <c r="F105" s="1"/>
      <c r="G105" s="1" t="s">
        <v>43</v>
      </c>
      <c r="H105" s="4" t="s">
        <v>9</v>
      </c>
      <c r="I105" s="5">
        <f>IF(E105=TRUE,ROUNDUP(D105-C105,0),ROUNDUP((D105-C105)*2,0)/2)</f>
        <v>1</v>
      </c>
      <c r="J10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5">
        <f>WEEKNUM(Tableau_stats_bancs[[#This Row],[Heure de début]],)</f>
        <v>35</v>
      </c>
      <c r="L105">
        <f>WEEKNUM(Tableau_stats_bancs[[#This Row],[Heure de fin]],)</f>
        <v>35</v>
      </c>
      <c r="M105">
        <f>IF(Tableau_stats_bancs[[#This Row],[Semaine fin]]&lt;&gt;Tableau_stats_bancs[[#This Row],[Semaine début]],1,0)</f>
        <v>0</v>
      </c>
    </row>
    <row r="106" spans="1:13" x14ac:dyDescent="0.25">
      <c r="A106" t="b">
        <v>0</v>
      </c>
      <c r="B106" s="1"/>
      <c r="C106" s="2">
        <v>42607</v>
      </c>
      <c r="D106" s="2">
        <v>42607.999305555553</v>
      </c>
      <c r="E106" s="3" t="b">
        <v>1</v>
      </c>
      <c r="F106" s="1"/>
      <c r="G106" s="1" t="s">
        <v>43</v>
      </c>
      <c r="H106" s="4" t="s">
        <v>9</v>
      </c>
      <c r="I106" s="5">
        <f>IF(E106=TRUE,ROUNDUP(D106-C106,0),ROUNDUP((D106-C106)*2,0)/2)</f>
        <v>1</v>
      </c>
      <c r="J10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6">
        <f>WEEKNUM(Tableau_stats_bancs[[#This Row],[Heure de début]],)</f>
        <v>35</v>
      </c>
      <c r="L106">
        <f>WEEKNUM(Tableau_stats_bancs[[#This Row],[Heure de fin]],)</f>
        <v>35</v>
      </c>
      <c r="M106">
        <f>IF(Tableau_stats_bancs[[#This Row],[Semaine fin]]&lt;&gt;Tableau_stats_bancs[[#This Row],[Semaine début]],1,0)</f>
        <v>0</v>
      </c>
    </row>
    <row r="107" spans="1:13" x14ac:dyDescent="0.25">
      <c r="A107" t="b">
        <v>0</v>
      </c>
      <c r="B107" s="1"/>
      <c r="C107" s="2">
        <v>42612</v>
      </c>
      <c r="D107" s="2">
        <v>42612.999305555553</v>
      </c>
      <c r="E107" s="3" t="b">
        <v>1</v>
      </c>
      <c r="F107" s="1"/>
      <c r="G107" s="1" t="s">
        <v>43</v>
      </c>
      <c r="H107" s="4" t="s">
        <v>9</v>
      </c>
      <c r="I107" s="5">
        <f>IF(E107=TRUE,ROUNDUP(D107-C107,0),ROUNDUP((D107-C107)*2,0)/2)</f>
        <v>1</v>
      </c>
      <c r="J10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7">
        <f>WEEKNUM(Tableau_stats_bancs[[#This Row],[Heure de début]],)</f>
        <v>36</v>
      </c>
      <c r="L107">
        <f>WEEKNUM(Tableau_stats_bancs[[#This Row],[Heure de fin]],)</f>
        <v>36</v>
      </c>
      <c r="M107">
        <f>IF(Tableau_stats_bancs[[#This Row],[Semaine fin]]&lt;&gt;Tableau_stats_bancs[[#This Row],[Semaine début]],1,0)</f>
        <v>0</v>
      </c>
    </row>
    <row r="108" spans="1:13" x14ac:dyDescent="0.25">
      <c r="A108" t="b">
        <v>0</v>
      </c>
      <c r="B108" s="1"/>
      <c r="C108" s="2">
        <v>42614</v>
      </c>
      <c r="D108" s="2">
        <v>42614.999305555553</v>
      </c>
      <c r="E108" s="3" t="b">
        <v>1</v>
      </c>
      <c r="F108" s="1"/>
      <c r="G108" s="1" t="s">
        <v>43</v>
      </c>
      <c r="H108" s="4" t="s">
        <v>9</v>
      </c>
      <c r="I108" s="5">
        <f>IF(E108=TRUE,ROUNDUP(D108-C108,0),ROUNDUP((D108-C108)*2,0)/2)</f>
        <v>1</v>
      </c>
      <c r="J10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8">
        <f>WEEKNUM(Tableau_stats_bancs[[#This Row],[Heure de début]],)</f>
        <v>36</v>
      </c>
      <c r="L108">
        <f>WEEKNUM(Tableau_stats_bancs[[#This Row],[Heure de fin]],)</f>
        <v>36</v>
      </c>
      <c r="M108">
        <f>IF(Tableau_stats_bancs[[#This Row],[Semaine fin]]&lt;&gt;Tableau_stats_bancs[[#This Row],[Semaine début]],1,0)</f>
        <v>0</v>
      </c>
    </row>
    <row r="109" spans="1:13" x14ac:dyDescent="0.25">
      <c r="A109" t="b">
        <v>0</v>
      </c>
      <c r="B109" s="1"/>
      <c r="C109" s="2">
        <v>42620</v>
      </c>
      <c r="D109" s="2">
        <v>42620.999305555553</v>
      </c>
      <c r="E109" s="3" t="b">
        <v>1</v>
      </c>
      <c r="F109" s="1"/>
      <c r="G109" s="1" t="s">
        <v>43</v>
      </c>
      <c r="H109" s="4" t="s">
        <v>8</v>
      </c>
      <c r="I109" s="5">
        <f>IF(E109=TRUE,ROUNDUP(D109-C109,0),ROUNDUP((D109-C109)*2,0)/2)</f>
        <v>1</v>
      </c>
      <c r="J10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09">
        <f>WEEKNUM(Tableau_stats_bancs[[#This Row],[Heure de début]],)</f>
        <v>37</v>
      </c>
      <c r="L109">
        <f>WEEKNUM(Tableau_stats_bancs[[#This Row],[Heure de fin]],)</f>
        <v>37</v>
      </c>
      <c r="M109">
        <f>IF(Tableau_stats_bancs[[#This Row],[Semaine fin]]&lt;&gt;Tableau_stats_bancs[[#This Row],[Semaine début]],1,0)</f>
        <v>0</v>
      </c>
    </row>
    <row r="110" spans="1:13" x14ac:dyDescent="0.25">
      <c r="A110" t="b">
        <v>0</v>
      </c>
      <c r="B110" s="1"/>
      <c r="C110" s="2">
        <v>42621</v>
      </c>
      <c r="D110" s="2">
        <v>42621.999305555553</v>
      </c>
      <c r="E110" s="3" t="b">
        <v>1</v>
      </c>
      <c r="F110" s="1"/>
      <c r="G110" s="1" t="s">
        <v>43</v>
      </c>
      <c r="H110" s="4" t="s">
        <v>8</v>
      </c>
      <c r="I110" s="5">
        <f>IF(E110=TRUE,ROUNDUP(D110-C110,0),ROUNDUP((D110-C110)*2,0)/2)</f>
        <v>1</v>
      </c>
      <c r="J1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0">
        <f>WEEKNUM(Tableau_stats_bancs[[#This Row],[Heure de début]],)</f>
        <v>37</v>
      </c>
      <c r="L110">
        <f>WEEKNUM(Tableau_stats_bancs[[#This Row],[Heure de fin]],)</f>
        <v>37</v>
      </c>
      <c r="M110">
        <f>IF(Tableau_stats_bancs[[#This Row],[Semaine fin]]&lt;&gt;Tableau_stats_bancs[[#This Row],[Semaine début]],1,0)</f>
        <v>0</v>
      </c>
    </row>
    <row r="111" spans="1:13" x14ac:dyDescent="0.25">
      <c r="A111" t="b">
        <v>0</v>
      </c>
      <c r="B111" s="1"/>
      <c r="C111" s="2">
        <v>42622</v>
      </c>
      <c r="D111" s="2">
        <v>42628.999305555553</v>
      </c>
      <c r="E111" s="3" t="b">
        <v>1</v>
      </c>
      <c r="F111" s="1"/>
      <c r="G111" s="1" t="s">
        <v>43</v>
      </c>
      <c r="H111" s="4" t="s">
        <v>8</v>
      </c>
      <c r="I111" s="5">
        <f>IF(E111=TRUE,ROUNDUP(D111-C111,0),ROUNDUP((D111-C111)*2,0)/2)</f>
        <v>7</v>
      </c>
      <c r="J1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2.333333333333333</v>
      </c>
      <c r="K111">
        <f>WEEKNUM(Tableau_stats_bancs[[#This Row],[Heure de début]],)</f>
        <v>37</v>
      </c>
      <c r="L111">
        <f>WEEKNUM(Tableau_stats_bancs[[#This Row],[Heure de fin]],)</f>
        <v>38</v>
      </c>
      <c r="M111">
        <f>IF(Tableau_stats_bancs[[#This Row],[Semaine fin]]&lt;&gt;Tableau_stats_bancs[[#This Row],[Semaine début]],1,0)</f>
        <v>1</v>
      </c>
    </row>
    <row r="112" spans="1:13" x14ac:dyDescent="0.25">
      <c r="A112" t="b">
        <v>0</v>
      </c>
      <c r="B112" s="1"/>
      <c r="C112" s="2">
        <v>42629</v>
      </c>
      <c r="D112" s="2">
        <v>42629.999305555553</v>
      </c>
      <c r="E112" s="3" t="b">
        <v>1</v>
      </c>
      <c r="F112" s="1"/>
      <c r="G112" s="1" t="s">
        <v>43</v>
      </c>
      <c r="H112" s="4" t="s">
        <v>8</v>
      </c>
      <c r="I112" s="5">
        <f>IF(E112=TRUE,ROUNDUP(D112-C112,0),ROUNDUP((D112-C112)*2,0)/2)</f>
        <v>1</v>
      </c>
      <c r="J1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2" s="3">
        <f>WEEKNUM(Tableau_stats_bancs[[#This Row],[Heure de début]],)</f>
        <v>38</v>
      </c>
      <c r="L112">
        <f>WEEKNUM(Tableau_stats_bancs[[#This Row],[Heure de fin]],)</f>
        <v>38</v>
      </c>
      <c r="M112">
        <f>IF(Tableau_stats_bancs[[#This Row],[Semaine fin]]&lt;&gt;Tableau_stats_bancs[[#This Row],[Semaine début]],1,0)</f>
        <v>0</v>
      </c>
    </row>
    <row r="113" spans="1:13" x14ac:dyDescent="0.25">
      <c r="A113" t="b">
        <v>0</v>
      </c>
      <c r="B113" s="1"/>
      <c r="C113" s="2">
        <v>42634</v>
      </c>
      <c r="D113" s="2">
        <v>42636.999305555553</v>
      </c>
      <c r="E113" s="3" t="b">
        <v>1</v>
      </c>
      <c r="F113" s="1"/>
      <c r="G113" s="1" t="s">
        <v>43</v>
      </c>
      <c r="H113" s="4" t="s">
        <v>8</v>
      </c>
      <c r="I113" s="5">
        <f>IF(E113=TRUE,ROUNDUP(D113-C113,0),ROUNDUP((D113-C113)*2,0)/2)</f>
        <v>3</v>
      </c>
      <c r="J1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13" s="3">
        <f>WEEKNUM(Tableau_stats_bancs[[#This Row],[Heure de début]],)</f>
        <v>39</v>
      </c>
      <c r="L113">
        <f>WEEKNUM(Tableau_stats_bancs[[#This Row],[Heure de fin]],)</f>
        <v>39</v>
      </c>
      <c r="M113">
        <f>IF(Tableau_stats_bancs[[#This Row],[Semaine fin]]&lt;&gt;Tableau_stats_bancs[[#This Row],[Semaine début]],1,0)</f>
        <v>0</v>
      </c>
    </row>
    <row r="114" spans="1:13" x14ac:dyDescent="0.25">
      <c r="A114" t="b">
        <v>0</v>
      </c>
      <c r="B114" s="1"/>
      <c r="C114" s="2">
        <v>42373</v>
      </c>
      <c r="D114" s="2">
        <v>42377.999305555553</v>
      </c>
      <c r="E114" s="3" t="b">
        <v>1</v>
      </c>
      <c r="F114" s="1"/>
      <c r="G114" s="1" t="s">
        <v>44</v>
      </c>
      <c r="H114" s="4" t="s">
        <v>8</v>
      </c>
      <c r="I114" s="5">
        <f>IF(E114=TRUE,ROUNDUP(D114-C114,0),ROUNDUP((D114-C114)*2,0)/2)</f>
        <v>5</v>
      </c>
      <c r="J1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14">
        <f>WEEKNUM(Tableau_stats_bancs[[#This Row],[Heure de début]],)</f>
        <v>2</v>
      </c>
      <c r="L114">
        <f>WEEKNUM(Tableau_stats_bancs[[#This Row],[Heure de fin]],)</f>
        <v>2</v>
      </c>
      <c r="M114">
        <f>IF(Tableau_stats_bancs[[#This Row],[Semaine fin]]&lt;&gt;Tableau_stats_bancs[[#This Row],[Semaine début]],1,0)</f>
        <v>0</v>
      </c>
    </row>
    <row r="115" spans="1:13" x14ac:dyDescent="0.25">
      <c r="A115" t="b">
        <v>0</v>
      </c>
      <c r="B115" s="1"/>
      <c r="C115" s="2">
        <v>42380</v>
      </c>
      <c r="D115" s="2">
        <v>42384.999305555553</v>
      </c>
      <c r="E115" s="3" t="b">
        <v>1</v>
      </c>
      <c r="F115" s="1"/>
      <c r="G115" s="1" t="s">
        <v>44</v>
      </c>
      <c r="H115" s="4" t="s">
        <v>8</v>
      </c>
      <c r="I115" s="5">
        <f>IF(E115=TRUE,ROUNDUP(D115-C115,0),ROUNDUP((D115-C115)*2,0)/2)</f>
        <v>5</v>
      </c>
      <c r="J1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15">
        <f>WEEKNUM(Tableau_stats_bancs[[#This Row],[Heure de début]],)</f>
        <v>3</v>
      </c>
      <c r="L115">
        <f>WEEKNUM(Tableau_stats_bancs[[#This Row],[Heure de fin]],)</f>
        <v>3</v>
      </c>
      <c r="M115">
        <f>IF(Tableau_stats_bancs[[#This Row],[Semaine fin]]&lt;&gt;Tableau_stats_bancs[[#This Row],[Semaine début]],1,0)</f>
        <v>0</v>
      </c>
    </row>
    <row r="116" spans="1:13" x14ac:dyDescent="0.25">
      <c r="A116" t="b">
        <v>0</v>
      </c>
      <c r="B116" s="1"/>
      <c r="C116" s="2">
        <v>42387</v>
      </c>
      <c r="D116" s="2">
        <v>42390.999305555553</v>
      </c>
      <c r="E116" s="3" t="b">
        <v>1</v>
      </c>
      <c r="F116" s="1"/>
      <c r="G116" s="1" t="s">
        <v>44</v>
      </c>
      <c r="H116" s="4" t="s">
        <v>8</v>
      </c>
      <c r="I116" s="5">
        <f>IF(E116=TRUE,ROUNDUP(D116-C116,0),ROUNDUP((D116-C116)*2,0)/2)</f>
        <v>4</v>
      </c>
      <c r="J1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16">
        <f>WEEKNUM(Tableau_stats_bancs[[#This Row],[Heure de début]],)</f>
        <v>4</v>
      </c>
      <c r="L116">
        <f>WEEKNUM(Tableau_stats_bancs[[#This Row],[Heure de fin]],)</f>
        <v>4</v>
      </c>
      <c r="M116">
        <f>IF(Tableau_stats_bancs[[#This Row],[Semaine fin]]&lt;&gt;Tableau_stats_bancs[[#This Row],[Semaine début]],1,0)</f>
        <v>0</v>
      </c>
    </row>
    <row r="117" spans="1:13" x14ac:dyDescent="0.25">
      <c r="A117" t="b">
        <v>0</v>
      </c>
      <c r="B117" s="1"/>
      <c r="C117" s="2">
        <v>42391</v>
      </c>
      <c r="D117" s="2">
        <v>42391.999305555553</v>
      </c>
      <c r="E117" s="3" t="b">
        <v>1</v>
      </c>
      <c r="F117" s="1"/>
      <c r="G117" s="1" t="s">
        <v>44</v>
      </c>
      <c r="H117" s="4" t="s">
        <v>8</v>
      </c>
      <c r="I117" s="5">
        <f>IF(E117=TRUE,ROUNDUP(D117-C117,0),ROUNDUP((D117-C117)*2,0)/2)</f>
        <v>1</v>
      </c>
      <c r="J1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7">
        <f>WEEKNUM(Tableau_stats_bancs[[#This Row],[Heure de début]],)</f>
        <v>4</v>
      </c>
      <c r="L117">
        <f>WEEKNUM(Tableau_stats_bancs[[#This Row],[Heure de fin]],)</f>
        <v>4</v>
      </c>
      <c r="M117">
        <f>IF(Tableau_stats_bancs[[#This Row],[Semaine fin]]&lt;&gt;Tableau_stats_bancs[[#This Row],[Semaine début]],1,0)</f>
        <v>0</v>
      </c>
    </row>
    <row r="118" spans="1:13" x14ac:dyDescent="0.25">
      <c r="A118" t="b">
        <v>0</v>
      </c>
      <c r="B118" s="1"/>
      <c r="C118" s="2">
        <v>42394</v>
      </c>
      <c r="D118" s="2">
        <v>42397.999305555553</v>
      </c>
      <c r="E118" s="3" t="b">
        <v>1</v>
      </c>
      <c r="F118" s="1"/>
      <c r="G118" s="1" t="s">
        <v>44</v>
      </c>
      <c r="H118" s="4" t="s">
        <v>8</v>
      </c>
      <c r="I118" s="5">
        <f>IF(E118=TRUE,ROUNDUP(D118-C118,0),ROUNDUP((D118-C118)*2,0)/2)</f>
        <v>4</v>
      </c>
      <c r="J1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18">
        <f>WEEKNUM(Tableau_stats_bancs[[#This Row],[Heure de début]],)</f>
        <v>5</v>
      </c>
      <c r="L118">
        <f>WEEKNUM(Tableau_stats_bancs[[#This Row],[Heure de fin]],)</f>
        <v>5</v>
      </c>
      <c r="M118">
        <f>IF(Tableau_stats_bancs[[#This Row],[Semaine fin]]&lt;&gt;Tableau_stats_bancs[[#This Row],[Semaine début]],1,0)</f>
        <v>0</v>
      </c>
    </row>
    <row r="119" spans="1:13" x14ac:dyDescent="0.25">
      <c r="A119" t="b">
        <v>0</v>
      </c>
      <c r="B119" s="1"/>
      <c r="C119" s="2">
        <v>42398</v>
      </c>
      <c r="D119" s="2">
        <v>42398.999305555553</v>
      </c>
      <c r="E119" s="3" t="b">
        <v>1</v>
      </c>
      <c r="F119" s="1"/>
      <c r="G119" s="1" t="s">
        <v>44</v>
      </c>
      <c r="H119" s="4" t="s">
        <v>8</v>
      </c>
      <c r="I119" s="5">
        <f>IF(E119=TRUE,ROUNDUP(D119-C119,0),ROUNDUP((D119-C119)*2,0)/2)</f>
        <v>1</v>
      </c>
      <c r="J1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19">
        <f>WEEKNUM(Tableau_stats_bancs[[#This Row],[Heure de début]],)</f>
        <v>5</v>
      </c>
      <c r="L119">
        <f>WEEKNUM(Tableau_stats_bancs[[#This Row],[Heure de fin]],)</f>
        <v>5</v>
      </c>
      <c r="M119">
        <f>IF(Tableau_stats_bancs[[#This Row],[Semaine fin]]&lt;&gt;Tableau_stats_bancs[[#This Row],[Semaine début]],1,0)</f>
        <v>0</v>
      </c>
    </row>
    <row r="120" spans="1:13" x14ac:dyDescent="0.25">
      <c r="A120" t="b">
        <v>0</v>
      </c>
      <c r="B120" s="1"/>
      <c r="C120" s="2">
        <v>42401</v>
      </c>
      <c r="D120" s="2">
        <v>42405.999305555553</v>
      </c>
      <c r="E120" s="3" t="b">
        <v>1</v>
      </c>
      <c r="F120" s="1"/>
      <c r="G120" s="1" t="s">
        <v>44</v>
      </c>
      <c r="H120" s="4" t="s">
        <v>8</v>
      </c>
      <c r="I120" s="5">
        <f>IF(E120=TRUE,ROUNDUP(D120-C120,0),ROUNDUP((D120-C120)*2,0)/2)</f>
        <v>5</v>
      </c>
      <c r="J1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20">
        <f>WEEKNUM(Tableau_stats_bancs[[#This Row],[Heure de début]],)</f>
        <v>6</v>
      </c>
      <c r="L120">
        <f>WEEKNUM(Tableau_stats_bancs[[#This Row],[Heure de fin]],)</f>
        <v>6</v>
      </c>
      <c r="M120">
        <f>IF(Tableau_stats_bancs[[#This Row],[Semaine fin]]&lt;&gt;Tableau_stats_bancs[[#This Row],[Semaine début]],1,0)</f>
        <v>0</v>
      </c>
    </row>
    <row r="121" spans="1:13" x14ac:dyDescent="0.25">
      <c r="A121" t="b">
        <v>0</v>
      </c>
      <c r="B121" s="1"/>
      <c r="C121" s="2">
        <v>42408</v>
      </c>
      <c r="D121" s="2">
        <v>42412.999305555553</v>
      </c>
      <c r="E121" s="3" t="b">
        <v>1</v>
      </c>
      <c r="F121" s="1"/>
      <c r="G121" s="1" t="s">
        <v>44</v>
      </c>
      <c r="H121" s="4" t="s">
        <v>8</v>
      </c>
      <c r="I121" s="5">
        <f>IF(E121=TRUE,ROUNDUP(D121-C121,0),ROUNDUP((D121-C121)*2,0)/2)</f>
        <v>5</v>
      </c>
      <c r="J1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21">
        <f>WEEKNUM(Tableau_stats_bancs[[#This Row],[Heure de début]],)</f>
        <v>7</v>
      </c>
      <c r="L121">
        <f>WEEKNUM(Tableau_stats_bancs[[#This Row],[Heure de fin]],)</f>
        <v>7</v>
      </c>
      <c r="M121">
        <f>IF(Tableau_stats_bancs[[#This Row],[Semaine fin]]&lt;&gt;Tableau_stats_bancs[[#This Row],[Semaine début]],1,0)</f>
        <v>0</v>
      </c>
    </row>
    <row r="122" spans="1:13" x14ac:dyDescent="0.25">
      <c r="A122" t="b">
        <v>0</v>
      </c>
      <c r="B122" s="1"/>
      <c r="C122" s="2">
        <v>42416</v>
      </c>
      <c r="D122" s="2">
        <v>42416.999305555553</v>
      </c>
      <c r="E122" s="3" t="b">
        <v>1</v>
      </c>
      <c r="F122" s="1"/>
      <c r="G122" s="1" t="s">
        <v>44</v>
      </c>
      <c r="H122" s="4" t="s">
        <v>8</v>
      </c>
      <c r="I122" s="5">
        <f>IF(E122=TRUE,ROUNDUP(D122-C122,0),ROUNDUP((D122-C122)*2,0)/2)</f>
        <v>1</v>
      </c>
      <c r="J1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22">
        <f>WEEKNUM(Tableau_stats_bancs[[#This Row],[Heure de début]],)</f>
        <v>8</v>
      </c>
      <c r="L122">
        <f>WEEKNUM(Tableau_stats_bancs[[#This Row],[Heure de fin]],)</f>
        <v>8</v>
      </c>
      <c r="M122">
        <f>IF(Tableau_stats_bancs[[#This Row],[Semaine fin]]&lt;&gt;Tableau_stats_bancs[[#This Row],[Semaine début]],1,0)</f>
        <v>0</v>
      </c>
    </row>
    <row r="123" spans="1:13" x14ac:dyDescent="0.25">
      <c r="A123" t="b">
        <v>0</v>
      </c>
      <c r="B123" s="1"/>
      <c r="C123" s="2">
        <v>42417</v>
      </c>
      <c r="D123" s="2">
        <v>42419.999305555553</v>
      </c>
      <c r="E123" s="3" t="b">
        <v>1</v>
      </c>
      <c r="F123" s="1"/>
      <c r="G123" s="1" t="s">
        <v>44</v>
      </c>
      <c r="H123" s="4" t="s">
        <v>8</v>
      </c>
      <c r="I123" s="5">
        <f>IF(E123=TRUE,ROUNDUP(D123-C123,0),ROUNDUP((D123-C123)*2,0)/2)</f>
        <v>3</v>
      </c>
      <c r="J1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23">
        <f>WEEKNUM(Tableau_stats_bancs[[#This Row],[Heure de début]],)</f>
        <v>8</v>
      </c>
      <c r="L123">
        <f>WEEKNUM(Tableau_stats_bancs[[#This Row],[Heure de fin]],)</f>
        <v>8</v>
      </c>
      <c r="M123">
        <f>IF(Tableau_stats_bancs[[#This Row],[Semaine fin]]&lt;&gt;Tableau_stats_bancs[[#This Row],[Semaine début]],1,0)</f>
        <v>0</v>
      </c>
    </row>
    <row r="124" spans="1:13" x14ac:dyDescent="0.25">
      <c r="A124" t="b">
        <v>0</v>
      </c>
      <c r="B124" s="1"/>
      <c r="C124" s="2">
        <v>42422</v>
      </c>
      <c r="D124" s="2">
        <v>42422.999305555553</v>
      </c>
      <c r="E124" s="3" t="b">
        <v>1</v>
      </c>
      <c r="F124" s="1"/>
      <c r="G124" s="1" t="s">
        <v>44</v>
      </c>
      <c r="H124" s="4" t="s">
        <v>8</v>
      </c>
      <c r="I124" s="5">
        <f>IF(E124=TRUE,ROUNDUP(D124-C124,0),ROUNDUP((D124-C124)*2,0)/2)</f>
        <v>1</v>
      </c>
      <c r="J1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24">
        <f>WEEKNUM(Tableau_stats_bancs[[#This Row],[Heure de début]],)</f>
        <v>9</v>
      </c>
      <c r="L124">
        <f>WEEKNUM(Tableau_stats_bancs[[#This Row],[Heure de fin]],)</f>
        <v>9</v>
      </c>
      <c r="M124">
        <f>IF(Tableau_stats_bancs[[#This Row],[Semaine fin]]&lt;&gt;Tableau_stats_bancs[[#This Row],[Semaine début]],1,0)</f>
        <v>0</v>
      </c>
    </row>
    <row r="125" spans="1:13" x14ac:dyDescent="0.25">
      <c r="A125" t="b">
        <v>0</v>
      </c>
      <c r="B125" s="1"/>
      <c r="C125" s="2">
        <v>42423</v>
      </c>
      <c r="D125" s="2">
        <v>42423.999305555553</v>
      </c>
      <c r="E125" s="3" t="b">
        <v>1</v>
      </c>
      <c r="F125" s="1"/>
      <c r="G125" s="1" t="s">
        <v>44</v>
      </c>
      <c r="H125" s="4" t="s">
        <v>9</v>
      </c>
      <c r="I125" s="5">
        <f>IF(E125=TRUE,ROUNDUP(D125-C125,0),ROUNDUP((D125-C125)*2,0)/2)</f>
        <v>1</v>
      </c>
      <c r="J1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25">
        <f>WEEKNUM(Tableau_stats_bancs[[#This Row],[Heure de début]],)</f>
        <v>9</v>
      </c>
      <c r="L125">
        <f>WEEKNUM(Tableau_stats_bancs[[#This Row],[Heure de fin]],)</f>
        <v>9</v>
      </c>
      <c r="M125">
        <f>IF(Tableau_stats_bancs[[#This Row],[Semaine fin]]&lt;&gt;Tableau_stats_bancs[[#This Row],[Semaine début]],1,0)</f>
        <v>0</v>
      </c>
    </row>
    <row r="126" spans="1:13" x14ac:dyDescent="0.25">
      <c r="A126" t="b">
        <v>0</v>
      </c>
      <c r="B126" s="1"/>
      <c r="C126" s="2">
        <v>42424</v>
      </c>
      <c r="D126" s="2">
        <v>42426.999305555553</v>
      </c>
      <c r="E126" s="3" t="b">
        <v>1</v>
      </c>
      <c r="F126" s="1"/>
      <c r="G126" s="1" t="s">
        <v>44</v>
      </c>
      <c r="H126" s="4" t="s">
        <v>8</v>
      </c>
      <c r="I126" s="5">
        <f>IF(E126=TRUE,ROUNDUP(D126-C126,0),ROUNDUP((D126-C126)*2,0)/2)</f>
        <v>3</v>
      </c>
      <c r="J1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26">
        <f>WEEKNUM(Tableau_stats_bancs[[#This Row],[Heure de début]],)</f>
        <v>9</v>
      </c>
      <c r="L126">
        <f>WEEKNUM(Tableau_stats_bancs[[#This Row],[Heure de fin]],)</f>
        <v>9</v>
      </c>
      <c r="M126">
        <f>IF(Tableau_stats_bancs[[#This Row],[Semaine fin]]&lt;&gt;Tableau_stats_bancs[[#This Row],[Semaine début]],1,0)</f>
        <v>0</v>
      </c>
    </row>
    <row r="127" spans="1:13" x14ac:dyDescent="0.25">
      <c r="A127" t="b">
        <v>0</v>
      </c>
      <c r="B127" s="1"/>
      <c r="C127" s="2">
        <v>42429</v>
      </c>
      <c r="D127" s="2">
        <v>42433.999305555553</v>
      </c>
      <c r="E127" s="3" t="b">
        <v>1</v>
      </c>
      <c r="F127" s="1"/>
      <c r="G127" s="1" t="s">
        <v>44</v>
      </c>
      <c r="H127" s="4" t="s">
        <v>8</v>
      </c>
      <c r="I127" s="5">
        <f>IF(E127=TRUE,ROUNDUP(D127-C127,0),ROUNDUP((D127-C127)*2,0)/2)</f>
        <v>5</v>
      </c>
      <c r="J1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27">
        <f>WEEKNUM(Tableau_stats_bancs[[#This Row],[Heure de début]],)</f>
        <v>10</v>
      </c>
      <c r="L127">
        <f>WEEKNUM(Tableau_stats_bancs[[#This Row],[Heure de fin]],)</f>
        <v>10</v>
      </c>
      <c r="M127">
        <f>IF(Tableau_stats_bancs[[#This Row],[Semaine fin]]&lt;&gt;Tableau_stats_bancs[[#This Row],[Semaine début]],1,0)</f>
        <v>0</v>
      </c>
    </row>
    <row r="128" spans="1:13" x14ac:dyDescent="0.25">
      <c r="A128" t="b">
        <v>0</v>
      </c>
      <c r="B128" s="1"/>
      <c r="C128" s="2">
        <v>42436</v>
      </c>
      <c r="D128" s="2">
        <v>42437.999305555553</v>
      </c>
      <c r="E128" s="3" t="b">
        <v>1</v>
      </c>
      <c r="F128" s="1"/>
      <c r="G128" s="1" t="s">
        <v>44</v>
      </c>
      <c r="H128" s="4" t="s">
        <v>8</v>
      </c>
      <c r="I128" s="5">
        <f>IF(E128=TRUE,ROUNDUP(D128-C128,0),ROUNDUP((D128-C128)*2,0)/2)</f>
        <v>2</v>
      </c>
      <c r="J1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28">
        <f>WEEKNUM(Tableau_stats_bancs[[#This Row],[Heure de début]],)</f>
        <v>11</v>
      </c>
      <c r="L128">
        <f>WEEKNUM(Tableau_stats_bancs[[#This Row],[Heure de fin]],)</f>
        <v>11</v>
      </c>
      <c r="M128">
        <f>IF(Tableau_stats_bancs[[#This Row],[Semaine fin]]&lt;&gt;Tableau_stats_bancs[[#This Row],[Semaine début]],1,0)</f>
        <v>0</v>
      </c>
    </row>
    <row r="129" spans="1:13" x14ac:dyDescent="0.25">
      <c r="A129" t="b">
        <v>0</v>
      </c>
      <c r="B129" s="1"/>
      <c r="C129" s="2">
        <v>42438</v>
      </c>
      <c r="D129" s="2">
        <v>42439.999305555553</v>
      </c>
      <c r="E129" s="3" t="b">
        <v>1</v>
      </c>
      <c r="F129" s="1"/>
      <c r="G129" s="1" t="s">
        <v>44</v>
      </c>
      <c r="H129" s="4" t="s">
        <v>8</v>
      </c>
      <c r="I129" s="5">
        <f>IF(E129=TRUE,ROUNDUP(D129-C129,0),ROUNDUP((D129-C129)*2,0)/2)</f>
        <v>2</v>
      </c>
      <c r="J1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29">
        <f>WEEKNUM(Tableau_stats_bancs[[#This Row],[Heure de début]],)</f>
        <v>11</v>
      </c>
      <c r="L129">
        <f>WEEKNUM(Tableau_stats_bancs[[#This Row],[Heure de fin]],)</f>
        <v>11</v>
      </c>
      <c r="M129">
        <f>IF(Tableau_stats_bancs[[#This Row],[Semaine fin]]&lt;&gt;Tableau_stats_bancs[[#This Row],[Semaine début]],1,0)</f>
        <v>0</v>
      </c>
    </row>
    <row r="130" spans="1:13" x14ac:dyDescent="0.25">
      <c r="A130" t="b">
        <v>0</v>
      </c>
      <c r="B130" s="1"/>
      <c r="C130" s="2">
        <v>42445.5</v>
      </c>
      <c r="D130" s="2">
        <v>42445.958333333336</v>
      </c>
      <c r="E130" s="3" t="b">
        <v>0</v>
      </c>
      <c r="F130" s="1"/>
      <c r="G130" s="1" t="s">
        <v>44</v>
      </c>
      <c r="H130" s="4" t="s">
        <v>8</v>
      </c>
      <c r="I130" s="5">
        <f>IF(E130=TRUE,ROUNDUP(D130-C130,0),ROUNDUP((D130-C130)*2,0)/2)</f>
        <v>0.5</v>
      </c>
      <c r="J1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130">
        <f>WEEKNUM(Tableau_stats_bancs[[#This Row],[Heure de début]],)</f>
        <v>12</v>
      </c>
      <c r="L130">
        <f>WEEKNUM(Tableau_stats_bancs[[#This Row],[Heure de fin]],)</f>
        <v>12</v>
      </c>
      <c r="M130">
        <f>IF(Tableau_stats_bancs[[#This Row],[Semaine fin]]&lt;&gt;Tableau_stats_bancs[[#This Row],[Semaine début]],1,0)</f>
        <v>0</v>
      </c>
    </row>
    <row r="131" spans="1:13" x14ac:dyDescent="0.25">
      <c r="A131" t="b">
        <v>0</v>
      </c>
      <c r="B131" s="1"/>
      <c r="C131" s="2">
        <v>42446</v>
      </c>
      <c r="D131" s="2">
        <v>42446.999305555553</v>
      </c>
      <c r="E131" s="3" t="b">
        <v>1</v>
      </c>
      <c r="F131" s="1"/>
      <c r="G131" s="1" t="s">
        <v>44</v>
      </c>
      <c r="H131" s="4" t="s">
        <v>8</v>
      </c>
      <c r="I131" s="5">
        <f>IF(E131=TRUE,ROUNDUP(D131-C131,0),ROUNDUP((D131-C131)*2,0)/2)</f>
        <v>1</v>
      </c>
      <c r="J1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31">
        <f>WEEKNUM(Tableau_stats_bancs[[#This Row],[Heure de début]],)</f>
        <v>12</v>
      </c>
      <c r="L131">
        <f>WEEKNUM(Tableau_stats_bancs[[#This Row],[Heure de fin]],)</f>
        <v>12</v>
      </c>
      <c r="M131">
        <f>IF(Tableau_stats_bancs[[#This Row],[Semaine fin]]&lt;&gt;Tableau_stats_bancs[[#This Row],[Semaine début]],1,0)</f>
        <v>0</v>
      </c>
    </row>
    <row r="132" spans="1:13" x14ac:dyDescent="0.25">
      <c r="A132" t="b">
        <v>0</v>
      </c>
      <c r="B132" s="1"/>
      <c r="C132" s="2">
        <v>42450</v>
      </c>
      <c r="D132" s="2">
        <v>42454.999305555553</v>
      </c>
      <c r="E132" s="3" t="b">
        <v>1</v>
      </c>
      <c r="F132" s="1"/>
      <c r="G132" s="1" t="s">
        <v>44</v>
      </c>
      <c r="H132" s="4" t="s">
        <v>8</v>
      </c>
      <c r="I132" s="5">
        <f>IF(E132=TRUE,ROUNDUP(D132-C132,0),ROUNDUP((D132-C132)*2,0)/2)</f>
        <v>5</v>
      </c>
      <c r="J1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2">
        <f>WEEKNUM(Tableau_stats_bancs[[#This Row],[Heure de début]],)</f>
        <v>13</v>
      </c>
      <c r="L132">
        <f>WEEKNUM(Tableau_stats_bancs[[#This Row],[Heure de fin]],)</f>
        <v>13</v>
      </c>
      <c r="M132">
        <f>IF(Tableau_stats_bancs[[#This Row],[Semaine fin]]&lt;&gt;Tableau_stats_bancs[[#This Row],[Semaine début]],1,0)</f>
        <v>0</v>
      </c>
    </row>
    <row r="133" spans="1:13" x14ac:dyDescent="0.25">
      <c r="A133" t="b">
        <v>0</v>
      </c>
      <c r="B133" s="1"/>
      <c r="C133" s="2">
        <v>42460</v>
      </c>
      <c r="D133" s="2">
        <v>42461.999305555553</v>
      </c>
      <c r="E133" s="3" t="b">
        <v>1</v>
      </c>
      <c r="F133" s="1"/>
      <c r="G133" s="1" t="s">
        <v>44</v>
      </c>
      <c r="H133" s="4" t="s">
        <v>8</v>
      </c>
      <c r="I133" s="5">
        <f>IF(E133=TRUE,ROUNDUP(D133-C133,0),ROUNDUP((D133-C133)*2,0)/2)</f>
        <v>2</v>
      </c>
      <c r="J1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33">
        <f>WEEKNUM(Tableau_stats_bancs[[#This Row],[Heure de début]],)</f>
        <v>14</v>
      </c>
      <c r="L133">
        <f>WEEKNUM(Tableau_stats_bancs[[#This Row],[Heure de fin]],)</f>
        <v>14</v>
      </c>
      <c r="M133">
        <f>IF(Tableau_stats_bancs[[#This Row],[Semaine fin]]&lt;&gt;Tableau_stats_bancs[[#This Row],[Semaine début]],1,0)</f>
        <v>0</v>
      </c>
    </row>
    <row r="134" spans="1:13" x14ac:dyDescent="0.25">
      <c r="A134" t="b">
        <v>0</v>
      </c>
      <c r="B134" s="1"/>
      <c r="C134" s="2">
        <v>42464</v>
      </c>
      <c r="D134" s="2">
        <v>42468.999305555553</v>
      </c>
      <c r="E134" s="3" t="b">
        <v>1</v>
      </c>
      <c r="F134" s="1"/>
      <c r="G134" s="1" t="s">
        <v>44</v>
      </c>
      <c r="H134" s="4" t="s">
        <v>8</v>
      </c>
      <c r="I134" s="5">
        <f>IF(E134=TRUE,ROUNDUP(D134-C134,0),ROUNDUP((D134-C134)*2,0)/2)</f>
        <v>5</v>
      </c>
      <c r="J1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4">
        <f>WEEKNUM(Tableau_stats_bancs[[#This Row],[Heure de début]],)</f>
        <v>15</v>
      </c>
      <c r="L134">
        <f>WEEKNUM(Tableau_stats_bancs[[#This Row],[Heure de fin]],)</f>
        <v>15</v>
      </c>
      <c r="M134">
        <f>IF(Tableau_stats_bancs[[#This Row],[Semaine fin]]&lt;&gt;Tableau_stats_bancs[[#This Row],[Semaine début]],1,0)</f>
        <v>0</v>
      </c>
    </row>
    <row r="135" spans="1:13" x14ac:dyDescent="0.25">
      <c r="A135" t="b">
        <v>0</v>
      </c>
      <c r="B135" s="1"/>
      <c r="C135" s="2">
        <v>42478</v>
      </c>
      <c r="D135" s="2">
        <v>42482.999305555553</v>
      </c>
      <c r="E135" s="3" t="b">
        <v>1</v>
      </c>
      <c r="F135" s="1"/>
      <c r="G135" s="1" t="s">
        <v>44</v>
      </c>
      <c r="H135" s="4" t="s">
        <v>8</v>
      </c>
      <c r="I135" s="5">
        <f>IF(E135=TRUE,ROUNDUP(D135-C135,0),ROUNDUP((D135-C135)*2,0)/2)</f>
        <v>5</v>
      </c>
      <c r="J1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35">
        <f>WEEKNUM(Tableau_stats_bancs[[#This Row],[Heure de début]],)</f>
        <v>17</v>
      </c>
      <c r="L135">
        <f>WEEKNUM(Tableau_stats_bancs[[#This Row],[Heure de fin]],)</f>
        <v>17</v>
      </c>
      <c r="M135">
        <f>IF(Tableau_stats_bancs[[#This Row],[Semaine fin]]&lt;&gt;Tableau_stats_bancs[[#This Row],[Semaine début]],1,0)</f>
        <v>0</v>
      </c>
    </row>
    <row r="136" spans="1:13" x14ac:dyDescent="0.25">
      <c r="A136" t="b">
        <v>0</v>
      </c>
      <c r="B136" s="1"/>
      <c r="C136" s="2">
        <v>42485</v>
      </c>
      <c r="D136" s="2">
        <v>42487.999305555553</v>
      </c>
      <c r="E136" s="3" t="b">
        <v>1</v>
      </c>
      <c r="F136" s="1"/>
      <c r="G136" s="1" t="s">
        <v>44</v>
      </c>
      <c r="H136" s="4" t="s">
        <v>8</v>
      </c>
      <c r="I136" s="5">
        <f>IF(E136=TRUE,ROUNDUP(D136-C136,0),ROUNDUP((D136-C136)*2,0)/2)</f>
        <v>3</v>
      </c>
      <c r="J1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36">
        <f>WEEKNUM(Tableau_stats_bancs[[#This Row],[Heure de début]],)</f>
        <v>18</v>
      </c>
      <c r="L136">
        <f>WEEKNUM(Tableau_stats_bancs[[#This Row],[Heure de fin]],)</f>
        <v>18</v>
      </c>
      <c r="M136">
        <f>IF(Tableau_stats_bancs[[#This Row],[Semaine fin]]&lt;&gt;Tableau_stats_bancs[[#This Row],[Semaine début]],1,0)</f>
        <v>0</v>
      </c>
    </row>
    <row r="137" spans="1:13" x14ac:dyDescent="0.25">
      <c r="A137" t="b">
        <v>0</v>
      </c>
      <c r="B137" s="1"/>
      <c r="C137" s="2">
        <v>42488.333333333336</v>
      </c>
      <c r="D137" s="2">
        <v>42488.5</v>
      </c>
      <c r="E137" s="3" t="b">
        <v>0</v>
      </c>
      <c r="F137" s="1"/>
      <c r="G137" s="1" t="s">
        <v>44</v>
      </c>
      <c r="H137" s="4" t="s">
        <v>9</v>
      </c>
      <c r="I137" s="5">
        <f>IF(E137=TRUE,ROUNDUP(D137-C137,0),ROUNDUP((D137-C137)*2,0)/2)</f>
        <v>0.5</v>
      </c>
      <c r="J1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137">
        <f>WEEKNUM(Tableau_stats_bancs[[#This Row],[Heure de début]],)</f>
        <v>18</v>
      </c>
      <c r="L137">
        <f>WEEKNUM(Tableau_stats_bancs[[#This Row],[Heure de fin]],)</f>
        <v>18</v>
      </c>
      <c r="M137">
        <f>IF(Tableau_stats_bancs[[#This Row],[Semaine fin]]&lt;&gt;Tableau_stats_bancs[[#This Row],[Semaine début]],1,0)</f>
        <v>0</v>
      </c>
    </row>
    <row r="138" spans="1:13" x14ac:dyDescent="0.25">
      <c r="A138" t="b">
        <v>0</v>
      </c>
      <c r="B138" s="1"/>
      <c r="C138" s="2">
        <v>42488.5</v>
      </c>
      <c r="D138" s="2">
        <v>42489.958333333336</v>
      </c>
      <c r="E138" s="3" t="b">
        <v>0</v>
      </c>
      <c r="F138" s="1"/>
      <c r="G138" s="1" t="s">
        <v>44</v>
      </c>
      <c r="H138" s="4" t="s">
        <v>8</v>
      </c>
      <c r="I138" s="5">
        <f>IF(E138=TRUE,ROUNDUP(D138-C138,0),ROUNDUP((D138-C138)*2,0)/2)</f>
        <v>1.5</v>
      </c>
      <c r="J1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38">
        <f>WEEKNUM(Tableau_stats_bancs[[#This Row],[Heure de début]],)</f>
        <v>18</v>
      </c>
      <c r="L138">
        <f>WEEKNUM(Tableau_stats_bancs[[#This Row],[Heure de fin]],)</f>
        <v>18</v>
      </c>
      <c r="M138">
        <f>IF(Tableau_stats_bancs[[#This Row],[Semaine fin]]&lt;&gt;Tableau_stats_bancs[[#This Row],[Semaine début]],1,0)</f>
        <v>0</v>
      </c>
    </row>
    <row r="139" spans="1:13" x14ac:dyDescent="0.25">
      <c r="A139" t="b">
        <v>0</v>
      </c>
      <c r="B139" s="1"/>
      <c r="C139" s="2">
        <v>42492</v>
      </c>
      <c r="D139" s="2">
        <v>42494.999305555553</v>
      </c>
      <c r="E139" s="3" t="b">
        <v>1</v>
      </c>
      <c r="F139" s="1"/>
      <c r="G139" s="1" t="s">
        <v>44</v>
      </c>
      <c r="H139" s="4" t="s">
        <v>8</v>
      </c>
      <c r="I139" s="5">
        <f>IF(E139=TRUE,ROUNDUP(D139-C139,0),ROUNDUP((D139-C139)*2,0)/2)</f>
        <v>3</v>
      </c>
      <c r="J1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39">
        <f>WEEKNUM(Tableau_stats_bancs[[#This Row],[Heure de début]],)</f>
        <v>19</v>
      </c>
      <c r="L139">
        <f>WEEKNUM(Tableau_stats_bancs[[#This Row],[Heure de fin]],)</f>
        <v>19</v>
      </c>
      <c r="M139">
        <f>IF(Tableau_stats_bancs[[#This Row],[Semaine fin]]&lt;&gt;Tableau_stats_bancs[[#This Row],[Semaine début]],1,0)</f>
        <v>0</v>
      </c>
    </row>
    <row r="140" spans="1:13" x14ac:dyDescent="0.25">
      <c r="A140" t="b">
        <v>0</v>
      </c>
      <c r="B140" s="1"/>
      <c r="C140" s="2">
        <v>42502</v>
      </c>
      <c r="D140" s="2">
        <v>42503.999305555553</v>
      </c>
      <c r="E140" s="3" t="b">
        <v>1</v>
      </c>
      <c r="F140" s="1"/>
      <c r="G140" s="1" t="s">
        <v>44</v>
      </c>
      <c r="H140" s="4" t="s">
        <v>8</v>
      </c>
      <c r="I140" s="5">
        <f>IF(E140=TRUE,ROUNDUP(D140-C140,0),ROUNDUP((D140-C140)*2,0)/2)</f>
        <v>2</v>
      </c>
      <c r="J1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40">
        <f>WEEKNUM(Tableau_stats_bancs[[#This Row],[Heure de début]],)</f>
        <v>20</v>
      </c>
      <c r="L140">
        <f>WEEKNUM(Tableau_stats_bancs[[#This Row],[Heure de fin]],)</f>
        <v>20</v>
      </c>
      <c r="M140">
        <f>IF(Tableau_stats_bancs[[#This Row],[Semaine fin]]&lt;&gt;Tableau_stats_bancs[[#This Row],[Semaine début]],1,0)</f>
        <v>0</v>
      </c>
    </row>
    <row r="141" spans="1:13" x14ac:dyDescent="0.25">
      <c r="A141" t="b">
        <v>0</v>
      </c>
      <c r="B141" s="1"/>
      <c r="C141" s="2">
        <v>42508.5</v>
      </c>
      <c r="D141" s="2">
        <v>42508.958333333336</v>
      </c>
      <c r="E141" s="3" t="b">
        <v>0</v>
      </c>
      <c r="F141" s="1"/>
      <c r="G141" s="1" t="s">
        <v>44</v>
      </c>
      <c r="H141" s="4" t="s">
        <v>8</v>
      </c>
      <c r="I141" s="5">
        <f>IF(E141=TRUE,ROUNDUP(D141-C141,0),ROUNDUP((D141-C141)*2,0)/2)</f>
        <v>0.5</v>
      </c>
      <c r="J1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141">
        <f>WEEKNUM(Tableau_stats_bancs[[#This Row],[Heure de début]],)</f>
        <v>21</v>
      </c>
      <c r="L141">
        <f>WEEKNUM(Tableau_stats_bancs[[#This Row],[Heure de fin]],)</f>
        <v>21</v>
      </c>
      <c r="M141">
        <f>IF(Tableau_stats_bancs[[#This Row],[Semaine fin]]&lt;&gt;Tableau_stats_bancs[[#This Row],[Semaine début]],1,0)</f>
        <v>0</v>
      </c>
    </row>
    <row r="142" spans="1:13" x14ac:dyDescent="0.25">
      <c r="A142" t="b">
        <v>0</v>
      </c>
      <c r="B142" s="1"/>
      <c r="C142" s="2">
        <v>42515</v>
      </c>
      <c r="D142" s="2">
        <v>42517.999305555553</v>
      </c>
      <c r="E142" s="3" t="b">
        <v>1</v>
      </c>
      <c r="F142" s="1"/>
      <c r="G142" s="1" t="s">
        <v>44</v>
      </c>
      <c r="H142" s="4" t="s">
        <v>8</v>
      </c>
      <c r="I142" s="5">
        <f>IF(E142=TRUE,ROUNDUP(D142-C142,0),ROUNDUP((D142-C142)*2,0)/2)</f>
        <v>3</v>
      </c>
      <c r="J1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42">
        <f>WEEKNUM(Tableau_stats_bancs[[#This Row],[Heure de début]],)</f>
        <v>22</v>
      </c>
      <c r="L142">
        <f>WEEKNUM(Tableau_stats_bancs[[#This Row],[Heure de fin]],)</f>
        <v>22</v>
      </c>
      <c r="M142">
        <f>IF(Tableau_stats_bancs[[#This Row],[Semaine fin]]&lt;&gt;Tableau_stats_bancs[[#This Row],[Semaine début]],1,0)</f>
        <v>0</v>
      </c>
    </row>
    <row r="143" spans="1:13" x14ac:dyDescent="0.25">
      <c r="A143" t="b">
        <v>0</v>
      </c>
      <c r="B143" s="1"/>
      <c r="C143" s="2">
        <v>42520.333333333336</v>
      </c>
      <c r="D143" s="2">
        <v>42521.5</v>
      </c>
      <c r="E143" s="3" t="b">
        <v>0</v>
      </c>
      <c r="F143" s="1"/>
      <c r="G143" s="1" t="s">
        <v>44</v>
      </c>
      <c r="H143" s="4" t="s">
        <v>8</v>
      </c>
      <c r="I143" s="5">
        <f>IF(E143=TRUE,ROUNDUP(D143-C143,0),ROUNDUP((D143-C143)*2,0)/2)</f>
        <v>1.5</v>
      </c>
      <c r="J1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43">
        <f>WEEKNUM(Tableau_stats_bancs[[#This Row],[Heure de début]],)</f>
        <v>23</v>
      </c>
      <c r="L143">
        <f>WEEKNUM(Tableau_stats_bancs[[#This Row],[Heure de fin]],)</f>
        <v>23</v>
      </c>
      <c r="M143">
        <f>IF(Tableau_stats_bancs[[#This Row],[Semaine fin]]&lt;&gt;Tableau_stats_bancs[[#This Row],[Semaine début]],1,0)</f>
        <v>0</v>
      </c>
    </row>
    <row r="144" spans="1:13" x14ac:dyDescent="0.25">
      <c r="A144" t="b">
        <v>0</v>
      </c>
      <c r="B144" s="1"/>
      <c r="C144" s="2">
        <v>42523.333333333336</v>
      </c>
      <c r="D144" s="2">
        <v>42524.5</v>
      </c>
      <c r="E144" s="3" t="b">
        <v>0</v>
      </c>
      <c r="F144" s="1"/>
      <c r="G144" s="1" t="s">
        <v>44</v>
      </c>
      <c r="H144" s="4" t="s">
        <v>8</v>
      </c>
      <c r="I144" s="5">
        <f>IF(E144=TRUE,ROUNDUP(D144-C144,0),ROUNDUP((D144-C144)*2,0)/2)</f>
        <v>1.5</v>
      </c>
      <c r="J1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44">
        <f>WEEKNUM(Tableau_stats_bancs[[#This Row],[Heure de début]],)</f>
        <v>23</v>
      </c>
      <c r="L144">
        <f>WEEKNUM(Tableau_stats_bancs[[#This Row],[Heure de fin]],)</f>
        <v>23</v>
      </c>
      <c r="M144">
        <f>IF(Tableau_stats_bancs[[#This Row],[Semaine fin]]&lt;&gt;Tableau_stats_bancs[[#This Row],[Semaine début]],1,0)</f>
        <v>0</v>
      </c>
    </row>
    <row r="145" spans="1:13" x14ac:dyDescent="0.25">
      <c r="A145" t="b">
        <v>0</v>
      </c>
      <c r="B145" s="1"/>
      <c r="C145" s="2">
        <v>42528</v>
      </c>
      <c r="D145" s="2">
        <v>42528.999305555553</v>
      </c>
      <c r="E145" s="3" t="b">
        <v>1</v>
      </c>
      <c r="F145" s="1"/>
      <c r="G145" s="1" t="s">
        <v>44</v>
      </c>
      <c r="H145" s="4" t="s">
        <v>8</v>
      </c>
      <c r="I145" s="5">
        <f>IF(E145=TRUE,ROUNDUP(D145-C145,0),ROUNDUP((D145-C145)*2,0)/2)</f>
        <v>1</v>
      </c>
      <c r="J1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45">
        <f>WEEKNUM(Tableau_stats_bancs[[#This Row],[Heure de début]],)</f>
        <v>24</v>
      </c>
      <c r="L145">
        <f>WEEKNUM(Tableau_stats_bancs[[#This Row],[Heure de fin]],)</f>
        <v>24</v>
      </c>
      <c r="M145">
        <f>IF(Tableau_stats_bancs[[#This Row],[Semaine fin]]&lt;&gt;Tableau_stats_bancs[[#This Row],[Semaine début]],1,0)</f>
        <v>0</v>
      </c>
    </row>
    <row r="146" spans="1:13" x14ac:dyDescent="0.25">
      <c r="A146" t="b">
        <v>0</v>
      </c>
      <c r="B146" s="1"/>
      <c r="C146" s="2">
        <v>42529</v>
      </c>
      <c r="D146" s="2">
        <v>42530.999305555553</v>
      </c>
      <c r="E146" s="3" t="b">
        <v>1</v>
      </c>
      <c r="F146" s="1"/>
      <c r="G146" s="1" t="s">
        <v>44</v>
      </c>
      <c r="H146" s="4" t="s">
        <v>8</v>
      </c>
      <c r="I146" s="5">
        <f>IF(E146=TRUE,ROUNDUP(D146-C146,0),ROUNDUP((D146-C146)*2,0)/2)</f>
        <v>2</v>
      </c>
      <c r="J1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46">
        <f>WEEKNUM(Tableau_stats_bancs[[#This Row],[Heure de début]],)</f>
        <v>24</v>
      </c>
      <c r="L146">
        <f>WEEKNUM(Tableau_stats_bancs[[#This Row],[Heure de fin]],)</f>
        <v>24</v>
      </c>
      <c r="M146">
        <f>IF(Tableau_stats_bancs[[#This Row],[Semaine fin]]&lt;&gt;Tableau_stats_bancs[[#This Row],[Semaine début]],1,0)</f>
        <v>0</v>
      </c>
    </row>
    <row r="147" spans="1:13" x14ac:dyDescent="0.25">
      <c r="A147" t="b">
        <v>0</v>
      </c>
      <c r="B147" s="1"/>
      <c r="C147" s="2">
        <v>42531</v>
      </c>
      <c r="D147" s="2">
        <v>42531.999305555553</v>
      </c>
      <c r="E147" s="3" t="b">
        <v>1</v>
      </c>
      <c r="F147" s="1"/>
      <c r="G147" s="1" t="s">
        <v>44</v>
      </c>
      <c r="H147" s="4" t="s">
        <v>8</v>
      </c>
      <c r="I147" s="5">
        <f>IF(E147=TRUE,ROUNDUP(D147-C147,0),ROUNDUP((D147-C147)*2,0)/2)</f>
        <v>1</v>
      </c>
      <c r="J1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47">
        <f>WEEKNUM(Tableau_stats_bancs[[#This Row],[Heure de début]],)</f>
        <v>24</v>
      </c>
      <c r="L147">
        <f>WEEKNUM(Tableau_stats_bancs[[#This Row],[Heure de fin]],)</f>
        <v>24</v>
      </c>
      <c r="M147">
        <f>IF(Tableau_stats_bancs[[#This Row],[Semaine fin]]&lt;&gt;Tableau_stats_bancs[[#This Row],[Semaine début]],1,0)</f>
        <v>0</v>
      </c>
    </row>
    <row r="148" spans="1:13" x14ac:dyDescent="0.25">
      <c r="A148" t="b">
        <v>0</v>
      </c>
      <c r="B148" s="1"/>
      <c r="C148" s="2">
        <v>42534.333333333336</v>
      </c>
      <c r="D148" s="2">
        <v>42535.5</v>
      </c>
      <c r="E148" s="3" t="b">
        <v>0</v>
      </c>
      <c r="F148" s="1"/>
      <c r="G148" s="1" t="s">
        <v>44</v>
      </c>
      <c r="H148" s="4" t="s">
        <v>8</v>
      </c>
      <c r="I148" s="5">
        <f>IF(E148=TRUE,ROUNDUP(D148-C148,0),ROUNDUP((D148-C148)*2,0)/2)</f>
        <v>1.5</v>
      </c>
      <c r="J1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148">
        <f>WEEKNUM(Tableau_stats_bancs[[#This Row],[Heure de début]],)</f>
        <v>25</v>
      </c>
      <c r="L148">
        <f>WEEKNUM(Tableau_stats_bancs[[#This Row],[Heure de fin]],)</f>
        <v>25</v>
      </c>
      <c r="M148">
        <f>IF(Tableau_stats_bancs[[#This Row],[Semaine fin]]&lt;&gt;Tableau_stats_bancs[[#This Row],[Semaine début]],1,0)</f>
        <v>0</v>
      </c>
    </row>
    <row r="149" spans="1:13" x14ac:dyDescent="0.25">
      <c r="A149" t="b">
        <v>0</v>
      </c>
      <c r="B149" s="1"/>
      <c r="C149" s="2">
        <v>42536.333333333336</v>
      </c>
      <c r="D149" s="2">
        <v>42538.5</v>
      </c>
      <c r="E149" s="3" t="b">
        <v>0</v>
      </c>
      <c r="F149" s="1"/>
      <c r="G149" s="1" t="s">
        <v>44</v>
      </c>
      <c r="H149" s="4" t="s">
        <v>8</v>
      </c>
      <c r="I149" s="5">
        <f>IF(E149=TRUE,ROUNDUP(D149-C149,0),ROUNDUP((D149-C149)*2,0)/2)</f>
        <v>2.5</v>
      </c>
      <c r="J1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149">
        <f>WEEKNUM(Tableau_stats_bancs[[#This Row],[Heure de début]],)</f>
        <v>25</v>
      </c>
      <c r="L149">
        <f>WEEKNUM(Tableau_stats_bancs[[#This Row],[Heure de fin]],)</f>
        <v>25</v>
      </c>
      <c r="M149">
        <f>IF(Tableau_stats_bancs[[#This Row],[Semaine fin]]&lt;&gt;Tableau_stats_bancs[[#This Row],[Semaine début]],1,0)</f>
        <v>0</v>
      </c>
    </row>
    <row r="150" spans="1:13" x14ac:dyDescent="0.25">
      <c r="A150" t="b">
        <v>0</v>
      </c>
      <c r="B150" s="1"/>
      <c r="C150" s="2">
        <v>42538.5</v>
      </c>
      <c r="D150" s="2">
        <v>42538.958333333336</v>
      </c>
      <c r="E150" s="3" t="b">
        <v>0</v>
      </c>
      <c r="F150" s="1"/>
      <c r="G150" s="1" t="s">
        <v>44</v>
      </c>
      <c r="H150" s="4" t="s">
        <v>8</v>
      </c>
      <c r="I150" s="5">
        <f>IF(E150=TRUE,ROUNDUP(D150-C150,0),ROUNDUP((D150-C150)*2,0)/2)</f>
        <v>0.5</v>
      </c>
      <c r="J1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150">
        <f>WEEKNUM(Tableau_stats_bancs[[#This Row],[Heure de début]],)</f>
        <v>25</v>
      </c>
      <c r="L150">
        <f>WEEKNUM(Tableau_stats_bancs[[#This Row],[Heure de fin]],)</f>
        <v>25</v>
      </c>
      <c r="M150">
        <f>IF(Tableau_stats_bancs[[#This Row],[Semaine fin]]&lt;&gt;Tableau_stats_bancs[[#This Row],[Semaine début]],1,0)</f>
        <v>0</v>
      </c>
    </row>
    <row r="151" spans="1:13" x14ac:dyDescent="0.25">
      <c r="A151" t="b">
        <v>0</v>
      </c>
      <c r="B151" s="1"/>
      <c r="C151" s="2">
        <v>42541</v>
      </c>
      <c r="D151" s="2">
        <v>42545.999305555553</v>
      </c>
      <c r="E151" s="3" t="b">
        <v>1</v>
      </c>
      <c r="F151" s="1"/>
      <c r="G151" s="1" t="s">
        <v>44</v>
      </c>
      <c r="H151" s="4" t="s">
        <v>8</v>
      </c>
      <c r="I151" s="5">
        <f>IF(E151=TRUE,ROUNDUP(D151-C151,0),ROUNDUP((D151-C151)*2,0)/2)</f>
        <v>5</v>
      </c>
      <c r="J1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51">
        <f>WEEKNUM(Tableau_stats_bancs[[#This Row],[Heure de début]],)</f>
        <v>26</v>
      </c>
      <c r="L151">
        <f>WEEKNUM(Tableau_stats_bancs[[#This Row],[Heure de fin]],)</f>
        <v>26</v>
      </c>
      <c r="M151">
        <f>IF(Tableau_stats_bancs[[#This Row],[Semaine fin]]&lt;&gt;Tableau_stats_bancs[[#This Row],[Semaine début]],1,0)</f>
        <v>0</v>
      </c>
    </row>
    <row r="152" spans="1:13" x14ac:dyDescent="0.25">
      <c r="A152" t="b">
        <v>0</v>
      </c>
      <c r="B152" s="1"/>
      <c r="C152" s="2">
        <v>42548</v>
      </c>
      <c r="D152" s="2">
        <v>42548.999305555553</v>
      </c>
      <c r="E152" s="3" t="b">
        <v>1</v>
      </c>
      <c r="F152" s="1"/>
      <c r="G152" s="1" t="s">
        <v>44</v>
      </c>
      <c r="H152" s="4" t="s">
        <v>8</v>
      </c>
      <c r="I152" s="5">
        <f>IF(E152=TRUE,ROUNDUP(D152-C152,0),ROUNDUP((D152-C152)*2,0)/2)</f>
        <v>1</v>
      </c>
      <c r="J1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2">
        <f>WEEKNUM(Tableau_stats_bancs[[#This Row],[Heure de début]],)</f>
        <v>27</v>
      </c>
      <c r="L152">
        <f>WEEKNUM(Tableau_stats_bancs[[#This Row],[Heure de fin]],)</f>
        <v>27</v>
      </c>
      <c r="M152">
        <f>IF(Tableau_stats_bancs[[#This Row],[Semaine fin]]&lt;&gt;Tableau_stats_bancs[[#This Row],[Semaine début]],1,0)</f>
        <v>0</v>
      </c>
    </row>
    <row r="153" spans="1:13" x14ac:dyDescent="0.25">
      <c r="A153" t="b">
        <v>0</v>
      </c>
      <c r="B153" s="1"/>
      <c r="C153" s="2">
        <v>42549</v>
      </c>
      <c r="D153" s="2">
        <v>42549.999305555553</v>
      </c>
      <c r="E153" s="3" t="b">
        <v>1</v>
      </c>
      <c r="F153" s="1"/>
      <c r="G153" s="1" t="s">
        <v>44</v>
      </c>
      <c r="H153" s="4" t="s">
        <v>8</v>
      </c>
      <c r="I153" s="5">
        <f>IF(E153=TRUE,ROUNDUP(D153-C153,0),ROUNDUP((D153-C153)*2,0)/2)</f>
        <v>1</v>
      </c>
      <c r="J1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3">
        <f>WEEKNUM(Tableau_stats_bancs[[#This Row],[Heure de début]],)</f>
        <v>27</v>
      </c>
      <c r="L153">
        <f>WEEKNUM(Tableau_stats_bancs[[#This Row],[Heure de fin]],)</f>
        <v>27</v>
      </c>
      <c r="M153">
        <f>IF(Tableau_stats_bancs[[#This Row],[Semaine fin]]&lt;&gt;Tableau_stats_bancs[[#This Row],[Semaine début]],1,0)</f>
        <v>0</v>
      </c>
    </row>
    <row r="154" spans="1:13" x14ac:dyDescent="0.25">
      <c r="A154" t="b">
        <v>0</v>
      </c>
      <c r="B154" s="1"/>
      <c r="C154" s="2">
        <v>42550</v>
      </c>
      <c r="D154" s="2">
        <v>42550.999305555553</v>
      </c>
      <c r="E154" s="3" t="b">
        <v>1</v>
      </c>
      <c r="F154" s="1"/>
      <c r="G154" s="1" t="s">
        <v>44</v>
      </c>
      <c r="H154" s="4" t="s">
        <v>8</v>
      </c>
      <c r="I154" s="5">
        <f>IF(E154=TRUE,ROUNDUP(D154-C154,0),ROUNDUP((D154-C154)*2,0)/2)</f>
        <v>1</v>
      </c>
      <c r="J1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4">
        <f>WEEKNUM(Tableau_stats_bancs[[#This Row],[Heure de début]],)</f>
        <v>27</v>
      </c>
      <c r="L154">
        <f>WEEKNUM(Tableau_stats_bancs[[#This Row],[Heure de fin]],)</f>
        <v>27</v>
      </c>
      <c r="M154">
        <f>IF(Tableau_stats_bancs[[#This Row],[Semaine fin]]&lt;&gt;Tableau_stats_bancs[[#This Row],[Semaine début]],1,0)</f>
        <v>0</v>
      </c>
    </row>
    <row r="155" spans="1:13" x14ac:dyDescent="0.25">
      <c r="A155" t="b">
        <v>0</v>
      </c>
      <c r="B155" s="1"/>
      <c r="C155" s="2">
        <v>42555</v>
      </c>
      <c r="D155" s="2">
        <v>42555.999305555553</v>
      </c>
      <c r="E155" s="3" t="b">
        <v>1</v>
      </c>
      <c r="F155" s="1"/>
      <c r="G155" s="1" t="s">
        <v>44</v>
      </c>
      <c r="H155" s="4" t="s">
        <v>8</v>
      </c>
      <c r="I155" s="5">
        <f>IF(E155=TRUE,ROUNDUP(D155-C155,0),ROUNDUP((D155-C155)*2,0)/2)</f>
        <v>1</v>
      </c>
      <c r="J1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5">
        <f>WEEKNUM(Tableau_stats_bancs[[#This Row],[Heure de début]],)</f>
        <v>28</v>
      </c>
      <c r="L155">
        <f>WEEKNUM(Tableau_stats_bancs[[#This Row],[Heure de fin]],)</f>
        <v>28</v>
      </c>
      <c r="M155">
        <f>IF(Tableau_stats_bancs[[#This Row],[Semaine fin]]&lt;&gt;Tableau_stats_bancs[[#This Row],[Semaine début]],1,0)</f>
        <v>0</v>
      </c>
    </row>
    <row r="156" spans="1:13" x14ac:dyDescent="0.25">
      <c r="A156" t="b">
        <v>0</v>
      </c>
      <c r="B156" s="1"/>
      <c r="C156" s="2">
        <v>42557</v>
      </c>
      <c r="D156" s="2">
        <v>42557.999305555553</v>
      </c>
      <c r="E156" s="3" t="b">
        <v>1</v>
      </c>
      <c r="F156" s="1"/>
      <c r="G156" s="1" t="s">
        <v>44</v>
      </c>
      <c r="H156" s="4" t="s">
        <v>8</v>
      </c>
      <c r="I156" s="5">
        <f>IF(E156=TRUE,ROUNDUP(D156-C156,0),ROUNDUP((D156-C156)*2,0)/2)</f>
        <v>1</v>
      </c>
      <c r="J1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56">
        <f>WEEKNUM(Tableau_stats_bancs[[#This Row],[Heure de début]],)</f>
        <v>28</v>
      </c>
      <c r="L156">
        <f>WEEKNUM(Tableau_stats_bancs[[#This Row],[Heure de fin]],)</f>
        <v>28</v>
      </c>
      <c r="M156">
        <f>IF(Tableau_stats_bancs[[#This Row],[Semaine fin]]&lt;&gt;Tableau_stats_bancs[[#This Row],[Semaine début]],1,0)</f>
        <v>0</v>
      </c>
    </row>
    <row r="157" spans="1:13" x14ac:dyDescent="0.25">
      <c r="A157" t="b">
        <v>0</v>
      </c>
      <c r="B157" s="1"/>
      <c r="C157" s="2">
        <v>42558</v>
      </c>
      <c r="D157" s="2">
        <v>42559.999305555553</v>
      </c>
      <c r="E157" s="3" t="b">
        <v>1</v>
      </c>
      <c r="F157" s="1"/>
      <c r="G157" s="1" t="s">
        <v>44</v>
      </c>
      <c r="H157" s="4" t="s">
        <v>8</v>
      </c>
      <c r="I157" s="5">
        <f>IF(E157=TRUE,ROUNDUP(D157-C157,0),ROUNDUP((D157-C157)*2,0)/2)</f>
        <v>2</v>
      </c>
      <c r="J1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57">
        <f>WEEKNUM(Tableau_stats_bancs[[#This Row],[Heure de début]],)</f>
        <v>28</v>
      </c>
      <c r="L157">
        <f>WEEKNUM(Tableau_stats_bancs[[#This Row],[Heure de fin]],)</f>
        <v>28</v>
      </c>
      <c r="M157">
        <f>IF(Tableau_stats_bancs[[#This Row],[Semaine fin]]&lt;&gt;Tableau_stats_bancs[[#This Row],[Semaine début]],1,0)</f>
        <v>0</v>
      </c>
    </row>
    <row r="158" spans="1:13" x14ac:dyDescent="0.25">
      <c r="A158" t="b">
        <v>0</v>
      </c>
      <c r="B158" s="1"/>
      <c r="C158" s="2">
        <v>42562</v>
      </c>
      <c r="D158" s="2">
        <v>42564.999305555553</v>
      </c>
      <c r="E158" s="3" t="b">
        <v>1</v>
      </c>
      <c r="F158" s="1"/>
      <c r="G158" s="1" t="s">
        <v>44</v>
      </c>
      <c r="H158" s="4" t="s">
        <v>8</v>
      </c>
      <c r="I158" s="5">
        <f>IF(E158=TRUE,ROUNDUP(D158-C158,0),ROUNDUP((D158-C158)*2,0)/2)</f>
        <v>3</v>
      </c>
      <c r="J1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58">
        <f>WEEKNUM(Tableau_stats_bancs[[#This Row],[Heure de début]],)</f>
        <v>29</v>
      </c>
      <c r="L158">
        <f>WEEKNUM(Tableau_stats_bancs[[#This Row],[Heure de fin]],)</f>
        <v>29</v>
      </c>
      <c r="M158">
        <f>IF(Tableau_stats_bancs[[#This Row],[Semaine fin]]&lt;&gt;Tableau_stats_bancs[[#This Row],[Semaine début]],1,0)</f>
        <v>0</v>
      </c>
    </row>
    <row r="159" spans="1:13" x14ac:dyDescent="0.25">
      <c r="A159" t="b">
        <v>0</v>
      </c>
      <c r="B159" s="1"/>
      <c r="C159" s="2">
        <v>42570.5</v>
      </c>
      <c r="D159" s="2">
        <v>42573.996527777781</v>
      </c>
      <c r="E159" s="3" t="b">
        <v>0</v>
      </c>
      <c r="F159" s="1"/>
      <c r="G159" s="1" t="s">
        <v>44</v>
      </c>
      <c r="H159" s="4" t="s">
        <v>8</v>
      </c>
      <c r="I159" s="5">
        <f>IF(E159=TRUE,ROUNDUP(D159-C159,0),ROUNDUP((D159-C159)*2,0)/2)</f>
        <v>3.5</v>
      </c>
      <c r="J1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159">
        <f>WEEKNUM(Tableau_stats_bancs[[#This Row],[Heure de début]],)</f>
        <v>30</v>
      </c>
      <c r="L159">
        <f>WEEKNUM(Tableau_stats_bancs[[#This Row],[Heure de fin]],)</f>
        <v>30</v>
      </c>
      <c r="M159">
        <f>IF(Tableau_stats_bancs[[#This Row],[Semaine fin]]&lt;&gt;Tableau_stats_bancs[[#This Row],[Semaine début]],1,0)</f>
        <v>0</v>
      </c>
    </row>
    <row r="160" spans="1:13" x14ac:dyDescent="0.25">
      <c r="A160" t="b">
        <v>0</v>
      </c>
      <c r="B160" s="1"/>
      <c r="C160" s="2">
        <v>42576.583333333336</v>
      </c>
      <c r="D160" s="2">
        <v>42580.958333333336</v>
      </c>
      <c r="E160" s="3" t="b">
        <v>0</v>
      </c>
      <c r="F160" s="1"/>
      <c r="G160" s="1" t="s">
        <v>44</v>
      </c>
      <c r="H160" s="4" t="s">
        <v>8</v>
      </c>
      <c r="I160" s="5">
        <f>IF(E160=TRUE,ROUNDUP(D160-C160,0),ROUNDUP((D160-C160)*2,0)/2)</f>
        <v>4.5</v>
      </c>
      <c r="J1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60">
        <f>WEEKNUM(Tableau_stats_bancs[[#This Row],[Heure de début]],)</f>
        <v>31</v>
      </c>
      <c r="L160">
        <f>WEEKNUM(Tableau_stats_bancs[[#This Row],[Heure de fin]],)</f>
        <v>31</v>
      </c>
      <c r="M160">
        <f>IF(Tableau_stats_bancs[[#This Row],[Semaine fin]]&lt;&gt;Tableau_stats_bancs[[#This Row],[Semaine début]],1,0)</f>
        <v>0</v>
      </c>
    </row>
    <row r="161" spans="1:13" x14ac:dyDescent="0.25">
      <c r="A161" t="b">
        <v>0</v>
      </c>
      <c r="B161" s="1"/>
      <c r="C161" s="2">
        <v>42583</v>
      </c>
      <c r="D161" s="2">
        <v>42587.958333333336</v>
      </c>
      <c r="E161" s="3" t="b">
        <v>0</v>
      </c>
      <c r="F161" s="1"/>
      <c r="G161" s="1" t="s">
        <v>44</v>
      </c>
      <c r="H161" s="4" t="s">
        <v>8</v>
      </c>
      <c r="I161" s="5">
        <f>IF(E161=TRUE,ROUNDUP(D161-C161,0),ROUNDUP((D161-C161)*2,0)/2)</f>
        <v>5</v>
      </c>
      <c r="J1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61">
        <f>WEEKNUM(Tableau_stats_bancs[[#This Row],[Heure de début]],)</f>
        <v>32</v>
      </c>
      <c r="L161">
        <f>WEEKNUM(Tableau_stats_bancs[[#This Row],[Heure de fin]],)</f>
        <v>32</v>
      </c>
      <c r="M161">
        <f>IF(Tableau_stats_bancs[[#This Row],[Semaine fin]]&lt;&gt;Tableau_stats_bancs[[#This Row],[Semaine début]],1,0)</f>
        <v>0</v>
      </c>
    </row>
    <row r="162" spans="1:13" x14ac:dyDescent="0.25">
      <c r="A162" t="b">
        <v>0</v>
      </c>
      <c r="B162" s="1"/>
      <c r="C162" s="2">
        <v>42591</v>
      </c>
      <c r="D162" s="2">
        <v>42594.999305555553</v>
      </c>
      <c r="E162" s="3" t="b">
        <v>1</v>
      </c>
      <c r="F162" s="1"/>
      <c r="G162" s="1" t="s">
        <v>44</v>
      </c>
      <c r="H162" s="4" t="s">
        <v>8</v>
      </c>
      <c r="I162" s="5">
        <f>IF(E162=TRUE,ROUNDUP(D162-C162,0),ROUNDUP((D162-C162)*2,0)/2)</f>
        <v>4</v>
      </c>
      <c r="J1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62">
        <f>WEEKNUM(Tableau_stats_bancs[[#This Row],[Heure de début]],)</f>
        <v>33</v>
      </c>
      <c r="L162">
        <f>WEEKNUM(Tableau_stats_bancs[[#This Row],[Heure de fin]],)</f>
        <v>33</v>
      </c>
      <c r="M162">
        <f>IF(Tableau_stats_bancs[[#This Row],[Semaine fin]]&lt;&gt;Tableau_stats_bancs[[#This Row],[Semaine début]],1,0)</f>
        <v>0</v>
      </c>
    </row>
    <row r="163" spans="1:13" x14ac:dyDescent="0.25">
      <c r="A163" t="b">
        <v>0</v>
      </c>
      <c r="B163" s="1"/>
      <c r="C163" s="2">
        <v>42611</v>
      </c>
      <c r="D163" s="2">
        <v>42611.999305555553</v>
      </c>
      <c r="E163" s="3" t="b">
        <v>1</v>
      </c>
      <c r="F163" s="1"/>
      <c r="G163" s="1" t="s">
        <v>44</v>
      </c>
      <c r="H163" s="4" t="s">
        <v>8</v>
      </c>
      <c r="I163" s="5">
        <f>IF(E163=TRUE,ROUNDUP(D163-C163,0),ROUNDUP((D163-C163)*2,0)/2)</f>
        <v>1</v>
      </c>
      <c r="J1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3">
        <f>WEEKNUM(Tableau_stats_bancs[[#This Row],[Heure de début]],)</f>
        <v>36</v>
      </c>
      <c r="L163">
        <f>WEEKNUM(Tableau_stats_bancs[[#This Row],[Heure de fin]],)</f>
        <v>36</v>
      </c>
      <c r="M163">
        <f>IF(Tableau_stats_bancs[[#This Row],[Semaine fin]]&lt;&gt;Tableau_stats_bancs[[#This Row],[Semaine début]],1,0)</f>
        <v>0</v>
      </c>
    </row>
    <row r="164" spans="1:13" x14ac:dyDescent="0.25">
      <c r="A164" t="b">
        <v>0</v>
      </c>
      <c r="B164" s="1"/>
      <c r="C164" s="2">
        <v>42612</v>
      </c>
      <c r="D164" s="2">
        <v>42612.999305555553</v>
      </c>
      <c r="E164" s="3" t="b">
        <v>1</v>
      </c>
      <c r="F164" s="1"/>
      <c r="G164" s="1" t="s">
        <v>44</v>
      </c>
      <c r="H164" s="4" t="s">
        <v>8</v>
      </c>
      <c r="I164" s="5">
        <f>IF(E164=TRUE,ROUNDUP(D164-C164,0),ROUNDUP((D164-C164)*2,0)/2)</f>
        <v>1</v>
      </c>
      <c r="J1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4">
        <f>WEEKNUM(Tableau_stats_bancs[[#This Row],[Heure de début]],)</f>
        <v>36</v>
      </c>
      <c r="L164">
        <f>WEEKNUM(Tableau_stats_bancs[[#This Row],[Heure de fin]],)</f>
        <v>36</v>
      </c>
      <c r="M164">
        <f>IF(Tableau_stats_bancs[[#This Row],[Semaine fin]]&lt;&gt;Tableau_stats_bancs[[#This Row],[Semaine début]],1,0)</f>
        <v>0</v>
      </c>
    </row>
    <row r="165" spans="1:13" x14ac:dyDescent="0.25">
      <c r="A165" t="b">
        <v>0</v>
      </c>
      <c r="B165" s="1"/>
      <c r="C165" s="2">
        <v>42613</v>
      </c>
      <c r="D165" s="2">
        <v>42613.999305555553</v>
      </c>
      <c r="E165" s="3" t="b">
        <v>1</v>
      </c>
      <c r="F165" s="1"/>
      <c r="G165" s="1" t="s">
        <v>44</v>
      </c>
      <c r="H165" s="4" t="s">
        <v>8</v>
      </c>
      <c r="I165" s="5">
        <f>IF(E165=TRUE,ROUNDUP(D165-C165,0),ROUNDUP((D165-C165)*2,0)/2)</f>
        <v>1</v>
      </c>
      <c r="J1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5">
        <f>WEEKNUM(Tableau_stats_bancs[[#This Row],[Heure de début]],)</f>
        <v>36</v>
      </c>
      <c r="L165">
        <f>WEEKNUM(Tableau_stats_bancs[[#This Row],[Heure de fin]],)</f>
        <v>36</v>
      </c>
      <c r="M165">
        <f>IF(Tableau_stats_bancs[[#This Row],[Semaine fin]]&lt;&gt;Tableau_stats_bancs[[#This Row],[Semaine début]],1,0)</f>
        <v>0</v>
      </c>
    </row>
    <row r="166" spans="1:13" x14ac:dyDescent="0.25">
      <c r="A166" t="b">
        <v>0</v>
      </c>
      <c r="B166" s="1"/>
      <c r="C166" s="2">
        <v>42614</v>
      </c>
      <c r="D166" s="2">
        <v>42614.999305555553</v>
      </c>
      <c r="E166" s="3" t="b">
        <v>1</v>
      </c>
      <c r="F166" s="1"/>
      <c r="G166" s="1" t="s">
        <v>44</v>
      </c>
      <c r="H166" s="4" t="s">
        <v>8</v>
      </c>
      <c r="I166" s="5">
        <f>IF(E166=TRUE,ROUNDUP(D166-C166,0),ROUNDUP((D166-C166)*2,0)/2)</f>
        <v>1</v>
      </c>
      <c r="J1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6">
        <f>WEEKNUM(Tableau_stats_bancs[[#This Row],[Heure de début]],)</f>
        <v>36</v>
      </c>
      <c r="L166">
        <f>WEEKNUM(Tableau_stats_bancs[[#This Row],[Heure de fin]],)</f>
        <v>36</v>
      </c>
      <c r="M166">
        <f>IF(Tableau_stats_bancs[[#This Row],[Semaine fin]]&lt;&gt;Tableau_stats_bancs[[#This Row],[Semaine début]],1,0)</f>
        <v>0</v>
      </c>
    </row>
    <row r="167" spans="1:13" x14ac:dyDescent="0.25">
      <c r="A167" t="b">
        <v>1</v>
      </c>
      <c r="B167" s="1"/>
      <c r="C167" s="2">
        <v>42618</v>
      </c>
      <c r="D167" s="2">
        <v>42618.999305555553</v>
      </c>
      <c r="E167" s="3" t="b">
        <v>1</v>
      </c>
      <c r="F167" s="1"/>
      <c r="G167" s="1" t="s">
        <v>44</v>
      </c>
      <c r="H167" s="4" t="s">
        <v>8</v>
      </c>
      <c r="I167" s="5">
        <f>IF(E167=TRUE,ROUNDUP(D167-C167,0),ROUNDUP((D167-C167)*2,0)/2)</f>
        <v>1</v>
      </c>
      <c r="J1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7">
        <f>WEEKNUM(Tableau_stats_bancs[[#This Row],[Heure de début]],)</f>
        <v>37</v>
      </c>
      <c r="L167">
        <f>WEEKNUM(Tableau_stats_bancs[[#This Row],[Heure de fin]],)</f>
        <v>37</v>
      </c>
      <c r="M167">
        <f>IF(Tableau_stats_bancs[[#This Row],[Semaine fin]]&lt;&gt;Tableau_stats_bancs[[#This Row],[Semaine début]],1,0)</f>
        <v>0</v>
      </c>
    </row>
    <row r="168" spans="1:13" x14ac:dyDescent="0.25">
      <c r="A168" t="b">
        <v>1</v>
      </c>
      <c r="B168" s="1"/>
      <c r="C168" s="2">
        <v>42618.416666666664</v>
      </c>
      <c r="D168" s="2">
        <v>42622.458333333336</v>
      </c>
      <c r="E168" s="3" t="b">
        <v>0</v>
      </c>
      <c r="F168" s="1"/>
      <c r="G168" s="1" t="s">
        <v>44</v>
      </c>
      <c r="H168" s="4" t="s">
        <v>8</v>
      </c>
      <c r="I168" s="5">
        <f>IF(E168=TRUE,ROUNDUP(D168-C168,0),ROUNDUP((D168-C168)*2,0)/2)</f>
        <v>4.5</v>
      </c>
      <c r="J1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68">
        <f>WEEKNUM(Tableau_stats_bancs[[#This Row],[Heure de début]],)</f>
        <v>37</v>
      </c>
      <c r="L168">
        <f>WEEKNUM(Tableau_stats_bancs[[#This Row],[Heure de fin]],)</f>
        <v>37</v>
      </c>
      <c r="M168">
        <f>IF(Tableau_stats_bancs[[#This Row],[Semaine fin]]&lt;&gt;Tableau_stats_bancs[[#This Row],[Semaine début]],1,0)</f>
        <v>0</v>
      </c>
    </row>
    <row r="169" spans="1:13" x14ac:dyDescent="0.25">
      <c r="A169" t="b">
        <v>1</v>
      </c>
      <c r="B169" s="1"/>
      <c r="C169" s="2">
        <v>42619</v>
      </c>
      <c r="D169" s="2">
        <v>42619.999305555553</v>
      </c>
      <c r="E169" s="3" t="b">
        <v>1</v>
      </c>
      <c r="F169" s="1"/>
      <c r="G169" s="1" t="s">
        <v>44</v>
      </c>
      <c r="H169" s="4" t="s">
        <v>8</v>
      </c>
      <c r="I169" s="5">
        <f>IF(E169=TRUE,ROUNDUP(D169-C169,0),ROUNDUP((D169-C169)*2,0)/2)</f>
        <v>1</v>
      </c>
      <c r="J1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69">
        <f>WEEKNUM(Tableau_stats_bancs[[#This Row],[Heure de début]],)</f>
        <v>37</v>
      </c>
      <c r="L169">
        <f>WEEKNUM(Tableau_stats_bancs[[#This Row],[Heure de fin]],)</f>
        <v>37</v>
      </c>
      <c r="M169">
        <f>IF(Tableau_stats_bancs[[#This Row],[Semaine fin]]&lt;&gt;Tableau_stats_bancs[[#This Row],[Semaine début]],1,0)</f>
        <v>0</v>
      </c>
    </row>
    <row r="170" spans="1:13" x14ac:dyDescent="0.25">
      <c r="A170" t="b">
        <v>1</v>
      </c>
      <c r="B170" s="1"/>
      <c r="C170" s="2">
        <v>42620</v>
      </c>
      <c r="D170" s="2">
        <v>42620.999305555553</v>
      </c>
      <c r="E170" s="3" t="b">
        <v>1</v>
      </c>
      <c r="F170" s="1"/>
      <c r="G170" s="1" t="s">
        <v>44</v>
      </c>
      <c r="H170" s="4" t="s">
        <v>8</v>
      </c>
      <c r="I170" s="5">
        <f>IF(E170=TRUE,ROUNDUP(D170-C170,0),ROUNDUP((D170-C170)*2,0)/2)</f>
        <v>1</v>
      </c>
      <c r="J1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0">
        <f>WEEKNUM(Tableau_stats_bancs[[#This Row],[Heure de début]],)</f>
        <v>37</v>
      </c>
      <c r="L170">
        <f>WEEKNUM(Tableau_stats_bancs[[#This Row],[Heure de fin]],)</f>
        <v>37</v>
      </c>
      <c r="M170">
        <f>IF(Tableau_stats_bancs[[#This Row],[Semaine fin]]&lt;&gt;Tableau_stats_bancs[[#This Row],[Semaine début]],1,0)</f>
        <v>0</v>
      </c>
    </row>
    <row r="171" spans="1:13" x14ac:dyDescent="0.25">
      <c r="A171" t="b">
        <v>1</v>
      </c>
      <c r="B171" s="1"/>
      <c r="C171" s="2">
        <v>42621</v>
      </c>
      <c r="D171" s="2">
        <v>42621.999305555553</v>
      </c>
      <c r="E171" s="3" t="b">
        <v>1</v>
      </c>
      <c r="F171" s="1"/>
      <c r="G171" s="1" t="s">
        <v>44</v>
      </c>
      <c r="H171" s="4" t="s">
        <v>8</v>
      </c>
      <c r="I171" s="5">
        <f>IF(E171=TRUE,ROUNDUP(D171-C171,0),ROUNDUP((D171-C171)*2,0)/2)</f>
        <v>1</v>
      </c>
      <c r="J1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1">
        <f>WEEKNUM(Tableau_stats_bancs[[#This Row],[Heure de début]],)</f>
        <v>37</v>
      </c>
      <c r="L171">
        <f>WEEKNUM(Tableau_stats_bancs[[#This Row],[Heure de fin]],)</f>
        <v>37</v>
      </c>
      <c r="M171">
        <f>IF(Tableau_stats_bancs[[#This Row],[Semaine fin]]&lt;&gt;Tableau_stats_bancs[[#This Row],[Semaine début]],1,0)</f>
        <v>0</v>
      </c>
    </row>
    <row r="172" spans="1:13" x14ac:dyDescent="0.25">
      <c r="A172" t="b">
        <v>1</v>
      </c>
      <c r="B172" s="1"/>
      <c r="C172" s="2">
        <v>42622</v>
      </c>
      <c r="D172" s="2">
        <v>42622.999305555553</v>
      </c>
      <c r="E172" s="3" t="b">
        <v>1</v>
      </c>
      <c r="F172" s="1"/>
      <c r="G172" s="1" t="s">
        <v>44</v>
      </c>
      <c r="H172" s="4" t="s">
        <v>8</v>
      </c>
      <c r="I172" s="5">
        <f>IF(E172=TRUE,ROUNDUP(D172-C172,0),ROUNDUP((D172-C172)*2,0)/2)</f>
        <v>1</v>
      </c>
      <c r="J1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2">
        <f>WEEKNUM(Tableau_stats_bancs[[#This Row],[Heure de début]],)</f>
        <v>37</v>
      </c>
      <c r="L172">
        <f>WEEKNUM(Tableau_stats_bancs[[#This Row],[Heure de fin]],)</f>
        <v>37</v>
      </c>
      <c r="M172">
        <f>IF(Tableau_stats_bancs[[#This Row],[Semaine fin]]&lt;&gt;Tableau_stats_bancs[[#This Row],[Semaine début]],1,0)</f>
        <v>0</v>
      </c>
    </row>
    <row r="173" spans="1:13" x14ac:dyDescent="0.25">
      <c r="A173" t="b">
        <v>0</v>
      </c>
      <c r="B173" s="1"/>
      <c r="C173" s="2">
        <v>42625.708333333336</v>
      </c>
      <c r="D173" s="2">
        <v>42629.75</v>
      </c>
      <c r="E173" s="3" t="b">
        <v>0</v>
      </c>
      <c r="F173" s="1"/>
      <c r="G173" s="1" t="s">
        <v>44</v>
      </c>
      <c r="H173" s="4" t="s">
        <v>8</v>
      </c>
      <c r="I173" s="5">
        <f>IF(E173=TRUE,ROUNDUP(D173-C173,0),ROUNDUP((D173-C173)*2,0)/2)</f>
        <v>4.5</v>
      </c>
      <c r="J1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173">
        <f>WEEKNUM(Tableau_stats_bancs[[#This Row],[Heure de début]],)</f>
        <v>38</v>
      </c>
      <c r="L173">
        <f>WEEKNUM(Tableau_stats_bancs[[#This Row],[Heure de fin]],)</f>
        <v>38</v>
      </c>
      <c r="M173">
        <f>IF(Tableau_stats_bancs[[#This Row],[Semaine fin]]&lt;&gt;Tableau_stats_bancs[[#This Row],[Semaine début]],1,0)</f>
        <v>0</v>
      </c>
    </row>
    <row r="174" spans="1:13" x14ac:dyDescent="0.25">
      <c r="A174" t="b">
        <v>0</v>
      </c>
      <c r="B174" s="1"/>
      <c r="C174" s="2">
        <v>42632</v>
      </c>
      <c r="D174" s="2">
        <v>42632.999305555553</v>
      </c>
      <c r="E174" s="3" t="b">
        <v>1</v>
      </c>
      <c r="F174" s="1"/>
      <c r="G174" s="1" t="s">
        <v>44</v>
      </c>
      <c r="H174" s="4" t="s">
        <v>8</v>
      </c>
      <c r="I174" s="5">
        <f>IF(E174=TRUE,ROUNDUP(D174-C174,0),ROUNDUP((D174-C174)*2,0)/2)</f>
        <v>1</v>
      </c>
      <c r="J1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4" s="3">
        <f>WEEKNUM(Tableau_stats_bancs[[#This Row],[Heure de début]],)</f>
        <v>39</v>
      </c>
      <c r="L174">
        <f>WEEKNUM(Tableau_stats_bancs[[#This Row],[Heure de fin]],)</f>
        <v>39</v>
      </c>
      <c r="M174">
        <f>IF(Tableau_stats_bancs[[#This Row],[Semaine fin]]&lt;&gt;Tableau_stats_bancs[[#This Row],[Semaine début]],1,0)</f>
        <v>0</v>
      </c>
    </row>
    <row r="175" spans="1:13" x14ac:dyDescent="0.25">
      <c r="A175" t="b">
        <v>0</v>
      </c>
      <c r="B175" s="1"/>
      <c r="C175" s="2">
        <v>42635</v>
      </c>
      <c r="D175" s="2">
        <v>42636.999305555553</v>
      </c>
      <c r="E175" s="3" t="b">
        <v>1</v>
      </c>
      <c r="F175" s="1"/>
      <c r="G175" s="1" t="s">
        <v>44</v>
      </c>
      <c r="H175" s="4" t="s">
        <v>8</v>
      </c>
      <c r="I175" s="5">
        <f>IF(E175=TRUE,ROUNDUP(D175-C175,0),ROUNDUP((D175-C175)*2,0)/2)</f>
        <v>2</v>
      </c>
      <c r="J1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75" s="3">
        <f>WEEKNUM(Tableau_stats_bancs[[#This Row],[Heure de début]],)</f>
        <v>39</v>
      </c>
      <c r="L175">
        <f>WEEKNUM(Tableau_stats_bancs[[#This Row],[Heure de fin]],)</f>
        <v>39</v>
      </c>
      <c r="M175">
        <f>IF(Tableau_stats_bancs[[#This Row],[Semaine fin]]&lt;&gt;Tableau_stats_bancs[[#This Row],[Semaine début]],1,0)</f>
        <v>0</v>
      </c>
    </row>
    <row r="176" spans="1:13" x14ac:dyDescent="0.25">
      <c r="A176" t="b">
        <v>0</v>
      </c>
      <c r="B176" s="1"/>
      <c r="C176" s="2">
        <v>42639</v>
      </c>
      <c r="D176" s="2">
        <v>42640.999305555553</v>
      </c>
      <c r="E176" s="3" t="b">
        <v>1</v>
      </c>
      <c r="F176" s="1"/>
      <c r="G176" s="1" t="s">
        <v>44</v>
      </c>
      <c r="H176" s="4" t="s">
        <v>8</v>
      </c>
      <c r="I176" s="5">
        <f>IF(E176=TRUE,ROUNDUP(D176-C176,0),ROUNDUP((D176-C176)*2,0)/2)</f>
        <v>2</v>
      </c>
      <c r="J1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76" s="3">
        <f>WEEKNUM(Tableau_stats_bancs[[#This Row],[Heure de début]],)</f>
        <v>40</v>
      </c>
      <c r="L176">
        <f>WEEKNUM(Tableau_stats_bancs[[#This Row],[Heure de fin]],)</f>
        <v>40</v>
      </c>
      <c r="M176">
        <f>IF(Tableau_stats_bancs[[#This Row],[Semaine fin]]&lt;&gt;Tableau_stats_bancs[[#This Row],[Semaine début]],1,0)</f>
        <v>0</v>
      </c>
    </row>
    <row r="177" spans="1:13" x14ac:dyDescent="0.25">
      <c r="A177" t="b">
        <v>0</v>
      </c>
      <c r="B177" s="1"/>
      <c r="C177" s="2">
        <v>42374</v>
      </c>
      <c r="D177" s="2">
        <v>42377.999305555553</v>
      </c>
      <c r="E177" s="3" t="b">
        <v>1</v>
      </c>
      <c r="F177" s="1"/>
      <c r="G177" s="1" t="s">
        <v>45</v>
      </c>
      <c r="H177" s="4" t="s">
        <v>8</v>
      </c>
      <c r="I177" s="5">
        <f>IF(E177=TRUE,ROUNDUP(D177-C177,0),ROUNDUP((D177-C177)*2,0)/2)</f>
        <v>4</v>
      </c>
      <c r="J1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177">
        <f>WEEKNUM(Tableau_stats_bancs[[#This Row],[Heure de début]],)</f>
        <v>2</v>
      </c>
      <c r="L177">
        <f>WEEKNUM(Tableau_stats_bancs[[#This Row],[Heure de fin]],)</f>
        <v>2</v>
      </c>
      <c r="M177">
        <f>IF(Tableau_stats_bancs[[#This Row],[Semaine fin]]&lt;&gt;Tableau_stats_bancs[[#This Row],[Semaine début]],1,0)</f>
        <v>0</v>
      </c>
    </row>
    <row r="178" spans="1:13" x14ac:dyDescent="0.25">
      <c r="A178" t="b">
        <v>0</v>
      </c>
      <c r="B178" s="1"/>
      <c r="C178" s="2">
        <v>42380</v>
      </c>
      <c r="D178" s="2">
        <v>42380.999305555553</v>
      </c>
      <c r="E178" s="3" t="b">
        <v>1</v>
      </c>
      <c r="F178" s="1"/>
      <c r="G178" s="1" t="s">
        <v>45</v>
      </c>
      <c r="H178" s="4" t="s">
        <v>8</v>
      </c>
      <c r="I178" s="5">
        <f>IF(E178=TRUE,ROUNDUP(D178-C178,0),ROUNDUP((D178-C178)*2,0)/2)</f>
        <v>1</v>
      </c>
      <c r="J1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78">
        <f>WEEKNUM(Tableau_stats_bancs[[#This Row],[Heure de début]],)</f>
        <v>3</v>
      </c>
      <c r="L178">
        <f>WEEKNUM(Tableau_stats_bancs[[#This Row],[Heure de fin]],)</f>
        <v>3</v>
      </c>
      <c r="M178">
        <f>IF(Tableau_stats_bancs[[#This Row],[Semaine fin]]&lt;&gt;Tableau_stats_bancs[[#This Row],[Semaine début]],1,0)</f>
        <v>0</v>
      </c>
    </row>
    <row r="179" spans="1:13" x14ac:dyDescent="0.25">
      <c r="A179" t="b">
        <v>0</v>
      </c>
      <c r="B179" s="1"/>
      <c r="C179" s="2">
        <v>42383</v>
      </c>
      <c r="D179" s="2">
        <v>42384.999305555553</v>
      </c>
      <c r="E179" s="3" t="b">
        <v>1</v>
      </c>
      <c r="F179" s="1"/>
      <c r="G179" s="1" t="s">
        <v>45</v>
      </c>
      <c r="H179" s="4" t="s">
        <v>8</v>
      </c>
      <c r="I179" s="5">
        <f>IF(E179=TRUE,ROUNDUP(D179-C179,0),ROUNDUP((D179-C179)*2,0)/2)</f>
        <v>2</v>
      </c>
      <c r="J1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79">
        <f>WEEKNUM(Tableau_stats_bancs[[#This Row],[Heure de début]],)</f>
        <v>3</v>
      </c>
      <c r="L179">
        <f>WEEKNUM(Tableau_stats_bancs[[#This Row],[Heure de fin]],)</f>
        <v>3</v>
      </c>
      <c r="M179">
        <f>IF(Tableau_stats_bancs[[#This Row],[Semaine fin]]&lt;&gt;Tableau_stats_bancs[[#This Row],[Semaine début]],1,0)</f>
        <v>0</v>
      </c>
    </row>
    <row r="180" spans="1:13" x14ac:dyDescent="0.25">
      <c r="A180" t="b">
        <v>0</v>
      </c>
      <c r="B180" s="1"/>
      <c r="C180" s="2">
        <v>42387</v>
      </c>
      <c r="D180" s="2">
        <v>42388.999305555553</v>
      </c>
      <c r="E180" s="3" t="b">
        <v>1</v>
      </c>
      <c r="F180" s="1"/>
      <c r="G180" s="1" t="s">
        <v>45</v>
      </c>
      <c r="H180" s="4" t="s">
        <v>8</v>
      </c>
      <c r="I180" s="5">
        <f>IF(E180=TRUE,ROUNDUP(D180-C180,0),ROUNDUP((D180-C180)*2,0)/2)</f>
        <v>2</v>
      </c>
      <c r="J1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80">
        <f>WEEKNUM(Tableau_stats_bancs[[#This Row],[Heure de début]],)</f>
        <v>4</v>
      </c>
      <c r="L180">
        <f>WEEKNUM(Tableau_stats_bancs[[#This Row],[Heure de fin]],)</f>
        <v>4</v>
      </c>
      <c r="M180">
        <f>IF(Tableau_stats_bancs[[#This Row],[Semaine fin]]&lt;&gt;Tableau_stats_bancs[[#This Row],[Semaine début]],1,0)</f>
        <v>0</v>
      </c>
    </row>
    <row r="181" spans="1:13" x14ac:dyDescent="0.25">
      <c r="A181" t="b">
        <v>0</v>
      </c>
      <c r="B181" s="1"/>
      <c r="C181" s="2">
        <v>42389</v>
      </c>
      <c r="D181" s="2">
        <v>42391.999305555553</v>
      </c>
      <c r="E181" s="3" t="b">
        <v>1</v>
      </c>
      <c r="F181" s="1"/>
      <c r="G181" s="1" t="s">
        <v>45</v>
      </c>
      <c r="H181" s="4" t="s">
        <v>8</v>
      </c>
      <c r="I181" s="5">
        <f>IF(E181=TRUE,ROUNDUP(D181-C181,0),ROUNDUP((D181-C181)*2,0)/2)</f>
        <v>3</v>
      </c>
      <c r="J18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81">
        <f>WEEKNUM(Tableau_stats_bancs[[#This Row],[Heure de début]],)</f>
        <v>4</v>
      </c>
      <c r="L181">
        <f>WEEKNUM(Tableau_stats_bancs[[#This Row],[Heure de fin]],)</f>
        <v>4</v>
      </c>
      <c r="M181">
        <f>IF(Tableau_stats_bancs[[#This Row],[Semaine fin]]&lt;&gt;Tableau_stats_bancs[[#This Row],[Semaine début]],1,0)</f>
        <v>0</v>
      </c>
    </row>
    <row r="182" spans="1:13" x14ac:dyDescent="0.25">
      <c r="A182" t="b">
        <v>0</v>
      </c>
      <c r="B182" s="1"/>
      <c r="C182" s="2">
        <v>42405</v>
      </c>
      <c r="D182" s="2">
        <v>42405.999305555553</v>
      </c>
      <c r="E182" s="3" t="b">
        <v>1</v>
      </c>
      <c r="F182" s="1"/>
      <c r="G182" s="1" t="s">
        <v>45</v>
      </c>
      <c r="H182" s="4" t="s">
        <v>8</v>
      </c>
      <c r="I182" s="5">
        <f>IF(E182=TRUE,ROUNDUP(D182-C182,0),ROUNDUP((D182-C182)*2,0)/2)</f>
        <v>1</v>
      </c>
      <c r="J18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82">
        <f>WEEKNUM(Tableau_stats_bancs[[#This Row],[Heure de début]],)</f>
        <v>6</v>
      </c>
      <c r="L182">
        <f>WEEKNUM(Tableau_stats_bancs[[#This Row],[Heure de fin]],)</f>
        <v>6</v>
      </c>
      <c r="M182">
        <f>IF(Tableau_stats_bancs[[#This Row],[Semaine fin]]&lt;&gt;Tableau_stats_bancs[[#This Row],[Semaine début]],1,0)</f>
        <v>0</v>
      </c>
    </row>
    <row r="183" spans="1:13" x14ac:dyDescent="0.25">
      <c r="A183" t="b">
        <v>0</v>
      </c>
      <c r="B183" s="1"/>
      <c r="C183" s="2">
        <v>42408</v>
      </c>
      <c r="D183" s="2">
        <v>42412.999305555553</v>
      </c>
      <c r="E183" s="3" t="b">
        <v>1</v>
      </c>
      <c r="F183" s="1"/>
      <c r="G183" s="1" t="s">
        <v>45</v>
      </c>
      <c r="H183" s="4" t="s">
        <v>8</v>
      </c>
      <c r="I183" s="5">
        <f>IF(E183=TRUE,ROUNDUP(D183-C183,0),ROUNDUP((D183-C183)*2,0)/2)</f>
        <v>5</v>
      </c>
      <c r="J18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3">
        <f>WEEKNUM(Tableau_stats_bancs[[#This Row],[Heure de début]],)</f>
        <v>7</v>
      </c>
      <c r="L183">
        <f>WEEKNUM(Tableau_stats_bancs[[#This Row],[Heure de fin]],)</f>
        <v>7</v>
      </c>
      <c r="M183">
        <f>IF(Tableau_stats_bancs[[#This Row],[Semaine fin]]&lt;&gt;Tableau_stats_bancs[[#This Row],[Semaine début]],1,0)</f>
        <v>0</v>
      </c>
    </row>
    <row r="184" spans="1:13" x14ac:dyDescent="0.25">
      <c r="A184" t="b">
        <v>0</v>
      </c>
      <c r="B184" s="1"/>
      <c r="C184" s="2">
        <v>42415</v>
      </c>
      <c r="D184" s="2">
        <v>42419.999305555553</v>
      </c>
      <c r="E184" s="3" t="b">
        <v>1</v>
      </c>
      <c r="F184" s="1"/>
      <c r="G184" s="1" t="s">
        <v>45</v>
      </c>
      <c r="H184" s="4" t="s">
        <v>8</v>
      </c>
      <c r="I184" s="5">
        <f>IF(E184=TRUE,ROUNDUP(D184-C184,0),ROUNDUP((D184-C184)*2,0)/2)</f>
        <v>5</v>
      </c>
      <c r="J18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4">
        <f>WEEKNUM(Tableau_stats_bancs[[#This Row],[Heure de début]],)</f>
        <v>8</v>
      </c>
      <c r="L184">
        <f>WEEKNUM(Tableau_stats_bancs[[#This Row],[Heure de fin]],)</f>
        <v>8</v>
      </c>
      <c r="M184">
        <f>IF(Tableau_stats_bancs[[#This Row],[Semaine fin]]&lt;&gt;Tableau_stats_bancs[[#This Row],[Semaine début]],1,0)</f>
        <v>0</v>
      </c>
    </row>
    <row r="185" spans="1:13" x14ac:dyDescent="0.25">
      <c r="A185" t="b">
        <v>0</v>
      </c>
      <c r="B185" s="1"/>
      <c r="C185" s="2">
        <v>42422</v>
      </c>
      <c r="D185" s="2">
        <v>42426.999305555553</v>
      </c>
      <c r="E185" s="3" t="b">
        <v>1</v>
      </c>
      <c r="F185" s="1"/>
      <c r="G185" s="1" t="s">
        <v>45</v>
      </c>
      <c r="H185" s="4" t="s">
        <v>8</v>
      </c>
      <c r="I185" s="5">
        <f>IF(E185=TRUE,ROUNDUP(D185-C185,0),ROUNDUP((D185-C185)*2,0)/2)</f>
        <v>5</v>
      </c>
      <c r="J18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5">
        <f>WEEKNUM(Tableau_stats_bancs[[#This Row],[Heure de début]],)</f>
        <v>9</v>
      </c>
      <c r="L185">
        <f>WEEKNUM(Tableau_stats_bancs[[#This Row],[Heure de fin]],)</f>
        <v>9</v>
      </c>
      <c r="M185">
        <f>IF(Tableau_stats_bancs[[#This Row],[Semaine fin]]&lt;&gt;Tableau_stats_bancs[[#This Row],[Semaine début]],1,0)</f>
        <v>0</v>
      </c>
    </row>
    <row r="186" spans="1:13" x14ac:dyDescent="0.25">
      <c r="A186" t="b">
        <v>0</v>
      </c>
      <c r="B186" s="1"/>
      <c r="C186" s="2">
        <v>42429</v>
      </c>
      <c r="D186" s="2">
        <v>42430.999305555553</v>
      </c>
      <c r="E186" s="3" t="b">
        <v>1</v>
      </c>
      <c r="F186" s="1"/>
      <c r="G186" s="1" t="s">
        <v>45</v>
      </c>
      <c r="H186" s="4" t="s">
        <v>8</v>
      </c>
      <c r="I186" s="5">
        <f>IF(E186=TRUE,ROUNDUP(D186-C186,0),ROUNDUP((D186-C186)*2,0)/2)</f>
        <v>2</v>
      </c>
      <c r="J18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186">
        <f>WEEKNUM(Tableau_stats_bancs[[#This Row],[Heure de début]],)</f>
        <v>10</v>
      </c>
      <c r="L186">
        <f>WEEKNUM(Tableau_stats_bancs[[#This Row],[Heure de fin]],)</f>
        <v>10</v>
      </c>
      <c r="M186">
        <f>IF(Tableau_stats_bancs[[#This Row],[Semaine fin]]&lt;&gt;Tableau_stats_bancs[[#This Row],[Semaine début]],1,0)</f>
        <v>0</v>
      </c>
    </row>
    <row r="187" spans="1:13" x14ac:dyDescent="0.25">
      <c r="A187" t="b">
        <v>0</v>
      </c>
      <c r="B187" s="1"/>
      <c r="C187" s="2">
        <v>42443</v>
      </c>
      <c r="D187" s="2">
        <v>42447.999305555553</v>
      </c>
      <c r="E187" s="3" t="b">
        <v>1</v>
      </c>
      <c r="F187" s="1"/>
      <c r="G187" s="1" t="s">
        <v>45</v>
      </c>
      <c r="H187" s="4" t="s">
        <v>8</v>
      </c>
      <c r="I187" s="5">
        <f>IF(E187=TRUE,ROUNDUP(D187-C187,0),ROUNDUP((D187-C187)*2,0)/2)</f>
        <v>5</v>
      </c>
      <c r="J18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7">
        <f>WEEKNUM(Tableau_stats_bancs[[#This Row],[Heure de début]],)</f>
        <v>12</v>
      </c>
      <c r="L187">
        <f>WEEKNUM(Tableau_stats_bancs[[#This Row],[Heure de fin]],)</f>
        <v>12</v>
      </c>
      <c r="M187">
        <f>IF(Tableau_stats_bancs[[#This Row],[Semaine fin]]&lt;&gt;Tableau_stats_bancs[[#This Row],[Semaine début]],1,0)</f>
        <v>0</v>
      </c>
    </row>
    <row r="188" spans="1:13" x14ac:dyDescent="0.25">
      <c r="A188" t="b">
        <v>0</v>
      </c>
      <c r="B188" s="1"/>
      <c r="C188" s="2">
        <v>42450</v>
      </c>
      <c r="D188" s="2">
        <v>42454.999305555553</v>
      </c>
      <c r="E188" s="3" t="b">
        <v>1</v>
      </c>
      <c r="F188" s="1"/>
      <c r="G188" s="1" t="s">
        <v>45</v>
      </c>
      <c r="H188" s="4" t="s">
        <v>8</v>
      </c>
      <c r="I188" s="5">
        <f>IF(E188=TRUE,ROUNDUP(D188-C188,0),ROUNDUP((D188-C188)*2,0)/2)</f>
        <v>5</v>
      </c>
      <c r="J18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8">
        <f>WEEKNUM(Tableau_stats_bancs[[#This Row],[Heure de début]],)</f>
        <v>13</v>
      </c>
      <c r="L188">
        <f>WEEKNUM(Tableau_stats_bancs[[#This Row],[Heure de fin]],)</f>
        <v>13</v>
      </c>
      <c r="M188">
        <f>IF(Tableau_stats_bancs[[#This Row],[Semaine fin]]&lt;&gt;Tableau_stats_bancs[[#This Row],[Semaine début]],1,0)</f>
        <v>0</v>
      </c>
    </row>
    <row r="189" spans="1:13" x14ac:dyDescent="0.25">
      <c r="A189" t="b">
        <v>0</v>
      </c>
      <c r="B189" s="1"/>
      <c r="C189" s="2">
        <v>42464</v>
      </c>
      <c r="D189" s="2">
        <v>42468.999305555553</v>
      </c>
      <c r="E189" s="3" t="b">
        <v>1</v>
      </c>
      <c r="F189" s="1"/>
      <c r="G189" s="1" t="s">
        <v>45</v>
      </c>
      <c r="H189" s="4" t="s">
        <v>8</v>
      </c>
      <c r="I189" s="5">
        <f>IF(E189=TRUE,ROUNDUP(D189-C189,0),ROUNDUP((D189-C189)*2,0)/2)</f>
        <v>5</v>
      </c>
      <c r="J18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89">
        <f>WEEKNUM(Tableau_stats_bancs[[#This Row],[Heure de début]],)</f>
        <v>15</v>
      </c>
      <c r="L189">
        <f>WEEKNUM(Tableau_stats_bancs[[#This Row],[Heure de fin]],)</f>
        <v>15</v>
      </c>
      <c r="M189">
        <f>IF(Tableau_stats_bancs[[#This Row],[Semaine fin]]&lt;&gt;Tableau_stats_bancs[[#This Row],[Semaine début]],1,0)</f>
        <v>0</v>
      </c>
    </row>
    <row r="190" spans="1:13" x14ac:dyDescent="0.25">
      <c r="A190" t="b">
        <v>0</v>
      </c>
      <c r="B190" s="1"/>
      <c r="C190" s="2">
        <v>42471</v>
      </c>
      <c r="D190" s="2">
        <v>42475.999305555553</v>
      </c>
      <c r="E190" s="3" t="b">
        <v>1</v>
      </c>
      <c r="F190" s="1"/>
      <c r="G190" s="1" t="s">
        <v>45</v>
      </c>
      <c r="H190" s="4" t="s">
        <v>8</v>
      </c>
      <c r="I190" s="5">
        <f>IF(E190=TRUE,ROUNDUP(D190-C190,0),ROUNDUP((D190-C190)*2,0)/2)</f>
        <v>5</v>
      </c>
      <c r="J19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0">
        <f>WEEKNUM(Tableau_stats_bancs[[#This Row],[Heure de début]],)</f>
        <v>16</v>
      </c>
      <c r="L190">
        <f>WEEKNUM(Tableau_stats_bancs[[#This Row],[Heure de fin]],)</f>
        <v>16</v>
      </c>
      <c r="M190">
        <f>IF(Tableau_stats_bancs[[#This Row],[Semaine fin]]&lt;&gt;Tableau_stats_bancs[[#This Row],[Semaine début]],1,0)</f>
        <v>0</v>
      </c>
    </row>
    <row r="191" spans="1:13" x14ac:dyDescent="0.25">
      <c r="A191" t="b">
        <v>0</v>
      </c>
      <c r="B191" s="1"/>
      <c r="C191" s="2">
        <v>42478</v>
      </c>
      <c r="D191" s="2">
        <v>42478.999305555553</v>
      </c>
      <c r="E191" s="3" t="b">
        <v>1</v>
      </c>
      <c r="F191" s="1"/>
      <c r="G191" s="1" t="s">
        <v>45</v>
      </c>
      <c r="H191" s="4" t="s">
        <v>8</v>
      </c>
      <c r="I191" s="5">
        <f>IF(E191=TRUE,ROUNDUP(D191-C191,0),ROUNDUP((D191-C191)*2,0)/2)</f>
        <v>1</v>
      </c>
      <c r="J19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191">
        <f>WEEKNUM(Tableau_stats_bancs[[#This Row],[Heure de début]],)</f>
        <v>17</v>
      </c>
      <c r="L191">
        <f>WEEKNUM(Tableau_stats_bancs[[#This Row],[Heure de fin]],)</f>
        <v>17</v>
      </c>
      <c r="M191">
        <f>IF(Tableau_stats_bancs[[#This Row],[Semaine fin]]&lt;&gt;Tableau_stats_bancs[[#This Row],[Semaine début]],1,0)</f>
        <v>0</v>
      </c>
    </row>
    <row r="192" spans="1:13" x14ac:dyDescent="0.25">
      <c r="A192" t="b">
        <v>0</v>
      </c>
      <c r="B192" s="1"/>
      <c r="C192" s="2">
        <v>42479.333333333336</v>
      </c>
      <c r="D192" s="2">
        <v>42479.5</v>
      </c>
      <c r="E192" s="3" t="b">
        <v>0</v>
      </c>
      <c r="F192" s="1"/>
      <c r="G192" s="1" t="s">
        <v>45</v>
      </c>
      <c r="H192" s="4" t="s">
        <v>9</v>
      </c>
      <c r="I192" s="5">
        <f>IF(E192=TRUE,ROUNDUP(D192-C192,0),ROUNDUP((D192-C192)*2,0)/2)</f>
        <v>0.5</v>
      </c>
      <c r="J19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192">
        <f>WEEKNUM(Tableau_stats_bancs[[#This Row],[Heure de début]],)</f>
        <v>17</v>
      </c>
      <c r="L192">
        <f>WEEKNUM(Tableau_stats_bancs[[#This Row],[Heure de fin]],)</f>
        <v>17</v>
      </c>
      <c r="M192">
        <f>IF(Tableau_stats_bancs[[#This Row],[Semaine fin]]&lt;&gt;Tableau_stats_bancs[[#This Row],[Semaine début]],1,0)</f>
        <v>0</v>
      </c>
    </row>
    <row r="193" spans="1:13" x14ac:dyDescent="0.25">
      <c r="A193" t="b">
        <v>0</v>
      </c>
      <c r="B193" s="1"/>
      <c r="C193" s="2">
        <v>42479.5</v>
      </c>
      <c r="D193" s="2">
        <v>42482.958333333336</v>
      </c>
      <c r="E193" s="3" t="b">
        <v>0</v>
      </c>
      <c r="F193" s="1"/>
      <c r="G193" s="1" t="s">
        <v>45</v>
      </c>
      <c r="H193" s="4" t="s">
        <v>8</v>
      </c>
      <c r="I193" s="5">
        <f>IF(E193=TRUE,ROUNDUP(D193-C193,0),ROUNDUP((D193-C193)*2,0)/2)</f>
        <v>3.5</v>
      </c>
      <c r="J19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193">
        <f>WEEKNUM(Tableau_stats_bancs[[#This Row],[Heure de début]],)</f>
        <v>17</v>
      </c>
      <c r="L193">
        <f>WEEKNUM(Tableau_stats_bancs[[#This Row],[Heure de fin]],)</f>
        <v>17</v>
      </c>
      <c r="M193">
        <f>IF(Tableau_stats_bancs[[#This Row],[Semaine fin]]&lt;&gt;Tableau_stats_bancs[[#This Row],[Semaine début]],1,0)</f>
        <v>0</v>
      </c>
    </row>
    <row r="194" spans="1:13" x14ac:dyDescent="0.25">
      <c r="A194" t="b">
        <v>0</v>
      </c>
      <c r="B194" s="1"/>
      <c r="C194" s="2">
        <v>42485</v>
      </c>
      <c r="D194" s="2">
        <v>42489.999305555553</v>
      </c>
      <c r="E194" s="3" t="b">
        <v>1</v>
      </c>
      <c r="F194" s="1"/>
      <c r="G194" s="1" t="s">
        <v>45</v>
      </c>
      <c r="H194" s="4" t="s">
        <v>8</v>
      </c>
      <c r="I194" s="5">
        <f>IF(E194=TRUE,ROUNDUP(D194-C194,0),ROUNDUP((D194-C194)*2,0)/2)</f>
        <v>5</v>
      </c>
      <c r="J19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4">
        <f>WEEKNUM(Tableau_stats_bancs[[#This Row],[Heure de début]],)</f>
        <v>18</v>
      </c>
      <c r="L194">
        <f>WEEKNUM(Tableau_stats_bancs[[#This Row],[Heure de fin]],)</f>
        <v>18</v>
      </c>
      <c r="M194">
        <f>IF(Tableau_stats_bancs[[#This Row],[Semaine fin]]&lt;&gt;Tableau_stats_bancs[[#This Row],[Semaine début]],1,0)</f>
        <v>0</v>
      </c>
    </row>
    <row r="195" spans="1:13" x14ac:dyDescent="0.25">
      <c r="A195" t="b">
        <v>0</v>
      </c>
      <c r="B195" s="1"/>
      <c r="C195" s="2">
        <v>42492</v>
      </c>
      <c r="D195" s="2">
        <v>42496.999305555553</v>
      </c>
      <c r="E195" s="3" t="b">
        <v>1</v>
      </c>
      <c r="F195" s="1"/>
      <c r="G195" s="1" t="s">
        <v>45</v>
      </c>
      <c r="H195" s="4" t="s">
        <v>8</v>
      </c>
      <c r="I195" s="5">
        <f>IF(E195=TRUE,ROUNDUP(D195-C195,0),ROUNDUP((D195-C195)*2,0)/2)</f>
        <v>5</v>
      </c>
      <c r="J19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5">
        <f>WEEKNUM(Tableau_stats_bancs[[#This Row],[Heure de début]],)</f>
        <v>19</v>
      </c>
      <c r="L195">
        <f>WEEKNUM(Tableau_stats_bancs[[#This Row],[Heure de fin]],)</f>
        <v>19</v>
      </c>
      <c r="M195">
        <f>IF(Tableau_stats_bancs[[#This Row],[Semaine fin]]&lt;&gt;Tableau_stats_bancs[[#This Row],[Semaine début]],1,0)</f>
        <v>0</v>
      </c>
    </row>
    <row r="196" spans="1:13" x14ac:dyDescent="0.25">
      <c r="A196" t="b">
        <v>0</v>
      </c>
      <c r="B196" s="1"/>
      <c r="C196" s="2">
        <v>42499</v>
      </c>
      <c r="D196" s="2">
        <v>42503.999305555553</v>
      </c>
      <c r="E196" s="3" t="b">
        <v>1</v>
      </c>
      <c r="F196" s="1"/>
      <c r="G196" s="1" t="s">
        <v>45</v>
      </c>
      <c r="H196" s="4" t="s">
        <v>8</v>
      </c>
      <c r="I196" s="5">
        <f>IF(E196=TRUE,ROUNDUP(D196-C196,0),ROUNDUP((D196-C196)*2,0)/2)</f>
        <v>5</v>
      </c>
      <c r="J19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6">
        <f>WEEKNUM(Tableau_stats_bancs[[#This Row],[Heure de début]],)</f>
        <v>20</v>
      </c>
      <c r="L196">
        <f>WEEKNUM(Tableau_stats_bancs[[#This Row],[Heure de fin]],)</f>
        <v>20</v>
      </c>
      <c r="M196">
        <f>IF(Tableau_stats_bancs[[#This Row],[Semaine fin]]&lt;&gt;Tableau_stats_bancs[[#This Row],[Semaine début]],1,0)</f>
        <v>0</v>
      </c>
    </row>
    <row r="197" spans="1:13" x14ac:dyDescent="0.25">
      <c r="A197" t="b">
        <v>0</v>
      </c>
      <c r="B197" s="1"/>
      <c r="C197" s="2">
        <v>42506</v>
      </c>
      <c r="D197" s="2">
        <v>42510.999305555553</v>
      </c>
      <c r="E197" s="3" t="b">
        <v>1</v>
      </c>
      <c r="F197" s="1"/>
      <c r="G197" s="1" t="s">
        <v>45</v>
      </c>
      <c r="H197" s="4" t="s">
        <v>8</v>
      </c>
      <c r="I197" s="5">
        <f>IF(E197=TRUE,ROUNDUP(D197-C197,0),ROUNDUP((D197-C197)*2,0)/2)</f>
        <v>5</v>
      </c>
      <c r="J19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7">
        <f>WEEKNUM(Tableau_stats_bancs[[#This Row],[Heure de début]],)</f>
        <v>21</v>
      </c>
      <c r="L197">
        <f>WEEKNUM(Tableau_stats_bancs[[#This Row],[Heure de fin]],)</f>
        <v>21</v>
      </c>
      <c r="M197">
        <f>IF(Tableau_stats_bancs[[#This Row],[Semaine fin]]&lt;&gt;Tableau_stats_bancs[[#This Row],[Semaine début]],1,0)</f>
        <v>0</v>
      </c>
    </row>
    <row r="198" spans="1:13" x14ac:dyDescent="0.25">
      <c r="A198" t="b">
        <v>0</v>
      </c>
      <c r="B198" s="1"/>
      <c r="C198" s="2">
        <v>42522</v>
      </c>
      <c r="D198" s="2">
        <v>42524.999305555553</v>
      </c>
      <c r="E198" s="3" t="b">
        <v>1</v>
      </c>
      <c r="F198" s="1"/>
      <c r="G198" s="1" t="s">
        <v>45</v>
      </c>
      <c r="H198" s="4" t="s">
        <v>8</v>
      </c>
      <c r="I198" s="5">
        <f>IF(E198=TRUE,ROUNDUP(D198-C198,0),ROUNDUP((D198-C198)*2,0)/2)</f>
        <v>3</v>
      </c>
      <c r="J19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198">
        <f>WEEKNUM(Tableau_stats_bancs[[#This Row],[Heure de début]],)</f>
        <v>23</v>
      </c>
      <c r="L198">
        <f>WEEKNUM(Tableau_stats_bancs[[#This Row],[Heure de fin]],)</f>
        <v>23</v>
      </c>
      <c r="M198">
        <f>IF(Tableau_stats_bancs[[#This Row],[Semaine fin]]&lt;&gt;Tableau_stats_bancs[[#This Row],[Semaine début]],1,0)</f>
        <v>0</v>
      </c>
    </row>
    <row r="199" spans="1:13" x14ac:dyDescent="0.25">
      <c r="A199" t="b">
        <v>0</v>
      </c>
      <c r="B199" s="1"/>
      <c r="C199" s="2">
        <v>42527</v>
      </c>
      <c r="D199" s="2">
        <v>42531.999305555553</v>
      </c>
      <c r="E199" s="3" t="b">
        <v>1</v>
      </c>
      <c r="F199" s="1"/>
      <c r="G199" s="1" t="s">
        <v>45</v>
      </c>
      <c r="H199" s="4" t="s">
        <v>8</v>
      </c>
      <c r="I199" s="5">
        <f>IF(E199=TRUE,ROUNDUP(D199-C199,0),ROUNDUP((D199-C199)*2,0)/2)</f>
        <v>5</v>
      </c>
      <c r="J19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199">
        <f>WEEKNUM(Tableau_stats_bancs[[#This Row],[Heure de début]],)</f>
        <v>24</v>
      </c>
      <c r="L199">
        <f>WEEKNUM(Tableau_stats_bancs[[#This Row],[Heure de fin]],)</f>
        <v>24</v>
      </c>
      <c r="M199">
        <f>IF(Tableau_stats_bancs[[#This Row],[Semaine fin]]&lt;&gt;Tableau_stats_bancs[[#This Row],[Semaine début]],1,0)</f>
        <v>0</v>
      </c>
    </row>
    <row r="200" spans="1:13" x14ac:dyDescent="0.25">
      <c r="A200" t="b">
        <v>0</v>
      </c>
      <c r="B200" s="1"/>
      <c r="C200" s="2">
        <v>42541</v>
      </c>
      <c r="D200" s="2">
        <v>42545.999305555553</v>
      </c>
      <c r="E200" s="3" t="b">
        <v>1</v>
      </c>
      <c r="F200" s="1"/>
      <c r="G200" s="1" t="s">
        <v>45</v>
      </c>
      <c r="H200" s="4" t="s">
        <v>9</v>
      </c>
      <c r="I200" s="5">
        <f>IF(E200=TRUE,ROUNDUP(D200-C200,0),ROUNDUP((D200-C200)*2,0)/2)</f>
        <v>5</v>
      </c>
      <c r="J20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00">
        <f>WEEKNUM(Tableau_stats_bancs[[#This Row],[Heure de début]],)</f>
        <v>26</v>
      </c>
      <c r="L200">
        <f>WEEKNUM(Tableau_stats_bancs[[#This Row],[Heure de fin]],)</f>
        <v>26</v>
      </c>
      <c r="M200">
        <f>IF(Tableau_stats_bancs[[#This Row],[Semaine fin]]&lt;&gt;Tableau_stats_bancs[[#This Row],[Semaine début]],1,0)</f>
        <v>0</v>
      </c>
    </row>
    <row r="201" spans="1:13" x14ac:dyDescent="0.25">
      <c r="A201" t="b">
        <v>0</v>
      </c>
      <c r="B201" s="1"/>
      <c r="C201" s="2">
        <v>42556</v>
      </c>
      <c r="D201" s="2">
        <v>42559.999305555553</v>
      </c>
      <c r="E201" s="3" t="b">
        <v>1</v>
      </c>
      <c r="F201" s="1"/>
      <c r="G201" s="1" t="s">
        <v>45</v>
      </c>
      <c r="H201" s="4" t="s">
        <v>8</v>
      </c>
      <c r="I201" s="5">
        <f>IF(E201=TRUE,ROUNDUP(D201-C201,0),ROUNDUP((D201-C201)*2,0)/2)</f>
        <v>4</v>
      </c>
      <c r="J20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01">
        <f>WEEKNUM(Tableau_stats_bancs[[#This Row],[Heure de début]],)</f>
        <v>28</v>
      </c>
      <c r="L201">
        <f>WEEKNUM(Tableau_stats_bancs[[#This Row],[Heure de fin]],)</f>
        <v>28</v>
      </c>
      <c r="M201">
        <f>IF(Tableau_stats_bancs[[#This Row],[Semaine fin]]&lt;&gt;Tableau_stats_bancs[[#This Row],[Semaine début]],1,0)</f>
        <v>0</v>
      </c>
    </row>
    <row r="202" spans="1:13" x14ac:dyDescent="0.25">
      <c r="A202" t="b">
        <v>0</v>
      </c>
      <c r="B202" s="1"/>
      <c r="C202" s="2">
        <v>42562</v>
      </c>
      <c r="D202" s="2">
        <v>42566.999305555553</v>
      </c>
      <c r="E202" s="3" t="b">
        <v>1</v>
      </c>
      <c r="F202" s="1"/>
      <c r="G202" s="1" t="s">
        <v>45</v>
      </c>
      <c r="H202" s="4" t="s">
        <v>8</v>
      </c>
      <c r="I202" s="5">
        <f>IF(E202=TRUE,ROUNDUP(D202-C202,0),ROUNDUP((D202-C202)*2,0)/2)</f>
        <v>5</v>
      </c>
      <c r="J20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02">
        <f>WEEKNUM(Tableau_stats_bancs[[#This Row],[Heure de début]],)</f>
        <v>29</v>
      </c>
      <c r="L202">
        <f>WEEKNUM(Tableau_stats_bancs[[#This Row],[Heure de fin]],)</f>
        <v>29</v>
      </c>
      <c r="M202">
        <f>IF(Tableau_stats_bancs[[#This Row],[Semaine fin]]&lt;&gt;Tableau_stats_bancs[[#This Row],[Semaine début]],1,0)</f>
        <v>0</v>
      </c>
    </row>
    <row r="203" spans="1:13" x14ac:dyDescent="0.25">
      <c r="A203" t="b">
        <v>0</v>
      </c>
      <c r="B203" s="1"/>
      <c r="C203" s="2">
        <v>42578.416666666664</v>
      </c>
      <c r="D203" s="2">
        <v>42579.458333333336</v>
      </c>
      <c r="E203" s="3" t="b">
        <v>0</v>
      </c>
      <c r="F203" s="1"/>
      <c r="G203" s="1" t="s">
        <v>45</v>
      </c>
      <c r="H203" s="4" t="s">
        <v>8</v>
      </c>
      <c r="I203" s="5">
        <f>IF(E203=TRUE,ROUNDUP(D203-C203,0),ROUNDUP((D203-C203)*2,0)/2)</f>
        <v>1.5</v>
      </c>
      <c r="J20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03">
        <f>WEEKNUM(Tableau_stats_bancs[[#This Row],[Heure de début]],)</f>
        <v>31</v>
      </c>
      <c r="L203">
        <f>WEEKNUM(Tableau_stats_bancs[[#This Row],[Heure de fin]],)</f>
        <v>31</v>
      </c>
      <c r="M203">
        <f>IF(Tableau_stats_bancs[[#This Row],[Semaine fin]]&lt;&gt;Tableau_stats_bancs[[#This Row],[Semaine début]],1,0)</f>
        <v>0</v>
      </c>
    </row>
    <row r="204" spans="1:13" x14ac:dyDescent="0.25">
      <c r="A204" t="b">
        <v>0</v>
      </c>
      <c r="B204" s="1"/>
      <c r="C204" s="2">
        <v>42580.625</v>
      </c>
      <c r="D204" s="2">
        <v>42580.708333333336</v>
      </c>
      <c r="E204" s="3" t="b">
        <v>0</v>
      </c>
      <c r="F204" s="1"/>
      <c r="G204" s="1" t="s">
        <v>45</v>
      </c>
      <c r="H204" s="4" t="s">
        <v>8</v>
      </c>
      <c r="I204" s="5">
        <f>IF(E204=TRUE,ROUNDUP(D204-C204,0),ROUNDUP((D204-C204)*2,0)/2)</f>
        <v>0.5</v>
      </c>
      <c r="J20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8.3333333335758653E-2</v>
      </c>
      <c r="K204">
        <f>WEEKNUM(Tableau_stats_bancs[[#This Row],[Heure de début]],)</f>
        <v>31</v>
      </c>
      <c r="L204">
        <f>WEEKNUM(Tableau_stats_bancs[[#This Row],[Heure de fin]],)</f>
        <v>31</v>
      </c>
      <c r="M204">
        <f>IF(Tableau_stats_bancs[[#This Row],[Semaine fin]]&lt;&gt;Tableau_stats_bancs[[#This Row],[Semaine début]],1,0)</f>
        <v>0</v>
      </c>
    </row>
    <row r="205" spans="1:13" x14ac:dyDescent="0.25">
      <c r="A205" t="b">
        <v>0</v>
      </c>
      <c r="B205" s="1"/>
      <c r="C205" s="2">
        <v>42583</v>
      </c>
      <c r="D205" s="2">
        <v>42583.999305555553</v>
      </c>
      <c r="E205" s="3" t="b">
        <v>1</v>
      </c>
      <c r="F205" s="1"/>
      <c r="G205" s="1" t="s">
        <v>45</v>
      </c>
      <c r="H205" s="4" t="s">
        <v>8</v>
      </c>
      <c r="I205" s="5">
        <f>IF(E205=TRUE,ROUNDUP(D205-C205,0),ROUNDUP((D205-C205)*2,0)/2)</f>
        <v>1</v>
      </c>
      <c r="J20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05">
        <f>WEEKNUM(Tableau_stats_bancs[[#This Row],[Heure de début]],)</f>
        <v>32</v>
      </c>
      <c r="L205">
        <f>WEEKNUM(Tableau_stats_bancs[[#This Row],[Heure de fin]],)</f>
        <v>32</v>
      </c>
      <c r="M205">
        <f>IF(Tableau_stats_bancs[[#This Row],[Semaine fin]]&lt;&gt;Tableau_stats_bancs[[#This Row],[Semaine début]],1,0)</f>
        <v>0</v>
      </c>
    </row>
    <row r="206" spans="1:13" x14ac:dyDescent="0.25">
      <c r="A206" t="b">
        <v>0</v>
      </c>
      <c r="B206" s="1"/>
      <c r="C206" s="2">
        <v>42585.375</v>
      </c>
      <c r="D206" s="2">
        <v>42586.75</v>
      </c>
      <c r="E206" s="3" t="b">
        <v>0</v>
      </c>
      <c r="F206" s="1"/>
      <c r="G206" s="1" t="s">
        <v>45</v>
      </c>
      <c r="H206" s="4" t="s">
        <v>8</v>
      </c>
      <c r="I206" s="5">
        <f>IF(E206=TRUE,ROUNDUP(D206-C206,0),ROUNDUP((D206-C206)*2,0)/2)</f>
        <v>1.5</v>
      </c>
      <c r="J20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06">
        <f>WEEKNUM(Tableau_stats_bancs[[#This Row],[Heure de début]],)</f>
        <v>32</v>
      </c>
      <c r="L206">
        <f>WEEKNUM(Tableau_stats_bancs[[#This Row],[Heure de fin]],)</f>
        <v>32</v>
      </c>
      <c r="M206">
        <f>IF(Tableau_stats_bancs[[#This Row],[Semaine fin]]&lt;&gt;Tableau_stats_bancs[[#This Row],[Semaine début]],1,0)</f>
        <v>0</v>
      </c>
    </row>
    <row r="207" spans="1:13" x14ac:dyDescent="0.25">
      <c r="A207" t="b">
        <v>0</v>
      </c>
      <c r="B207" s="1"/>
      <c r="C207" s="2">
        <v>42606</v>
      </c>
      <c r="D207" s="2">
        <v>42608.999305555553</v>
      </c>
      <c r="E207" s="3" t="b">
        <v>1</v>
      </c>
      <c r="F207" s="1"/>
      <c r="G207" s="1" t="s">
        <v>45</v>
      </c>
      <c r="H207" s="4" t="s">
        <v>8</v>
      </c>
      <c r="I207" s="5">
        <f>IF(E207=TRUE,ROUNDUP(D207-C207,0),ROUNDUP((D207-C207)*2,0)/2)</f>
        <v>3</v>
      </c>
      <c r="J20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07">
        <f>WEEKNUM(Tableau_stats_bancs[[#This Row],[Heure de début]],)</f>
        <v>35</v>
      </c>
      <c r="L207">
        <f>WEEKNUM(Tableau_stats_bancs[[#This Row],[Heure de fin]],)</f>
        <v>35</v>
      </c>
      <c r="M207">
        <f>IF(Tableau_stats_bancs[[#This Row],[Semaine fin]]&lt;&gt;Tableau_stats_bancs[[#This Row],[Semaine début]],1,0)</f>
        <v>0</v>
      </c>
    </row>
    <row r="208" spans="1:13" x14ac:dyDescent="0.25">
      <c r="A208" t="b">
        <v>0</v>
      </c>
      <c r="B208" s="1"/>
      <c r="C208" s="2">
        <v>42611</v>
      </c>
      <c r="D208" s="2">
        <v>42615.999305555553</v>
      </c>
      <c r="E208" s="3" t="b">
        <v>1</v>
      </c>
      <c r="F208" s="1"/>
      <c r="G208" s="1" t="s">
        <v>45</v>
      </c>
      <c r="H208" s="4" t="s">
        <v>8</v>
      </c>
      <c r="I208" s="5">
        <f>IF(E208=TRUE,ROUNDUP(D208-C208,0),ROUNDUP((D208-C208)*2,0)/2)</f>
        <v>5</v>
      </c>
      <c r="J20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08">
        <f>WEEKNUM(Tableau_stats_bancs[[#This Row],[Heure de début]],)</f>
        <v>36</v>
      </c>
      <c r="L208">
        <f>WEEKNUM(Tableau_stats_bancs[[#This Row],[Heure de fin]],)</f>
        <v>36</v>
      </c>
      <c r="M208">
        <f>IF(Tableau_stats_bancs[[#This Row],[Semaine fin]]&lt;&gt;Tableau_stats_bancs[[#This Row],[Semaine début]],1,0)</f>
        <v>0</v>
      </c>
    </row>
    <row r="209" spans="1:13" x14ac:dyDescent="0.25">
      <c r="A209" t="b">
        <v>0</v>
      </c>
      <c r="B209" s="1"/>
      <c r="C209" s="2">
        <v>42618.333333333336</v>
      </c>
      <c r="D209" s="2">
        <v>42629.75</v>
      </c>
      <c r="E209" s="3" t="b">
        <v>0</v>
      </c>
      <c r="F209" s="1"/>
      <c r="G209" s="1" t="s">
        <v>45</v>
      </c>
      <c r="H209" s="4" t="s">
        <v>8</v>
      </c>
      <c r="I209" s="5">
        <f>IF(E209=TRUE,ROUNDUP(D209-C209,0),ROUNDUP((D209-C209)*2,0)/2)</f>
        <v>11.5</v>
      </c>
      <c r="J20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3.833333333333333</v>
      </c>
      <c r="K209">
        <f>WEEKNUM(Tableau_stats_bancs[[#This Row],[Heure de début]],)</f>
        <v>37</v>
      </c>
      <c r="L209">
        <f>WEEKNUM(Tableau_stats_bancs[[#This Row],[Heure de fin]],)</f>
        <v>38</v>
      </c>
      <c r="M209">
        <f>IF(Tableau_stats_bancs[[#This Row],[Semaine fin]]&lt;&gt;Tableau_stats_bancs[[#This Row],[Semaine début]],1,0)</f>
        <v>1</v>
      </c>
    </row>
    <row r="210" spans="1:13" x14ac:dyDescent="0.25">
      <c r="A210" t="b">
        <v>0</v>
      </c>
      <c r="B210" s="1"/>
      <c r="C210" s="2">
        <v>42373</v>
      </c>
      <c r="D210" s="2">
        <v>42377.999305555553</v>
      </c>
      <c r="E210" s="3" t="b">
        <v>1</v>
      </c>
      <c r="F210" s="1"/>
      <c r="G210" s="1" t="s">
        <v>46</v>
      </c>
      <c r="H210" s="4" t="s">
        <v>8</v>
      </c>
      <c r="I210" s="5">
        <f>IF(E210=TRUE,ROUNDUP(D210-C210,0),ROUNDUP((D210-C210)*2,0)/2)</f>
        <v>5</v>
      </c>
      <c r="J2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0">
        <f>WEEKNUM(Tableau_stats_bancs[[#This Row],[Heure de début]],)</f>
        <v>2</v>
      </c>
      <c r="L210">
        <f>WEEKNUM(Tableau_stats_bancs[[#This Row],[Heure de fin]],)</f>
        <v>2</v>
      </c>
      <c r="M210">
        <f>IF(Tableau_stats_bancs[[#This Row],[Semaine fin]]&lt;&gt;Tableau_stats_bancs[[#This Row],[Semaine début]],1,0)</f>
        <v>0</v>
      </c>
    </row>
    <row r="211" spans="1:13" x14ac:dyDescent="0.25">
      <c r="A211" t="b">
        <v>0</v>
      </c>
      <c r="B211" s="1"/>
      <c r="C211" s="2">
        <v>42380</v>
      </c>
      <c r="D211" s="2">
        <v>42384.999305555553</v>
      </c>
      <c r="E211" s="3" t="b">
        <v>1</v>
      </c>
      <c r="F211" s="1"/>
      <c r="G211" s="1" t="s">
        <v>46</v>
      </c>
      <c r="H211" s="4" t="s">
        <v>8</v>
      </c>
      <c r="I211" s="5">
        <f>IF(E211=TRUE,ROUNDUP(D211-C211,0),ROUNDUP((D211-C211)*2,0)/2)</f>
        <v>5</v>
      </c>
      <c r="J2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1">
        <f>WEEKNUM(Tableau_stats_bancs[[#This Row],[Heure de début]],)</f>
        <v>3</v>
      </c>
      <c r="L211">
        <f>WEEKNUM(Tableau_stats_bancs[[#This Row],[Heure de fin]],)</f>
        <v>3</v>
      </c>
      <c r="M211">
        <f>IF(Tableau_stats_bancs[[#This Row],[Semaine fin]]&lt;&gt;Tableau_stats_bancs[[#This Row],[Semaine début]],1,0)</f>
        <v>0</v>
      </c>
    </row>
    <row r="212" spans="1:13" x14ac:dyDescent="0.25">
      <c r="A212" t="b">
        <v>0</v>
      </c>
      <c r="B212" s="1"/>
      <c r="C212" s="2">
        <v>42387</v>
      </c>
      <c r="D212" s="2">
        <v>42388.999305555553</v>
      </c>
      <c r="E212" s="3" t="b">
        <v>1</v>
      </c>
      <c r="F212" s="1"/>
      <c r="G212" s="1" t="s">
        <v>46</v>
      </c>
      <c r="H212" s="4" t="s">
        <v>8</v>
      </c>
      <c r="I212" s="5">
        <f>IF(E212=TRUE,ROUNDUP(D212-C212,0),ROUNDUP((D212-C212)*2,0)/2)</f>
        <v>2</v>
      </c>
      <c r="J2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12">
        <f>WEEKNUM(Tableau_stats_bancs[[#This Row],[Heure de début]],)</f>
        <v>4</v>
      </c>
      <c r="L212">
        <f>WEEKNUM(Tableau_stats_bancs[[#This Row],[Heure de fin]],)</f>
        <v>4</v>
      </c>
      <c r="M212">
        <f>IF(Tableau_stats_bancs[[#This Row],[Semaine fin]]&lt;&gt;Tableau_stats_bancs[[#This Row],[Semaine début]],1,0)</f>
        <v>0</v>
      </c>
    </row>
    <row r="213" spans="1:13" x14ac:dyDescent="0.25">
      <c r="A213" t="b">
        <v>0</v>
      </c>
      <c r="B213" s="1"/>
      <c r="C213" s="2">
        <v>42389</v>
      </c>
      <c r="D213" s="2">
        <v>42391.999305555553</v>
      </c>
      <c r="E213" s="3" t="b">
        <v>1</v>
      </c>
      <c r="F213" s="1"/>
      <c r="G213" s="1" t="s">
        <v>46</v>
      </c>
      <c r="H213" s="4" t="s">
        <v>8</v>
      </c>
      <c r="I213" s="5">
        <f>IF(E213=TRUE,ROUNDUP(D213-C213,0),ROUNDUP((D213-C213)*2,0)/2)</f>
        <v>3</v>
      </c>
      <c r="J2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13">
        <f>WEEKNUM(Tableau_stats_bancs[[#This Row],[Heure de début]],)</f>
        <v>4</v>
      </c>
      <c r="L213">
        <f>WEEKNUM(Tableau_stats_bancs[[#This Row],[Heure de fin]],)</f>
        <v>4</v>
      </c>
      <c r="M213">
        <f>IF(Tableau_stats_bancs[[#This Row],[Semaine fin]]&lt;&gt;Tableau_stats_bancs[[#This Row],[Semaine début]],1,0)</f>
        <v>0</v>
      </c>
    </row>
    <row r="214" spans="1:13" x14ac:dyDescent="0.25">
      <c r="A214" t="b">
        <v>0</v>
      </c>
      <c r="B214" s="1"/>
      <c r="C214" s="2">
        <v>42394</v>
      </c>
      <c r="D214" s="2">
        <v>42398.999305555553</v>
      </c>
      <c r="E214" s="3" t="b">
        <v>1</v>
      </c>
      <c r="F214" s="1"/>
      <c r="G214" s="1" t="s">
        <v>46</v>
      </c>
      <c r="H214" s="4" t="s">
        <v>8</v>
      </c>
      <c r="I214" s="5">
        <f>IF(E214=TRUE,ROUNDUP(D214-C214,0),ROUNDUP((D214-C214)*2,0)/2)</f>
        <v>5</v>
      </c>
      <c r="J2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4">
        <f>WEEKNUM(Tableau_stats_bancs[[#This Row],[Heure de début]],)</f>
        <v>5</v>
      </c>
      <c r="L214">
        <f>WEEKNUM(Tableau_stats_bancs[[#This Row],[Heure de fin]],)</f>
        <v>5</v>
      </c>
      <c r="M214">
        <f>IF(Tableau_stats_bancs[[#This Row],[Semaine fin]]&lt;&gt;Tableau_stats_bancs[[#This Row],[Semaine début]],1,0)</f>
        <v>0</v>
      </c>
    </row>
    <row r="215" spans="1:13" x14ac:dyDescent="0.25">
      <c r="A215" t="b">
        <v>0</v>
      </c>
      <c r="B215" s="1"/>
      <c r="C215" s="2">
        <v>42401</v>
      </c>
      <c r="D215" s="2">
        <v>42405.999305555553</v>
      </c>
      <c r="E215" s="3" t="b">
        <v>1</v>
      </c>
      <c r="F215" s="1"/>
      <c r="G215" s="1" t="s">
        <v>46</v>
      </c>
      <c r="H215" s="4" t="s">
        <v>8</v>
      </c>
      <c r="I215" s="5">
        <f>IF(E215=TRUE,ROUNDUP(D215-C215,0),ROUNDUP((D215-C215)*2,0)/2)</f>
        <v>5</v>
      </c>
      <c r="J2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5">
        <f>WEEKNUM(Tableau_stats_bancs[[#This Row],[Heure de début]],)</f>
        <v>6</v>
      </c>
      <c r="L215">
        <f>WEEKNUM(Tableau_stats_bancs[[#This Row],[Heure de fin]],)</f>
        <v>6</v>
      </c>
      <c r="M215">
        <f>IF(Tableau_stats_bancs[[#This Row],[Semaine fin]]&lt;&gt;Tableau_stats_bancs[[#This Row],[Semaine début]],1,0)</f>
        <v>0</v>
      </c>
    </row>
    <row r="216" spans="1:13" x14ac:dyDescent="0.25">
      <c r="A216" t="b">
        <v>0</v>
      </c>
      <c r="B216" s="1"/>
      <c r="C216" s="2">
        <v>42408</v>
      </c>
      <c r="D216" s="2">
        <v>42412.999305555553</v>
      </c>
      <c r="E216" s="3" t="b">
        <v>1</v>
      </c>
      <c r="F216" s="1"/>
      <c r="G216" s="1" t="s">
        <v>46</v>
      </c>
      <c r="H216" s="4" t="s">
        <v>8</v>
      </c>
      <c r="I216" s="5">
        <f>IF(E216=TRUE,ROUNDUP(D216-C216,0),ROUNDUP((D216-C216)*2,0)/2)</f>
        <v>5</v>
      </c>
      <c r="J2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6">
        <f>WEEKNUM(Tableau_stats_bancs[[#This Row],[Heure de début]],)</f>
        <v>7</v>
      </c>
      <c r="L216">
        <f>WEEKNUM(Tableau_stats_bancs[[#This Row],[Heure de fin]],)</f>
        <v>7</v>
      </c>
      <c r="M216">
        <f>IF(Tableau_stats_bancs[[#This Row],[Semaine fin]]&lt;&gt;Tableau_stats_bancs[[#This Row],[Semaine début]],1,0)</f>
        <v>0</v>
      </c>
    </row>
    <row r="217" spans="1:13" x14ac:dyDescent="0.25">
      <c r="A217" t="b">
        <v>0</v>
      </c>
      <c r="B217" s="1"/>
      <c r="C217" s="2">
        <v>42415</v>
      </c>
      <c r="D217" s="2">
        <v>42419.999305555553</v>
      </c>
      <c r="E217" s="3" t="b">
        <v>1</v>
      </c>
      <c r="F217" s="1"/>
      <c r="G217" s="1" t="s">
        <v>46</v>
      </c>
      <c r="H217" s="4" t="s">
        <v>8</v>
      </c>
      <c r="I217" s="5">
        <f>IF(E217=TRUE,ROUNDUP(D217-C217,0),ROUNDUP((D217-C217)*2,0)/2)</f>
        <v>5</v>
      </c>
      <c r="J2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17">
        <f>WEEKNUM(Tableau_stats_bancs[[#This Row],[Heure de début]],)</f>
        <v>8</v>
      </c>
      <c r="L217">
        <f>WEEKNUM(Tableau_stats_bancs[[#This Row],[Heure de fin]],)</f>
        <v>8</v>
      </c>
      <c r="M217">
        <f>IF(Tableau_stats_bancs[[#This Row],[Semaine fin]]&lt;&gt;Tableau_stats_bancs[[#This Row],[Semaine début]],1,0)</f>
        <v>0</v>
      </c>
    </row>
    <row r="218" spans="1:13" x14ac:dyDescent="0.25">
      <c r="A218" t="b">
        <v>0</v>
      </c>
      <c r="B218" s="1"/>
      <c r="C218" s="2">
        <v>42422</v>
      </c>
      <c r="D218" s="2">
        <v>42424.999305555553</v>
      </c>
      <c r="E218" s="3" t="b">
        <v>1</v>
      </c>
      <c r="F218" s="1"/>
      <c r="G218" s="1" t="s">
        <v>46</v>
      </c>
      <c r="H218" s="4" t="s">
        <v>8</v>
      </c>
      <c r="I218" s="5">
        <f>IF(E218=TRUE,ROUNDUP(D218-C218,0),ROUNDUP((D218-C218)*2,0)/2)</f>
        <v>3</v>
      </c>
      <c r="J2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18">
        <f>WEEKNUM(Tableau_stats_bancs[[#This Row],[Heure de début]],)</f>
        <v>9</v>
      </c>
      <c r="L218">
        <f>WEEKNUM(Tableau_stats_bancs[[#This Row],[Heure de fin]],)</f>
        <v>9</v>
      </c>
      <c r="M218">
        <f>IF(Tableau_stats_bancs[[#This Row],[Semaine fin]]&lt;&gt;Tableau_stats_bancs[[#This Row],[Semaine début]],1,0)</f>
        <v>0</v>
      </c>
    </row>
    <row r="219" spans="1:13" x14ac:dyDescent="0.25">
      <c r="A219" t="b">
        <v>0</v>
      </c>
      <c r="B219" s="1"/>
      <c r="C219" s="2">
        <v>42426</v>
      </c>
      <c r="D219" s="2">
        <v>42426.999305555553</v>
      </c>
      <c r="E219" s="3" t="b">
        <v>1</v>
      </c>
      <c r="F219" s="1"/>
      <c r="G219" s="1" t="s">
        <v>46</v>
      </c>
      <c r="H219" s="4" t="s">
        <v>8</v>
      </c>
      <c r="I219" s="5">
        <f>IF(E219=TRUE,ROUNDUP(D219-C219,0),ROUNDUP((D219-C219)*2,0)/2)</f>
        <v>1</v>
      </c>
      <c r="J2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19">
        <f>WEEKNUM(Tableau_stats_bancs[[#This Row],[Heure de début]],)</f>
        <v>9</v>
      </c>
      <c r="L219">
        <f>WEEKNUM(Tableau_stats_bancs[[#This Row],[Heure de fin]],)</f>
        <v>9</v>
      </c>
      <c r="M219">
        <f>IF(Tableau_stats_bancs[[#This Row],[Semaine fin]]&lt;&gt;Tableau_stats_bancs[[#This Row],[Semaine début]],1,0)</f>
        <v>0</v>
      </c>
    </row>
    <row r="220" spans="1:13" x14ac:dyDescent="0.25">
      <c r="A220" t="b">
        <v>0</v>
      </c>
      <c r="B220" s="1"/>
      <c r="C220" s="2">
        <v>42429</v>
      </c>
      <c r="D220" s="2">
        <v>42430.999305555553</v>
      </c>
      <c r="E220" s="3" t="b">
        <v>1</v>
      </c>
      <c r="F220" s="1"/>
      <c r="G220" s="1" t="s">
        <v>46</v>
      </c>
      <c r="H220" s="4" t="s">
        <v>8</v>
      </c>
      <c r="I220" s="5">
        <f>IF(E220=TRUE,ROUNDUP(D220-C220,0),ROUNDUP((D220-C220)*2,0)/2)</f>
        <v>2</v>
      </c>
      <c r="J2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20">
        <f>WEEKNUM(Tableau_stats_bancs[[#This Row],[Heure de début]],)</f>
        <v>10</v>
      </c>
      <c r="L220">
        <f>WEEKNUM(Tableau_stats_bancs[[#This Row],[Heure de fin]],)</f>
        <v>10</v>
      </c>
      <c r="M220">
        <f>IF(Tableau_stats_bancs[[#This Row],[Semaine fin]]&lt;&gt;Tableau_stats_bancs[[#This Row],[Semaine début]],1,0)</f>
        <v>0</v>
      </c>
    </row>
    <row r="221" spans="1:13" x14ac:dyDescent="0.25">
      <c r="A221" t="b">
        <v>0</v>
      </c>
      <c r="B221" s="1"/>
      <c r="C221" s="2">
        <v>42431</v>
      </c>
      <c r="D221" s="2">
        <v>42433.999305555553</v>
      </c>
      <c r="E221" s="3" t="b">
        <v>1</v>
      </c>
      <c r="F221" s="1"/>
      <c r="G221" s="1" t="s">
        <v>46</v>
      </c>
      <c r="H221" s="4" t="s">
        <v>8</v>
      </c>
      <c r="I221" s="5">
        <f>IF(E221=TRUE,ROUNDUP(D221-C221,0),ROUNDUP((D221-C221)*2,0)/2)</f>
        <v>3</v>
      </c>
      <c r="J2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21">
        <f>WEEKNUM(Tableau_stats_bancs[[#This Row],[Heure de début]],)</f>
        <v>10</v>
      </c>
      <c r="L221">
        <f>WEEKNUM(Tableau_stats_bancs[[#This Row],[Heure de fin]],)</f>
        <v>10</v>
      </c>
      <c r="M221">
        <f>IF(Tableau_stats_bancs[[#This Row],[Semaine fin]]&lt;&gt;Tableau_stats_bancs[[#This Row],[Semaine début]],1,0)</f>
        <v>0</v>
      </c>
    </row>
    <row r="222" spans="1:13" x14ac:dyDescent="0.25">
      <c r="A222" t="b">
        <v>0</v>
      </c>
      <c r="B222" s="1"/>
      <c r="C222" s="2">
        <v>42436</v>
      </c>
      <c r="D222" s="2">
        <v>42440.999305555553</v>
      </c>
      <c r="E222" s="3" t="b">
        <v>1</v>
      </c>
      <c r="F222" s="1"/>
      <c r="G222" s="1" t="s">
        <v>46</v>
      </c>
      <c r="H222" s="4" t="s">
        <v>8</v>
      </c>
      <c r="I222" s="5">
        <f>IF(E222=TRUE,ROUNDUP(D222-C222,0),ROUNDUP((D222-C222)*2,0)/2)</f>
        <v>5</v>
      </c>
      <c r="J2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22">
        <f>WEEKNUM(Tableau_stats_bancs[[#This Row],[Heure de début]],)</f>
        <v>11</v>
      </c>
      <c r="L222">
        <f>WEEKNUM(Tableau_stats_bancs[[#This Row],[Heure de fin]],)</f>
        <v>11</v>
      </c>
      <c r="M222">
        <f>IF(Tableau_stats_bancs[[#This Row],[Semaine fin]]&lt;&gt;Tableau_stats_bancs[[#This Row],[Semaine début]],1,0)</f>
        <v>0</v>
      </c>
    </row>
    <row r="223" spans="1:13" x14ac:dyDescent="0.25">
      <c r="A223" t="b">
        <v>0</v>
      </c>
      <c r="B223" s="1"/>
      <c r="C223" s="2">
        <v>42446</v>
      </c>
      <c r="D223" s="2">
        <v>42447.999305555553</v>
      </c>
      <c r="E223" s="3" t="b">
        <v>1</v>
      </c>
      <c r="F223" s="1"/>
      <c r="G223" s="1" t="s">
        <v>46</v>
      </c>
      <c r="H223" s="4" t="s">
        <v>8</v>
      </c>
      <c r="I223" s="5">
        <f>IF(E223=TRUE,ROUNDUP(D223-C223,0),ROUNDUP((D223-C223)*2,0)/2)</f>
        <v>2</v>
      </c>
      <c r="J2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23">
        <f>WEEKNUM(Tableau_stats_bancs[[#This Row],[Heure de début]],)</f>
        <v>12</v>
      </c>
      <c r="L223">
        <f>WEEKNUM(Tableau_stats_bancs[[#This Row],[Heure de fin]],)</f>
        <v>12</v>
      </c>
      <c r="M223">
        <f>IF(Tableau_stats_bancs[[#This Row],[Semaine fin]]&lt;&gt;Tableau_stats_bancs[[#This Row],[Semaine début]],1,0)</f>
        <v>0</v>
      </c>
    </row>
    <row r="224" spans="1:13" x14ac:dyDescent="0.25">
      <c r="A224" t="b">
        <v>0</v>
      </c>
      <c r="B224" s="1"/>
      <c r="C224" s="2">
        <v>42450</v>
      </c>
      <c r="D224" s="2">
        <v>42450.999305555553</v>
      </c>
      <c r="E224" s="3" t="b">
        <v>1</v>
      </c>
      <c r="F224" s="1"/>
      <c r="G224" s="1" t="s">
        <v>46</v>
      </c>
      <c r="H224" s="4" t="s">
        <v>8</v>
      </c>
      <c r="I224" s="5">
        <f>IF(E224=TRUE,ROUNDUP(D224-C224,0),ROUNDUP((D224-C224)*2,0)/2)</f>
        <v>1</v>
      </c>
      <c r="J2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24">
        <f>WEEKNUM(Tableau_stats_bancs[[#This Row],[Heure de début]],)</f>
        <v>13</v>
      </c>
      <c r="L224">
        <f>WEEKNUM(Tableau_stats_bancs[[#This Row],[Heure de fin]],)</f>
        <v>13</v>
      </c>
      <c r="M224">
        <f>IF(Tableau_stats_bancs[[#This Row],[Semaine fin]]&lt;&gt;Tableau_stats_bancs[[#This Row],[Semaine début]],1,0)</f>
        <v>0</v>
      </c>
    </row>
    <row r="225" spans="1:13" x14ac:dyDescent="0.25">
      <c r="A225" t="b">
        <v>0</v>
      </c>
      <c r="B225" s="1"/>
      <c r="C225" s="2">
        <v>42451</v>
      </c>
      <c r="D225" s="2">
        <v>42453.999305555553</v>
      </c>
      <c r="E225" s="3" t="b">
        <v>1</v>
      </c>
      <c r="F225" s="1"/>
      <c r="G225" s="1" t="s">
        <v>46</v>
      </c>
      <c r="H225" s="4" t="s">
        <v>8</v>
      </c>
      <c r="I225" s="5">
        <f>IF(E225=TRUE,ROUNDUP(D225-C225,0),ROUNDUP((D225-C225)*2,0)/2)</f>
        <v>3</v>
      </c>
      <c r="J2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25">
        <f>WEEKNUM(Tableau_stats_bancs[[#This Row],[Heure de début]],)</f>
        <v>13</v>
      </c>
      <c r="L225">
        <f>WEEKNUM(Tableau_stats_bancs[[#This Row],[Heure de fin]],)</f>
        <v>13</v>
      </c>
      <c r="M225">
        <f>IF(Tableau_stats_bancs[[#This Row],[Semaine fin]]&lt;&gt;Tableau_stats_bancs[[#This Row],[Semaine début]],1,0)</f>
        <v>0</v>
      </c>
    </row>
    <row r="226" spans="1:13" x14ac:dyDescent="0.25">
      <c r="A226" t="b">
        <v>0</v>
      </c>
      <c r="B226" s="1"/>
      <c r="C226" s="2">
        <v>42466</v>
      </c>
      <c r="D226" s="2">
        <v>42468.999305555553</v>
      </c>
      <c r="E226" s="3" t="b">
        <v>1</v>
      </c>
      <c r="F226" s="1"/>
      <c r="G226" s="1" t="s">
        <v>46</v>
      </c>
      <c r="H226" s="4" t="s">
        <v>8</v>
      </c>
      <c r="I226" s="5">
        <f>IF(E226=TRUE,ROUNDUP(D226-C226,0),ROUNDUP((D226-C226)*2,0)/2)</f>
        <v>3</v>
      </c>
      <c r="J2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26">
        <f>WEEKNUM(Tableau_stats_bancs[[#This Row],[Heure de début]],)</f>
        <v>15</v>
      </c>
      <c r="L226">
        <f>WEEKNUM(Tableau_stats_bancs[[#This Row],[Heure de fin]],)</f>
        <v>15</v>
      </c>
      <c r="M226">
        <f>IF(Tableau_stats_bancs[[#This Row],[Semaine fin]]&lt;&gt;Tableau_stats_bancs[[#This Row],[Semaine début]],1,0)</f>
        <v>0</v>
      </c>
    </row>
    <row r="227" spans="1:13" x14ac:dyDescent="0.25">
      <c r="A227" t="b">
        <v>0</v>
      </c>
      <c r="B227" s="1"/>
      <c r="C227" s="2">
        <v>42478</v>
      </c>
      <c r="D227" s="2">
        <v>42482.999305555553</v>
      </c>
      <c r="E227" s="3" t="b">
        <v>1</v>
      </c>
      <c r="F227" s="1"/>
      <c r="G227" s="1" t="s">
        <v>46</v>
      </c>
      <c r="H227" s="4" t="s">
        <v>8</v>
      </c>
      <c r="I227" s="5">
        <f>IF(E227=TRUE,ROUNDUP(D227-C227,0),ROUNDUP((D227-C227)*2,0)/2)</f>
        <v>5</v>
      </c>
      <c r="J2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27">
        <f>WEEKNUM(Tableau_stats_bancs[[#This Row],[Heure de début]],)</f>
        <v>17</v>
      </c>
      <c r="L227">
        <f>WEEKNUM(Tableau_stats_bancs[[#This Row],[Heure de fin]],)</f>
        <v>17</v>
      </c>
      <c r="M227">
        <f>IF(Tableau_stats_bancs[[#This Row],[Semaine fin]]&lt;&gt;Tableau_stats_bancs[[#This Row],[Semaine début]],1,0)</f>
        <v>0</v>
      </c>
    </row>
    <row r="228" spans="1:13" x14ac:dyDescent="0.25">
      <c r="A228" t="b">
        <v>0</v>
      </c>
      <c r="B228" s="1"/>
      <c r="C228" s="2">
        <v>42485</v>
      </c>
      <c r="D228" s="2">
        <v>42489.999305555553</v>
      </c>
      <c r="E228" s="3" t="b">
        <v>1</v>
      </c>
      <c r="F228" s="1"/>
      <c r="G228" s="1" t="s">
        <v>46</v>
      </c>
      <c r="H228" s="4" t="s">
        <v>8</v>
      </c>
      <c r="I228" s="5">
        <f>IF(E228=TRUE,ROUNDUP(D228-C228,0),ROUNDUP((D228-C228)*2,0)/2)</f>
        <v>5</v>
      </c>
      <c r="J2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28">
        <f>WEEKNUM(Tableau_stats_bancs[[#This Row],[Heure de début]],)</f>
        <v>18</v>
      </c>
      <c r="L228">
        <f>WEEKNUM(Tableau_stats_bancs[[#This Row],[Heure de fin]],)</f>
        <v>18</v>
      </c>
      <c r="M228">
        <f>IF(Tableau_stats_bancs[[#This Row],[Semaine fin]]&lt;&gt;Tableau_stats_bancs[[#This Row],[Semaine début]],1,0)</f>
        <v>0</v>
      </c>
    </row>
    <row r="229" spans="1:13" x14ac:dyDescent="0.25">
      <c r="A229" t="b">
        <v>0</v>
      </c>
      <c r="B229" s="1"/>
      <c r="C229" s="2">
        <v>42492</v>
      </c>
      <c r="D229" s="2">
        <v>42492.999305555553</v>
      </c>
      <c r="E229" s="3" t="b">
        <v>1</v>
      </c>
      <c r="F229" s="1"/>
      <c r="G229" s="1" t="s">
        <v>46</v>
      </c>
      <c r="H229" s="4" t="s">
        <v>8</v>
      </c>
      <c r="I229" s="5">
        <f>IF(E229=TRUE,ROUNDUP(D229-C229,0),ROUNDUP((D229-C229)*2,0)/2)</f>
        <v>1</v>
      </c>
      <c r="J2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29">
        <f>WEEKNUM(Tableau_stats_bancs[[#This Row],[Heure de début]],)</f>
        <v>19</v>
      </c>
      <c r="L229">
        <f>WEEKNUM(Tableau_stats_bancs[[#This Row],[Heure de fin]],)</f>
        <v>19</v>
      </c>
      <c r="M229">
        <f>IF(Tableau_stats_bancs[[#This Row],[Semaine fin]]&lt;&gt;Tableau_stats_bancs[[#This Row],[Semaine début]],1,0)</f>
        <v>0</v>
      </c>
    </row>
    <row r="230" spans="1:13" x14ac:dyDescent="0.25">
      <c r="A230" t="b">
        <v>0</v>
      </c>
      <c r="B230" s="1"/>
      <c r="C230" s="2">
        <v>42493</v>
      </c>
      <c r="D230" s="2">
        <v>42494.999305555553</v>
      </c>
      <c r="E230" s="3" t="b">
        <v>1</v>
      </c>
      <c r="F230" s="1"/>
      <c r="G230" s="1" t="s">
        <v>46</v>
      </c>
      <c r="H230" s="4" t="s">
        <v>8</v>
      </c>
      <c r="I230" s="5">
        <f>IF(E230=TRUE,ROUNDUP(D230-C230,0),ROUNDUP((D230-C230)*2,0)/2)</f>
        <v>2</v>
      </c>
      <c r="J2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0">
        <f>WEEKNUM(Tableau_stats_bancs[[#This Row],[Heure de début]],)</f>
        <v>19</v>
      </c>
      <c r="L230">
        <f>WEEKNUM(Tableau_stats_bancs[[#This Row],[Heure de fin]],)</f>
        <v>19</v>
      </c>
      <c r="M230">
        <f>IF(Tableau_stats_bancs[[#This Row],[Semaine fin]]&lt;&gt;Tableau_stats_bancs[[#This Row],[Semaine début]],1,0)</f>
        <v>0</v>
      </c>
    </row>
    <row r="231" spans="1:13" x14ac:dyDescent="0.25">
      <c r="A231" t="b">
        <v>0</v>
      </c>
      <c r="B231" s="1"/>
      <c r="C231" s="2">
        <v>42495</v>
      </c>
      <c r="D231" s="2">
        <v>42496.999305555553</v>
      </c>
      <c r="E231" s="3" t="b">
        <v>1</v>
      </c>
      <c r="F231" s="1"/>
      <c r="G231" s="1" t="s">
        <v>46</v>
      </c>
      <c r="H231" s="4" t="s">
        <v>8</v>
      </c>
      <c r="I231" s="5">
        <f>IF(E231=TRUE,ROUNDUP(D231-C231,0),ROUNDUP((D231-C231)*2,0)/2)</f>
        <v>2</v>
      </c>
      <c r="J2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1">
        <f>WEEKNUM(Tableau_stats_bancs[[#This Row],[Heure de début]],)</f>
        <v>19</v>
      </c>
      <c r="L231">
        <f>WEEKNUM(Tableau_stats_bancs[[#This Row],[Heure de fin]],)</f>
        <v>19</v>
      </c>
      <c r="M231">
        <f>IF(Tableau_stats_bancs[[#This Row],[Semaine fin]]&lt;&gt;Tableau_stats_bancs[[#This Row],[Semaine début]],1,0)</f>
        <v>0</v>
      </c>
    </row>
    <row r="232" spans="1:13" x14ac:dyDescent="0.25">
      <c r="A232" t="b">
        <v>0</v>
      </c>
      <c r="B232" s="1"/>
      <c r="C232" s="2">
        <v>42499</v>
      </c>
      <c r="D232" s="2">
        <v>42501.999305555553</v>
      </c>
      <c r="E232" s="3" t="b">
        <v>1</v>
      </c>
      <c r="F232" s="1"/>
      <c r="G232" s="1" t="s">
        <v>46</v>
      </c>
      <c r="H232" s="4" t="s">
        <v>8</v>
      </c>
      <c r="I232" s="5">
        <f>IF(E232=TRUE,ROUNDUP(D232-C232,0),ROUNDUP((D232-C232)*2,0)/2)</f>
        <v>3</v>
      </c>
      <c r="J2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32">
        <f>WEEKNUM(Tableau_stats_bancs[[#This Row],[Heure de début]],)</f>
        <v>20</v>
      </c>
      <c r="L232">
        <f>WEEKNUM(Tableau_stats_bancs[[#This Row],[Heure de fin]],)</f>
        <v>20</v>
      </c>
      <c r="M232">
        <f>IF(Tableau_stats_bancs[[#This Row],[Semaine fin]]&lt;&gt;Tableau_stats_bancs[[#This Row],[Semaine début]],1,0)</f>
        <v>0</v>
      </c>
    </row>
    <row r="233" spans="1:13" x14ac:dyDescent="0.25">
      <c r="A233" t="b">
        <v>0</v>
      </c>
      <c r="B233" s="1"/>
      <c r="C233" s="2">
        <v>42506</v>
      </c>
      <c r="D233" s="2">
        <v>42507.999305555553</v>
      </c>
      <c r="E233" s="3" t="b">
        <v>1</v>
      </c>
      <c r="F233" s="1"/>
      <c r="G233" s="1" t="s">
        <v>46</v>
      </c>
      <c r="H233" s="4" t="s">
        <v>8</v>
      </c>
      <c r="I233" s="5">
        <f>IF(E233=TRUE,ROUNDUP(D233-C233,0),ROUNDUP((D233-C233)*2,0)/2)</f>
        <v>2</v>
      </c>
      <c r="J2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3">
        <f>WEEKNUM(Tableau_stats_bancs[[#This Row],[Heure de début]],)</f>
        <v>21</v>
      </c>
      <c r="L233">
        <f>WEEKNUM(Tableau_stats_bancs[[#This Row],[Heure de fin]],)</f>
        <v>21</v>
      </c>
      <c r="M233">
        <f>IF(Tableau_stats_bancs[[#This Row],[Semaine fin]]&lt;&gt;Tableau_stats_bancs[[#This Row],[Semaine début]],1,0)</f>
        <v>0</v>
      </c>
    </row>
    <row r="234" spans="1:13" x14ac:dyDescent="0.25">
      <c r="A234" t="b">
        <v>0</v>
      </c>
      <c r="B234" s="1"/>
      <c r="C234" s="2">
        <v>42508</v>
      </c>
      <c r="D234" s="2">
        <v>42510.999305555553</v>
      </c>
      <c r="E234" s="3" t="b">
        <v>1</v>
      </c>
      <c r="F234" s="1"/>
      <c r="G234" s="1" t="s">
        <v>46</v>
      </c>
      <c r="H234" s="4" t="s">
        <v>8</v>
      </c>
      <c r="I234" s="5">
        <f>IF(E234=TRUE,ROUNDUP(D234-C234,0),ROUNDUP((D234-C234)*2,0)/2)</f>
        <v>3</v>
      </c>
      <c r="J2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34">
        <f>WEEKNUM(Tableau_stats_bancs[[#This Row],[Heure de début]],)</f>
        <v>21</v>
      </c>
      <c r="L234">
        <f>WEEKNUM(Tableau_stats_bancs[[#This Row],[Heure de fin]],)</f>
        <v>21</v>
      </c>
      <c r="M234">
        <f>IF(Tableau_stats_bancs[[#This Row],[Semaine fin]]&lt;&gt;Tableau_stats_bancs[[#This Row],[Semaine début]],1,0)</f>
        <v>0</v>
      </c>
    </row>
    <row r="235" spans="1:13" x14ac:dyDescent="0.25">
      <c r="A235" t="b">
        <v>0</v>
      </c>
      <c r="B235" s="1"/>
      <c r="C235" s="2">
        <v>42515</v>
      </c>
      <c r="D235" s="2">
        <v>42517.999305555553</v>
      </c>
      <c r="E235" s="3" t="b">
        <v>1</v>
      </c>
      <c r="F235" s="1"/>
      <c r="G235" s="1" t="s">
        <v>46</v>
      </c>
      <c r="H235" s="4" t="s">
        <v>8</v>
      </c>
      <c r="I235" s="5">
        <f>IF(E235=TRUE,ROUNDUP(D235-C235,0),ROUNDUP((D235-C235)*2,0)/2)</f>
        <v>3</v>
      </c>
      <c r="J2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35">
        <f>WEEKNUM(Tableau_stats_bancs[[#This Row],[Heure de début]],)</f>
        <v>22</v>
      </c>
      <c r="L235">
        <f>WEEKNUM(Tableau_stats_bancs[[#This Row],[Heure de fin]],)</f>
        <v>22</v>
      </c>
      <c r="M235">
        <f>IF(Tableau_stats_bancs[[#This Row],[Semaine fin]]&lt;&gt;Tableau_stats_bancs[[#This Row],[Semaine début]],1,0)</f>
        <v>0</v>
      </c>
    </row>
    <row r="236" spans="1:13" x14ac:dyDescent="0.25">
      <c r="A236" t="b">
        <v>0</v>
      </c>
      <c r="B236" s="1"/>
      <c r="C236" s="2">
        <v>42520</v>
      </c>
      <c r="D236" s="2">
        <v>42523.999305555553</v>
      </c>
      <c r="E236" s="3" t="b">
        <v>1</v>
      </c>
      <c r="F236" s="1"/>
      <c r="G236" s="1" t="s">
        <v>46</v>
      </c>
      <c r="H236" s="4" t="s">
        <v>8</v>
      </c>
      <c r="I236" s="5">
        <f>IF(E236=TRUE,ROUNDUP(D236-C236,0),ROUNDUP((D236-C236)*2,0)/2)</f>
        <v>4</v>
      </c>
      <c r="J2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36">
        <f>WEEKNUM(Tableau_stats_bancs[[#This Row],[Heure de début]],)</f>
        <v>23</v>
      </c>
      <c r="L236">
        <f>WEEKNUM(Tableau_stats_bancs[[#This Row],[Heure de fin]],)</f>
        <v>23</v>
      </c>
      <c r="M236">
        <f>IF(Tableau_stats_bancs[[#This Row],[Semaine fin]]&lt;&gt;Tableau_stats_bancs[[#This Row],[Semaine début]],1,0)</f>
        <v>0</v>
      </c>
    </row>
    <row r="237" spans="1:13" x14ac:dyDescent="0.25">
      <c r="A237" t="b">
        <v>0</v>
      </c>
      <c r="B237" s="1"/>
      <c r="C237" s="2">
        <v>42527</v>
      </c>
      <c r="D237" s="2">
        <v>42531.999305555553</v>
      </c>
      <c r="E237" s="3" t="b">
        <v>1</v>
      </c>
      <c r="F237" s="1"/>
      <c r="G237" s="1" t="s">
        <v>46</v>
      </c>
      <c r="H237" s="4" t="s">
        <v>8</v>
      </c>
      <c r="I237" s="5">
        <f>IF(E237=TRUE,ROUNDUP(D237-C237,0),ROUNDUP((D237-C237)*2,0)/2)</f>
        <v>5</v>
      </c>
      <c r="J2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37">
        <f>WEEKNUM(Tableau_stats_bancs[[#This Row],[Heure de début]],)</f>
        <v>24</v>
      </c>
      <c r="L237">
        <f>WEEKNUM(Tableau_stats_bancs[[#This Row],[Heure de fin]],)</f>
        <v>24</v>
      </c>
      <c r="M237">
        <f>IF(Tableau_stats_bancs[[#This Row],[Semaine fin]]&lt;&gt;Tableau_stats_bancs[[#This Row],[Semaine début]],1,0)</f>
        <v>0</v>
      </c>
    </row>
    <row r="238" spans="1:13" x14ac:dyDescent="0.25">
      <c r="A238" t="b">
        <v>0</v>
      </c>
      <c r="B238" s="1"/>
      <c r="C238" s="2">
        <v>42534</v>
      </c>
      <c r="D238" s="2">
        <v>42535.999305555553</v>
      </c>
      <c r="E238" s="3" t="b">
        <v>1</v>
      </c>
      <c r="F238" s="1"/>
      <c r="G238" s="1" t="s">
        <v>46</v>
      </c>
      <c r="H238" s="4" t="s">
        <v>8</v>
      </c>
      <c r="I238" s="5">
        <f>IF(E238=TRUE,ROUNDUP(D238-C238,0),ROUNDUP((D238-C238)*2,0)/2)</f>
        <v>2</v>
      </c>
      <c r="J2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38">
        <f>WEEKNUM(Tableau_stats_bancs[[#This Row],[Heure de début]],)</f>
        <v>25</v>
      </c>
      <c r="L238">
        <f>WEEKNUM(Tableau_stats_bancs[[#This Row],[Heure de fin]],)</f>
        <v>25</v>
      </c>
      <c r="M238">
        <f>IF(Tableau_stats_bancs[[#This Row],[Semaine fin]]&lt;&gt;Tableau_stats_bancs[[#This Row],[Semaine début]],1,0)</f>
        <v>0</v>
      </c>
    </row>
    <row r="239" spans="1:13" x14ac:dyDescent="0.25">
      <c r="A239" t="b">
        <v>0</v>
      </c>
      <c r="B239" s="1"/>
      <c r="C239" s="2">
        <v>42536</v>
      </c>
      <c r="D239" s="2">
        <v>42536.999305555553</v>
      </c>
      <c r="E239" s="3" t="b">
        <v>1</v>
      </c>
      <c r="F239" s="1"/>
      <c r="G239" s="1" t="s">
        <v>46</v>
      </c>
      <c r="H239" s="4" t="s">
        <v>8</v>
      </c>
      <c r="I239" s="5">
        <f>IF(E239=TRUE,ROUNDUP(D239-C239,0),ROUNDUP((D239-C239)*2,0)/2)</f>
        <v>1</v>
      </c>
      <c r="J2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39">
        <f>WEEKNUM(Tableau_stats_bancs[[#This Row],[Heure de début]],)</f>
        <v>25</v>
      </c>
      <c r="L239">
        <f>WEEKNUM(Tableau_stats_bancs[[#This Row],[Heure de fin]],)</f>
        <v>25</v>
      </c>
      <c r="M239">
        <f>IF(Tableau_stats_bancs[[#This Row],[Semaine fin]]&lt;&gt;Tableau_stats_bancs[[#This Row],[Semaine début]],1,0)</f>
        <v>0</v>
      </c>
    </row>
    <row r="240" spans="1:13" x14ac:dyDescent="0.25">
      <c r="A240" t="b">
        <v>0</v>
      </c>
      <c r="B240" s="1"/>
      <c r="C240" s="2">
        <v>42538.458333333336</v>
      </c>
      <c r="D240" s="2">
        <v>42538.5</v>
      </c>
      <c r="E240" s="3" t="b">
        <v>0</v>
      </c>
      <c r="F240" s="1"/>
      <c r="G240" s="1" t="s">
        <v>46</v>
      </c>
      <c r="H240" s="4" t="s">
        <v>8</v>
      </c>
      <c r="I240" s="5">
        <f>IF(E240=TRUE,ROUNDUP(D240-C240,0),ROUNDUP((D240-C240)*2,0)/2)</f>
        <v>0.5</v>
      </c>
      <c r="J2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4.1666666664241347E-2</v>
      </c>
      <c r="K240">
        <f>WEEKNUM(Tableau_stats_bancs[[#This Row],[Heure de début]],)</f>
        <v>25</v>
      </c>
      <c r="L240">
        <f>WEEKNUM(Tableau_stats_bancs[[#This Row],[Heure de fin]],)</f>
        <v>25</v>
      </c>
      <c r="M240">
        <f>IF(Tableau_stats_bancs[[#This Row],[Semaine fin]]&lt;&gt;Tableau_stats_bancs[[#This Row],[Semaine début]],1,0)</f>
        <v>0</v>
      </c>
    </row>
    <row r="241" spans="1:13" x14ac:dyDescent="0.25">
      <c r="A241" t="b">
        <v>0</v>
      </c>
      <c r="B241" s="1"/>
      <c r="C241" s="2">
        <v>42541</v>
      </c>
      <c r="D241" s="2">
        <v>42544.999305555553</v>
      </c>
      <c r="E241" s="3" t="b">
        <v>1</v>
      </c>
      <c r="F241" s="1"/>
      <c r="G241" s="1" t="s">
        <v>46</v>
      </c>
      <c r="H241" s="4" t="s">
        <v>8</v>
      </c>
      <c r="I241" s="5">
        <f>IF(E241=TRUE,ROUNDUP(D241-C241,0),ROUNDUP((D241-C241)*2,0)/2)</f>
        <v>4</v>
      </c>
      <c r="J2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41">
        <f>WEEKNUM(Tableau_stats_bancs[[#This Row],[Heure de début]],)</f>
        <v>26</v>
      </c>
      <c r="L241">
        <f>WEEKNUM(Tableau_stats_bancs[[#This Row],[Heure de fin]],)</f>
        <v>26</v>
      </c>
      <c r="M241">
        <f>IF(Tableau_stats_bancs[[#This Row],[Semaine fin]]&lt;&gt;Tableau_stats_bancs[[#This Row],[Semaine début]],1,0)</f>
        <v>0</v>
      </c>
    </row>
    <row r="242" spans="1:13" x14ac:dyDescent="0.25">
      <c r="A242" t="b">
        <v>0</v>
      </c>
      <c r="B242" s="1"/>
      <c r="C242" s="2">
        <v>42549</v>
      </c>
      <c r="D242" s="2">
        <v>42550.999305555553</v>
      </c>
      <c r="E242" s="3" t="b">
        <v>1</v>
      </c>
      <c r="F242" s="1"/>
      <c r="G242" s="1" t="s">
        <v>46</v>
      </c>
      <c r="H242" s="4" t="s">
        <v>8</v>
      </c>
      <c r="I242" s="5">
        <f>IF(E242=TRUE,ROUNDUP(D242-C242,0),ROUNDUP((D242-C242)*2,0)/2)</f>
        <v>2</v>
      </c>
      <c r="J2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42">
        <f>WEEKNUM(Tableau_stats_bancs[[#This Row],[Heure de début]],)</f>
        <v>27</v>
      </c>
      <c r="L242">
        <f>WEEKNUM(Tableau_stats_bancs[[#This Row],[Heure de fin]],)</f>
        <v>27</v>
      </c>
      <c r="M242">
        <f>IF(Tableau_stats_bancs[[#This Row],[Semaine fin]]&lt;&gt;Tableau_stats_bancs[[#This Row],[Semaine début]],1,0)</f>
        <v>0</v>
      </c>
    </row>
    <row r="243" spans="1:13" x14ac:dyDescent="0.25">
      <c r="A243" t="b">
        <v>0</v>
      </c>
      <c r="B243" s="1"/>
      <c r="C243" s="2">
        <v>42551</v>
      </c>
      <c r="D243" s="2">
        <v>42551.999305555553</v>
      </c>
      <c r="E243" s="3" t="b">
        <v>1</v>
      </c>
      <c r="F243" s="1"/>
      <c r="G243" s="1" t="s">
        <v>46</v>
      </c>
      <c r="H243" s="4" t="s">
        <v>8</v>
      </c>
      <c r="I243" s="5">
        <f>IF(E243=TRUE,ROUNDUP(D243-C243,0),ROUNDUP((D243-C243)*2,0)/2)</f>
        <v>1</v>
      </c>
      <c r="J2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43">
        <f>WEEKNUM(Tableau_stats_bancs[[#This Row],[Heure de début]],)</f>
        <v>27</v>
      </c>
      <c r="L243">
        <f>WEEKNUM(Tableau_stats_bancs[[#This Row],[Heure de fin]],)</f>
        <v>27</v>
      </c>
      <c r="M243">
        <f>IF(Tableau_stats_bancs[[#This Row],[Semaine fin]]&lt;&gt;Tableau_stats_bancs[[#This Row],[Semaine début]],1,0)</f>
        <v>0</v>
      </c>
    </row>
    <row r="244" spans="1:13" x14ac:dyDescent="0.25">
      <c r="A244" t="b">
        <v>0</v>
      </c>
      <c r="B244" s="1"/>
      <c r="C244" s="2">
        <v>42555</v>
      </c>
      <c r="D244" s="2">
        <v>42559.999305555553</v>
      </c>
      <c r="E244" s="3" t="b">
        <v>1</v>
      </c>
      <c r="F244" s="1"/>
      <c r="G244" s="1" t="s">
        <v>46</v>
      </c>
      <c r="H244" s="4" t="s">
        <v>8</v>
      </c>
      <c r="I244" s="5">
        <f>IF(E244=TRUE,ROUNDUP(D244-C244,0),ROUNDUP((D244-C244)*2,0)/2)</f>
        <v>5</v>
      </c>
      <c r="J2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44">
        <f>WEEKNUM(Tableau_stats_bancs[[#This Row],[Heure de début]],)</f>
        <v>28</v>
      </c>
      <c r="L244">
        <f>WEEKNUM(Tableau_stats_bancs[[#This Row],[Heure de fin]],)</f>
        <v>28</v>
      </c>
      <c r="M244">
        <f>IF(Tableau_stats_bancs[[#This Row],[Semaine fin]]&lt;&gt;Tableau_stats_bancs[[#This Row],[Semaine début]],1,0)</f>
        <v>0</v>
      </c>
    </row>
    <row r="245" spans="1:13" x14ac:dyDescent="0.25">
      <c r="A245" t="b">
        <v>0</v>
      </c>
      <c r="B245" s="1"/>
      <c r="C245" s="2">
        <v>42562</v>
      </c>
      <c r="D245" s="2">
        <v>42566.999305555553</v>
      </c>
      <c r="E245" s="3" t="b">
        <v>1</v>
      </c>
      <c r="F245" s="1"/>
      <c r="G245" s="1" t="s">
        <v>46</v>
      </c>
      <c r="H245" s="4" t="s">
        <v>8</v>
      </c>
      <c r="I245" s="5">
        <f>IF(E245=TRUE,ROUNDUP(D245-C245,0),ROUNDUP((D245-C245)*2,0)/2)</f>
        <v>5</v>
      </c>
      <c r="J2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45">
        <f>WEEKNUM(Tableau_stats_bancs[[#This Row],[Heure de début]],)</f>
        <v>29</v>
      </c>
      <c r="L245">
        <f>WEEKNUM(Tableau_stats_bancs[[#This Row],[Heure de fin]],)</f>
        <v>29</v>
      </c>
      <c r="M245">
        <f>IF(Tableau_stats_bancs[[#This Row],[Semaine fin]]&lt;&gt;Tableau_stats_bancs[[#This Row],[Semaine début]],1,0)</f>
        <v>0</v>
      </c>
    </row>
    <row r="246" spans="1:13" x14ac:dyDescent="0.25">
      <c r="A246" t="b">
        <v>0</v>
      </c>
      <c r="B246" s="1"/>
      <c r="C246" s="2">
        <v>42569.333333333336</v>
      </c>
      <c r="D246" s="2">
        <v>42569.958333333336</v>
      </c>
      <c r="E246" s="3" t="b">
        <v>0</v>
      </c>
      <c r="F246" s="1"/>
      <c r="G246" s="1" t="s">
        <v>46</v>
      </c>
      <c r="H246" s="4" t="s">
        <v>8</v>
      </c>
      <c r="I246" s="5">
        <f>IF(E246=TRUE,ROUNDUP(D246-C246,0),ROUNDUP((D246-C246)*2,0)/2)</f>
        <v>1</v>
      </c>
      <c r="J2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46">
        <f>WEEKNUM(Tableau_stats_bancs[[#This Row],[Heure de début]],)</f>
        <v>30</v>
      </c>
      <c r="L246">
        <f>WEEKNUM(Tableau_stats_bancs[[#This Row],[Heure de fin]],)</f>
        <v>30</v>
      </c>
      <c r="M246">
        <f>IF(Tableau_stats_bancs[[#This Row],[Semaine fin]]&lt;&gt;Tableau_stats_bancs[[#This Row],[Semaine début]],1,0)</f>
        <v>0</v>
      </c>
    </row>
    <row r="247" spans="1:13" x14ac:dyDescent="0.25">
      <c r="A247" t="b">
        <v>0</v>
      </c>
      <c r="B247" s="1"/>
      <c r="C247" s="2">
        <v>42571.583333333336</v>
      </c>
      <c r="D247" s="2">
        <v>42572.708333333336</v>
      </c>
      <c r="E247" s="3" t="b">
        <v>0</v>
      </c>
      <c r="F247" s="1"/>
      <c r="G247" s="1" t="s">
        <v>46</v>
      </c>
      <c r="H247" s="4" t="s">
        <v>8</v>
      </c>
      <c r="I247" s="5">
        <f>IF(E247=TRUE,ROUNDUP(D247-C247,0),ROUNDUP((D247-C247)*2,0)/2)</f>
        <v>1.5</v>
      </c>
      <c r="J2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47">
        <f>WEEKNUM(Tableau_stats_bancs[[#This Row],[Heure de début]],)</f>
        <v>30</v>
      </c>
      <c r="L247">
        <f>WEEKNUM(Tableau_stats_bancs[[#This Row],[Heure de fin]],)</f>
        <v>30</v>
      </c>
      <c r="M247">
        <f>IF(Tableau_stats_bancs[[#This Row],[Semaine fin]]&lt;&gt;Tableau_stats_bancs[[#This Row],[Semaine début]],1,0)</f>
        <v>0</v>
      </c>
    </row>
    <row r="248" spans="1:13" x14ac:dyDescent="0.25">
      <c r="A248" t="b">
        <v>0</v>
      </c>
      <c r="B248" s="1"/>
      <c r="C248" s="2">
        <v>42576.375</v>
      </c>
      <c r="D248" s="2">
        <v>42580.333333333336</v>
      </c>
      <c r="E248" s="3" t="b">
        <v>0</v>
      </c>
      <c r="F248" s="1"/>
      <c r="G248" s="1" t="s">
        <v>46</v>
      </c>
      <c r="H248" s="4" t="s">
        <v>8</v>
      </c>
      <c r="I248" s="5">
        <f>IF(E248=TRUE,ROUNDUP(D248-C248,0),ROUNDUP((D248-C248)*2,0)/2)</f>
        <v>4</v>
      </c>
      <c r="J2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48">
        <f>WEEKNUM(Tableau_stats_bancs[[#This Row],[Heure de début]],)</f>
        <v>31</v>
      </c>
      <c r="L248">
        <f>WEEKNUM(Tableau_stats_bancs[[#This Row],[Heure de fin]],)</f>
        <v>31</v>
      </c>
      <c r="M248">
        <f>IF(Tableau_stats_bancs[[#This Row],[Semaine fin]]&lt;&gt;Tableau_stats_bancs[[#This Row],[Semaine début]],1,0)</f>
        <v>0</v>
      </c>
    </row>
    <row r="249" spans="1:13" x14ac:dyDescent="0.25">
      <c r="A249" t="b">
        <v>0</v>
      </c>
      <c r="B249" s="1"/>
      <c r="C249" s="2">
        <v>42583.333333333336</v>
      </c>
      <c r="D249" s="2">
        <v>42586.5</v>
      </c>
      <c r="E249" s="3" t="b">
        <v>0</v>
      </c>
      <c r="F249" s="1"/>
      <c r="G249" s="1" t="s">
        <v>46</v>
      </c>
      <c r="H249" s="4" t="s">
        <v>8</v>
      </c>
      <c r="I249" s="5">
        <f>IF(E249=TRUE,ROUNDUP(D249-C249,0),ROUNDUP((D249-C249)*2,0)/2)</f>
        <v>3.5</v>
      </c>
      <c r="J2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249">
        <f>WEEKNUM(Tableau_stats_bancs[[#This Row],[Heure de début]],)</f>
        <v>32</v>
      </c>
      <c r="L249">
        <f>WEEKNUM(Tableau_stats_bancs[[#This Row],[Heure de fin]],)</f>
        <v>32</v>
      </c>
      <c r="M249">
        <f>IF(Tableau_stats_bancs[[#This Row],[Semaine fin]]&lt;&gt;Tableau_stats_bancs[[#This Row],[Semaine début]],1,0)</f>
        <v>0</v>
      </c>
    </row>
    <row r="250" spans="1:13" x14ac:dyDescent="0.25">
      <c r="A250" t="b">
        <v>0</v>
      </c>
      <c r="B250" s="1"/>
      <c r="C250" s="2">
        <v>42598.375</v>
      </c>
      <c r="D250" s="2">
        <v>42608.666666666664</v>
      </c>
      <c r="E250" s="3" t="b">
        <v>0</v>
      </c>
      <c r="F250" s="1"/>
      <c r="G250" s="1" t="s">
        <v>46</v>
      </c>
      <c r="H250" s="4" t="s">
        <v>8</v>
      </c>
      <c r="I250" s="5">
        <f>IF(E250=TRUE,ROUNDUP(D250-C250,0),ROUNDUP((D250-C250)*2,0)/2)</f>
        <v>10.5</v>
      </c>
      <c r="J2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3.5</v>
      </c>
      <c r="K250">
        <f>WEEKNUM(Tableau_stats_bancs[[#This Row],[Heure de début]],)</f>
        <v>34</v>
      </c>
      <c r="L250">
        <f>WEEKNUM(Tableau_stats_bancs[[#This Row],[Heure de fin]],)</f>
        <v>35</v>
      </c>
      <c r="M250">
        <f>IF(Tableau_stats_bancs[[#This Row],[Semaine fin]]&lt;&gt;Tableau_stats_bancs[[#This Row],[Semaine début]],1,0)</f>
        <v>1</v>
      </c>
    </row>
    <row r="251" spans="1:13" x14ac:dyDescent="0.25">
      <c r="A251" t="b">
        <v>0</v>
      </c>
      <c r="B251" s="1"/>
      <c r="C251" s="2">
        <v>42611.5</v>
      </c>
      <c r="D251" s="2">
        <v>42615.541666666664</v>
      </c>
      <c r="E251" s="3" t="b">
        <v>0</v>
      </c>
      <c r="F251" s="1"/>
      <c r="G251" s="1" t="s">
        <v>46</v>
      </c>
      <c r="H251" s="4" t="s">
        <v>8</v>
      </c>
      <c r="I251" s="5">
        <f>IF(E251=TRUE,ROUNDUP(D251-C251,0),ROUNDUP((D251-C251)*2,0)/2)</f>
        <v>4.5</v>
      </c>
      <c r="J2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1.5</v>
      </c>
      <c r="K251">
        <f>WEEKNUM(Tableau_stats_bancs[[#This Row],[Heure de début]],)</f>
        <v>36</v>
      </c>
      <c r="L251">
        <f>WEEKNUM(Tableau_stats_bancs[[#This Row],[Heure de fin]],)</f>
        <v>36</v>
      </c>
      <c r="M251">
        <f>IF(Tableau_stats_bancs[[#This Row],[Semaine fin]]&lt;&gt;Tableau_stats_bancs[[#This Row],[Semaine début]],1,0)</f>
        <v>0</v>
      </c>
    </row>
    <row r="252" spans="1:13" x14ac:dyDescent="0.25">
      <c r="A252" t="b">
        <v>0</v>
      </c>
      <c r="B252" s="1"/>
      <c r="C252" s="2">
        <v>42619.375</v>
      </c>
      <c r="D252" s="2">
        <v>42620.708333333336</v>
      </c>
      <c r="E252" s="3" t="b">
        <v>0</v>
      </c>
      <c r="F252" s="1"/>
      <c r="G252" s="1" t="s">
        <v>46</v>
      </c>
      <c r="H252" s="4" t="s">
        <v>8</v>
      </c>
      <c r="I252" s="5">
        <f>IF(E252=TRUE,ROUNDUP(D252-C252,0),ROUNDUP((D252-C252)*2,0)/2)</f>
        <v>1.5</v>
      </c>
      <c r="J2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52">
        <f>WEEKNUM(Tableau_stats_bancs[[#This Row],[Heure de début]],)</f>
        <v>37</v>
      </c>
      <c r="L252">
        <f>WEEKNUM(Tableau_stats_bancs[[#This Row],[Heure de fin]],)</f>
        <v>37</v>
      </c>
      <c r="M252">
        <f>IF(Tableau_stats_bancs[[#This Row],[Semaine fin]]&lt;&gt;Tableau_stats_bancs[[#This Row],[Semaine début]],1,0)</f>
        <v>0</v>
      </c>
    </row>
    <row r="253" spans="1:13" x14ac:dyDescent="0.25">
      <c r="A253" t="b">
        <v>0</v>
      </c>
      <c r="B253" s="1"/>
      <c r="C253" s="2">
        <v>42621.333333333336</v>
      </c>
      <c r="D253" s="2">
        <v>42622.375</v>
      </c>
      <c r="E253" s="3" t="b">
        <v>0</v>
      </c>
      <c r="F253" s="1"/>
      <c r="G253" s="1" t="s">
        <v>46</v>
      </c>
      <c r="H253" s="4" t="s">
        <v>8</v>
      </c>
      <c r="I253" s="5">
        <f>IF(E253=TRUE,ROUNDUP(D253-C253,0),ROUNDUP((D253-C253)*2,0)/2)</f>
        <v>1.5</v>
      </c>
      <c r="J2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53">
        <f>WEEKNUM(Tableau_stats_bancs[[#This Row],[Heure de début]],)</f>
        <v>37</v>
      </c>
      <c r="L253">
        <f>WEEKNUM(Tableau_stats_bancs[[#This Row],[Heure de fin]],)</f>
        <v>37</v>
      </c>
      <c r="M253">
        <f>IF(Tableau_stats_bancs[[#This Row],[Semaine fin]]&lt;&gt;Tableau_stats_bancs[[#This Row],[Semaine début]],1,0)</f>
        <v>0</v>
      </c>
    </row>
    <row r="254" spans="1:13" x14ac:dyDescent="0.25">
      <c r="A254" t="b">
        <v>0</v>
      </c>
      <c r="B254" s="1"/>
      <c r="C254" s="2">
        <v>42625.333333333336</v>
      </c>
      <c r="D254" s="2">
        <v>42625.708333333336</v>
      </c>
      <c r="E254" s="3" t="b">
        <v>0</v>
      </c>
      <c r="F254" s="1"/>
      <c r="G254" s="1" t="s">
        <v>46</v>
      </c>
      <c r="H254" s="4" t="s">
        <v>8</v>
      </c>
      <c r="I254" s="5">
        <f>IF(E254=TRUE,ROUNDUP(D254-C254,0),ROUNDUP((D254-C254)*2,0)/2)</f>
        <v>0.5</v>
      </c>
      <c r="J2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254">
        <f>WEEKNUM(Tableau_stats_bancs[[#This Row],[Heure de début]],)</f>
        <v>38</v>
      </c>
      <c r="L254">
        <f>WEEKNUM(Tableau_stats_bancs[[#This Row],[Heure de fin]],)</f>
        <v>38</v>
      </c>
      <c r="M254">
        <f>IF(Tableau_stats_bancs[[#This Row],[Semaine fin]]&lt;&gt;Tableau_stats_bancs[[#This Row],[Semaine début]],1,0)</f>
        <v>0</v>
      </c>
    </row>
    <row r="255" spans="1:13" x14ac:dyDescent="0.25">
      <c r="A255" t="b">
        <v>0</v>
      </c>
      <c r="B255" s="1"/>
      <c r="C255" s="2">
        <v>42373</v>
      </c>
      <c r="D255" s="2">
        <v>42375.999305555553</v>
      </c>
      <c r="E255" s="3" t="b">
        <v>1</v>
      </c>
      <c r="F255" s="1"/>
      <c r="G255" s="1" t="s">
        <v>47</v>
      </c>
      <c r="H255" s="4" t="s">
        <v>8</v>
      </c>
      <c r="I255" s="5">
        <f>IF(E255=TRUE,ROUNDUP(D255-C255,0),ROUNDUP((D255-C255)*2,0)/2)</f>
        <v>3</v>
      </c>
      <c r="J2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55">
        <f>WEEKNUM(Tableau_stats_bancs[[#This Row],[Heure de début]],)</f>
        <v>2</v>
      </c>
      <c r="L255">
        <f>WEEKNUM(Tableau_stats_bancs[[#This Row],[Heure de fin]],)</f>
        <v>2</v>
      </c>
      <c r="M255">
        <f>IF(Tableau_stats_bancs[[#This Row],[Semaine fin]]&lt;&gt;Tableau_stats_bancs[[#This Row],[Semaine début]],1,0)</f>
        <v>0</v>
      </c>
    </row>
    <row r="256" spans="1:13" x14ac:dyDescent="0.25">
      <c r="A256" t="b">
        <v>0</v>
      </c>
      <c r="B256" s="1"/>
      <c r="C256" s="2">
        <v>42376</v>
      </c>
      <c r="D256" s="2">
        <v>42377.999305555553</v>
      </c>
      <c r="E256" s="3" t="b">
        <v>1</v>
      </c>
      <c r="F256" s="1"/>
      <c r="G256" s="1" t="s">
        <v>47</v>
      </c>
      <c r="H256" s="4" t="s">
        <v>8</v>
      </c>
      <c r="I256" s="5">
        <f>IF(E256=TRUE,ROUNDUP(D256-C256,0),ROUNDUP((D256-C256)*2,0)/2)</f>
        <v>2</v>
      </c>
      <c r="J2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56">
        <f>WEEKNUM(Tableau_stats_bancs[[#This Row],[Heure de début]],)</f>
        <v>2</v>
      </c>
      <c r="L256">
        <f>WEEKNUM(Tableau_stats_bancs[[#This Row],[Heure de fin]],)</f>
        <v>2</v>
      </c>
      <c r="M256">
        <f>IF(Tableau_stats_bancs[[#This Row],[Semaine fin]]&lt;&gt;Tableau_stats_bancs[[#This Row],[Semaine début]],1,0)</f>
        <v>0</v>
      </c>
    </row>
    <row r="257" spans="1:13" x14ac:dyDescent="0.25">
      <c r="A257" t="b">
        <v>0</v>
      </c>
      <c r="B257" s="1"/>
      <c r="C257" s="2">
        <v>42380</v>
      </c>
      <c r="D257" s="2">
        <v>42384.999305555553</v>
      </c>
      <c r="E257" s="3" t="b">
        <v>1</v>
      </c>
      <c r="F257" s="1"/>
      <c r="G257" s="1" t="s">
        <v>47</v>
      </c>
      <c r="H257" s="4" t="s">
        <v>8</v>
      </c>
      <c r="I257" s="5">
        <f>IF(E257=TRUE,ROUNDUP(D257-C257,0),ROUNDUP((D257-C257)*2,0)/2)</f>
        <v>5</v>
      </c>
      <c r="J2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57">
        <f>WEEKNUM(Tableau_stats_bancs[[#This Row],[Heure de début]],)</f>
        <v>3</v>
      </c>
      <c r="L257">
        <f>WEEKNUM(Tableau_stats_bancs[[#This Row],[Heure de fin]],)</f>
        <v>3</v>
      </c>
      <c r="M257">
        <f>IF(Tableau_stats_bancs[[#This Row],[Semaine fin]]&lt;&gt;Tableau_stats_bancs[[#This Row],[Semaine début]],1,0)</f>
        <v>0</v>
      </c>
    </row>
    <row r="258" spans="1:13" x14ac:dyDescent="0.25">
      <c r="A258" t="b">
        <v>0</v>
      </c>
      <c r="B258" s="1"/>
      <c r="C258" s="2">
        <v>42387</v>
      </c>
      <c r="D258" s="2">
        <v>42390.999305555553</v>
      </c>
      <c r="E258" s="3" t="b">
        <v>1</v>
      </c>
      <c r="F258" s="1"/>
      <c r="G258" s="1" t="s">
        <v>47</v>
      </c>
      <c r="H258" s="4" t="s">
        <v>8</v>
      </c>
      <c r="I258" s="5">
        <f>IF(E258=TRUE,ROUNDUP(D258-C258,0),ROUNDUP((D258-C258)*2,0)/2)</f>
        <v>4</v>
      </c>
      <c r="J2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58">
        <f>WEEKNUM(Tableau_stats_bancs[[#This Row],[Heure de début]],)</f>
        <v>4</v>
      </c>
      <c r="L258">
        <f>WEEKNUM(Tableau_stats_bancs[[#This Row],[Heure de fin]],)</f>
        <v>4</v>
      </c>
      <c r="M258">
        <f>IF(Tableau_stats_bancs[[#This Row],[Semaine fin]]&lt;&gt;Tableau_stats_bancs[[#This Row],[Semaine début]],1,0)</f>
        <v>0</v>
      </c>
    </row>
    <row r="259" spans="1:13" x14ac:dyDescent="0.25">
      <c r="A259" t="b">
        <v>0</v>
      </c>
      <c r="B259" s="1"/>
      <c r="C259" s="2">
        <v>42391</v>
      </c>
      <c r="D259" s="2">
        <v>42391.999305555553</v>
      </c>
      <c r="E259" s="3" t="b">
        <v>1</v>
      </c>
      <c r="F259" s="1"/>
      <c r="G259" s="1" t="s">
        <v>47</v>
      </c>
      <c r="H259" s="4" t="s">
        <v>8</v>
      </c>
      <c r="I259" s="5">
        <f>IF(E259=TRUE,ROUNDUP(D259-C259,0),ROUNDUP((D259-C259)*2,0)/2)</f>
        <v>1</v>
      </c>
      <c r="J2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59">
        <f>WEEKNUM(Tableau_stats_bancs[[#This Row],[Heure de début]],)</f>
        <v>4</v>
      </c>
      <c r="L259">
        <f>WEEKNUM(Tableau_stats_bancs[[#This Row],[Heure de fin]],)</f>
        <v>4</v>
      </c>
      <c r="M259">
        <f>IF(Tableau_stats_bancs[[#This Row],[Semaine fin]]&lt;&gt;Tableau_stats_bancs[[#This Row],[Semaine début]],1,0)</f>
        <v>0</v>
      </c>
    </row>
    <row r="260" spans="1:13" x14ac:dyDescent="0.25">
      <c r="A260" t="b">
        <v>0</v>
      </c>
      <c r="B260" s="1"/>
      <c r="C260" s="2">
        <v>42394</v>
      </c>
      <c r="D260" s="2">
        <v>42398.999305555553</v>
      </c>
      <c r="E260" s="3" t="b">
        <v>1</v>
      </c>
      <c r="F260" s="1"/>
      <c r="G260" s="1" t="s">
        <v>47</v>
      </c>
      <c r="H260" s="4" t="s">
        <v>8</v>
      </c>
      <c r="I260" s="5">
        <f>IF(E260=TRUE,ROUNDUP(D260-C260,0),ROUNDUP((D260-C260)*2,0)/2)</f>
        <v>5</v>
      </c>
      <c r="J2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0">
        <f>WEEKNUM(Tableau_stats_bancs[[#This Row],[Heure de début]],)</f>
        <v>5</v>
      </c>
      <c r="L260">
        <f>WEEKNUM(Tableau_stats_bancs[[#This Row],[Heure de fin]],)</f>
        <v>5</v>
      </c>
      <c r="M260">
        <f>IF(Tableau_stats_bancs[[#This Row],[Semaine fin]]&lt;&gt;Tableau_stats_bancs[[#This Row],[Semaine début]],1,0)</f>
        <v>0</v>
      </c>
    </row>
    <row r="261" spans="1:13" x14ac:dyDescent="0.25">
      <c r="A261" t="b">
        <v>0</v>
      </c>
      <c r="B261" s="1"/>
      <c r="C261" s="2">
        <v>42401</v>
      </c>
      <c r="D261" s="2">
        <v>42405.999305555553</v>
      </c>
      <c r="E261" s="3" t="b">
        <v>1</v>
      </c>
      <c r="F261" s="1"/>
      <c r="G261" s="1" t="s">
        <v>47</v>
      </c>
      <c r="H261" s="4" t="s">
        <v>8</v>
      </c>
      <c r="I261" s="5">
        <f>IF(E261=TRUE,ROUNDUP(D261-C261,0),ROUNDUP((D261-C261)*2,0)/2)</f>
        <v>5</v>
      </c>
      <c r="J2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1">
        <f>WEEKNUM(Tableau_stats_bancs[[#This Row],[Heure de début]],)</f>
        <v>6</v>
      </c>
      <c r="L261">
        <f>WEEKNUM(Tableau_stats_bancs[[#This Row],[Heure de fin]],)</f>
        <v>6</v>
      </c>
      <c r="M261">
        <f>IF(Tableau_stats_bancs[[#This Row],[Semaine fin]]&lt;&gt;Tableau_stats_bancs[[#This Row],[Semaine début]],1,0)</f>
        <v>0</v>
      </c>
    </row>
    <row r="262" spans="1:13" x14ac:dyDescent="0.25">
      <c r="A262" t="b">
        <v>0</v>
      </c>
      <c r="B262" s="1"/>
      <c r="C262" s="2">
        <v>42408</v>
      </c>
      <c r="D262" s="2">
        <v>42412.999305555553</v>
      </c>
      <c r="E262" s="3" t="b">
        <v>1</v>
      </c>
      <c r="F262" s="1"/>
      <c r="G262" s="1" t="s">
        <v>47</v>
      </c>
      <c r="H262" s="4" t="s">
        <v>8</v>
      </c>
      <c r="I262" s="5">
        <f>IF(E262=TRUE,ROUNDUP(D262-C262,0),ROUNDUP((D262-C262)*2,0)/2)</f>
        <v>5</v>
      </c>
      <c r="J2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62">
        <f>WEEKNUM(Tableau_stats_bancs[[#This Row],[Heure de début]],)</f>
        <v>7</v>
      </c>
      <c r="L262">
        <f>WEEKNUM(Tableau_stats_bancs[[#This Row],[Heure de fin]],)</f>
        <v>7</v>
      </c>
      <c r="M262">
        <f>IF(Tableau_stats_bancs[[#This Row],[Semaine fin]]&lt;&gt;Tableau_stats_bancs[[#This Row],[Semaine début]],1,0)</f>
        <v>0</v>
      </c>
    </row>
    <row r="263" spans="1:13" x14ac:dyDescent="0.25">
      <c r="A263" t="b">
        <v>0</v>
      </c>
      <c r="B263" s="1"/>
      <c r="C263" s="2">
        <v>42415.333333333336</v>
      </c>
      <c r="D263" s="2">
        <v>42416.5</v>
      </c>
      <c r="E263" s="3" t="b">
        <v>0</v>
      </c>
      <c r="F263" s="1"/>
      <c r="G263" s="1" t="s">
        <v>47</v>
      </c>
      <c r="H263" s="4" t="s">
        <v>8</v>
      </c>
      <c r="I263" s="5">
        <f>IF(E263=TRUE,ROUNDUP(D263-C263,0),ROUNDUP((D263-C263)*2,0)/2)</f>
        <v>1.5</v>
      </c>
      <c r="J2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63">
        <f>WEEKNUM(Tableau_stats_bancs[[#This Row],[Heure de début]],)</f>
        <v>8</v>
      </c>
      <c r="L263">
        <f>WEEKNUM(Tableau_stats_bancs[[#This Row],[Heure de fin]],)</f>
        <v>8</v>
      </c>
      <c r="M263">
        <f>IF(Tableau_stats_bancs[[#This Row],[Semaine fin]]&lt;&gt;Tableau_stats_bancs[[#This Row],[Semaine début]],1,0)</f>
        <v>0</v>
      </c>
    </row>
    <row r="264" spans="1:13" x14ac:dyDescent="0.25">
      <c r="A264" t="b">
        <v>0</v>
      </c>
      <c r="B264" s="1"/>
      <c r="C264" s="2">
        <v>42419</v>
      </c>
      <c r="D264" s="2">
        <v>42419.999305555553</v>
      </c>
      <c r="E264" s="3" t="b">
        <v>1</v>
      </c>
      <c r="F264" s="1"/>
      <c r="G264" s="1" t="s">
        <v>47</v>
      </c>
      <c r="H264" s="4" t="s">
        <v>8</v>
      </c>
      <c r="I264" s="5">
        <f>IF(E264=TRUE,ROUNDUP(D264-C264,0),ROUNDUP((D264-C264)*2,0)/2)</f>
        <v>1</v>
      </c>
      <c r="J2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64">
        <f>WEEKNUM(Tableau_stats_bancs[[#This Row],[Heure de début]],)</f>
        <v>8</v>
      </c>
      <c r="L264">
        <f>WEEKNUM(Tableau_stats_bancs[[#This Row],[Heure de fin]],)</f>
        <v>8</v>
      </c>
      <c r="M264">
        <f>IF(Tableau_stats_bancs[[#This Row],[Semaine fin]]&lt;&gt;Tableau_stats_bancs[[#This Row],[Semaine début]],1,0)</f>
        <v>0</v>
      </c>
    </row>
    <row r="265" spans="1:13" x14ac:dyDescent="0.25">
      <c r="A265" t="b">
        <v>0</v>
      </c>
      <c r="B265" s="1"/>
      <c r="C265" s="2">
        <v>42422</v>
      </c>
      <c r="D265" s="2">
        <v>42422.999305555553</v>
      </c>
      <c r="E265" s="3" t="b">
        <v>1</v>
      </c>
      <c r="F265" s="1"/>
      <c r="G265" s="1" t="s">
        <v>47</v>
      </c>
      <c r="H265" s="4" t="s">
        <v>8</v>
      </c>
      <c r="I265" s="5">
        <f>IF(E265=TRUE,ROUNDUP(D265-C265,0),ROUNDUP((D265-C265)*2,0)/2)</f>
        <v>1</v>
      </c>
      <c r="J2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65">
        <f>WEEKNUM(Tableau_stats_bancs[[#This Row],[Heure de début]],)</f>
        <v>9</v>
      </c>
      <c r="L265">
        <f>WEEKNUM(Tableau_stats_bancs[[#This Row],[Heure de fin]],)</f>
        <v>9</v>
      </c>
      <c r="M265">
        <f>IF(Tableau_stats_bancs[[#This Row],[Semaine fin]]&lt;&gt;Tableau_stats_bancs[[#This Row],[Semaine début]],1,0)</f>
        <v>0</v>
      </c>
    </row>
    <row r="266" spans="1:13" x14ac:dyDescent="0.25">
      <c r="A266" t="b">
        <v>0</v>
      </c>
      <c r="B266" s="1"/>
      <c r="C266" s="2">
        <v>42423</v>
      </c>
      <c r="D266" s="2">
        <v>42426.999305555553</v>
      </c>
      <c r="E266" s="3" t="b">
        <v>1</v>
      </c>
      <c r="F266" s="1"/>
      <c r="G266" s="1" t="s">
        <v>47</v>
      </c>
      <c r="H266" s="4" t="s">
        <v>8</v>
      </c>
      <c r="I266" s="5">
        <f>IF(E266=TRUE,ROUNDUP(D266-C266,0),ROUNDUP((D266-C266)*2,0)/2)</f>
        <v>4</v>
      </c>
      <c r="J2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266">
        <f>WEEKNUM(Tableau_stats_bancs[[#This Row],[Heure de début]],)</f>
        <v>9</v>
      </c>
      <c r="L266">
        <f>WEEKNUM(Tableau_stats_bancs[[#This Row],[Heure de fin]],)</f>
        <v>9</v>
      </c>
      <c r="M266">
        <f>IF(Tableau_stats_bancs[[#This Row],[Semaine fin]]&lt;&gt;Tableau_stats_bancs[[#This Row],[Semaine début]],1,0)</f>
        <v>0</v>
      </c>
    </row>
    <row r="267" spans="1:13" x14ac:dyDescent="0.25">
      <c r="A267" t="b">
        <v>0</v>
      </c>
      <c r="B267" s="1"/>
      <c r="C267" s="2">
        <v>42429</v>
      </c>
      <c r="D267" s="2">
        <v>42429.999305555553</v>
      </c>
      <c r="E267" s="3" t="b">
        <v>1</v>
      </c>
      <c r="F267" s="1"/>
      <c r="G267" s="1" t="s">
        <v>47</v>
      </c>
      <c r="H267" s="4" t="s">
        <v>8</v>
      </c>
      <c r="I267" s="5">
        <f>IF(E267=TRUE,ROUNDUP(D267-C267,0),ROUNDUP((D267-C267)*2,0)/2)</f>
        <v>1</v>
      </c>
      <c r="J2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67">
        <f>WEEKNUM(Tableau_stats_bancs[[#This Row],[Heure de début]],)</f>
        <v>10</v>
      </c>
      <c r="L267">
        <f>WEEKNUM(Tableau_stats_bancs[[#This Row],[Heure de fin]],)</f>
        <v>10</v>
      </c>
      <c r="M267">
        <f>IF(Tableau_stats_bancs[[#This Row],[Semaine fin]]&lt;&gt;Tableau_stats_bancs[[#This Row],[Semaine début]],1,0)</f>
        <v>0</v>
      </c>
    </row>
    <row r="268" spans="1:13" x14ac:dyDescent="0.25">
      <c r="A268" t="b">
        <v>0</v>
      </c>
      <c r="B268" s="1"/>
      <c r="C268" s="2">
        <v>42430</v>
      </c>
      <c r="D268" s="2">
        <v>42431.999305555553</v>
      </c>
      <c r="E268" s="3" t="b">
        <v>1</v>
      </c>
      <c r="F268" s="1"/>
      <c r="G268" s="1" t="s">
        <v>47</v>
      </c>
      <c r="H268" s="4" t="s">
        <v>8</v>
      </c>
      <c r="I268" s="5">
        <f>IF(E268=TRUE,ROUNDUP(D268-C268,0),ROUNDUP((D268-C268)*2,0)/2)</f>
        <v>2</v>
      </c>
      <c r="J2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68">
        <f>WEEKNUM(Tableau_stats_bancs[[#This Row],[Heure de début]],)</f>
        <v>10</v>
      </c>
      <c r="L268">
        <f>WEEKNUM(Tableau_stats_bancs[[#This Row],[Heure de fin]],)</f>
        <v>10</v>
      </c>
      <c r="M268">
        <f>IF(Tableau_stats_bancs[[#This Row],[Semaine fin]]&lt;&gt;Tableau_stats_bancs[[#This Row],[Semaine début]],1,0)</f>
        <v>0</v>
      </c>
    </row>
    <row r="269" spans="1:13" x14ac:dyDescent="0.25">
      <c r="A269" t="b">
        <v>0</v>
      </c>
      <c r="B269" s="1"/>
      <c r="C269" s="2">
        <v>42432.5</v>
      </c>
      <c r="D269" s="2">
        <v>42432.958333333336</v>
      </c>
      <c r="E269" s="3" t="b">
        <v>0</v>
      </c>
      <c r="F269" s="1"/>
      <c r="G269" s="1" t="s">
        <v>47</v>
      </c>
      <c r="H269" s="4" t="s">
        <v>9</v>
      </c>
      <c r="I269" s="5">
        <f>IF(E269=TRUE,ROUNDUP(D269-C269,0),ROUNDUP((D269-C269)*2,0)/2)</f>
        <v>0.5</v>
      </c>
      <c r="J2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269">
        <f>WEEKNUM(Tableau_stats_bancs[[#This Row],[Heure de début]],)</f>
        <v>10</v>
      </c>
      <c r="L269">
        <f>WEEKNUM(Tableau_stats_bancs[[#This Row],[Heure de fin]],)</f>
        <v>10</v>
      </c>
      <c r="M269">
        <f>IF(Tableau_stats_bancs[[#This Row],[Semaine fin]]&lt;&gt;Tableau_stats_bancs[[#This Row],[Semaine début]],1,0)</f>
        <v>0</v>
      </c>
    </row>
    <row r="270" spans="1:13" x14ac:dyDescent="0.25">
      <c r="A270" t="b">
        <v>0</v>
      </c>
      <c r="B270" s="1"/>
      <c r="C270" s="2">
        <v>42433</v>
      </c>
      <c r="D270" s="2">
        <v>42433.999305555553</v>
      </c>
      <c r="E270" s="3" t="b">
        <v>1</v>
      </c>
      <c r="F270" s="1"/>
      <c r="G270" s="1" t="s">
        <v>47</v>
      </c>
      <c r="H270" s="4" t="s">
        <v>8</v>
      </c>
      <c r="I270" s="5">
        <f>IF(E270=TRUE,ROUNDUP(D270-C270,0),ROUNDUP((D270-C270)*2,0)/2)</f>
        <v>1</v>
      </c>
      <c r="J2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0">
        <f>WEEKNUM(Tableau_stats_bancs[[#This Row],[Heure de début]],)</f>
        <v>10</v>
      </c>
      <c r="L270">
        <f>WEEKNUM(Tableau_stats_bancs[[#This Row],[Heure de fin]],)</f>
        <v>10</v>
      </c>
      <c r="M270">
        <f>IF(Tableau_stats_bancs[[#This Row],[Semaine fin]]&lt;&gt;Tableau_stats_bancs[[#This Row],[Semaine début]],1,0)</f>
        <v>0</v>
      </c>
    </row>
    <row r="271" spans="1:13" x14ac:dyDescent="0.25">
      <c r="A271" t="b">
        <v>0</v>
      </c>
      <c r="B271" s="1"/>
      <c r="C271" s="2">
        <v>42436</v>
      </c>
      <c r="D271" s="2">
        <v>42437.999305555553</v>
      </c>
      <c r="E271" s="3" t="b">
        <v>1</v>
      </c>
      <c r="F271" s="1"/>
      <c r="G271" s="1" t="s">
        <v>47</v>
      </c>
      <c r="H271" s="4" t="s">
        <v>8</v>
      </c>
      <c r="I271" s="5">
        <f>IF(E271=TRUE,ROUNDUP(D271-C271,0),ROUNDUP((D271-C271)*2,0)/2)</f>
        <v>2</v>
      </c>
      <c r="J2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1">
        <f>WEEKNUM(Tableau_stats_bancs[[#This Row],[Heure de début]],)</f>
        <v>11</v>
      </c>
      <c r="L271">
        <f>WEEKNUM(Tableau_stats_bancs[[#This Row],[Heure de fin]],)</f>
        <v>11</v>
      </c>
      <c r="M271">
        <f>IF(Tableau_stats_bancs[[#This Row],[Semaine fin]]&lt;&gt;Tableau_stats_bancs[[#This Row],[Semaine début]],1,0)</f>
        <v>0</v>
      </c>
    </row>
    <row r="272" spans="1:13" x14ac:dyDescent="0.25">
      <c r="A272" t="b">
        <v>0</v>
      </c>
      <c r="B272" s="1"/>
      <c r="C272" s="2">
        <v>42438</v>
      </c>
      <c r="D272" s="2">
        <v>42439.999305555553</v>
      </c>
      <c r="E272" s="3" t="b">
        <v>1</v>
      </c>
      <c r="F272" s="1"/>
      <c r="G272" s="1" t="s">
        <v>47</v>
      </c>
      <c r="H272" s="4" t="s">
        <v>8</v>
      </c>
      <c r="I272" s="5">
        <f>IF(E272=TRUE,ROUNDUP(D272-C272,0),ROUNDUP((D272-C272)*2,0)/2)</f>
        <v>2</v>
      </c>
      <c r="J2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2">
        <f>WEEKNUM(Tableau_stats_bancs[[#This Row],[Heure de début]],)</f>
        <v>11</v>
      </c>
      <c r="L272">
        <f>WEEKNUM(Tableau_stats_bancs[[#This Row],[Heure de fin]],)</f>
        <v>11</v>
      </c>
      <c r="M272">
        <f>IF(Tableau_stats_bancs[[#This Row],[Semaine fin]]&lt;&gt;Tableau_stats_bancs[[#This Row],[Semaine début]],1,0)</f>
        <v>0</v>
      </c>
    </row>
    <row r="273" spans="1:13" x14ac:dyDescent="0.25">
      <c r="A273" t="b">
        <v>0</v>
      </c>
      <c r="B273" s="1"/>
      <c r="C273" s="2">
        <v>42445</v>
      </c>
      <c r="D273" s="2">
        <v>42447.999305555553</v>
      </c>
      <c r="E273" s="3" t="b">
        <v>1</v>
      </c>
      <c r="F273" s="1"/>
      <c r="G273" s="1" t="s">
        <v>47</v>
      </c>
      <c r="H273" s="4" t="s">
        <v>8</v>
      </c>
      <c r="I273" s="5">
        <f>IF(E273=TRUE,ROUNDUP(D273-C273,0),ROUNDUP((D273-C273)*2,0)/2)</f>
        <v>3</v>
      </c>
      <c r="J2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73">
        <f>WEEKNUM(Tableau_stats_bancs[[#This Row],[Heure de début]],)</f>
        <v>12</v>
      </c>
      <c r="L273">
        <f>WEEKNUM(Tableau_stats_bancs[[#This Row],[Heure de fin]],)</f>
        <v>12</v>
      </c>
      <c r="M273">
        <f>IF(Tableau_stats_bancs[[#This Row],[Semaine fin]]&lt;&gt;Tableau_stats_bancs[[#This Row],[Semaine début]],1,0)</f>
        <v>0</v>
      </c>
    </row>
    <row r="274" spans="1:13" x14ac:dyDescent="0.25">
      <c r="A274" t="b">
        <v>0</v>
      </c>
      <c r="B274" s="1"/>
      <c r="C274" s="2">
        <v>42450</v>
      </c>
      <c r="D274" s="2">
        <v>42450.999305555553</v>
      </c>
      <c r="E274" s="3" t="b">
        <v>1</v>
      </c>
      <c r="F274" s="1"/>
      <c r="G274" s="1" t="s">
        <v>47</v>
      </c>
      <c r="H274" s="4" t="s">
        <v>8</v>
      </c>
      <c r="I274" s="5">
        <f>IF(E274=TRUE,ROUNDUP(D274-C274,0),ROUNDUP((D274-C274)*2,0)/2)</f>
        <v>1</v>
      </c>
      <c r="J2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4">
        <f>WEEKNUM(Tableau_stats_bancs[[#This Row],[Heure de début]],)</f>
        <v>13</v>
      </c>
      <c r="L274">
        <f>WEEKNUM(Tableau_stats_bancs[[#This Row],[Heure de fin]],)</f>
        <v>13</v>
      </c>
      <c r="M274">
        <f>IF(Tableau_stats_bancs[[#This Row],[Semaine fin]]&lt;&gt;Tableau_stats_bancs[[#This Row],[Semaine début]],1,0)</f>
        <v>0</v>
      </c>
    </row>
    <row r="275" spans="1:13" x14ac:dyDescent="0.25">
      <c r="A275" t="b">
        <v>0</v>
      </c>
      <c r="B275" s="1"/>
      <c r="C275" s="2">
        <v>42451.333333333336</v>
      </c>
      <c r="D275" s="2">
        <v>42451.5</v>
      </c>
      <c r="E275" s="3" t="b">
        <v>0</v>
      </c>
      <c r="F275" s="1"/>
      <c r="G275" s="1" t="s">
        <v>47</v>
      </c>
      <c r="H275" s="4" t="s">
        <v>8</v>
      </c>
      <c r="I275" s="5">
        <f>IF(E275=TRUE,ROUNDUP(D275-C275,0),ROUNDUP((D275-C275)*2,0)/2)</f>
        <v>0.5</v>
      </c>
      <c r="J2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275">
        <f>WEEKNUM(Tableau_stats_bancs[[#This Row],[Heure de début]],)</f>
        <v>13</v>
      </c>
      <c r="L275">
        <f>WEEKNUM(Tableau_stats_bancs[[#This Row],[Heure de fin]],)</f>
        <v>13</v>
      </c>
      <c r="M275">
        <f>IF(Tableau_stats_bancs[[#This Row],[Semaine fin]]&lt;&gt;Tableau_stats_bancs[[#This Row],[Semaine début]],1,0)</f>
        <v>0</v>
      </c>
    </row>
    <row r="276" spans="1:13" x14ac:dyDescent="0.25">
      <c r="A276" t="b">
        <v>0</v>
      </c>
      <c r="B276" s="1"/>
      <c r="C276" s="2">
        <v>42451.5</v>
      </c>
      <c r="D276" s="2">
        <v>42452.5</v>
      </c>
      <c r="E276" s="3" t="b">
        <v>0</v>
      </c>
      <c r="F276" s="1"/>
      <c r="G276" s="1" t="s">
        <v>47</v>
      </c>
      <c r="H276" s="4" t="s">
        <v>8</v>
      </c>
      <c r="I276" s="5">
        <f>IF(E276=TRUE,ROUNDUP(D276-C276,0),ROUNDUP((D276-C276)*2,0)/2)</f>
        <v>1</v>
      </c>
      <c r="J2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6">
        <f>WEEKNUM(Tableau_stats_bancs[[#This Row],[Heure de début]],)</f>
        <v>13</v>
      </c>
      <c r="L276">
        <f>WEEKNUM(Tableau_stats_bancs[[#This Row],[Heure de fin]],)</f>
        <v>13</v>
      </c>
      <c r="M276">
        <f>IF(Tableau_stats_bancs[[#This Row],[Semaine fin]]&lt;&gt;Tableau_stats_bancs[[#This Row],[Semaine début]],1,0)</f>
        <v>0</v>
      </c>
    </row>
    <row r="277" spans="1:13" x14ac:dyDescent="0.25">
      <c r="A277" t="b">
        <v>0</v>
      </c>
      <c r="B277" s="1"/>
      <c r="C277" s="2">
        <v>42452.5</v>
      </c>
      <c r="D277" s="2">
        <v>42454.958333333336</v>
      </c>
      <c r="E277" s="3" t="b">
        <v>0</v>
      </c>
      <c r="F277" s="1"/>
      <c r="G277" s="1" t="s">
        <v>47</v>
      </c>
      <c r="H277" s="4" t="s">
        <v>8</v>
      </c>
      <c r="I277" s="5">
        <f>IF(E277=TRUE,ROUNDUP(D277-C277,0),ROUNDUP((D277-C277)*2,0)/2)</f>
        <v>2.5</v>
      </c>
      <c r="J2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277">
        <f>WEEKNUM(Tableau_stats_bancs[[#This Row],[Heure de début]],)</f>
        <v>13</v>
      </c>
      <c r="L277">
        <f>WEEKNUM(Tableau_stats_bancs[[#This Row],[Heure de fin]],)</f>
        <v>13</v>
      </c>
      <c r="M277">
        <f>IF(Tableau_stats_bancs[[#This Row],[Semaine fin]]&lt;&gt;Tableau_stats_bancs[[#This Row],[Semaine début]],1,0)</f>
        <v>0</v>
      </c>
    </row>
    <row r="278" spans="1:13" x14ac:dyDescent="0.25">
      <c r="A278" t="b">
        <v>0</v>
      </c>
      <c r="B278" s="1"/>
      <c r="C278" s="2">
        <v>42458</v>
      </c>
      <c r="D278" s="2">
        <v>42459.999305555553</v>
      </c>
      <c r="E278" s="3" t="b">
        <v>1</v>
      </c>
      <c r="F278" s="1"/>
      <c r="G278" s="1" t="s">
        <v>47</v>
      </c>
      <c r="H278" s="4" t="s">
        <v>8</v>
      </c>
      <c r="I278" s="5">
        <f>IF(E278=TRUE,ROUNDUP(D278-C278,0),ROUNDUP((D278-C278)*2,0)/2)</f>
        <v>2</v>
      </c>
      <c r="J2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78">
        <f>WEEKNUM(Tableau_stats_bancs[[#This Row],[Heure de début]],)</f>
        <v>14</v>
      </c>
      <c r="L278">
        <f>WEEKNUM(Tableau_stats_bancs[[#This Row],[Heure de fin]],)</f>
        <v>14</v>
      </c>
      <c r="M278">
        <f>IF(Tableau_stats_bancs[[#This Row],[Semaine fin]]&lt;&gt;Tableau_stats_bancs[[#This Row],[Semaine début]],1,0)</f>
        <v>0</v>
      </c>
    </row>
    <row r="279" spans="1:13" x14ac:dyDescent="0.25">
      <c r="A279" t="b">
        <v>0</v>
      </c>
      <c r="B279" s="1"/>
      <c r="C279" s="2">
        <v>42461</v>
      </c>
      <c r="D279" s="2">
        <v>42461.999305555553</v>
      </c>
      <c r="E279" s="3" t="b">
        <v>1</v>
      </c>
      <c r="F279" s="1"/>
      <c r="G279" s="1" t="s">
        <v>47</v>
      </c>
      <c r="H279" s="4" t="s">
        <v>8</v>
      </c>
      <c r="I279" s="5">
        <f>IF(E279=TRUE,ROUNDUP(D279-C279,0),ROUNDUP((D279-C279)*2,0)/2)</f>
        <v>1</v>
      </c>
      <c r="J2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79">
        <f>WEEKNUM(Tableau_stats_bancs[[#This Row],[Heure de début]],)</f>
        <v>14</v>
      </c>
      <c r="L279">
        <f>WEEKNUM(Tableau_stats_bancs[[#This Row],[Heure de fin]],)</f>
        <v>14</v>
      </c>
      <c r="M279">
        <f>IF(Tableau_stats_bancs[[#This Row],[Semaine fin]]&lt;&gt;Tableau_stats_bancs[[#This Row],[Semaine début]],1,0)</f>
        <v>0</v>
      </c>
    </row>
    <row r="280" spans="1:13" x14ac:dyDescent="0.25">
      <c r="A280" t="b">
        <v>0</v>
      </c>
      <c r="B280" s="1"/>
      <c r="C280" s="2">
        <v>42464</v>
      </c>
      <c r="D280" s="2">
        <v>42468.999305555553</v>
      </c>
      <c r="E280" s="3" t="b">
        <v>1</v>
      </c>
      <c r="F280" s="1"/>
      <c r="G280" s="1" t="s">
        <v>47</v>
      </c>
      <c r="H280" s="4" t="s">
        <v>8</v>
      </c>
      <c r="I280" s="5">
        <f>IF(E280=TRUE,ROUNDUP(D280-C280,0),ROUNDUP((D280-C280)*2,0)/2)</f>
        <v>5</v>
      </c>
      <c r="J2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80">
        <f>WEEKNUM(Tableau_stats_bancs[[#This Row],[Heure de début]],)</f>
        <v>15</v>
      </c>
      <c r="L280">
        <f>WEEKNUM(Tableau_stats_bancs[[#This Row],[Heure de fin]],)</f>
        <v>15</v>
      </c>
      <c r="M280">
        <f>IF(Tableau_stats_bancs[[#This Row],[Semaine fin]]&lt;&gt;Tableau_stats_bancs[[#This Row],[Semaine début]],1,0)</f>
        <v>0</v>
      </c>
    </row>
    <row r="281" spans="1:13" x14ac:dyDescent="0.25">
      <c r="A281" t="b">
        <v>0</v>
      </c>
      <c r="B281" s="1"/>
      <c r="C281" s="2">
        <v>42478</v>
      </c>
      <c r="D281" s="2">
        <v>42479.999305555553</v>
      </c>
      <c r="E281" s="3" t="b">
        <v>1</v>
      </c>
      <c r="F281" s="1"/>
      <c r="G281" s="1" t="s">
        <v>47</v>
      </c>
      <c r="H281" s="4" t="s">
        <v>8</v>
      </c>
      <c r="I281" s="5">
        <f>IF(E281=TRUE,ROUNDUP(D281-C281,0),ROUNDUP((D281-C281)*2,0)/2)</f>
        <v>2</v>
      </c>
      <c r="J28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281">
        <f>WEEKNUM(Tableau_stats_bancs[[#This Row],[Heure de début]],)</f>
        <v>17</v>
      </c>
      <c r="L281">
        <f>WEEKNUM(Tableau_stats_bancs[[#This Row],[Heure de fin]],)</f>
        <v>17</v>
      </c>
      <c r="M281">
        <f>IF(Tableau_stats_bancs[[#This Row],[Semaine fin]]&lt;&gt;Tableau_stats_bancs[[#This Row],[Semaine début]],1,0)</f>
        <v>0</v>
      </c>
    </row>
    <row r="282" spans="1:13" x14ac:dyDescent="0.25">
      <c r="A282" t="b">
        <v>0</v>
      </c>
      <c r="B282" s="1"/>
      <c r="C282" s="2">
        <v>42480.5</v>
      </c>
      <c r="D282" s="2">
        <v>42482.958333333336</v>
      </c>
      <c r="E282" s="3" t="b">
        <v>0</v>
      </c>
      <c r="F282" s="1"/>
      <c r="G282" s="1" t="s">
        <v>47</v>
      </c>
      <c r="H282" s="4" t="s">
        <v>8</v>
      </c>
      <c r="I282" s="5">
        <f>IF(E282=TRUE,ROUNDUP(D282-C282,0),ROUNDUP((D282-C282)*2,0)/2)</f>
        <v>2.5</v>
      </c>
      <c r="J28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282">
        <f>WEEKNUM(Tableau_stats_bancs[[#This Row],[Heure de début]],)</f>
        <v>17</v>
      </c>
      <c r="L282">
        <f>WEEKNUM(Tableau_stats_bancs[[#This Row],[Heure de fin]],)</f>
        <v>17</v>
      </c>
      <c r="M282">
        <f>IF(Tableau_stats_bancs[[#This Row],[Semaine fin]]&lt;&gt;Tableau_stats_bancs[[#This Row],[Semaine début]],1,0)</f>
        <v>0</v>
      </c>
    </row>
    <row r="283" spans="1:13" x14ac:dyDescent="0.25">
      <c r="A283" t="b">
        <v>0</v>
      </c>
      <c r="B283" s="1"/>
      <c r="C283" s="2">
        <v>42485</v>
      </c>
      <c r="D283" s="2">
        <v>42485.999305555553</v>
      </c>
      <c r="E283" s="3" t="b">
        <v>1</v>
      </c>
      <c r="F283" s="1"/>
      <c r="G283" s="1" t="s">
        <v>47</v>
      </c>
      <c r="H283" s="4" t="s">
        <v>8</v>
      </c>
      <c r="I283" s="5">
        <f>IF(E283=TRUE,ROUNDUP(D283-C283,0),ROUNDUP((D283-C283)*2,0)/2)</f>
        <v>1</v>
      </c>
      <c r="J28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3">
        <f>WEEKNUM(Tableau_stats_bancs[[#This Row],[Heure de début]],)</f>
        <v>18</v>
      </c>
      <c r="L283">
        <f>WEEKNUM(Tableau_stats_bancs[[#This Row],[Heure de fin]],)</f>
        <v>18</v>
      </c>
      <c r="M283">
        <f>IF(Tableau_stats_bancs[[#This Row],[Semaine fin]]&lt;&gt;Tableau_stats_bancs[[#This Row],[Semaine début]],1,0)</f>
        <v>0</v>
      </c>
    </row>
    <row r="284" spans="1:13" x14ac:dyDescent="0.25">
      <c r="A284" t="b">
        <v>0</v>
      </c>
      <c r="B284" s="1"/>
      <c r="C284" s="2">
        <v>42486.333333333336</v>
      </c>
      <c r="D284" s="2">
        <v>42487.5</v>
      </c>
      <c r="E284" s="3" t="b">
        <v>0</v>
      </c>
      <c r="F284" s="1"/>
      <c r="G284" s="1" t="s">
        <v>47</v>
      </c>
      <c r="H284" s="4" t="s">
        <v>8</v>
      </c>
      <c r="I284" s="5">
        <f>IF(E284=TRUE,ROUNDUP(D284-C284,0),ROUNDUP((D284-C284)*2,0)/2)</f>
        <v>1.5</v>
      </c>
      <c r="J28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84">
        <f>WEEKNUM(Tableau_stats_bancs[[#This Row],[Heure de début]],)</f>
        <v>18</v>
      </c>
      <c r="L284">
        <f>WEEKNUM(Tableau_stats_bancs[[#This Row],[Heure de fin]],)</f>
        <v>18</v>
      </c>
      <c r="M284">
        <f>IF(Tableau_stats_bancs[[#This Row],[Semaine fin]]&lt;&gt;Tableau_stats_bancs[[#This Row],[Semaine début]],1,0)</f>
        <v>0</v>
      </c>
    </row>
    <row r="285" spans="1:13" x14ac:dyDescent="0.25">
      <c r="A285" t="b">
        <v>0</v>
      </c>
      <c r="B285" s="1"/>
      <c r="C285" s="2">
        <v>42487.5</v>
      </c>
      <c r="D285" s="2">
        <v>42487.958333333336</v>
      </c>
      <c r="E285" s="3" t="b">
        <v>0</v>
      </c>
      <c r="F285" s="1"/>
      <c r="G285" s="1" t="s">
        <v>47</v>
      </c>
      <c r="H285" s="4" t="s">
        <v>8</v>
      </c>
      <c r="I285" s="5">
        <f>IF(E285=TRUE,ROUNDUP(D285-C285,0),ROUNDUP((D285-C285)*2,0)/2)</f>
        <v>0.5</v>
      </c>
      <c r="J28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285">
        <f>WEEKNUM(Tableau_stats_bancs[[#This Row],[Heure de début]],)</f>
        <v>18</v>
      </c>
      <c r="L285">
        <f>WEEKNUM(Tableau_stats_bancs[[#This Row],[Heure de fin]],)</f>
        <v>18</v>
      </c>
      <c r="M285">
        <f>IF(Tableau_stats_bancs[[#This Row],[Semaine fin]]&lt;&gt;Tableau_stats_bancs[[#This Row],[Semaine début]],1,0)</f>
        <v>0</v>
      </c>
    </row>
    <row r="286" spans="1:13" x14ac:dyDescent="0.25">
      <c r="A286" t="b">
        <v>0</v>
      </c>
      <c r="B286" s="1"/>
      <c r="C286" s="2">
        <v>42488</v>
      </c>
      <c r="D286" s="2">
        <v>42488.999305555553</v>
      </c>
      <c r="E286" s="3" t="b">
        <v>1</v>
      </c>
      <c r="F286" s="1"/>
      <c r="G286" s="1" t="s">
        <v>47</v>
      </c>
      <c r="H286" s="4" t="s">
        <v>8</v>
      </c>
      <c r="I286" s="5">
        <f>IF(E286=TRUE,ROUNDUP(D286-C286,0),ROUNDUP((D286-C286)*2,0)/2)</f>
        <v>1</v>
      </c>
      <c r="J28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6">
        <f>WEEKNUM(Tableau_stats_bancs[[#This Row],[Heure de début]],)</f>
        <v>18</v>
      </c>
      <c r="L286">
        <f>WEEKNUM(Tableau_stats_bancs[[#This Row],[Heure de fin]],)</f>
        <v>18</v>
      </c>
      <c r="M286">
        <f>IF(Tableau_stats_bancs[[#This Row],[Semaine fin]]&lt;&gt;Tableau_stats_bancs[[#This Row],[Semaine début]],1,0)</f>
        <v>0</v>
      </c>
    </row>
    <row r="287" spans="1:13" x14ac:dyDescent="0.25">
      <c r="A287" t="b">
        <v>0</v>
      </c>
      <c r="B287" s="1"/>
      <c r="C287" s="2">
        <v>42489</v>
      </c>
      <c r="D287" s="2">
        <v>42489.999305555553</v>
      </c>
      <c r="E287" s="3" t="b">
        <v>1</v>
      </c>
      <c r="F287" s="1"/>
      <c r="G287" s="1" t="s">
        <v>47</v>
      </c>
      <c r="H287" s="4" t="s">
        <v>8</v>
      </c>
      <c r="I287" s="5">
        <f>IF(E287=TRUE,ROUNDUP(D287-C287,0),ROUNDUP((D287-C287)*2,0)/2)</f>
        <v>1</v>
      </c>
      <c r="J28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7">
        <f>WEEKNUM(Tableau_stats_bancs[[#This Row],[Heure de début]],)</f>
        <v>18</v>
      </c>
      <c r="L287">
        <f>WEEKNUM(Tableau_stats_bancs[[#This Row],[Heure de fin]],)</f>
        <v>18</v>
      </c>
      <c r="M287">
        <f>IF(Tableau_stats_bancs[[#This Row],[Semaine fin]]&lt;&gt;Tableau_stats_bancs[[#This Row],[Semaine début]],1,0)</f>
        <v>0</v>
      </c>
    </row>
    <row r="288" spans="1:13" x14ac:dyDescent="0.25">
      <c r="A288" t="b">
        <v>0</v>
      </c>
      <c r="B288" s="1"/>
      <c r="C288" s="2">
        <v>42492</v>
      </c>
      <c r="D288" s="2">
        <v>42492.999305555553</v>
      </c>
      <c r="E288" s="3" t="b">
        <v>1</v>
      </c>
      <c r="F288" s="1"/>
      <c r="G288" s="1" t="s">
        <v>47</v>
      </c>
      <c r="H288" s="4" t="s">
        <v>8</v>
      </c>
      <c r="I288" s="5">
        <f>IF(E288=TRUE,ROUNDUP(D288-C288,0),ROUNDUP((D288-C288)*2,0)/2)</f>
        <v>1</v>
      </c>
      <c r="J28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88">
        <f>WEEKNUM(Tableau_stats_bancs[[#This Row],[Heure de début]],)</f>
        <v>19</v>
      </c>
      <c r="L288">
        <f>WEEKNUM(Tableau_stats_bancs[[#This Row],[Heure de fin]],)</f>
        <v>19</v>
      </c>
      <c r="M288">
        <f>IF(Tableau_stats_bancs[[#This Row],[Semaine fin]]&lt;&gt;Tableau_stats_bancs[[#This Row],[Semaine début]],1,0)</f>
        <v>0</v>
      </c>
    </row>
    <row r="289" spans="1:13" x14ac:dyDescent="0.25">
      <c r="A289" t="b">
        <v>0</v>
      </c>
      <c r="B289" s="1"/>
      <c r="C289" s="2">
        <v>42493.333333333336</v>
      </c>
      <c r="D289" s="2">
        <v>42493.5</v>
      </c>
      <c r="E289" s="3" t="b">
        <v>0</v>
      </c>
      <c r="F289" s="1"/>
      <c r="G289" s="1" t="s">
        <v>47</v>
      </c>
      <c r="H289" s="4" t="s">
        <v>8</v>
      </c>
      <c r="I289" s="5">
        <f>IF(E289=TRUE,ROUNDUP(D289-C289,0),ROUNDUP((D289-C289)*2,0)/2)</f>
        <v>0.5</v>
      </c>
      <c r="J28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0.16666666666424135</v>
      </c>
      <c r="K289">
        <f>WEEKNUM(Tableau_stats_bancs[[#This Row],[Heure de début]],)</f>
        <v>19</v>
      </c>
      <c r="L289">
        <f>WEEKNUM(Tableau_stats_bancs[[#This Row],[Heure de fin]],)</f>
        <v>19</v>
      </c>
      <c r="M289">
        <f>IF(Tableau_stats_bancs[[#This Row],[Semaine fin]]&lt;&gt;Tableau_stats_bancs[[#This Row],[Semaine début]],1,0)</f>
        <v>0</v>
      </c>
    </row>
    <row r="290" spans="1:13" x14ac:dyDescent="0.25">
      <c r="A290" t="b">
        <v>0</v>
      </c>
      <c r="B290" s="1"/>
      <c r="C290" s="2">
        <v>42493.5</v>
      </c>
      <c r="D290" s="2">
        <v>42494.958333333336</v>
      </c>
      <c r="E290" s="3" t="b">
        <v>0</v>
      </c>
      <c r="F290" s="1"/>
      <c r="G290" s="1" t="s">
        <v>47</v>
      </c>
      <c r="H290" s="4" t="s">
        <v>8</v>
      </c>
      <c r="I290" s="5">
        <f>IF(E290=TRUE,ROUNDUP(D290-C290,0),ROUNDUP((D290-C290)*2,0)/2)</f>
        <v>1.5</v>
      </c>
      <c r="J29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90">
        <f>WEEKNUM(Tableau_stats_bancs[[#This Row],[Heure de début]],)</f>
        <v>19</v>
      </c>
      <c r="L290">
        <f>WEEKNUM(Tableau_stats_bancs[[#This Row],[Heure de fin]],)</f>
        <v>19</v>
      </c>
      <c r="M290">
        <f>IF(Tableau_stats_bancs[[#This Row],[Semaine fin]]&lt;&gt;Tableau_stats_bancs[[#This Row],[Semaine début]],1,0)</f>
        <v>0</v>
      </c>
    </row>
    <row r="291" spans="1:13" x14ac:dyDescent="0.25">
      <c r="A291" t="b">
        <v>0</v>
      </c>
      <c r="B291" s="1"/>
      <c r="C291" s="2">
        <v>42499</v>
      </c>
      <c r="D291" s="2">
        <v>42499.999305555553</v>
      </c>
      <c r="E291" s="3" t="b">
        <v>1</v>
      </c>
      <c r="F291" s="1"/>
      <c r="G291" s="1" t="s">
        <v>47</v>
      </c>
      <c r="H291" s="4" t="s">
        <v>8</v>
      </c>
      <c r="I291" s="5">
        <f>IF(E291=TRUE,ROUNDUP(D291-C291,0),ROUNDUP((D291-C291)*2,0)/2)</f>
        <v>1</v>
      </c>
      <c r="J29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91">
        <f>WEEKNUM(Tableau_stats_bancs[[#This Row],[Heure de début]],)</f>
        <v>20</v>
      </c>
      <c r="L291">
        <f>WEEKNUM(Tableau_stats_bancs[[#This Row],[Heure de fin]],)</f>
        <v>20</v>
      </c>
      <c r="M291">
        <f>IF(Tableau_stats_bancs[[#This Row],[Semaine fin]]&lt;&gt;Tableau_stats_bancs[[#This Row],[Semaine début]],1,0)</f>
        <v>0</v>
      </c>
    </row>
    <row r="292" spans="1:13" x14ac:dyDescent="0.25">
      <c r="A292" t="b">
        <v>0</v>
      </c>
      <c r="B292" s="1"/>
      <c r="C292" s="2">
        <v>42501</v>
      </c>
      <c r="D292" s="2">
        <v>42503.999305555553</v>
      </c>
      <c r="E292" s="3" t="b">
        <v>1</v>
      </c>
      <c r="F292" s="1"/>
      <c r="G292" s="1" t="s">
        <v>47</v>
      </c>
      <c r="H292" s="4" t="s">
        <v>8</v>
      </c>
      <c r="I292" s="5">
        <f>IF(E292=TRUE,ROUNDUP(D292-C292,0),ROUNDUP((D292-C292)*2,0)/2)</f>
        <v>3</v>
      </c>
      <c r="J29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292">
        <f>WEEKNUM(Tableau_stats_bancs[[#This Row],[Heure de début]],)</f>
        <v>20</v>
      </c>
      <c r="L292">
        <f>WEEKNUM(Tableau_stats_bancs[[#This Row],[Heure de fin]],)</f>
        <v>20</v>
      </c>
      <c r="M292">
        <f>IF(Tableau_stats_bancs[[#This Row],[Semaine fin]]&lt;&gt;Tableau_stats_bancs[[#This Row],[Semaine début]],1,0)</f>
        <v>0</v>
      </c>
    </row>
    <row r="293" spans="1:13" x14ac:dyDescent="0.25">
      <c r="A293" t="b">
        <v>0</v>
      </c>
      <c r="B293" s="1"/>
      <c r="C293" s="2">
        <v>42506</v>
      </c>
      <c r="D293" s="2">
        <v>42506.999305555553</v>
      </c>
      <c r="E293" s="3" t="b">
        <v>1</v>
      </c>
      <c r="F293" s="1"/>
      <c r="G293" s="1" t="s">
        <v>47</v>
      </c>
      <c r="H293" s="4" t="s">
        <v>8</v>
      </c>
      <c r="I293" s="5">
        <f>IF(E293=TRUE,ROUNDUP(D293-C293,0),ROUNDUP((D293-C293)*2,0)/2)</f>
        <v>1</v>
      </c>
      <c r="J29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93">
        <f>WEEKNUM(Tableau_stats_bancs[[#This Row],[Heure de début]],)</f>
        <v>21</v>
      </c>
      <c r="L293">
        <f>WEEKNUM(Tableau_stats_bancs[[#This Row],[Heure de fin]],)</f>
        <v>21</v>
      </c>
      <c r="M293">
        <f>IF(Tableau_stats_bancs[[#This Row],[Semaine fin]]&lt;&gt;Tableau_stats_bancs[[#This Row],[Semaine début]],1,0)</f>
        <v>0</v>
      </c>
    </row>
    <row r="294" spans="1:13" x14ac:dyDescent="0.25">
      <c r="A294" t="b">
        <v>0</v>
      </c>
      <c r="B294" s="1"/>
      <c r="C294" s="2">
        <v>42509.5</v>
      </c>
      <c r="D294" s="2">
        <v>42510.958333333336</v>
      </c>
      <c r="E294" s="3" t="b">
        <v>0</v>
      </c>
      <c r="F294" s="1"/>
      <c r="G294" s="1" t="s">
        <v>47</v>
      </c>
      <c r="H294" s="4" t="s">
        <v>8</v>
      </c>
      <c r="I294" s="5">
        <f>IF(E294=TRUE,ROUNDUP(D294-C294,0),ROUNDUP((D294-C294)*2,0)/2)</f>
        <v>1.5</v>
      </c>
      <c r="J29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94">
        <f>WEEKNUM(Tableau_stats_bancs[[#This Row],[Heure de début]],)</f>
        <v>21</v>
      </c>
      <c r="L294">
        <f>WEEKNUM(Tableau_stats_bancs[[#This Row],[Heure de fin]],)</f>
        <v>21</v>
      </c>
      <c r="M294">
        <f>IF(Tableau_stats_bancs[[#This Row],[Semaine fin]]&lt;&gt;Tableau_stats_bancs[[#This Row],[Semaine début]],1,0)</f>
        <v>0</v>
      </c>
    </row>
    <row r="295" spans="1:13" x14ac:dyDescent="0.25">
      <c r="A295" t="b">
        <v>0</v>
      </c>
      <c r="B295" s="1"/>
      <c r="C295" s="2">
        <v>42520</v>
      </c>
      <c r="D295" s="2">
        <v>42524.999305555553</v>
      </c>
      <c r="E295" s="3" t="b">
        <v>1</v>
      </c>
      <c r="F295" s="1"/>
      <c r="G295" s="1" t="s">
        <v>47</v>
      </c>
      <c r="H295" s="4" t="s">
        <v>8</v>
      </c>
      <c r="I295" s="5">
        <f>IF(E295=TRUE,ROUNDUP(D295-C295,0),ROUNDUP((D295-C295)*2,0)/2)</f>
        <v>5</v>
      </c>
      <c r="J29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295">
        <f>WEEKNUM(Tableau_stats_bancs[[#This Row],[Heure de début]],)</f>
        <v>23</v>
      </c>
      <c r="L295">
        <f>WEEKNUM(Tableau_stats_bancs[[#This Row],[Heure de fin]],)</f>
        <v>23</v>
      </c>
      <c r="M295">
        <f>IF(Tableau_stats_bancs[[#This Row],[Semaine fin]]&lt;&gt;Tableau_stats_bancs[[#This Row],[Semaine début]],1,0)</f>
        <v>0</v>
      </c>
    </row>
    <row r="296" spans="1:13" x14ac:dyDescent="0.25">
      <c r="A296" t="b">
        <v>0</v>
      </c>
      <c r="B296" s="1"/>
      <c r="C296" s="2">
        <v>42527.333333333336</v>
      </c>
      <c r="D296" s="2">
        <v>42528.5</v>
      </c>
      <c r="E296" s="3" t="b">
        <v>0</v>
      </c>
      <c r="F296" s="1"/>
      <c r="G296" s="1" t="s">
        <v>47</v>
      </c>
      <c r="H296" s="4" t="s">
        <v>8</v>
      </c>
      <c r="I296" s="5">
        <f>IF(E296=TRUE,ROUNDUP(D296-C296,0),ROUNDUP((D296-C296)*2,0)/2)</f>
        <v>1.5</v>
      </c>
      <c r="J29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296">
        <f>WEEKNUM(Tableau_stats_bancs[[#This Row],[Heure de début]],)</f>
        <v>24</v>
      </c>
      <c r="L296">
        <f>WEEKNUM(Tableau_stats_bancs[[#This Row],[Heure de fin]],)</f>
        <v>24</v>
      </c>
      <c r="M296">
        <f>IF(Tableau_stats_bancs[[#This Row],[Semaine fin]]&lt;&gt;Tableau_stats_bancs[[#This Row],[Semaine début]],1,0)</f>
        <v>0</v>
      </c>
    </row>
    <row r="297" spans="1:13" x14ac:dyDescent="0.25">
      <c r="A297" t="b">
        <v>0</v>
      </c>
      <c r="B297" s="1"/>
      <c r="C297" s="2">
        <v>42528.5</v>
      </c>
      <c r="D297" s="2">
        <v>42531.958333333336</v>
      </c>
      <c r="E297" s="3" t="b">
        <v>0</v>
      </c>
      <c r="F297" s="1"/>
      <c r="G297" s="1" t="s">
        <v>47</v>
      </c>
      <c r="H297" s="4" t="s">
        <v>8</v>
      </c>
      <c r="I297" s="5">
        <f>IF(E297=TRUE,ROUNDUP(D297-C297,0),ROUNDUP((D297-C297)*2,0)/2)</f>
        <v>3.5</v>
      </c>
      <c r="J29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297">
        <f>WEEKNUM(Tableau_stats_bancs[[#This Row],[Heure de début]],)</f>
        <v>24</v>
      </c>
      <c r="L297">
        <f>WEEKNUM(Tableau_stats_bancs[[#This Row],[Heure de fin]],)</f>
        <v>24</v>
      </c>
      <c r="M297">
        <f>IF(Tableau_stats_bancs[[#This Row],[Semaine fin]]&lt;&gt;Tableau_stats_bancs[[#This Row],[Semaine début]],1,0)</f>
        <v>0</v>
      </c>
    </row>
    <row r="298" spans="1:13" x14ac:dyDescent="0.25">
      <c r="A298" t="b">
        <v>0</v>
      </c>
      <c r="B298" s="1"/>
      <c r="C298" s="2">
        <v>42534.333333333336</v>
      </c>
      <c r="D298" s="2">
        <v>42537.5</v>
      </c>
      <c r="E298" s="3" t="b">
        <v>0</v>
      </c>
      <c r="F298" s="1"/>
      <c r="G298" s="1" t="s">
        <v>47</v>
      </c>
      <c r="H298" s="4" t="s">
        <v>8</v>
      </c>
      <c r="I298" s="5">
        <f>IF(E298=TRUE,ROUNDUP(D298-C298,0),ROUNDUP((D298-C298)*2,0)/2)</f>
        <v>3.5</v>
      </c>
      <c r="J29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298">
        <f>WEEKNUM(Tableau_stats_bancs[[#This Row],[Heure de début]],)</f>
        <v>25</v>
      </c>
      <c r="L298">
        <f>WEEKNUM(Tableau_stats_bancs[[#This Row],[Heure de fin]],)</f>
        <v>25</v>
      </c>
      <c r="M298">
        <f>IF(Tableau_stats_bancs[[#This Row],[Semaine fin]]&lt;&gt;Tableau_stats_bancs[[#This Row],[Semaine début]],1,0)</f>
        <v>0</v>
      </c>
    </row>
    <row r="299" spans="1:13" x14ac:dyDescent="0.25">
      <c r="A299" t="b">
        <v>0</v>
      </c>
      <c r="B299" s="1"/>
      <c r="C299" s="2">
        <v>42538</v>
      </c>
      <c r="D299" s="2">
        <v>42538.999305555553</v>
      </c>
      <c r="E299" s="3" t="b">
        <v>1</v>
      </c>
      <c r="F299" s="1"/>
      <c r="G299" s="1" t="s">
        <v>47</v>
      </c>
      <c r="H299" s="4" t="s">
        <v>8</v>
      </c>
      <c r="I299" s="5">
        <f>IF(E299=TRUE,ROUNDUP(D299-C299,0),ROUNDUP((D299-C299)*2,0)/2)</f>
        <v>1</v>
      </c>
      <c r="J29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299">
        <f>WEEKNUM(Tableau_stats_bancs[[#This Row],[Heure de début]],)</f>
        <v>25</v>
      </c>
      <c r="L299">
        <f>WEEKNUM(Tableau_stats_bancs[[#This Row],[Heure de fin]],)</f>
        <v>25</v>
      </c>
      <c r="M299">
        <f>IF(Tableau_stats_bancs[[#This Row],[Semaine fin]]&lt;&gt;Tableau_stats_bancs[[#This Row],[Semaine début]],1,0)</f>
        <v>0</v>
      </c>
    </row>
    <row r="300" spans="1:13" x14ac:dyDescent="0.25">
      <c r="A300" t="b">
        <v>0</v>
      </c>
      <c r="B300" s="1"/>
      <c r="C300" s="2">
        <v>42543</v>
      </c>
      <c r="D300" s="2">
        <v>42544.999305555553</v>
      </c>
      <c r="E300" s="3" t="b">
        <v>1</v>
      </c>
      <c r="F300" s="1"/>
      <c r="G300" s="1" t="s">
        <v>47</v>
      </c>
      <c r="H300" s="4" t="s">
        <v>8</v>
      </c>
      <c r="I300" s="5">
        <f>IF(E300=TRUE,ROUNDUP(D300-C300,0),ROUNDUP((D300-C300)*2,0)/2)</f>
        <v>2</v>
      </c>
      <c r="J30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00">
        <f>WEEKNUM(Tableau_stats_bancs[[#This Row],[Heure de début]],)</f>
        <v>26</v>
      </c>
      <c r="L300">
        <f>WEEKNUM(Tableau_stats_bancs[[#This Row],[Heure de fin]],)</f>
        <v>26</v>
      </c>
      <c r="M300">
        <f>IF(Tableau_stats_bancs[[#This Row],[Semaine fin]]&lt;&gt;Tableau_stats_bancs[[#This Row],[Semaine début]],1,0)</f>
        <v>0</v>
      </c>
    </row>
    <row r="301" spans="1:13" x14ac:dyDescent="0.25">
      <c r="A301" t="b">
        <v>0</v>
      </c>
      <c r="B301" s="1"/>
      <c r="C301" s="2">
        <v>42549</v>
      </c>
      <c r="D301" s="2">
        <v>42549.999305555553</v>
      </c>
      <c r="E301" s="3" t="b">
        <v>1</v>
      </c>
      <c r="F301" s="1"/>
      <c r="G301" s="1" t="s">
        <v>47</v>
      </c>
      <c r="H301" s="4" t="s">
        <v>8</v>
      </c>
      <c r="I301" s="5">
        <f>IF(E301=TRUE,ROUNDUP(D301-C301,0),ROUNDUP((D301-C301)*2,0)/2)</f>
        <v>1</v>
      </c>
      <c r="J30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1">
        <f>WEEKNUM(Tableau_stats_bancs[[#This Row],[Heure de début]],)</f>
        <v>27</v>
      </c>
      <c r="L301">
        <f>WEEKNUM(Tableau_stats_bancs[[#This Row],[Heure de fin]],)</f>
        <v>27</v>
      </c>
      <c r="M301">
        <f>IF(Tableau_stats_bancs[[#This Row],[Semaine fin]]&lt;&gt;Tableau_stats_bancs[[#This Row],[Semaine début]],1,0)</f>
        <v>0</v>
      </c>
    </row>
    <row r="302" spans="1:13" x14ac:dyDescent="0.25">
      <c r="A302" t="b">
        <v>0</v>
      </c>
      <c r="B302" s="1"/>
      <c r="C302" s="2">
        <v>42550</v>
      </c>
      <c r="D302" s="2">
        <v>42550.999305555553</v>
      </c>
      <c r="E302" s="3" t="b">
        <v>1</v>
      </c>
      <c r="F302" s="1"/>
      <c r="G302" s="1" t="s">
        <v>47</v>
      </c>
      <c r="H302" s="4" t="s">
        <v>8</v>
      </c>
      <c r="I302" s="5">
        <f>IF(E302=TRUE,ROUNDUP(D302-C302,0),ROUNDUP((D302-C302)*2,0)/2)</f>
        <v>1</v>
      </c>
      <c r="J30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2">
        <f>WEEKNUM(Tableau_stats_bancs[[#This Row],[Heure de début]],)</f>
        <v>27</v>
      </c>
      <c r="L302">
        <f>WEEKNUM(Tableau_stats_bancs[[#This Row],[Heure de fin]],)</f>
        <v>27</v>
      </c>
      <c r="M302">
        <f>IF(Tableau_stats_bancs[[#This Row],[Semaine fin]]&lt;&gt;Tableau_stats_bancs[[#This Row],[Semaine début]],1,0)</f>
        <v>0</v>
      </c>
    </row>
    <row r="303" spans="1:13" x14ac:dyDescent="0.25">
      <c r="A303" t="b">
        <v>0</v>
      </c>
      <c r="B303" s="1"/>
      <c r="C303" s="2">
        <v>42555</v>
      </c>
      <c r="D303" s="2">
        <v>42556.999305555553</v>
      </c>
      <c r="E303" s="3" t="b">
        <v>1</v>
      </c>
      <c r="F303" s="1"/>
      <c r="G303" s="1" t="s">
        <v>47</v>
      </c>
      <c r="H303" s="4" t="s">
        <v>8</v>
      </c>
      <c r="I303" s="5">
        <f>IF(E303=TRUE,ROUNDUP(D303-C303,0),ROUNDUP((D303-C303)*2,0)/2)</f>
        <v>2</v>
      </c>
      <c r="J30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03">
        <f>WEEKNUM(Tableau_stats_bancs[[#This Row],[Heure de début]],)</f>
        <v>28</v>
      </c>
      <c r="L303">
        <f>WEEKNUM(Tableau_stats_bancs[[#This Row],[Heure de fin]],)</f>
        <v>28</v>
      </c>
      <c r="M303">
        <f>IF(Tableau_stats_bancs[[#This Row],[Semaine fin]]&lt;&gt;Tableau_stats_bancs[[#This Row],[Semaine début]],1,0)</f>
        <v>0</v>
      </c>
    </row>
    <row r="304" spans="1:13" x14ac:dyDescent="0.25">
      <c r="A304" t="b">
        <v>0</v>
      </c>
      <c r="B304" s="1"/>
      <c r="C304" s="2">
        <v>42557.5</v>
      </c>
      <c r="D304" s="2">
        <v>42557.996527777781</v>
      </c>
      <c r="E304" s="3" t="b">
        <v>0</v>
      </c>
      <c r="F304" s="1"/>
      <c r="G304" s="1" t="s">
        <v>47</v>
      </c>
      <c r="H304" s="4" t="s">
        <v>8</v>
      </c>
      <c r="I304" s="5">
        <f>IF(E304=TRUE,ROUNDUP(D304-C304,0),ROUNDUP((D304-C304)*2,0)/2)</f>
        <v>0.5</v>
      </c>
      <c r="J30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0.16666666666666666</v>
      </c>
      <c r="K304">
        <f>WEEKNUM(Tableau_stats_bancs[[#This Row],[Heure de début]],)</f>
        <v>28</v>
      </c>
      <c r="L304">
        <f>WEEKNUM(Tableau_stats_bancs[[#This Row],[Heure de fin]],)</f>
        <v>28</v>
      </c>
      <c r="M304">
        <f>IF(Tableau_stats_bancs[[#This Row],[Semaine fin]]&lt;&gt;Tableau_stats_bancs[[#This Row],[Semaine début]],1,0)</f>
        <v>0</v>
      </c>
    </row>
    <row r="305" spans="1:13" x14ac:dyDescent="0.25">
      <c r="A305" t="b">
        <v>0</v>
      </c>
      <c r="B305" s="1"/>
      <c r="C305" s="2">
        <v>42558</v>
      </c>
      <c r="D305" s="2">
        <v>42559.999305555553</v>
      </c>
      <c r="E305" s="3" t="b">
        <v>1</v>
      </c>
      <c r="F305" s="1"/>
      <c r="G305" s="1" t="s">
        <v>47</v>
      </c>
      <c r="H305" s="4" t="s">
        <v>8</v>
      </c>
      <c r="I305" s="5">
        <f>IF(E305=TRUE,ROUNDUP(D305-C305,0),ROUNDUP((D305-C305)*2,0)/2)</f>
        <v>2</v>
      </c>
      <c r="J30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05">
        <f>WEEKNUM(Tableau_stats_bancs[[#This Row],[Heure de début]],)</f>
        <v>28</v>
      </c>
      <c r="L305">
        <f>WEEKNUM(Tableau_stats_bancs[[#This Row],[Heure de fin]],)</f>
        <v>28</v>
      </c>
      <c r="M305">
        <f>IF(Tableau_stats_bancs[[#This Row],[Semaine fin]]&lt;&gt;Tableau_stats_bancs[[#This Row],[Semaine début]],1,0)</f>
        <v>0</v>
      </c>
    </row>
    <row r="306" spans="1:13" x14ac:dyDescent="0.25">
      <c r="A306" t="b">
        <v>0</v>
      </c>
      <c r="B306" s="1"/>
      <c r="C306" s="2">
        <v>42564</v>
      </c>
      <c r="D306" s="2">
        <v>42564.999305555553</v>
      </c>
      <c r="E306" s="3" t="b">
        <v>1</v>
      </c>
      <c r="F306" s="1"/>
      <c r="G306" s="1" t="s">
        <v>47</v>
      </c>
      <c r="H306" s="4" t="s">
        <v>8</v>
      </c>
      <c r="I306" s="5">
        <f>IF(E306=TRUE,ROUNDUP(D306-C306,0),ROUNDUP((D306-C306)*2,0)/2)</f>
        <v>1</v>
      </c>
      <c r="J30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6">
        <f>WEEKNUM(Tableau_stats_bancs[[#This Row],[Heure de début]],)</f>
        <v>29</v>
      </c>
      <c r="L306">
        <f>WEEKNUM(Tableau_stats_bancs[[#This Row],[Heure de fin]],)</f>
        <v>29</v>
      </c>
      <c r="M306">
        <f>IF(Tableau_stats_bancs[[#This Row],[Semaine fin]]&lt;&gt;Tableau_stats_bancs[[#This Row],[Semaine début]],1,0)</f>
        <v>0</v>
      </c>
    </row>
    <row r="307" spans="1:13" x14ac:dyDescent="0.25">
      <c r="A307" t="b">
        <v>0</v>
      </c>
      <c r="B307" s="1"/>
      <c r="C307" s="2">
        <v>42569</v>
      </c>
      <c r="D307" s="2">
        <v>42573.999305555553</v>
      </c>
      <c r="E307" s="3" t="b">
        <v>1</v>
      </c>
      <c r="F307" s="1"/>
      <c r="G307" s="1" t="s">
        <v>47</v>
      </c>
      <c r="H307" s="4" t="s">
        <v>8</v>
      </c>
      <c r="I307" s="5">
        <f>IF(E307=TRUE,ROUNDUP(D307-C307,0),ROUNDUP((D307-C307)*2,0)/2)</f>
        <v>5</v>
      </c>
      <c r="J30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07">
        <f>WEEKNUM(Tableau_stats_bancs[[#This Row],[Heure de début]],)</f>
        <v>30</v>
      </c>
      <c r="L307">
        <f>WEEKNUM(Tableau_stats_bancs[[#This Row],[Heure de fin]],)</f>
        <v>30</v>
      </c>
      <c r="M307">
        <f>IF(Tableau_stats_bancs[[#This Row],[Semaine fin]]&lt;&gt;Tableau_stats_bancs[[#This Row],[Semaine début]],1,0)</f>
        <v>0</v>
      </c>
    </row>
    <row r="308" spans="1:13" x14ac:dyDescent="0.25">
      <c r="A308" t="b">
        <v>0</v>
      </c>
      <c r="B308" s="1"/>
      <c r="C308" s="2">
        <v>42576</v>
      </c>
      <c r="D308" s="2">
        <v>42578.999305555553</v>
      </c>
      <c r="E308" s="3" t="b">
        <v>1</v>
      </c>
      <c r="F308" s="1"/>
      <c r="G308" s="1" t="s">
        <v>47</v>
      </c>
      <c r="H308" s="4" t="s">
        <v>8</v>
      </c>
      <c r="I308" s="5">
        <f>IF(E308=TRUE,ROUNDUP(D308-C308,0),ROUNDUP((D308-C308)*2,0)/2)</f>
        <v>3</v>
      </c>
      <c r="J30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08">
        <f>WEEKNUM(Tableau_stats_bancs[[#This Row],[Heure de début]],)</f>
        <v>31</v>
      </c>
      <c r="L308">
        <f>WEEKNUM(Tableau_stats_bancs[[#This Row],[Heure de fin]],)</f>
        <v>31</v>
      </c>
      <c r="M308">
        <f>IF(Tableau_stats_bancs[[#This Row],[Semaine fin]]&lt;&gt;Tableau_stats_bancs[[#This Row],[Semaine début]],1,0)</f>
        <v>0</v>
      </c>
    </row>
    <row r="309" spans="1:13" x14ac:dyDescent="0.25">
      <c r="A309" t="b">
        <v>0</v>
      </c>
      <c r="B309" s="1"/>
      <c r="C309" s="2">
        <v>42579</v>
      </c>
      <c r="D309" s="2">
        <v>42579.999305555553</v>
      </c>
      <c r="E309" s="3" t="b">
        <v>1</v>
      </c>
      <c r="F309" s="1"/>
      <c r="G309" s="1" t="s">
        <v>47</v>
      </c>
      <c r="H309" s="4" t="s">
        <v>8</v>
      </c>
      <c r="I309" s="5">
        <f>IF(E309=TRUE,ROUNDUP(D309-C309,0),ROUNDUP((D309-C309)*2,0)/2)</f>
        <v>1</v>
      </c>
      <c r="J30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09">
        <f>WEEKNUM(Tableau_stats_bancs[[#This Row],[Heure de début]],)</f>
        <v>31</v>
      </c>
      <c r="L309">
        <f>WEEKNUM(Tableau_stats_bancs[[#This Row],[Heure de fin]],)</f>
        <v>31</v>
      </c>
      <c r="M309">
        <f>IF(Tableau_stats_bancs[[#This Row],[Semaine fin]]&lt;&gt;Tableau_stats_bancs[[#This Row],[Semaine début]],1,0)</f>
        <v>0</v>
      </c>
    </row>
    <row r="310" spans="1:13" x14ac:dyDescent="0.25">
      <c r="A310" t="b">
        <v>0</v>
      </c>
      <c r="B310" s="1"/>
      <c r="C310" s="2">
        <v>42583</v>
      </c>
      <c r="D310" s="2">
        <v>42583.999305555553</v>
      </c>
      <c r="E310" s="3" t="b">
        <v>1</v>
      </c>
      <c r="F310" s="1"/>
      <c r="G310" s="1" t="s">
        <v>47</v>
      </c>
      <c r="H310" s="4" t="s">
        <v>8</v>
      </c>
      <c r="I310" s="5">
        <f>IF(E310=TRUE,ROUNDUP(D310-C310,0),ROUNDUP((D310-C310)*2,0)/2)</f>
        <v>1</v>
      </c>
      <c r="J31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0">
        <f>WEEKNUM(Tableau_stats_bancs[[#This Row],[Heure de début]],)</f>
        <v>32</v>
      </c>
      <c r="L310">
        <f>WEEKNUM(Tableau_stats_bancs[[#This Row],[Heure de fin]],)</f>
        <v>32</v>
      </c>
      <c r="M310">
        <f>IF(Tableau_stats_bancs[[#This Row],[Semaine fin]]&lt;&gt;Tableau_stats_bancs[[#This Row],[Semaine début]],1,0)</f>
        <v>0</v>
      </c>
    </row>
    <row r="311" spans="1:13" x14ac:dyDescent="0.25">
      <c r="A311" t="b">
        <v>0</v>
      </c>
      <c r="B311" s="1"/>
      <c r="C311" s="2">
        <v>42586</v>
      </c>
      <c r="D311" s="2">
        <v>42587.999305555553</v>
      </c>
      <c r="E311" s="3" t="b">
        <v>1</v>
      </c>
      <c r="F311" s="1"/>
      <c r="G311" s="1" t="s">
        <v>47</v>
      </c>
      <c r="H311" s="4" t="s">
        <v>8</v>
      </c>
      <c r="I311" s="5">
        <f>IF(E311=TRUE,ROUNDUP(D311-C311,0),ROUNDUP((D311-C311)*2,0)/2)</f>
        <v>2</v>
      </c>
      <c r="J31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11">
        <f>WEEKNUM(Tableau_stats_bancs[[#This Row],[Heure de début]],)</f>
        <v>32</v>
      </c>
      <c r="L311">
        <f>WEEKNUM(Tableau_stats_bancs[[#This Row],[Heure de fin]],)</f>
        <v>32</v>
      </c>
      <c r="M311">
        <f>IF(Tableau_stats_bancs[[#This Row],[Semaine fin]]&lt;&gt;Tableau_stats_bancs[[#This Row],[Semaine début]],1,0)</f>
        <v>0</v>
      </c>
    </row>
    <row r="312" spans="1:13" x14ac:dyDescent="0.25">
      <c r="A312" t="b">
        <v>0</v>
      </c>
      <c r="B312" s="1"/>
      <c r="C312" s="2">
        <v>42590.041666666664</v>
      </c>
      <c r="D312" s="2">
        <v>42594.958333333336</v>
      </c>
      <c r="E312" s="3" t="b">
        <v>0</v>
      </c>
      <c r="F312" s="1"/>
      <c r="G312" s="1" t="s">
        <v>47</v>
      </c>
      <c r="H312" s="4" t="s">
        <v>8</v>
      </c>
      <c r="I312" s="5">
        <f>IF(E312=TRUE,ROUNDUP(D312-C312,0),ROUNDUP((D312-C312)*2,0)/2)</f>
        <v>5</v>
      </c>
      <c r="J31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12">
        <f>WEEKNUM(Tableau_stats_bancs[[#This Row],[Heure de début]],)</f>
        <v>33</v>
      </c>
      <c r="L312">
        <f>WEEKNUM(Tableau_stats_bancs[[#This Row],[Heure de fin]],)</f>
        <v>33</v>
      </c>
      <c r="M312">
        <f>IF(Tableau_stats_bancs[[#This Row],[Semaine fin]]&lt;&gt;Tableau_stats_bancs[[#This Row],[Semaine début]],1,0)</f>
        <v>0</v>
      </c>
    </row>
    <row r="313" spans="1:13" x14ac:dyDescent="0.25">
      <c r="A313" t="b">
        <v>0</v>
      </c>
      <c r="B313" s="1"/>
      <c r="C313" s="2">
        <v>42601</v>
      </c>
      <c r="D313" s="2">
        <v>42601.999305555553</v>
      </c>
      <c r="E313" s="3" t="b">
        <v>1</v>
      </c>
      <c r="F313" s="1"/>
      <c r="G313" s="1" t="s">
        <v>47</v>
      </c>
      <c r="H313" s="4" t="s">
        <v>8</v>
      </c>
      <c r="I313" s="5">
        <f>IF(E313=TRUE,ROUNDUP(D313-C313,0),ROUNDUP((D313-C313)*2,0)/2)</f>
        <v>1</v>
      </c>
      <c r="J31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3">
        <f>WEEKNUM(Tableau_stats_bancs[[#This Row],[Heure de début]],)</f>
        <v>34</v>
      </c>
      <c r="L313">
        <f>WEEKNUM(Tableau_stats_bancs[[#This Row],[Heure de fin]],)</f>
        <v>34</v>
      </c>
      <c r="M313">
        <f>IF(Tableau_stats_bancs[[#This Row],[Semaine fin]]&lt;&gt;Tableau_stats_bancs[[#This Row],[Semaine début]],1,0)</f>
        <v>0</v>
      </c>
    </row>
    <row r="314" spans="1:13" x14ac:dyDescent="0.25">
      <c r="A314" t="b">
        <v>0</v>
      </c>
      <c r="B314" s="1"/>
      <c r="C314" s="2">
        <v>42604</v>
      </c>
      <c r="D314" s="2">
        <v>42608.958333333336</v>
      </c>
      <c r="E314" s="3" t="b">
        <v>0</v>
      </c>
      <c r="F314" s="1"/>
      <c r="G314" s="1" t="s">
        <v>47</v>
      </c>
      <c r="H314" s="4" t="s">
        <v>8</v>
      </c>
      <c r="I314" s="5">
        <f>IF(E314=TRUE,ROUNDUP(D314-C314,0),ROUNDUP((D314-C314)*2,0)/2)</f>
        <v>5</v>
      </c>
      <c r="J31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14">
        <f>WEEKNUM(Tableau_stats_bancs[[#This Row],[Heure de début]],)</f>
        <v>35</v>
      </c>
      <c r="L314">
        <f>WEEKNUM(Tableau_stats_bancs[[#This Row],[Heure de fin]],)</f>
        <v>35</v>
      </c>
      <c r="M314">
        <f>IF(Tableau_stats_bancs[[#This Row],[Semaine fin]]&lt;&gt;Tableau_stats_bancs[[#This Row],[Semaine début]],1,0)</f>
        <v>0</v>
      </c>
    </row>
    <row r="315" spans="1:13" x14ac:dyDescent="0.25">
      <c r="A315" t="b">
        <v>0</v>
      </c>
      <c r="B315" s="1"/>
      <c r="C315" s="2">
        <v>42611</v>
      </c>
      <c r="D315" s="2">
        <v>42612.999305555553</v>
      </c>
      <c r="E315" s="3" t="b">
        <v>1</v>
      </c>
      <c r="F315" s="1"/>
      <c r="G315" s="1" t="s">
        <v>47</v>
      </c>
      <c r="H315" s="4" t="s">
        <v>8</v>
      </c>
      <c r="I315" s="5">
        <f>IF(E315=TRUE,ROUNDUP(D315-C315,0),ROUNDUP((D315-C315)*2,0)/2)</f>
        <v>2</v>
      </c>
      <c r="J31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15">
        <f>WEEKNUM(Tableau_stats_bancs[[#This Row],[Heure de début]],)</f>
        <v>36</v>
      </c>
      <c r="L315">
        <f>WEEKNUM(Tableau_stats_bancs[[#This Row],[Heure de fin]],)</f>
        <v>36</v>
      </c>
      <c r="M315">
        <f>IF(Tableau_stats_bancs[[#This Row],[Semaine fin]]&lt;&gt;Tableau_stats_bancs[[#This Row],[Semaine début]],1,0)</f>
        <v>0</v>
      </c>
    </row>
    <row r="316" spans="1:13" x14ac:dyDescent="0.25">
      <c r="A316" t="b">
        <v>0</v>
      </c>
      <c r="B316" s="1"/>
      <c r="C316" s="2">
        <v>42613.291666666664</v>
      </c>
      <c r="D316" s="2">
        <v>42615.75</v>
      </c>
      <c r="E316" s="3" t="b">
        <v>0</v>
      </c>
      <c r="F316" s="1"/>
      <c r="G316" s="1" t="s">
        <v>47</v>
      </c>
      <c r="H316" s="4" t="s">
        <v>8</v>
      </c>
      <c r="I316" s="5">
        <f>IF(E316=TRUE,ROUNDUP(D316-C316,0),ROUNDUP((D316-C316)*2,0)/2)</f>
        <v>2.5</v>
      </c>
      <c r="J31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0.83333333333333326</v>
      </c>
      <c r="K316">
        <f>WEEKNUM(Tableau_stats_bancs[[#This Row],[Heure de début]],)</f>
        <v>36</v>
      </c>
      <c r="L316">
        <f>WEEKNUM(Tableau_stats_bancs[[#This Row],[Heure de fin]],)</f>
        <v>36</v>
      </c>
      <c r="M316">
        <f>IF(Tableau_stats_bancs[[#This Row],[Semaine fin]]&lt;&gt;Tableau_stats_bancs[[#This Row],[Semaine début]],1,0)</f>
        <v>0</v>
      </c>
    </row>
    <row r="317" spans="1:13" x14ac:dyDescent="0.25">
      <c r="A317" t="b">
        <v>0</v>
      </c>
      <c r="B317" s="1"/>
      <c r="C317" s="2">
        <v>42618</v>
      </c>
      <c r="D317" s="2">
        <v>42627.999305555553</v>
      </c>
      <c r="E317" s="3" t="b">
        <v>1</v>
      </c>
      <c r="F317" s="1"/>
      <c r="G317" s="1" t="s">
        <v>47</v>
      </c>
      <c r="H317" s="4" t="s">
        <v>10</v>
      </c>
      <c r="I317" s="5">
        <f>IF(E317=TRUE,ROUNDUP(D317-C317,0),ROUNDUP((D317-C317)*2,0)/2)</f>
        <v>10</v>
      </c>
      <c r="J31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3.333333333333333</v>
      </c>
      <c r="K317">
        <f>WEEKNUM(Tableau_stats_bancs[[#This Row],[Heure de début]],)</f>
        <v>37</v>
      </c>
      <c r="L317">
        <f>WEEKNUM(Tableau_stats_bancs[[#This Row],[Heure de fin]],)</f>
        <v>38</v>
      </c>
      <c r="M317">
        <f>IF(Tableau_stats_bancs[[#This Row],[Semaine fin]]&lt;&gt;Tableau_stats_bancs[[#This Row],[Semaine début]],1,0)</f>
        <v>1</v>
      </c>
    </row>
    <row r="318" spans="1:13" x14ac:dyDescent="0.25">
      <c r="A318" t="b">
        <v>0</v>
      </c>
      <c r="B318" s="1"/>
      <c r="C318" s="2">
        <v>42628</v>
      </c>
      <c r="D318" s="2">
        <v>42628.999305555553</v>
      </c>
      <c r="E318" s="3" t="b">
        <v>1</v>
      </c>
      <c r="F318" s="1"/>
      <c r="G318" s="1" t="s">
        <v>47</v>
      </c>
      <c r="H318" s="4" t="s">
        <v>8</v>
      </c>
      <c r="I318" s="5">
        <f>IF(E318=TRUE,ROUNDUP(D318-C318,0),ROUNDUP((D318-C318)*2,0)/2)</f>
        <v>1</v>
      </c>
      <c r="J31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18">
        <f>WEEKNUM(Tableau_stats_bancs[[#This Row],[Heure de début]],)</f>
        <v>38</v>
      </c>
      <c r="L318">
        <f>WEEKNUM(Tableau_stats_bancs[[#This Row],[Heure de fin]],)</f>
        <v>38</v>
      </c>
      <c r="M318">
        <f>IF(Tableau_stats_bancs[[#This Row],[Semaine fin]]&lt;&gt;Tableau_stats_bancs[[#This Row],[Semaine début]],1,0)</f>
        <v>0</v>
      </c>
    </row>
    <row r="319" spans="1:13" x14ac:dyDescent="0.25">
      <c r="A319" t="b">
        <v>0</v>
      </c>
      <c r="B319" s="1"/>
      <c r="C319" s="2">
        <v>42401</v>
      </c>
      <c r="D319" s="2">
        <v>42405.999305555553</v>
      </c>
      <c r="E319" s="3" t="b">
        <v>1</v>
      </c>
      <c r="F319" s="1"/>
      <c r="G319" s="1" t="s">
        <v>48</v>
      </c>
      <c r="H319" s="4" t="s">
        <v>8</v>
      </c>
      <c r="I319" s="5">
        <f>IF(E319=TRUE,ROUNDUP(D319-C319,0),ROUNDUP((D319-C319)*2,0)/2)</f>
        <v>5</v>
      </c>
      <c r="J31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19">
        <f>WEEKNUM(Tableau_stats_bancs[[#This Row],[Heure de début]],)</f>
        <v>6</v>
      </c>
      <c r="L319">
        <f>WEEKNUM(Tableau_stats_bancs[[#This Row],[Heure de fin]],)</f>
        <v>6</v>
      </c>
      <c r="M319">
        <f>IF(Tableau_stats_bancs[[#This Row],[Semaine fin]]&lt;&gt;Tableau_stats_bancs[[#This Row],[Semaine début]],1,0)</f>
        <v>0</v>
      </c>
    </row>
    <row r="320" spans="1:13" x14ac:dyDescent="0.25">
      <c r="A320" t="b">
        <v>0</v>
      </c>
      <c r="B320" s="1"/>
      <c r="C320" s="2">
        <v>42408</v>
      </c>
      <c r="D320" s="2">
        <v>42409.999305555553</v>
      </c>
      <c r="E320" s="3" t="b">
        <v>1</v>
      </c>
      <c r="F320" s="1"/>
      <c r="G320" s="1" t="s">
        <v>48</v>
      </c>
      <c r="H320" s="4" t="s">
        <v>8</v>
      </c>
      <c r="I320" s="5">
        <f>IF(E320=TRUE,ROUNDUP(D320-C320,0),ROUNDUP((D320-C320)*2,0)/2)</f>
        <v>2</v>
      </c>
      <c r="J32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20">
        <f>WEEKNUM(Tableau_stats_bancs[[#This Row],[Heure de début]],)</f>
        <v>7</v>
      </c>
      <c r="L320">
        <f>WEEKNUM(Tableau_stats_bancs[[#This Row],[Heure de fin]],)</f>
        <v>7</v>
      </c>
      <c r="M320">
        <f>IF(Tableau_stats_bancs[[#This Row],[Semaine fin]]&lt;&gt;Tableau_stats_bancs[[#This Row],[Semaine début]],1,0)</f>
        <v>0</v>
      </c>
    </row>
    <row r="321" spans="1:13" x14ac:dyDescent="0.25">
      <c r="A321" t="b">
        <v>0</v>
      </c>
      <c r="B321" s="1"/>
      <c r="C321" s="2">
        <v>42446.5</v>
      </c>
      <c r="D321" s="2">
        <v>42447.958333333336</v>
      </c>
      <c r="E321" s="3" t="b">
        <v>0</v>
      </c>
      <c r="F321" s="1"/>
      <c r="G321" s="1" t="s">
        <v>48</v>
      </c>
      <c r="H321" s="4" t="s">
        <v>8</v>
      </c>
      <c r="I321" s="5">
        <f>IF(E321=TRUE,ROUNDUP(D321-C321,0),ROUNDUP((D321-C321)*2,0)/2)</f>
        <v>1.5</v>
      </c>
      <c r="J32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21">
        <f>WEEKNUM(Tableau_stats_bancs[[#This Row],[Heure de début]],)</f>
        <v>12</v>
      </c>
      <c r="L321">
        <f>WEEKNUM(Tableau_stats_bancs[[#This Row],[Heure de fin]],)</f>
        <v>12</v>
      </c>
      <c r="M321">
        <f>IF(Tableau_stats_bancs[[#This Row],[Semaine fin]]&lt;&gt;Tableau_stats_bancs[[#This Row],[Semaine début]],1,0)</f>
        <v>0</v>
      </c>
    </row>
    <row r="322" spans="1:13" x14ac:dyDescent="0.25">
      <c r="A322" t="b">
        <v>0</v>
      </c>
      <c r="B322" s="1"/>
      <c r="C322" s="2">
        <v>42450</v>
      </c>
      <c r="D322" s="2">
        <v>42454.999305555553</v>
      </c>
      <c r="E322" s="3" t="b">
        <v>1</v>
      </c>
      <c r="F322" s="1"/>
      <c r="G322" s="1" t="s">
        <v>48</v>
      </c>
      <c r="H322" s="4" t="s">
        <v>8</v>
      </c>
      <c r="I322" s="5">
        <f>IF(E322=TRUE,ROUNDUP(D322-C322,0),ROUNDUP((D322-C322)*2,0)/2)</f>
        <v>5</v>
      </c>
      <c r="J32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22">
        <f>WEEKNUM(Tableau_stats_bancs[[#This Row],[Heure de début]],)</f>
        <v>13</v>
      </c>
      <c r="L322">
        <f>WEEKNUM(Tableau_stats_bancs[[#This Row],[Heure de fin]],)</f>
        <v>13</v>
      </c>
      <c r="M322">
        <f>IF(Tableau_stats_bancs[[#This Row],[Semaine fin]]&lt;&gt;Tableau_stats_bancs[[#This Row],[Semaine début]],1,0)</f>
        <v>0</v>
      </c>
    </row>
    <row r="323" spans="1:13" x14ac:dyDescent="0.25">
      <c r="A323" t="b">
        <v>0</v>
      </c>
      <c r="B323" s="1"/>
      <c r="C323" s="2">
        <v>42507</v>
      </c>
      <c r="D323" s="2">
        <v>42510.999305555553</v>
      </c>
      <c r="E323" s="3" t="b">
        <v>1</v>
      </c>
      <c r="F323" s="1"/>
      <c r="G323" s="1" t="s">
        <v>48</v>
      </c>
      <c r="H323" s="4" t="s">
        <v>8</v>
      </c>
      <c r="I323" s="5">
        <f>IF(E323=TRUE,ROUNDUP(D323-C323,0),ROUNDUP((D323-C323)*2,0)/2)</f>
        <v>4</v>
      </c>
      <c r="J32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323">
        <f>WEEKNUM(Tableau_stats_bancs[[#This Row],[Heure de début]],)</f>
        <v>21</v>
      </c>
      <c r="L323">
        <f>WEEKNUM(Tableau_stats_bancs[[#This Row],[Heure de fin]],)</f>
        <v>21</v>
      </c>
      <c r="M323">
        <f>IF(Tableau_stats_bancs[[#This Row],[Semaine fin]]&lt;&gt;Tableau_stats_bancs[[#This Row],[Semaine début]],1,0)</f>
        <v>0</v>
      </c>
    </row>
    <row r="324" spans="1:13" x14ac:dyDescent="0.25">
      <c r="A324" t="b">
        <v>0</v>
      </c>
      <c r="B324" s="1"/>
      <c r="C324" s="2">
        <v>42513</v>
      </c>
      <c r="D324" s="2">
        <v>42515.999305555553</v>
      </c>
      <c r="E324" s="3" t="b">
        <v>1</v>
      </c>
      <c r="F324" s="1"/>
      <c r="G324" s="1" t="s">
        <v>48</v>
      </c>
      <c r="H324" s="4" t="s">
        <v>8</v>
      </c>
      <c r="I324" s="5">
        <f>IF(E324=TRUE,ROUNDUP(D324-C324,0),ROUNDUP((D324-C324)*2,0)/2)</f>
        <v>3</v>
      </c>
      <c r="J32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24">
        <f>WEEKNUM(Tableau_stats_bancs[[#This Row],[Heure de début]],)</f>
        <v>22</v>
      </c>
      <c r="L324">
        <f>WEEKNUM(Tableau_stats_bancs[[#This Row],[Heure de fin]],)</f>
        <v>22</v>
      </c>
      <c r="M324">
        <f>IF(Tableau_stats_bancs[[#This Row],[Semaine fin]]&lt;&gt;Tableau_stats_bancs[[#This Row],[Semaine début]],1,0)</f>
        <v>0</v>
      </c>
    </row>
    <row r="325" spans="1:13" x14ac:dyDescent="0.25">
      <c r="A325" t="b">
        <v>0</v>
      </c>
      <c r="B325" s="1"/>
      <c r="C325" s="2">
        <v>42527</v>
      </c>
      <c r="D325" s="2">
        <v>42531.999305555553</v>
      </c>
      <c r="E325" s="3" t="b">
        <v>1</v>
      </c>
      <c r="F325" s="1"/>
      <c r="G325" s="1" t="s">
        <v>48</v>
      </c>
      <c r="H325" s="4" t="s">
        <v>8</v>
      </c>
      <c r="I325" s="5">
        <f>IF(E325=TRUE,ROUNDUP(D325-C325,0),ROUNDUP((D325-C325)*2,0)/2)</f>
        <v>5</v>
      </c>
      <c r="J32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25">
        <f>WEEKNUM(Tableau_stats_bancs[[#This Row],[Heure de début]],)</f>
        <v>24</v>
      </c>
      <c r="L325">
        <f>WEEKNUM(Tableau_stats_bancs[[#This Row],[Heure de fin]],)</f>
        <v>24</v>
      </c>
      <c r="M325">
        <f>IF(Tableau_stats_bancs[[#This Row],[Semaine fin]]&lt;&gt;Tableau_stats_bancs[[#This Row],[Semaine début]],1,0)</f>
        <v>0</v>
      </c>
    </row>
    <row r="326" spans="1:13" x14ac:dyDescent="0.25">
      <c r="A326" t="b">
        <v>0</v>
      </c>
      <c r="B326" s="1"/>
      <c r="C326" s="2">
        <v>42556</v>
      </c>
      <c r="D326" s="2">
        <v>42559.999305555553</v>
      </c>
      <c r="E326" s="3" t="b">
        <v>1</v>
      </c>
      <c r="F326" s="1"/>
      <c r="G326" s="1" t="s">
        <v>48</v>
      </c>
      <c r="H326" s="4" t="s">
        <v>8</v>
      </c>
      <c r="I326" s="5">
        <f>IF(E326=TRUE,ROUNDUP(D326-C326,0),ROUNDUP((D326-C326)*2,0)/2)</f>
        <v>4</v>
      </c>
      <c r="J32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326">
        <f>WEEKNUM(Tableau_stats_bancs[[#This Row],[Heure de début]],)</f>
        <v>28</v>
      </c>
      <c r="L326">
        <f>WEEKNUM(Tableau_stats_bancs[[#This Row],[Heure de fin]],)</f>
        <v>28</v>
      </c>
      <c r="M326">
        <f>IF(Tableau_stats_bancs[[#This Row],[Semaine fin]]&lt;&gt;Tableau_stats_bancs[[#This Row],[Semaine début]],1,0)</f>
        <v>0</v>
      </c>
    </row>
    <row r="327" spans="1:13" x14ac:dyDescent="0.25">
      <c r="A327" t="b">
        <v>0</v>
      </c>
      <c r="B327" s="1"/>
      <c r="C327" s="2">
        <v>42577</v>
      </c>
      <c r="D327" s="2">
        <v>42578.999305555553</v>
      </c>
      <c r="E327" s="3" t="b">
        <v>1</v>
      </c>
      <c r="F327" s="1"/>
      <c r="G327" s="1" t="s">
        <v>48</v>
      </c>
      <c r="H327" s="4" t="s">
        <v>8</v>
      </c>
      <c r="I327" s="5">
        <f>IF(E327=TRUE,ROUNDUP(D327-C327,0),ROUNDUP((D327-C327)*2,0)/2)</f>
        <v>2</v>
      </c>
      <c r="J32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27">
        <f>WEEKNUM(Tableau_stats_bancs[[#This Row],[Heure de début]],)</f>
        <v>31</v>
      </c>
      <c r="L327">
        <f>WEEKNUM(Tableau_stats_bancs[[#This Row],[Heure de fin]],)</f>
        <v>31</v>
      </c>
      <c r="M327">
        <f>IF(Tableau_stats_bancs[[#This Row],[Semaine fin]]&lt;&gt;Tableau_stats_bancs[[#This Row],[Semaine début]],1,0)</f>
        <v>0</v>
      </c>
    </row>
    <row r="328" spans="1:13" x14ac:dyDescent="0.25">
      <c r="A328" t="b">
        <v>0</v>
      </c>
      <c r="B328" s="1"/>
      <c r="C328" s="2">
        <v>42585</v>
      </c>
      <c r="D328" s="2">
        <v>42586.999305555553</v>
      </c>
      <c r="E328" s="3" t="b">
        <v>1</v>
      </c>
      <c r="F328" s="1"/>
      <c r="G328" s="1" t="s">
        <v>48</v>
      </c>
      <c r="H328" s="4" t="s">
        <v>8</v>
      </c>
      <c r="I328" s="5">
        <f>IF(E328=TRUE,ROUNDUP(D328-C328,0),ROUNDUP((D328-C328)*2,0)/2)</f>
        <v>2</v>
      </c>
      <c r="J32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28">
        <f>WEEKNUM(Tableau_stats_bancs[[#This Row],[Heure de début]],)</f>
        <v>32</v>
      </c>
      <c r="L328">
        <f>WEEKNUM(Tableau_stats_bancs[[#This Row],[Heure de fin]],)</f>
        <v>32</v>
      </c>
      <c r="M328">
        <f>IF(Tableau_stats_bancs[[#This Row],[Semaine fin]]&lt;&gt;Tableau_stats_bancs[[#This Row],[Semaine début]],1,0)</f>
        <v>0</v>
      </c>
    </row>
    <row r="329" spans="1:13" x14ac:dyDescent="0.25">
      <c r="A329" t="b">
        <v>0</v>
      </c>
      <c r="B329" s="1"/>
      <c r="C329" s="2">
        <v>42594</v>
      </c>
      <c r="D329" s="2">
        <v>42594.999305555553</v>
      </c>
      <c r="E329" s="3" t="b">
        <v>1</v>
      </c>
      <c r="F329" s="1"/>
      <c r="G329" s="1" t="s">
        <v>48</v>
      </c>
      <c r="H329" s="4" t="s">
        <v>8</v>
      </c>
      <c r="I329" s="5">
        <f>IF(E329=TRUE,ROUNDUP(D329-C329,0),ROUNDUP((D329-C329)*2,0)/2)</f>
        <v>1</v>
      </c>
      <c r="J32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29">
        <f>WEEKNUM(Tableau_stats_bancs[[#This Row],[Heure de début]],)</f>
        <v>33</v>
      </c>
      <c r="L329">
        <f>WEEKNUM(Tableau_stats_bancs[[#This Row],[Heure de fin]],)</f>
        <v>33</v>
      </c>
      <c r="M329">
        <f>IF(Tableau_stats_bancs[[#This Row],[Semaine fin]]&lt;&gt;Tableau_stats_bancs[[#This Row],[Semaine début]],1,0)</f>
        <v>0</v>
      </c>
    </row>
    <row r="330" spans="1:13" x14ac:dyDescent="0.25">
      <c r="A330" t="b">
        <v>0</v>
      </c>
      <c r="B330" s="1"/>
      <c r="C330" s="2">
        <v>42373</v>
      </c>
      <c r="D330" s="2">
        <v>42377.999305555553</v>
      </c>
      <c r="E330" s="3" t="b">
        <v>1</v>
      </c>
      <c r="F330" s="1"/>
      <c r="G330" s="1" t="s">
        <v>49</v>
      </c>
      <c r="H330" s="4" t="s">
        <v>8</v>
      </c>
      <c r="I330" s="5">
        <f>IF(E330=TRUE,ROUNDUP(D330-C330,0),ROUNDUP((D330-C330)*2,0)/2)</f>
        <v>5</v>
      </c>
      <c r="J33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0">
        <f>WEEKNUM(Tableau_stats_bancs[[#This Row],[Heure de début]],)</f>
        <v>2</v>
      </c>
      <c r="L330">
        <f>WEEKNUM(Tableau_stats_bancs[[#This Row],[Heure de fin]],)</f>
        <v>2</v>
      </c>
      <c r="M330">
        <f>IF(Tableau_stats_bancs[[#This Row],[Semaine fin]]&lt;&gt;Tableau_stats_bancs[[#This Row],[Semaine début]],1,0)</f>
        <v>0</v>
      </c>
    </row>
    <row r="331" spans="1:13" x14ac:dyDescent="0.25">
      <c r="A331" t="b">
        <v>0</v>
      </c>
      <c r="B331" s="1"/>
      <c r="C331" s="2">
        <v>42408</v>
      </c>
      <c r="D331" s="2">
        <v>42412.999305555553</v>
      </c>
      <c r="E331" s="3" t="b">
        <v>1</v>
      </c>
      <c r="F331" s="1"/>
      <c r="G331" s="1" t="s">
        <v>49</v>
      </c>
      <c r="H331" s="4" t="s">
        <v>8</v>
      </c>
      <c r="I331" s="5">
        <f>IF(E331=TRUE,ROUNDUP(D331-C331,0),ROUNDUP((D331-C331)*2,0)/2)</f>
        <v>5</v>
      </c>
      <c r="J33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1">
        <f>WEEKNUM(Tableau_stats_bancs[[#This Row],[Heure de début]],)</f>
        <v>7</v>
      </c>
      <c r="L331">
        <f>WEEKNUM(Tableau_stats_bancs[[#This Row],[Heure de fin]],)</f>
        <v>7</v>
      </c>
      <c r="M331">
        <f>IF(Tableau_stats_bancs[[#This Row],[Semaine fin]]&lt;&gt;Tableau_stats_bancs[[#This Row],[Semaine début]],1,0)</f>
        <v>0</v>
      </c>
    </row>
    <row r="332" spans="1:13" x14ac:dyDescent="0.25">
      <c r="A332" t="b">
        <v>0</v>
      </c>
      <c r="B332" s="1"/>
      <c r="C332" s="2">
        <v>42415</v>
      </c>
      <c r="D332" s="2">
        <v>42417.999305555553</v>
      </c>
      <c r="E332" s="3" t="b">
        <v>1</v>
      </c>
      <c r="F332" s="1"/>
      <c r="G332" s="1" t="s">
        <v>49</v>
      </c>
      <c r="H332" s="4" t="s">
        <v>8</v>
      </c>
      <c r="I332" s="5">
        <f>IF(E332=TRUE,ROUNDUP(D332-C332,0),ROUNDUP((D332-C332)*2,0)/2)</f>
        <v>3</v>
      </c>
      <c r="J33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32">
        <f>WEEKNUM(Tableau_stats_bancs[[#This Row],[Heure de début]],)</f>
        <v>8</v>
      </c>
      <c r="L332">
        <f>WEEKNUM(Tableau_stats_bancs[[#This Row],[Heure de fin]],)</f>
        <v>8</v>
      </c>
      <c r="M332">
        <f>IF(Tableau_stats_bancs[[#This Row],[Semaine fin]]&lt;&gt;Tableau_stats_bancs[[#This Row],[Semaine début]],1,0)</f>
        <v>0</v>
      </c>
    </row>
    <row r="333" spans="1:13" x14ac:dyDescent="0.25">
      <c r="A333" t="b">
        <v>0</v>
      </c>
      <c r="B333" s="1"/>
      <c r="C333" s="2">
        <v>42422</v>
      </c>
      <c r="D333" s="2">
        <v>42426.999305555553</v>
      </c>
      <c r="E333" s="3" t="b">
        <v>1</v>
      </c>
      <c r="F333" s="1"/>
      <c r="G333" s="1" t="s">
        <v>49</v>
      </c>
      <c r="H333" s="4" t="s">
        <v>8</v>
      </c>
      <c r="I333" s="5">
        <f>IF(E333=TRUE,ROUNDUP(D333-C333,0),ROUNDUP((D333-C333)*2,0)/2)</f>
        <v>5</v>
      </c>
      <c r="J33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3">
        <f>WEEKNUM(Tableau_stats_bancs[[#This Row],[Heure de début]],)</f>
        <v>9</v>
      </c>
      <c r="L333">
        <f>WEEKNUM(Tableau_stats_bancs[[#This Row],[Heure de fin]],)</f>
        <v>9</v>
      </c>
      <c r="M333">
        <f>IF(Tableau_stats_bancs[[#This Row],[Semaine fin]]&lt;&gt;Tableau_stats_bancs[[#This Row],[Semaine début]],1,0)</f>
        <v>0</v>
      </c>
    </row>
    <row r="334" spans="1:13" x14ac:dyDescent="0.25">
      <c r="A334" t="b">
        <v>0</v>
      </c>
      <c r="B334" s="1"/>
      <c r="C334" s="2">
        <v>42429</v>
      </c>
      <c r="D334" s="2">
        <v>42433.999305555553</v>
      </c>
      <c r="E334" s="3" t="b">
        <v>1</v>
      </c>
      <c r="F334" s="1"/>
      <c r="G334" s="1" t="s">
        <v>49</v>
      </c>
      <c r="H334" s="4" t="s">
        <v>8</v>
      </c>
      <c r="I334" s="5">
        <f>IF(E334=TRUE,ROUNDUP(D334-C334,0),ROUNDUP((D334-C334)*2,0)/2)</f>
        <v>5</v>
      </c>
      <c r="J33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4">
        <f>WEEKNUM(Tableau_stats_bancs[[#This Row],[Heure de début]],)</f>
        <v>10</v>
      </c>
      <c r="L334">
        <f>WEEKNUM(Tableau_stats_bancs[[#This Row],[Heure de fin]],)</f>
        <v>10</v>
      </c>
      <c r="M334">
        <f>IF(Tableau_stats_bancs[[#This Row],[Semaine fin]]&lt;&gt;Tableau_stats_bancs[[#This Row],[Semaine début]],1,0)</f>
        <v>0</v>
      </c>
    </row>
    <row r="335" spans="1:13" x14ac:dyDescent="0.25">
      <c r="A335" t="b">
        <v>0</v>
      </c>
      <c r="B335" s="1"/>
      <c r="C335" s="2">
        <v>42436</v>
      </c>
      <c r="D335" s="2">
        <v>42440.999305555553</v>
      </c>
      <c r="E335" s="3" t="b">
        <v>1</v>
      </c>
      <c r="F335" s="1"/>
      <c r="G335" s="1" t="s">
        <v>49</v>
      </c>
      <c r="H335" s="4" t="s">
        <v>8</v>
      </c>
      <c r="I335" s="5">
        <f>IF(E335=TRUE,ROUNDUP(D335-C335,0),ROUNDUP((D335-C335)*2,0)/2)</f>
        <v>5</v>
      </c>
      <c r="J33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5">
        <f>WEEKNUM(Tableau_stats_bancs[[#This Row],[Heure de début]],)</f>
        <v>11</v>
      </c>
      <c r="L335">
        <f>WEEKNUM(Tableau_stats_bancs[[#This Row],[Heure de fin]],)</f>
        <v>11</v>
      </c>
      <c r="M335">
        <f>IF(Tableau_stats_bancs[[#This Row],[Semaine fin]]&lt;&gt;Tableau_stats_bancs[[#This Row],[Semaine début]],1,0)</f>
        <v>0</v>
      </c>
    </row>
    <row r="336" spans="1:13" x14ac:dyDescent="0.25">
      <c r="A336" t="b">
        <v>0</v>
      </c>
      <c r="B336" s="1"/>
      <c r="C336" s="2">
        <v>42445</v>
      </c>
      <c r="D336" s="2">
        <v>42447.999305555553</v>
      </c>
      <c r="E336" s="3" t="b">
        <v>1</v>
      </c>
      <c r="F336" s="1"/>
      <c r="G336" s="1" t="s">
        <v>49</v>
      </c>
      <c r="H336" s="4" t="s">
        <v>8</v>
      </c>
      <c r="I336" s="5">
        <f>IF(E336=TRUE,ROUNDUP(D336-C336,0),ROUNDUP((D336-C336)*2,0)/2)</f>
        <v>3</v>
      </c>
      <c r="J33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36">
        <f>WEEKNUM(Tableau_stats_bancs[[#This Row],[Heure de début]],)</f>
        <v>12</v>
      </c>
      <c r="L336">
        <f>WEEKNUM(Tableau_stats_bancs[[#This Row],[Heure de fin]],)</f>
        <v>12</v>
      </c>
      <c r="M336">
        <f>IF(Tableau_stats_bancs[[#This Row],[Semaine fin]]&lt;&gt;Tableau_stats_bancs[[#This Row],[Semaine début]],1,0)</f>
        <v>0</v>
      </c>
    </row>
    <row r="337" spans="1:13" x14ac:dyDescent="0.25">
      <c r="A337" t="b">
        <v>0</v>
      </c>
      <c r="B337" s="1"/>
      <c r="C337" s="2">
        <v>42451</v>
      </c>
      <c r="D337" s="2">
        <v>42454.999305555553</v>
      </c>
      <c r="E337" s="3" t="b">
        <v>1</v>
      </c>
      <c r="F337" s="1"/>
      <c r="G337" s="1" t="s">
        <v>49</v>
      </c>
      <c r="H337" s="4" t="s">
        <v>8</v>
      </c>
      <c r="I337" s="5">
        <f>IF(E337=TRUE,ROUNDUP(D337-C337,0),ROUNDUP((D337-C337)*2,0)/2)</f>
        <v>4</v>
      </c>
      <c r="J33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1.3333333333333333</v>
      </c>
      <c r="K337">
        <f>WEEKNUM(Tableau_stats_bancs[[#This Row],[Heure de début]],)</f>
        <v>13</v>
      </c>
      <c r="L337">
        <f>WEEKNUM(Tableau_stats_bancs[[#This Row],[Heure de fin]],)</f>
        <v>13</v>
      </c>
      <c r="M337">
        <f>IF(Tableau_stats_bancs[[#This Row],[Semaine fin]]&lt;&gt;Tableau_stats_bancs[[#This Row],[Semaine début]],1,0)</f>
        <v>0</v>
      </c>
    </row>
    <row r="338" spans="1:13" x14ac:dyDescent="0.25">
      <c r="A338" t="b">
        <v>0</v>
      </c>
      <c r="B338" s="1"/>
      <c r="C338" s="2">
        <v>42457</v>
      </c>
      <c r="D338" s="2">
        <v>42461.999305555553</v>
      </c>
      <c r="E338" s="3" t="b">
        <v>1</v>
      </c>
      <c r="F338" s="1"/>
      <c r="G338" s="1" t="s">
        <v>49</v>
      </c>
      <c r="H338" s="4" t="s">
        <v>8</v>
      </c>
      <c r="I338" s="5">
        <f>IF(E338=TRUE,ROUNDUP(D338-C338,0),ROUNDUP((D338-C338)*2,0)/2)</f>
        <v>5</v>
      </c>
      <c r="J33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38">
        <f>WEEKNUM(Tableau_stats_bancs[[#This Row],[Heure de début]],)</f>
        <v>14</v>
      </c>
      <c r="L338">
        <f>WEEKNUM(Tableau_stats_bancs[[#This Row],[Heure de fin]],)</f>
        <v>14</v>
      </c>
      <c r="M338">
        <f>IF(Tableau_stats_bancs[[#This Row],[Semaine fin]]&lt;&gt;Tableau_stats_bancs[[#This Row],[Semaine début]],1,0)</f>
        <v>0</v>
      </c>
    </row>
    <row r="339" spans="1:13" x14ac:dyDescent="0.25">
      <c r="A339" t="b">
        <v>0</v>
      </c>
      <c r="B339" s="1"/>
      <c r="C339" s="2">
        <v>42464.333333333336</v>
      </c>
      <c r="D339" s="2">
        <v>42467.5</v>
      </c>
      <c r="E339" s="3" t="b">
        <v>0</v>
      </c>
      <c r="F339" s="1"/>
      <c r="G339" s="1" t="s">
        <v>49</v>
      </c>
      <c r="H339" s="4" t="s">
        <v>8</v>
      </c>
      <c r="I339" s="5">
        <f>IF(E339=TRUE,ROUNDUP(D339-C339,0),ROUNDUP((D339-C339)*2,0)/2)</f>
        <v>3.5</v>
      </c>
      <c r="J33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1.1666666666666665</v>
      </c>
      <c r="K339">
        <f>WEEKNUM(Tableau_stats_bancs[[#This Row],[Heure de début]],)</f>
        <v>15</v>
      </c>
      <c r="L339">
        <f>WEEKNUM(Tableau_stats_bancs[[#This Row],[Heure de fin]],)</f>
        <v>15</v>
      </c>
      <c r="M339">
        <f>IF(Tableau_stats_bancs[[#This Row],[Semaine fin]]&lt;&gt;Tableau_stats_bancs[[#This Row],[Semaine début]],1,0)</f>
        <v>0</v>
      </c>
    </row>
    <row r="340" spans="1:13" x14ac:dyDescent="0.25">
      <c r="A340" t="b">
        <v>0</v>
      </c>
      <c r="B340" s="1"/>
      <c r="C340" s="2">
        <v>42467.5</v>
      </c>
      <c r="D340" s="2">
        <v>42468.958333333336</v>
      </c>
      <c r="E340" s="3" t="b">
        <v>0</v>
      </c>
      <c r="F340" s="1"/>
      <c r="G340" s="1" t="s">
        <v>49</v>
      </c>
      <c r="H340" s="4" t="s">
        <v>9</v>
      </c>
      <c r="I340" s="5">
        <f>IF(E340=TRUE,ROUNDUP(D340-C340,0),ROUNDUP((D340-C340)*2,0)/2)</f>
        <v>1.5</v>
      </c>
      <c r="J34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0.5</v>
      </c>
      <c r="K340">
        <f>WEEKNUM(Tableau_stats_bancs[[#This Row],[Heure de début]],)</f>
        <v>15</v>
      </c>
      <c r="L340">
        <f>WEEKNUM(Tableau_stats_bancs[[#This Row],[Heure de fin]],)</f>
        <v>15</v>
      </c>
      <c r="M340">
        <f>IF(Tableau_stats_bancs[[#This Row],[Semaine fin]]&lt;&gt;Tableau_stats_bancs[[#This Row],[Semaine début]],1,0)</f>
        <v>0</v>
      </c>
    </row>
    <row r="341" spans="1:13" x14ac:dyDescent="0.25">
      <c r="A341" t="b">
        <v>0</v>
      </c>
      <c r="B341" s="1"/>
      <c r="C341" s="2">
        <v>42478</v>
      </c>
      <c r="D341" s="2">
        <v>42482.999305555553</v>
      </c>
      <c r="E341" s="3" t="b">
        <v>1</v>
      </c>
      <c r="F341" s="1"/>
      <c r="G341" s="1" t="s">
        <v>49</v>
      </c>
      <c r="H341" s="4" t="s">
        <v>9</v>
      </c>
      <c r="I341" s="5">
        <f>IF(E341=TRUE,ROUNDUP(D341-C341,0),ROUNDUP((D341-C341)*2,0)/2)</f>
        <v>5</v>
      </c>
      <c r="J34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41">
        <f>WEEKNUM(Tableau_stats_bancs[[#This Row],[Heure de début]],)</f>
        <v>17</v>
      </c>
      <c r="L341">
        <f>WEEKNUM(Tableau_stats_bancs[[#This Row],[Heure de fin]],)</f>
        <v>17</v>
      </c>
      <c r="M341">
        <f>IF(Tableau_stats_bancs[[#This Row],[Semaine fin]]&lt;&gt;Tableau_stats_bancs[[#This Row],[Semaine début]],1,0)</f>
        <v>0</v>
      </c>
    </row>
    <row r="342" spans="1:13" x14ac:dyDescent="0.25">
      <c r="A342" t="b">
        <v>0</v>
      </c>
      <c r="B342" s="1"/>
      <c r="C342" s="2">
        <v>42492</v>
      </c>
      <c r="D342" s="2">
        <v>42493.999305555553</v>
      </c>
      <c r="E342" s="3" t="b">
        <v>1</v>
      </c>
      <c r="F342" s="1"/>
      <c r="G342" s="1" t="s">
        <v>49</v>
      </c>
      <c r="H342" s="4" t="s">
        <v>10</v>
      </c>
      <c r="I342" s="5">
        <f>IF(E342=TRUE,ROUNDUP(D342-C342,0),ROUNDUP((D342-C342)*2,0)/2)</f>
        <v>2</v>
      </c>
      <c r="J34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42">
        <f>WEEKNUM(Tableau_stats_bancs[[#This Row],[Heure de début]],)</f>
        <v>19</v>
      </c>
      <c r="L342">
        <f>WEEKNUM(Tableau_stats_bancs[[#This Row],[Heure de fin]],)</f>
        <v>19</v>
      </c>
      <c r="M342">
        <f>IF(Tableau_stats_bancs[[#This Row],[Semaine fin]]&lt;&gt;Tableau_stats_bancs[[#This Row],[Semaine début]],1,0)</f>
        <v>0</v>
      </c>
    </row>
    <row r="343" spans="1:13" x14ac:dyDescent="0.25">
      <c r="A343" t="b">
        <v>0</v>
      </c>
      <c r="B343" s="1"/>
      <c r="C343" s="2">
        <v>42494</v>
      </c>
      <c r="D343" s="2">
        <v>42494.999305555553</v>
      </c>
      <c r="E343" s="3" t="b">
        <v>1</v>
      </c>
      <c r="F343" s="1"/>
      <c r="G343" s="1" t="s">
        <v>49</v>
      </c>
      <c r="H343" s="4" t="s">
        <v>8</v>
      </c>
      <c r="I343" s="5">
        <f>IF(E343=TRUE,ROUNDUP(D343-C343,0),ROUNDUP((D343-C343)*2,0)/2)</f>
        <v>1</v>
      </c>
      <c r="J34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43">
        <f>WEEKNUM(Tableau_stats_bancs[[#This Row],[Heure de début]],)</f>
        <v>19</v>
      </c>
      <c r="L343">
        <f>WEEKNUM(Tableau_stats_bancs[[#This Row],[Heure de fin]],)</f>
        <v>19</v>
      </c>
      <c r="M343">
        <f>IF(Tableau_stats_bancs[[#This Row],[Semaine fin]]&lt;&gt;Tableau_stats_bancs[[#This Row],[Semaine début]],1,0)</f>
        <v>0</v>
      </c>
    </row>
    <row r="344" spans="1:13" x14ac:dyDescent="0.25">
      <c r="A344" t="b">
        <v>0</v>
      </c>
      <c r="B344" s="1"/>
      <c r="C344" s="2">
        <v>42496</v>
      </c>
      <c r="D344" s="2">
        <v>42496.999305555553</v>
      </c>
      <c r="E344" s="3" t="b">
        <v>1</v>
      </c>
      <c r="F344" s="1"/>
      <c r="G344" s="1" t="s">
        <v>49</v>
      </c>
      <c r="H344" s="4" t="s">
        <v>8</v>
      </c>
      <c r="I344" s="5">
        <f>IF(E344=TRUE,ROUNDUP(D344-C344,0),ROUNDUP((D344-C344)*2,0)/2)</f>
        <v>1</v>
      </c>
      <c r="J34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44">
        <f>WEEKNUM(Tableau_stats_bancs[[#This Row],[Heure de début]],)</f>
        <v>19</v>
      </c>
      <c r="L344">
        <f>WEEKNUM(Tableau_stats_bancs[[#This Row],[Heure de fin]],)</f>
        <v>19</v>
      </c>
      <c r="M344">
        <f>IF(Tableau_stats_bancs[[#This Row],[Semaine fin]]&lt;&gt;Tableau_stats_bancs[[#This Row],[Semaine début]],1,0)</f>
        <v>0</v>
      </c>
    </row>
    <row r="345" spans="1:13" x14ac:dyDescent="0.25">
      <c r="A345" t="b">
        <v>0</v>
      </c>
      <c r="B345" s="1"/>
      <c r="C345" s="2">
        <v>42499</v>
      </c>
      <c r="D345" s="2">
        <v>42500.999305555553</v>
      </c>
      <c r="E345" s="3" t="b">
        <v>1</v>
      </c>
      <c r="F345" s="1"/>
      <c r="G345" s="1" t="s">
        <v>49</v>
      </c>
      <c r="H345" s="4" t="s">
        <v>8</v>
      </c>
      <c r="I345" s="5">
        <f>IF(E345=TRUE,ROUNDUP(D345-C345,0),ROUNDUP((D345-C345)*2,0)/2)</f>
        <v>2</v>
      </c>
      <c r="J34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45">
        <f>WEEKNUM(Tableau_stats_bancs[[#This Row],[Heure de début]],)</f>
        <v>20</v>
      </c>
      <c r="L345">
        <f>WEEKNUM(Tableau_stats_bancs[[#This Row],[Heure de fin]],)</f>
        <v>20</v>
      </c>
      <c r="M345">
        <f>IF(Tableau_stats_bancs[[#This Row],[Semaine fin]]&lt;&gt;Tableau_stats_bancs[[#This Row],[Semaine début]],1,0)</f>
        <v>0</v>
      </c>
    </row>
    <row r="346" spans="1:13" x14ac:dyDescent="0.25">
      <c r="A346" t="b">
        <v>0</v>
      </c>
      <c r="B346" s="1"/>
      <c r="C346" s="2">
        <v>42501</v>
      </c>
      <c r="D346" s="2">
        <v>42503.999305555553</v>
      </c>
      <c r="E346" s="3" t="b">
        <v>1</v>
      </c>
      <c r="F346" s="1"/>
      <c r="G346" s="1" t="s">
        <v>49</v>
      </c>
      <c r="H346" s="4" t="s">
        <v>8</v>
      </c>
      <c r="I346" s="5">
        <f>IF(E346=TRUE,ROUNDUP(D346-C346,0),ROUNDUP((D346-C346)*2,0)/2)</f>
        <v>3</v>
      </c>
      <c r="J34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46">
        <f>WEEKNUM(Tableau_stats_bancs[[#This Row],[Heure de début]],)</f>
        <v>20</v>
      </c>
      <c r="L346">
        <f>WEEKNUM(Tableau_stats_bancs[[#This Row],[Heure de fin]],)</f>
        <v>20</v>
      </c>
      <c r="M346">
        <f>IF(Tableau_stats_bancs[[#This Row],[Semaine fin]]&lt;&gt;Tableau_stats_bancs[[#This Row],[Semaine début]],1,0)</f>
        <v>0</v>
      </c>
    </row>
    <row r="347" spans="1:13" x14ac:dyDescent="0.25">
      <c r="A347" t="b">
        <v>0</v>
      </c>
      <c r="B347" s="1"/>
      <c r="C347" s="2">
        <v>42506</v>
      </c>
      <c r="D347" s="2">
        <v>42507.999305555553</v>
      </c>
      <c r="E347" s="3" t="b">
        <v>1</v>
      </c>
      <c r="F347" s="1"/>
      <c r="G347" s="1" t="s">
        <v>49</v>
      </c>
      <c r="H347" s="4" t="s">
        <v>8</v>
      </c>
      <c r="I347" s="5">
        <f>IF(E347=TRUE,ROUNDUP(D347-C347,0),ROUNDUP((D347-C347)*2,0)/2)</f>
        <v>2</v>
      </c>
      <c r="J34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47">
        <f>WEEKNUM(Tableau_stats_bancs[[#This Row],[Heure de début]],)</f>
        <v>21</v>
      </c>
      <c r="L347">
        <f>WEEKNUM(Tableau_stats_bancs[[#This Row],[Heure de fin]],)</f>
        <v>21</v>
      </c>
      <c r="M347">
        <f>IF(Tableau_stats_bancs[[#This Row],[Semaine fin]]&lt;&gt;Tableau_stats_bancs[[#This Row],[Semaine début]],1,0)</f>
        <v>0</v>
      </c>
    </row>
    <row r="348" spans="1:13" x14ac:dyDescent="0.25">
      <c r="A348" t="b">
        <v>0</v>
      </c>
      <c r="B348" s="1"/>
      <c r="C348" s="2">
        <v>42508</v>
      </c>
      <c r="D348" s="2">
        <v>42510.999305555553</v>
      </c>
      <c r="E348" s="3" t="b">
        <v>1</v>
      </c>
      <c r="F348" s="1"/>
      <c r="G348" s="1" t="s">
        <v>49</v>
      </c>
      <c r="H348" s="4" t="s">
        <v>8</v>
      </c>
      <c r="I348" s="5">
        <f>IF(E348=TRUE,ROUNDUP(D348-C348,0),ROUNDUP((D348-C348)*2,0)/2)</f>
        <v>3</v>
      </c>
      <c r="J34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48">
        <f>WEEKNUM(Tableau_stats_bancs[[#This Row],[Heure de début]],)</f>
        <v>21</v>
      </c>
      <c r="L348">
        <f>WEEKNUM(Tableau_stats_bancs[[#This Row],[Heure de fin]],)</f>
        <v>21</v>
      </c>
      <c r="M348">
        <f>IF(Tableau_stats_bancs[[#This Row],[Semaine fin]]&lt;&gt;Tableau_stats_bancs[[#This Row],[Semaine début]],1,0)</f>
        <v>0</v>
      </c>
    </row>
    <row r="349" spans="1:13" x14ac:dyDescent="0.25">
      <c r="A349" t="b">
        <v>0</v>
      </c>
      <c r="B349" s="1"/>
      <c r="C349" s="2">
        <v>42513</v>
      </c>
      <c r="D349" s="2">
        <v>42513.999305555553</v>
      </c>
      <c r="E349" s="3" t="b">
        <v>1</v>
      </c>
      <c r="F349" s="1"/>
      <c r="G349" s="1" t="s">
        <v>49</v>
      </c>
      <c r="H349" s="4" t="s">
        <v>8</v>
      </c>
      <c r="I349" s="5">
        <f>IF(E349=TRUE,ROUNDUP(D349-C349,0),ROUNDUP((D349-C349)*2,0)/2)</f>
        <v>1</v>
      </c>
      <c r="J34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49">
        <f>WEEKNUM(Tableau_stats_bancs[[#This Row],[Heure de début]],)</f>
        <v>22</v>
      </c>
      <c r="L349">
        <f>WEEKNUM(Tableau_stats_bancs[[#This Row],[Heure de fin]],)</f>
        <v>22</v>
      </c>
      <c r="M349">
        <f>IF(Tableau_stats_bancs[[#This Row],[Semaine fin]]&lt;&gt;Tableau_stats_bancs[[#This Row],[Semaine début]],1,0)</f>
        <v>0</v>
      </c>
    </row>
    <row r="350" spans="1:13" x14ac:dyDescent="0.25">
      <c r="A350" t="b">
        <v>0</v>
      </c>
      <c r="B350" s="1"/>
      <c r="C350" s="2">
        <v>42515</v>
      </c>
      <c r="D350" s="2">
        <v>42515.999305555553</v>
      </c>
      <c r="E350" s="3" t="b">
        <v>1</v>
      </c>
      <c r="F350" s="1"/>
      <c r="G350" s="1" t="s">
        <v>49</v>
      </c>
      <c r="H350" s="4" t="s">
        <v>8</v>
      </c>
      <c r="I350" s="5">
        <f>IF(E350=TRUE,ROUNDUP(D350-C350,0),ROUNDUP((D350-C350)*2,0)/2)</f>
        <v>1</v>
      </c>
      <c r="J35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0">
        <f>WEEKNUM(Tableau_stats_bancs[[#This Row],[Heure de début]],)</f>
        <v>22</v>
      </c>
      <c r="L350">
        <f>WEEKNUM(Tableau_stats_bancs[[#This Row],[Heure de fin]],)</f>
        <v>22</v>
      </c>
      <c r="M350">
        <f>IF(Tableau_stats_bancs[[#This Row],[Semaine fin]]&lt;&gt;Tableau_stats_bancs[[#This Row],[Semaine début]],1,0)</f>
        <v>0</v>
      </c>
    </row>
    <row r="351" spans="1:13" x14ac:dyDescent="0.25">
      <c r="A351" t="b">
        <v>0</v>
      </c>
      <c r="B351" s="1"/>
      <c r="C351" s="2">
        <v>42516</v>
      </c>
      <c r="D351" s="2">
        <v>42517.999305555553</v>
      </c>
      <c r="E351" s="3" t="b">
        <v>1</v>
      </c>
      <c r="F351" s="1"/>
      <c r="G351" s="1" t="s">
        <v>49</v>
      </c>
      <c r="H351" s="4" t="s">
        <v>8</v>
      </c>
      <c r="I351" s="5">
        <f>IF(E351=TRUE,ROUNDUP(D351-C351,0),ROUNDUP((D351-C351)*2,0)/2)</f>
        <v>2</v>
      </c>
      <c r="J35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1">
        <f>WEEKNUM(Tableau_stats_bancs[[#This Row],[Heure de début]],)</f>
        <v>22</v>
      </c>
      <c r="L351">
        <f>WEEKNUM(Tableau_stats_bancs[[#This Row],[Heure de fin]],)</f>
        <v>22</v>
      </c>
      <c r="M351">
        <f>IF(Tableau_stats_bancs[[#This Row],[Semaine fin]]&lt;&gt;Tableau_stats_bancs[[#This Row],[Semaine début]],1,0)</f>
        <v>0</v>
      </c>
    </row>
    <row r="352" spans="1:13" x14ac:dyDescent="0.25">
      <c r="A352" t="b">
        <v>0</v>
      </c>
      <c r="B352" s="1"/>
      <c r="C352" s="2">
        <v>42520</v>
      </c>
      <c r="D352" s="2">
        <v>42521.999305555553</v>
      </c>
      <c r="E352" s="3" t="b">
        <v>1</v>
      </c>
      <c r="F352" s="1"/>
      <c r="G352" s="1" t="s">
        <v>49</v>
      </c>
      <c r="H352" s="4" t="s">
        <v>8</v>
      </c>
      <c r="I352" s="5">
        <f>IF(E352=TRUE,ROUNDUP(D352-C352,0),ROUNDUP((D352-C352)*2,0)/2)</f>
        <v>2</v>
      </c>
      <c r="J35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2">
        <f>WEEKNUM(Tableau_stats_bancs[[#This Row],[Heure de début]],)</f>
        <v>23</v>
      </c>
      <c r="L352">
        <f>WEEKNUM(Tableau_stats_bancs[[#This Row],[Heure de fin]],)</f>
        <v>23</v>
      </c>
      <c r="M352">
        <f>IF(Tableau_stats_bancs[[#This Row],[Semaine fin]]&lt;&gt;Tableau_stats_bancs[[#This Row],[Semaine début]],1,0)</f>
        <v>0</v>
      </c>
    </row>
    <row r="353" spans="1:13" x14ac:dyDescent="0.25">
      <c r="A353" t="b">
        <v>0</v>
      </c>
      <c r="B353" s="1"/>
      <c r="C353" s="2">
        <v>42522</v>
      </c>
      <c r="D353" s="2">
        <v>42524.999305555553</v>
      </c>
      <c r="E353" s="3" t="b">
        <v>1</v>
      </c>
      <c r="F353" s="1"/>
      <c r="G353" s="1" t="s">
        <v>49</v>
      </c>
      <c r="H353" s="4" t="s">
        <v>8</v>
      </c>
      <c r="I353" s="5">
        <f>IF(E353=TRUE,ROUNDUP(D353-C353,0),ROUNDUP((D353-C353)*2,0)/2)</f>
        <v>3</v>
      </c>
      <c r="J35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53">
        <f>WEEKNUM(Tableau_stats_bancs[[#This Row],[Heure de début]],)</f>
        <v>23</v>
      </c>
      <c r="L353">
        <f>WEEKNUM(Tableau_stats_bancs[[#This Row],[Heure de fin]],)</f>
        <v>23</v>
      </c>
      <c r="M353">
        <f>IF(Tableau_stats_bancs[[#This Row],[Semaine fin]]&lt;&gt;Tableau_stats_bancs[[#This Row],[Semaine début]],1,0)</f>
        <v>0</v>
      </c>
    </row>
    <row r="354" spans="1:13" x14ac:dyDescent="0.25">
      <c r="A354" t="b">
        <v>0</v>
      </c>
      <c r="B354" s="1"/>
      <c r="C354" s="2">
        <v>42534</v>
      </c>
      <c r="D354" s="2">
        <v>42534.999305555553</v>
      </c>
      <c r="E354" s="3" t="b">
        <v>1</v>
      </c>
      <c r="F354" s="1"/>
      <c r="G354" s="1" t="s">
        <v>49</v>
      </c>
      <c r="H354" s="4" t="s">
        <v>8</v>
      </c>
      <c r="I354" s="5">
        <f>IF(E354=TRUE,ROUNDUP(D354-C354,0),ROUNDUP((D354-C354)*2,0)/2)</f>
        <v>1</v>
      </c>
      <c r="J35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4">
        <f>WEEKNUM(Tableau_stats_bancs[[#This Row],[Heure de début]],)</f>
        <v>25</v>
      </c>
      <c r="L354">
        <f>WEEKNUM(Tableau_stats_bancs[[#This Row],[Heure de fin]],)</f>
        <v>25</v>
      </c>
      <c r="M354">
        <f>IF(Tableau_stats_bancs[[#This Row],[Semaine fin]]&lt;&gt;Tableau_stats_bancs[[#This Row],[Semaine début]],1,0)</f>
        <v>0</v>
      </c>
    </row>
    <row r="355" spans="1:13" x14ac:dyDescent="0.25">
      <c r="A355" t="b">
        <v>0</v>
      </c>
      <c r="B355" s="1"/>
      <c r="C355" s="2">
        <v>42535</v>
      </c>
      <c r="D355" s="2">
        <v>42535.999305555553</v>
      </c>
      <c r="E355" s="3" t="b">
        <v>1</v>
      </c>
      <c r="F355" s="1"/>
      <c r="G355" s="1" t="s">
        <v>49</v>
      </c>
      <c r="H355" s="4" t="s">
        <v>8</v>
      </c>
      <c r="I355" s="5">
        <f>IF(E355=TRUE,ROUNDUP(D355-C355,0),ROUNDUP((D355-C355)*2,0)/2)</f>
        <v>1</v>
      </c>
      <c r="J35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5">
        <f>WEEKNUM(Tableau_stats_bancs[[#This Row],[Heure de début]],)</f>
        <v>25</v>
      </c>
      <c r="L355">
        <f>WEEKNUM(Tableau_stats_bancs[[#This Row],[Heure de fin]],)</f>
        <v>25</v>
      </c>
      <c r="M355">
        <f>IF(Tableau_stats_bancs[[#This Row],[Semaine fin]]&lt;&gt;Tableau_stats_bancs[[#This Row],[Semaine début]],1,0)</f>
        <v>0</v>
      </c>
    </row>
    <row r="356" spans="1:13" x14ac:dyDescent="0.25">
      <c r="A356" t="b">
        <v>0</v>
      </c>
      <c r="B356" s="1"/>
      <c r="C356" s="2">
        <v>42536</v>
      </c>
      <c r="D356" s="2">
        <v>42536.999305555553</v>
      </c>
      <c r="E356" s="3" t="b">
        <v>1</v>
      </c>
      <c r="F356" s="1"/>
      <c r="G356" s="1" t="s">
        <v>49</v>
      </c>
      <c r="H356" s="4" t="s">
        <v>10</v>
      </c>
      <c r="I356" s="5">
        <f>IF(E356=TRUE,ROUNDUP(D356-C356,0),ROUNDUP((D356-C356)*2,0)/2)</f>
        <v>1</v>
      </c>
      <c r="J35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56">
        <f>WEEKNUM(Tableau_stats_bancs[[#This Row],[Heure de début]],)</f>
        <v>25</v>
      </c>
      <c r="L356">
        <f>WEEKNUM(Tableau_stats_bancs[[#This Row],[Heure de fin]],)</f>
        <v>25</v>
      </c>
      <c r="M356">
        <f>IF(Tableau_stats_bancs[[#This Row],[Semaine fin]]&lt;&gt;Tableau_stats_bancs[[#This Row],[Semaine début]],1,0)</f>
        <v>0</v>
      </c>
    </row>
    <row r="357" spans="1:13" x14ac:dyDescent="0.25">
      <c r="A357" t="b">
        <v>0</v>
      </c>
      <c r="B357" s="1"/>
      <c r="C357" s="2">
        <v>42537</v>
      </c>
      <c r="D357" s="2">
        <v>42538.999305555553</v>
      </c>
      <c r="E357" s="3" t="b">
        <v>1</v>
      </c>
      <c r="F357" s="1"/>
      <c r="G357" s="1" t="s">
        <v>49</v>
      </c>
      <c r="H357" s="4" t="s">
        <v>8</v>
      </c>
      <c r="I357" s="5">
        <f>IF(E357=TRUE,ROUNDUP(D357-C357,0),ROUNDUP((D357-C357)*2,0)/2)</f>
        <v>2</v>
      </c>
      <c r="J35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7">
        <f>WEEKNUM(Tableau_stats_bancs[[#This Row],[Heure de début]],)</f>
        <v>25</v>
      </c>
      <c r="L357">
        <f>WEEKNUM(Tableau_stats_bancs[[#This Row],[Heure de fin]],)</f>
        <v>25</v>
      </c>
      <c r="M357">
        <f>IF(Tableau_stats_bancs[[#This Row],[Semaine fin]]&lt;&gt;Tableau_stats_bancs[[#This Row],[Semaine début]],1,0)</f>
        <v>0</v>
      </c>
    </row>
    <row r="358" spans="1:13" x14ac:dyDescent="0.25">
      <c r="A358" t="b">
        <v>0</v>
      </c>
      <c r="B358" s="1"/>
      <c r="C358" s="2">
        <v>42541</v>
      </c>
      <c r="D358" s="2">
        <v>42542.999305555553</v>
      </c>
      <c r="E358" s="3" t="b">
        <v>1</v>
      </c>
      <c r="F358" s="1"/>
      <c r="G358" s="1" t="s">
        <v>49</v>
      </c>
      <c r="H358" s="4" t="s">
        <v>8</v>
      </c>
      <c r="I358" s="5">
        <f>IF(E358=TRUE,ROUNDUP(D358-C358,0),ROUNDUP((D358-C358)*2,0)/2)</f>
        <v>2</v>
      </c>
      <c r="J35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8">
        <f>WEEKNUM(Tableau_stats_bancs[[#This Row],[Heure de début]],)</f>
        <v>26</v>
      </c>
      <c r="L358">
        <f>WEEKNUM(Tableau_stats_bancs[[#This Row],[Heure de fin]],)</f>
        <v>26</v>
      </c>
      <c r="M358">
        <f>IF(Tableau_stats_bancs[[#This Row],[Semaine fin]]&lt;&gt;Tableau_stats_bancs[[#This Row],[Semaine début]],1,0)</f>
        <v>0</v>
      </c>
    </row>
    <row r="359" spans="1:13" x14ac:dyDescent="0.25">
      <c r="A359" t="b">
        <v>0</v>
      </c>
      <c r="B359" s="1"/>
      <c r="C359" s="2">
        <v>42543</v>
      </c>
      <c r="D359" s="2">
        <v>42544.999305555553</v>
      </c>
      <c r="E359" s="3" t="b">
        <v>1</v>
      </c>
      <c r="F359" s="1"/>
      <c r="G359" s="1" t="s">
        <v>49</v>
      </c>
      <c r="H359" s="4" t="s">
        <v>8</v>
      </c>
      <c r="I359" s="5">
        <f>IF(E359=TRUE,ROUNDUP(D359-C359,0),ROUNDUP((D359-C359)*2,0)/2)</f>
        <v>2</v>
      </c>
      <c r="J35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59">
        <f>WEEKNUM(Tableau_stats_bancs[[#This Row],[Heure de début]],)</f>
        <v>26</v>
      </c>
      <c r="L359">
        <f>WEEKNUM(Tableau_stats_bancs[[#This Row],[Heure de fin]],)</f>
        <v>26</v>
      </c>
      <c r="M359">
        <f>IF(Tableau_stats_bancs[[#This Row],[Semaine fin]]&lt;&gt;Tableau_stats_bancs[[#This Row],[Semaine début]],1,0)</f>
        <v>0</v>
      </c>
    </row>
    <row r="360" spans="1:13" x14ac:dyDescent="0.25">
      <c r="A360" t="b">
        <v>0</v>
      </c>
      <c r="B360" s="1"/>
      <c r="C360" s="2">
        <v>42545</v>
      </c>
      <c r="D360" s="2">
        <v>42545.999305555553</v>
      </c>
      <c r="E360" s="3" t="b">
        <v>1</v>
      </c>
      <c r="F360" s="1"/>
      <c r="G360" s="1" t="s">
        <v>49</v>
      </c>
      <c r="H360" s="4" t="s">
        <v>8</v>
      </c>
      <c r="I360" s="5">
        <f>IF(E360=TRUE,ROUNDUP(D360-C360,0),ROUNDUP((D360-C360)*2,0)/2)</f>
        <v>1</v>
      </c>
      <c r="J36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0">
        <f>WEEKNUM(Tableau_stats_bancs[[#This Row],[Heure de début]],)</f>
        <v>26</v>
      </c>
      <c r="L360">
        <f>WEEKNUM(Tableau_stats_bancs[[#This Row],[Heure de fin]],)</f>
        <v>26</v>
      </c>
      <c r="M360">
        <f>IF(Tableau_stats_bancs[[#This Row],[Semaine fin]]&lt;&gt;Tableau_stats_bancs[[#This Row],[Semaine début]],1,0)</f>
        <v>0</v>
      </c>
    </row>
    <row r="361" spans="1:13" x14ac:dyDescent="0.25">
      <c r="A361" t="b">
        <v>0</v>
      </c>
      <c r="B361" s="1"/>
      <c r="C361" s="2">
        <v>42548</v>
      </c>
      <c r="D361" s="2">
        <v>42549.999305555553</v>
      </c>
      <c r="E361" s="3" t="b">
        <v>1</v>
      </c>
      <c r="F361" s="1"/>
      <c r="G361" s="1" t="s">
        <v>49</v>
      </c>
      <c r="H361" s="4" t="s">
        <v>8</v>
      </c>
      <c r="I361" s="5">
        <f>IF(E361=TRUE,ROUNDUP(D361-C361,0),ROUNDUP((D361-C361)*2,0)/2)</f>
        <v>2</v>
      </c>
      <c r="J36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61">
        <f>WEEKNUM(Tableau_stats_bancs[[#This Row],[Heure de début]],)</f>
        <v>27</v>
      </c>
      <c r="L361">
        <f>WEEKNUM(Tableau_stats_bancs[[#This Row],[Heure de fin]],)</f>
        <v>27</v>
      </c>
      <c r="M361">
        <f>IF(Tableau_stats_bancs[[#This Row],[Semaine fin]]&lt;&gt;Tableau_stats_bancs[[#This Row],[Semaine début]],1,0)</f>
        <v>0</v>
      </c>
    </row>
    <row r="362" spans="1:13" x14ac:dyDescent="0.25">
      <c r="A362" t="b">
        <v>0</v>
      </c>
      <c r="B362" s="1"/>
      <c r="C362" s="2">
        <v>42550</v>
      </c>
      <c r="D362" s="2">
        <v>42552.999305555553</v>
      </c>
      <c r="E362" s="3" t="b">
        <v>1</v>
      </c>
      <c r="F362" s="1"/>
      <c r="G362" s="1" t="s">
        <v>49</v>
      </c>
      <c r="H362" s="4" t="s">
        <v>8</v>
      </c>
      <c r="I362" s="5">
        <f>IF(E362=TRUE,ROUNDUP(D362-C362,0),ROUNDUP((D362-C362)*2,0)/2)</f>
        <v>3</v>
      </c>
      <c r="J36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62">
        <f>WEEKNUM(Tableau_stats_bancs[[#This Row],[Heure de début]],)</f>
        <v>27</v>
      </c>
      <c r="L362">
        <f>WEEKNUM(Tableau_stats_bancs[[#This Row],[Heure de fin]],)</f>
        <v>27</v>
      </c>
      <c r="M362">
        <f>IF(Tableau_stats_bancs[[#This Row],[Semaine fin]]&lt;&gt;Tableau_stats_bancs[[#This Row],[Semaine début]],1,0)</f>
        <v>0</v>
      </c>
    </row>
    <row r="363" spans="1:13" x14ac:dyDescent="0.25">
      <c r="A363" t="b">
        <v>0</v>
      </c>
      <c r="B363" s="1"/>
      <c r="C363" s="2">
        <v>42555</v>
      </c>
      <c r="D363" s="2">
        <v>42555.999305555553</v>
      </c>
      <c r="E363" s="3" t="b">
        <v>1</v>
      </c>
      <c r="F363" s="1"/>
      <c r="G363" s="1" t="s">
        <v>49</v>
      </c>
      <c r="H363" s="4" t="s">
        <v>8</v>
      </c>
      <c r="I363" s="5">
        <f>IF(E363=TRUE,ROUNDUP(D363-C363,0),ROUNDUP((D363-C363)*2,0)/2)</f>
        <v>1</v>
      </c>
      <c r="J36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3">
        <f>WEEKNUM(Tableau_stats_bancs[[#This Row],[Heure de début]],)</f>
        <v>28</v>
      </c>
      <c r="L363">
        <f>WEEKNUM(Tableau_stats_bancs[[#This Row],[Heure de fin]],)</f>
        <v>28</v>
      </c>
      <c r="M363">
        <f>IF(Tableau_stats_bancs[[#This Row],[Semaine fin]]&lt;&gt;Tableau_stats_bancs[[#This Row],[Semaine début]],1,0)</f>
        <v>0</v>
      </c>
    </row>
    <row r="364" spans="1:13" x14ac:dyDescent="0.25">
      <c r="A364" t="b">
        <v>0</v>
      </c>
      <c r="B364" s="1"/>
      <c r="C364" s="2">
        <v>42556</v>
      </c>
      <c r="D364" s="2">
        <v>42556.999305555553</v>
      </c>
      <c r="E364" s="3" t="b">
        <v>1</v>
      </c>
      <c r="F364" s="1"/>
      <c r="G364" s="1" t="s">
        <v>49</v>
      </c>
      <c r="H364" s="4" t="s">
        <v>8</v>
      </c>
      <c r="I364" s="5">
        <f>IF(E364=TRUE,ROUNDUP(D364-C364,0),ROUNDUP((D364-C364)*2,0)/2)</f>
        <v>1</v>
      </c>
      <c r="J36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4">
        <f>WEEKNUM(Tableau_stats_bancs[[#This Row],[Heure de début]],)</f>
        <v>28</v>
      </c>
      <c r="L364">
        <f>WEEKNUM(Tableau_stats_bancs[[#This Row],[Heure de fin]],)</f>
        <v>28</v>
      </c>
      <c r="M364">
        <f>IF(Tableau_stats_bancs[[#This Row],[Semaine fin]]&lt;&gt;Tableau_stats_bancs[[#This Row],[Semaine début]],1,0)</f>
        <v>0</v>
      </c>
    </row>
    <row r="365" spans="1:13" x14ac:dyDescent="0.25">
      <c r="A365" t="b">
        <v>0</v>
      </c>
      <c r="B365" s="1"/>
      <c r="C365" s="2">
        <v>42557</v>
      </c>
      <c r="D365" s="2">
        <v>42558.999305555553</v>
      </c>
      <c r="E365" s="3" t="b">
        <v>1</v>
      </c>
      <c r="F365" s="1"/>
      <c r="G365" s="1" t="s">
        <v>49</v>
      </c>
      <c r="H365" s="4" t="s">
        <v>8</v>
      </c>
      <c r="I365" s="5">
        <f>IF(E365=TRUE,ROUNDUP(D365-C365,0),ROUNDUP((D365-C365)*2,0)/2)</f>
        <v>2</v>
      </c>
      <c r="J36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0.66666666666666663</v>
      </c>
      <c r="K365">
        <f>WEEKNUM(Tableau_stats_bancs[[#This Row],[Heure de début]],)</f>
        <v>28</v>
      </c>
      <c r="L365">
        <f>WEEKNUM(Tableau_stats_bancs[[#This Row],[Heure de fin]],)</f>
        <v>28</v>
      </c>
      <c r="M365">
        <f>IF(Tableau_stats_bancs[[#This Row],[Semaine fin]]&lt;&gt;Tableau_stats_bancs[[#This Row],[Semaine début]],1,0)</f>
        <v>0</v>
      </c>
    </row>
    <row r="366" spans="1:13" x14ac:dyDescent="0.25">
      <c r="A366" t="b">
        <v>0</v>
      </c>
      <c r="B366" s="1"/>
      <c r="C366" s="2">
        <v>42559</v>
      </c>
      <c r="D366" s="2">
        <v>42559.999305555553</v>
      </c>
      <c r="E366" s="3" t="b">
        <v>1</v>
      </c>
      <c r="F366" s="1"/>
      <c r="G366" s="1" t="s">
        <v>49</v>
      </c>
      <c r="H366" s="4" t="s">
        <v>8</v>
      </c>
      <c r="I366" s="5">
        <f>IF(E366=TRUE,ROUNDUP(D366-C366,0),ROUNDUP((D366-C366)*2,0)/2)</f>
        <v>1</v>
      </c>
      <c r="J36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0.33333333333333331</v>
      </c>
      <c r="K366">
        <f>WEEKNUM(Tableau_stats_bancs[[#This Row],[Heure de début]],)</f>
        <v>28</v>
      </c>
      <c r="L366">
        <f>WEEKNUM(Tableau_stats_bancs[[#This Row],[Heure de fin]],)</f>
        <v>28</v>
      </c>
      <c r="M366">
        <f>IF(Tableau_stats_bancs[[#This Row],[Semaine fin]]&lt;&gt;Tableau_stats_bancs[[#This Row],[Semaine début]],1,0)</f>
        <v>0</v>
      </c>
    </row>
    <row r="367" spans="1:13" x14ac:dyDescent="0.25">
      <c r="A367" t="b">
        <v>0</v>
      </c>
      <c r="B367" s="1"/>
      <c r="C367" s="2">
        <v>42562</v>
      </c>
      <c r="D367" s="2">
        <v>42564.999305555553</v>
      </c>
      <c r="E367" s="3" t="b">
        <v>1</v>
      </c>
      <c r="F367" s="1"/>
      <c r="G367" s="1" t="s">
        <v>49</v>
      </c>
      <c r="H367" s="4" t="s">
        <v>8</v>
      </c>
      <c r="I367" s="5">
        <f>IF(E367=TRUE,ROUNDUP(D367-C367,0),ROUNDUP((D367-C367)*2,0)/2)</f>
        <v>3</v>
      </c>
      <c r="J36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</v>
      </c>
      <c r="K367">
        <f>WEEKNUM(Tableau_stats_bancs[[#This Row],[Heure de début]],)</f>
        <v>29</v>
      </c>
      <c r="L367">
        <f>WEEKNUM(Tableau_stats_bancs[[#This Row],[Heure de fin]],)</f>
        <v>29</v>
      </c>
      <c r="M367">
        <f>IF(Tableau_stats_bancs[[#This Row],[Semaine fin]]&lt;&gt;Tableau_stats_bancs[[#This Row],[Semaine début]],1,0)</f>
        <v>0</v>
      </c>
    </row>
    <row r="368" spans="1:13" x14ac:dyDescent="0.25">
      <c r="A368" t="b">
        <v>0</v>
      </c>
      <c r="B368" s="1"/>
      <c r="C368" s="2">
        <v>42569</v>
      </c>
      <c r="D368" s="2">
        <v>42573.999305555553</v>
      </c>
      <c r="E368" s="3" t="b">
        <v>1</v>
      </c>
      <c r="F368" s="1"/>
      <c r="G368" s="1" t="s">
        <v>49</v>
      </c>
      <c r="H368" s="4" t="s">
        <v>8</v>
      </c>
      <c r="I368" s="5">
        <f>IF(E368=TRUE,ROUNDUP(D368-C368,0),ROUNDUP((D368-C368)*2,0)/2)</f>
        <v>5</v>
      </c>
      <c r="J36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68">
        <f>WEEKNUM(Tableau_stats_bancs[[#This Row],[Heure de début]],)</f>
        <v>30</v>
      </c>
      <c r="L368">
        <f>WEEKNUM(Tableau_stats_bancs[[#This Row],[Heure de fin]],)</f>
        <v>30</v>
      </c>
      <c r="M368">
        <f>IF(Tableau_stats_bancs[[#This Row],[Semaine fin]]&lt;&gt;Tableau_stats_bancs[[#This Row],[Semaine début]],1,0)</f>
        <v>0</v>
      </c>
    </row>
    <row r="369" spans="1:13" x14ac:dyDescent="0.25">
      <c r="A369" t="b">
        <v>0</v>
      </c>
      <c r="B369" s="1"/>
      <c r="C369" s="2">
        <v>42576</v>
      </c>
      <c r="D369" s="2">
        <v>42580.999305555553</v>
      </c>
      <c r="E369" s="3" t="b">
        <v>1</v>
      </c>
      <c r="F369" s="1"/>
      <c r="G369" s="1" t="s">
        <v>49</v>
      </c>
      <c r="H369" s="4" t="s">
        <v>8</v>
      </c>
      <c r="I369" s="5">
        <f>IF(E369=TRUE,ROUNDUP(D369-C369,0),ROUNDUP((D369-C369)*2,0)/2)</f>
        <v>5</v>
      </c>
      <c r="J36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69">
        <f>WEEKNUM(Tableau_stats_bancs[[#This Row],[Heure de début]],)</f>
        <v>31</v>
      </c>
      <c r="L369">
        <f>WEEKNUM(Tableau_stats_bancs[[#This Row],[Heure de fin]],)</f>
        <v>31</v>
      </c>
      <c r="M369">
        <f>IF(Tableau_stats_bancs[[#This Row],[Semaine fin]]&lt;&gt;Tableau_stats_bancs[[#This Row],[Semaine début]],1,0)</f>
        <v>0</v>
      </c>
    </row>
    <row r="370" spans="1:13" x14ac:dyDescent="0.25">
      <c r="A370" t="b">
        <v>0</v>
      </c>
      <c r="B370" s="1"/>
      <c r="C370" s="2">
        <v>42583</v>
      </c>
      <c r="D370" s="2">
        <v>42587.999305555553</v>
      </c>
      <c r="E370" s="3" t="b">
        <v>1</v>
      </c>
      <c r="F370" s="1"/>
      <c r="G370" s="1" t="s">
        <v>49</v>
      </c>
      <c r="H370" s="4" t="s">
        <v>8</v>
      </c>
      <c r="I370" s="5">
        <f>IF(E370=TRUE,ROUNDUP(D370-C370,0),ROUNDUP((D370-C370)*2,0)/2)</f>
        <v>5</v>
      </c>
      <c r="J37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0">
        <f>WEEKNUM(Tableau_stats_bancs[[#This Row],[Heure de début]],)</f>
        <v>32</v>
      </c>
      <c r="L370">
        <f>WEEKNUM(Tableau_stats_bancs[[#This Row],[Heure de fin]],)</f>
        <v>32</v>
      </c>
      <c r="M370">
        <f>IF(Tableau_stats_bancs[[#This Row],[Semaine fin]]&lt;&gt;Tableau_stats_bancs[[#This Row],[Semaine début]],1,0)</f>
        <v>0</v>
      </c>
    </row>
    <row r="371" spans="1:13" x14ac:dyDescent="0.25">
      <c r="A371" t="b">
        <v>0</v>
      </c>
      <c r="B371" s="1"/>
      <c r="C371" s="2">
        <v>42590</v>
      </c>
      <c r="D371" s="2">
        <v>42594.999305555553</v>
      </c>
      <c r="E371" s="3" t="b">
        <v>1</v>
      </c>
      <c r="F371" s="1"/>
      <c r="G371" s="1" t="s">
        <v>49</v>
      </c>
      <c r="H371" s="4" t="s">
        <v>8</v>
      </c>
      <c r="I371" s="5">
        <f>IF(E371=TRUE,ROUNDUP(D371-C371,0),ROUNDUP((D371-C371)*2,0)/2)</f>
        <v>5</v>
      </c>
      <c r="J371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1">
        <f>WEEKNUM(Tableau_stats_bancs[[#This Row],[Heure de début]],)</f>
        <v>33</v>
      </c>
      <c r="L371">
        <f>WEEKNUM(Tableau_stats_bancs[[#This Row],[Heure de fin]],)</f>
        <v>33</v>
      </c>
      <c r="M371">
        <f>IF(Tableau_stats_bancs[[#This Row],[Semaine fin]]&lt;&gt;Tableau_stats_bancs[[#This Row],[Semaine début]],1,0)</f>
        <v>0</v>
      </c>
    </row>
    <row r="372" spans="1:13" x14ac:dyDescent="0.25">
      <c r="A372" t="b">
        <v>0</v>
      </c>
      <c r="B372" s="1"/>
      <c r="C372" s="2">
        <v>42597</v>
      </c>
      <c r="D372" s="2">
        <v>42601.999305555553</v>
      </c>
      <c r="E372" s="3" t="b">
        <v>1</v>
      </c>
      <c r="F372" s="1"/>
      <c r="G372" s="1" t="s">
        <v>49</v>
      </c>
      <c r="H372" s="4" t="s">
        <v>8</v>
      </c>
      <c r="I372" s="5">
        <f>IF(E372=TRUE,ROUNDUP(D372-C372,0),ROUNDUP((D372-C372)*2,0)/2)</f>
        <v>5</v>
      </c>
      <c r="J372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2">
        <f>WEEKNUM(Tableau_stats_bancs[[#This Row],[Heure de début]],)</f>
        <v>34</v>
      </c>
      <c r="L372">
        <f>WEEKNUM(Tableau_stats_bancs[[#This Row],[Heure de fin]],)</f>
        <v>34</v>
      </c>
      <c r="M372">
        <f>IF(Tableau_stats_bancs[[#This Row],[Semaine fin]]&lt;&gt;Tableau_stats_bancs[[#This Row],[Semaine début]],1,0)</f>
        <v>0</v>
      </c>
    </row>
    <row r="373" spans="1:13" x14ac:dyDescent="0.25">
      <c r="A373" t="b">
        <v>0</v>
      </c>
      <c r="B373" s="1"/>
      <c r="C373" s="2">
        <v>42604</v>
      </c>
      <c r="D373" s="2">
        <v>42608.999305555553</v>
      </c>
      <c r="E373" s="3" t="b">
        <v>1</v>
      </c>
      <c r="F373" s="1"/>
      <c r="G373" s="1" t="s">
        <v>49</v>
      </c>
      <c r="H373" s="4" t="s">
        <v>8</v>
      </c>
      <c r="I373" s="5">
        <f>IF(E373=TRUE,ROUNDUP(D373-C373,0),ROUNDUP((D373-C373)*2,0)/2)</f>
        <v>5</v>
      </c>
      <c r="J373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3">
        <f>WEEKNUM(Tableau_stats_bancs[[#This Row],[Heure de début]],)</f>
        <v>35</v>
      </c>
      <c r="L373">
        <f>WEEKNUM(Tableau_stats_bancs[[#This Row],[Heure de fin]],)</f>
        <v>35</v>
      </c>
      <c r="M373">
        <f>IF(Tableau_stats_bancs[[#This Row],[Semaine fin]]&lt;&gt;Tableau_stats_bancs[[#This Row],[Semaine début]],1,0)</f>
        <v>0</v>
      </c>
    </row>
    <row r="374" spans="1:13" x14ac:dyDescent="0.25">
      <c r="A374" t="b">
        <v>0</v>
      </c>
      <c r="B374" s="1"/>
      <c r="C374" s="2">
        <v>42611</v>
      </c>
      <c r="D374" s="2">
        <v>42615.999305555553</v>
      </c>
      <c r="E374" s="3" t="b">
        <v>1</v>
      </c>
      <c r="F374" s="1"/>
      <c r="G374" s="1" t="s">
        <v>49</v>
      </c>
      <c r="H374" s="4" t="s">
        <v>8</v>
      </c>
      <c r="I374" s="5">
        <f>IF(E374=TRUE,ROUNDUP(D374-C374,0),ROUNDUP((D374-C374)*2,0)/2)</f>
        <v>5</v>
      </c>
      <c r="J374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4">
        <f>WEEKNUM(Tableau_stats_bancs[[#This Row],[Heure de début]],)</f>
        <v>36</v>
      </c>
      <c r="L374">
        <f>WEEKNUM(Tableau_stats_bancs[[#This Row],[Heure de fin]],)</f>
        <v>36</v>
      </c>
      <c r="M374">
        <f>IF(Tableau_stats_bancs[[#This Row],[Semaine fin]]&lt;&gt;Tableau_stats_bancs[[#This Row],[Semaine début]],1,0)</f>
        <v>0</v>
      </c>
    </row>
    <row r="375" spans="1:13" x14ac:dyDescent="0.25">
      <c r="A375" t="b">
        <v>0</v>
      </c>
      <c r="B375" s="1"/>
      <c r="C375" s="2">
        <v>42618</v>
      </c>
      <c r="D375" s="2">
        <v>42622.999305555553</v>
      </c>
      <c r="E375" s="3" t="b">
        <v>1</v>
      </c>
      <c r="F375" s="1"/>
      <c r="G375" s="1" t="s">
        <v>49</v>
      </c>
      <c r="H375" s="4" t="s">
        <v>8</v>
      </c>
      <c r="I375" s="5">
        <f>IF(E375=TRUE,ROUNDUP(D375-C375,0),ROUNDUP((D375-C375)*2,0)/2)</f>
        <v>5</v>
      </c>
      <c r="J375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5">
        <f>WEEKNUM(Tableau_stats_bancs[[#This Row],[Heure de début]],)</f>
        <v>37</v>
      </c>
      <c r="L375">
        <f>WEEKNUM(Tableau_stats_bancs[[#This Row],[Heure de fin]],)</f>
        <v>37</v>
      </c>
      <c r="M375">
        <f>IF(Tableau_stats_bancs[[#This Row],[Semaine fin]]&lt;&gt;Tableau_stats_bancs[[#This Row],[Semaine début]],1,0)</f>
        <v>0</v>
      </c>
    </row>
    <row r="376" spans="1:13" x14ac:dyDescent="0.25">
      <c r="A376" t="b">
        <v>0</v>
      </c>
      <c r="B376" s="1"/>
      <c r="C376" s="2">
        <v>42625</v>
      </c>
      <c r="D376" s="2">
        <v>42629.999305555553</v>
      </c>
      <c r="E376" s="3" t="b">
        <v>1</v>
      </c>
      <c r="F376" s="1"/>
      <c r="G376" s="1" t="s">
        <v>49</v>
      </c>
      <c r="H376" s="4" t="s">
        <v>8</v>
      </c>
      <c r="I376" s="5">
        <f>IF(E376=TRUE,ROUNDUP(D376-C376,0),ROUNDUP((D376-C376)*2,0)/2)</f>
        <v>5</v>
      </c>
      <c r="J376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6">
        <f>WEEKNUM(Tableau_stats_bancs[[#This Row],[Heure de début]],)</f>
        <v>38</v>
      </c>
      <c r="L376">
        <f>WEEKNUM(Tableau_stats_bancs[[#This Row],[Heure de fin]],)</f>
        <v>38</v>
      </c>
      <c r="M376">
        <f>IF(Tableau_stats_bancs[[#This Row],[Semaine fin]]&lt;&gt;Tableau_stats_bancs[[#This Row],[Semaine début]],1,0)</f>
        <v>0</v>
      </c>
    </row>
    <row r="377" spans="1:13" x14ac:dyDescent="0.25">
      <c r="A377" t="b">
        <v>0</v>
      </c>
      <c r="B377" s="1"/>
      <c r="C377" s="2">
        <v>42632</v>
      </c>
      <c r="D377" s="2">
        <v>42636.999305555553</v>
      </c>
      <c r="E377" s="3" t="b">
        <v>1</v>
      </c>
      <c r="F377" s="1"/>
      <c r="G377" s="1" t="s">
        <v>49</v>
      </c>
      <c r="H377" s="4" t="s">
        <v>8</v>
      </c>
      <c r="I377" s="5">
        <f>IF(E377=TRUE,ROUNDUP(D377-C377,0),ROUNDUP((D377-C377)*2,0)/2)</f>
        <v>5</v>
      </c>
      <c r="J377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7" s="3">
        <f>WEEKNUM(Tableau_stats_bancs[[#This Row],[Heure de début]],)</f>
        <v>39</v>
      </c>
      <c r="L377">
        <f>WEEKNUM(Tableau_stats_bancs[[#This Row],[Heure de fin]],)</f>
        <v>39</v>
      </c>
      <c r="M377">
        <f>IF(Tableau_stats_bancs[[#This Row],[Semaine fin]]&lt;&gt;Tableau_stats_bancs[[#This Row],[Semaine début]],1,0)</f>
        <v>0</v>
      </c>
    </row>
    <row r="378" spans="1:13" x14ac:dyDescent="0.25">
      <c r="A378" t="b">
        <v>0</v>
      </c>
      <c r="B378" s="1"/>
      <c r="C378" s="2">
        <v>42639</v>
      </c>
      <c r="D378" s="2">
        <v>42643.999305555553</v>
      </c>
      <c r="E378" s="3" t="b">
        <v>1</v>
      </c>
      <c r="F378" s="1"/>
      <c r="G378" s="1" t="s">
        <v>49</v>
      </c>
      <c r="H378" s="4" t="s">
        <v>8</v>
      </c>
      <c r="I378" s="5">
        <f>IF(E378=TRUE,ROUNDUP(D378-C378,0),ROUNDUP((D378-C378)*2,0)/2)</f>
        <v>5</v>
      </c>
      <c r="J378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78" s="3">
        <f>WEEKNUM(Tableau_stats_bancs[[#This Row],[Heure de début]],)</f>
        <v>40</v>
      </c>
      <c r="L378">
        <f>WEEKNUM(Tableau_stats_bancs[[#This Row],[Heure de fin]],)</f>
        <v>40</v>
      </c>
      <c r="M378">
        <f>IF(Tableau_stats_bancs[[#This Row],[Semaine fin]]&lt;&gt;Tableau_stats_bancs[[#This Row],[Semaine début]],1,0)</f>
        <v>0</v>
      </c>
    </row>
    <row r="379" spans="1:13" x14ac:dyDescent="0.25">
      <c r="A379" t="b">
        <v>0</v>
      </c>
      <c r="B379" s="1"/>
      <c r="C379" s="2">
        <v>42646</v>
      </c>
      <c r="D379" s="2">
        <v>42657.999305555553</v>
      </c>
      <c r="E379" s="3" t="b">
        <v>1</v>
      </c>
      <c r="F379" s="1"/>
      <c r="G379" s="1" t="s">
        <v>49</v>
      </c>
      <c r="H379" s="4" t="s">
        <v>8</v>
      </c>
      <c r="I379" s="5">
        <f>IF(E379=TRUE,ROUNDUP(D379-C379,0),ROUNDUP((D379-C379)*2,0)/2)</f>
        <v>12</v>
      </c>
      <c r="J379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4</v>
      </c>
      <c r="K379" s="3">
        <f>WEEKNUM(Tableau_stats_bancs[[#This Row],[Heure de début]],)</f>
        <v>41</v>
      </c>
      <c r="L379">
        <f>WEEKNUM(Tableau_stats_bancs[[#This Row],[Heure de fin]],)</f>
        <v>42</v>
      </c>
      <c r="M379">
        <f>IF(Tableau_stats_bancs[[#This Row],[Semaine fin]]&lt;&gt;Tableau_stats_bancs[[#This Row],[Semaine début]],1,0)</f>
        <v>1</v>
      </c>
    </row>
    <row r="380" spans="1:13" x14ac:dyDescent="0.25">
      <c r="A380" t="b">
        <v>0</v>
      </c>
      <c r="B380" s="1"/>
      <c r="C380" s="2">
        <v>42660</v>
      </c>
      <c r="D380" s="2">
        <v>42664.999305555553</v>
      </c>
      <c r="E380" s="3" t="b">
        <v>1</v>
      </c>
      <c r="F380" s="1"/>
      <c r="G380" s="1" t="s">
        <v>49</v>
      </c>
      <c r="H380" s="4" t="s">
        <v>8</v>
      </c>
      <c r="I380" s="5">
        <f>IF(E380=TRUE,ROUNDUP(D380-C380,0),ROUNDUP((D380-C380)*2,0)/2)</f>
        <v>5</v>
      </c>
      <c r="J380" s="8">
        <f>IF(Tableau_stats_bancs[[#This Row],[Heure de fin]]-Tableau_stats_bancs[[#This Row],[Heure de début]]&lt;=(8/24),Tableau_stats_bancs[[#This Row],[Heure de fin]]-Tableau_stats_bancs[[#This Row],[Heure de début]],Tableau_stats_bancs[[#This Row],[ Durée (en jours)]]*(8/24))</f>
        <v>1.6666666666666665</v>
      </c>
      <c r="K380" s="3">
        <f>WEEKNUM(Tableau_stats_bancs[[#This Row],[Heure de début]],)</f>
        <v>43</v>
      </c>
      <c r="L380">
        <f>WEEKNUM(Tableau_stats_bancs[[#This Row],[Heure de fin]],)</f>
        <v>43</v>
      </c>
      <c r="M380" s="3">
        <f>IF(Tableau_stats_bancs[[#This Row],[Semaine fin]]&lt;&gt;Tableau_stats_bancs[[#This Row],[Semaine début]],1,0)</f>
        <v>0</v>
      </c>
    </row>
    <row r="389" spans="9:9" x14ac:dyDescent="0.25">
      <c r="I389" t="s">
        <v>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30"/>
  <sheetViews>
    <sheetView workbookViewId="0">
      <selection activeCell="A5" sqref="A5"/>
    </sheetView>
  </sheetViews>
  <sheetFormatPr baseColWidth="10" defaultRowHeight="15" x14ac:dyDescent="0.25"/>
  <cols>
    <col min="1" max="1" width="19.42578125" customWidth="1"/>
    <col min="2" max="2" width="21" bestFit="1" customWidth="1"/>
    <col min="3" max="3" width="15.42578125" bestFit="1" customWidth="1"/>
    <col min="4" max="4" width="12.7109375" bestFit="1" customWidth="1"/>
    <col min="5" max="5" width="12.5703125" bestFit="1" customWidth="1"/>
    <col min="6" max="9" width="3" bestFit="1" customWidth="1"/>
    <col min="10" max="28" width="3" customWidth="1"/>
    <col min="29" max="44" width="3" bestFit="1" customWidth="1"/>
    <col min="45" max="45" width="12.5703125" bestFit="1" customWidth="1"/>
  </cols>
  <sheetData>
    <row r="3" spans="1:5" x14ac:dyDescent="0.25">
      <c r="A3" s="6" t="s">
        <v>21</v>
      </c>
      <c r="B3" s="6" t="s">
        <v>1</v>
      </c>
    </row>
    <row r="4" spans="1:5" x14ac:dyDescent="0.25">
      <c r="A4" s="6" t="s">
        <v>13</v>
      </c>
      <c r="B4" t="s">
        <v>8</v>
      </c>
      <c r="C4" t="s">
        <v>10</v>
      </c>
      <c r="D4" t="s">
        <v>9</v>
      </c>
      <c r="E4" t="s">
        <v>11</v>
      </c>
    </row>
    <row r="5" spans="1:5" x14ac:dyDescent="0.25">
      <c r="A5" s="7" t="s">
        <v>25</v>
      </c>
      <c r="B5" s="3">
        <v>0.5</v>
      </c>
      <c r="C5" s="3">
        <v>7.3333333333333339</v>
      </c>
      <c r="D5" s="3"/>
      <c r="E5" s="3">
        <v>7.8333333333333339</v>
      </c>
    </row>
    <row r="6" spans="1:5" x14ac:dyDescent="0.25">
      <c r="A6" s="7" t="s">
        <v>34</v>
      </c>
      <c r="B6" s="3">
        <v>1</v>
      </c>
      <c r="C6" s="3"/>
      <c r="D6" s="3"/>
      <c r="E6" s="3">
        <v>1</v>
      </c>
    </row>
    <row r="7" spans="1:5" x14ac:dyDescent="0.25">
      <c r="A7" s="7" t="s">
        <v>35</v>
      </c>
      <c r="B7" s="3">
        <v>1.6666666666666665</v>
      </c>
      <c r="C7" s="3"/>
      <c r="D7" s="3"/>
      <c r="E7" s="3">
        <v>1.6666666666666665</v>
      </c>
    </row>
    <row r="8" spans="1:5" x14ac:dyDescent="0.25">
      <c r="A8" s="7" t="s">
        <v>36</v>
      </c>
      <c r="B8" s="3">
        <v>0.66666666666666663</v>
      </c>
      <c r="C8" s="3"/>
      <c r="D8" s="3"/>
      <c r="E8" s="3">
        <v>0.66666666666666663</v>
      </c>
    </row>
    <row r="9" spans="1:5" x14ac:dyDescent="0.25">
      <c r="A9" s="7" t="s">
        <v>37</v>
      </c>
      <c r="B9" s="3">
        <v>10.999999999999998</v>
      </c>
      <c r="C9" s="3"/>
      <c r="D9" s="3"/>
      <c r="E9" s="3">
        <v>10.999999999999998</v>
      </c>
    </row>
    <row r="10" spans="1:5" x14ac:dyDescent="0.25">
      <c r="A10" s="7" t="s">
        <v>38</v>
      </c>
      <c r="B10" s="3">
        <v>0.75</v>
      </c>
      <c r="C10" s="3"/>
      <c r="D10" s="3"/>
      <c r="E10" s="3">
        <v>0.75</v>
      </c>
    </row>
    <row r="11" spans="1:5" x14ac:dyDescent="0.25">
      <c r="A11" s="7" t="s">
        <v>39</v>
      </c>
      <c r="B11" s="3">
        <v>7.333333333333333</v>
      </c>
      <c r="C11" s="3"/>
      <c r="D11" s="3"/>
      <c r="E11" s="3">
        <v>7.333333333333333</v>
      </c>
    </row>
    <row r="12" spans="1:5" x14ac:dyDescent="0.25">
      <c r="A12" s="7" t="s">
        <v>40</v>
      </c>
      <c r="B12" s="3">
        <v>41.666666666666664</v>
      </c>
      <c r="C12" s="3"/>
      <c r="D12" s="3"/>
      <c r="E12" s="3">
        <v>41.666666666666664</v>
      </c>
    </row>
    <row r="13" spans="1:5" x14ac:dyDescent="0.25">
      <c r="A13" s="7" t="s">
        <v>41</v>
      </c>
      <c r="B13" s="3">
        <v>51</v>
      </c>
      <c r="C13" s="3"/>
      <c r="D13" s="3"/>
      <c r="E13" s="3">
        <v>51</v>
      </c>
    </row>
    <row r="14" spans="1:5" x14ac:dyDescent="0.25">
      <c r="A14" s="7" t="s">
        <v>42</v>
      </c>
      <c r="B14" s="3">
        <v>51</v>
      </c>
      <c r="C14" s="3"/>
      <c r="D14" s="3"/>
      <c r="E14" s="3">
        <v>51</v>
      </c>
    </row>
    <row r="15" spans="1:5" x14ac:dyDescent="0.25">
      <c r="A15" s="7" t="s">
        <v>43</v>
      </c>
      <c r="B15" s="3">
        <v>42.875000000000036</v>
      </c>
      <c r="C15" s="3"/>
      <c r="D15" s="3">
        <v>1.6666666666666665</v>
      </c>
      <c r="E15" s="3">
        <v>44.5416666666667</v>
      </c>
    </row>
    <row r="16" spans="1:5" x14ac:dyDescent="0.25">
      <c r="A16" s="7" t="s">
        <v>26</v>
      </c>
      <c r="B16" s="3">
        <v>0.16666666666666666</v>
      </c>
      <c r="C16" s="3"/>
      <c r="D16" s="3"/>
      <c r="E16" s="3">
        <v>0.16666666666666666</v>
      </c>
    </row>
    <row r="17" spans="1:5" x14ac:dyDescent="0.25">
      <c r="A17" s="7" t="s">
        <v>44</v>
      </c>
      <c r="B17" s="3">
        <v>48.333333333333364</v>
      </c>
      <c r="C17" s="3"/>
      <c r="D17" s="3">
        <v>0.5</v>
      </c>
      <c r="E17" s="3">
        <v>48.833333333333364</v>
      </c>
    </row>
    <row r="18" spans="1:5" x14ac:dyDescent="0.25">
      <c r="A18" s="7" t="s">
        <v>45</v>
      </c>
      <c r="B18" s="3">
        <v>38.416666666666671</v>
      </c>
      <c r="C18" s="3"/>
      <c r="D18" s="3">
        <v>1.8333333333333333</v>
      </c>
      <c r="E18" s="3">
        <v>40.250000000000007</v>
      </c>
    </row>
    <row r="19" spans="1:5" x14ac:dyDescent="0.25">
      <c r="A19" s="7" t="s">
        <v>46</v>
      </c>
      <c r="B19" s="3">
        <v>47.208333333333336</v>
      </c>
      <c r="C19" s="3"/>
      <c r="D19" s="3"/>
      <c r="E19" s="3">
        <v>47.208333333333336</v>
      </c>
    </row>
    <row r="20" spans="1:5" x14ac:dyDescent="0.25">
      <c r="A20" s="7" t="s">
        <v>47</v>
      </c>
      <c r="B20" s="3">
        <v>44.333333333333329</v>
      </c>
      <c r="C20" s="3">
        <v>3.3333333333333335</v>
      </c>
      <c r="D20" s="3">
        <v>0.16666666666666666</v>
      </c>
      <c r="E20" s="3">
        <v>47.833333333333329</v>
      </c>
    </row>
    <row r="21" spans="1:5" x14ac:dyDescent="0.25">
      <c r="A21" s="7" t="s">
        <v>48</v>
      </c>
      <c r="B21" s="3">
        <v>11.5</v>
      </c>
      <c r="C21" s="3"/>
      <c r="D21" s="3"/>
      <c r="E21" s="3">
        <v>11.5</v>
      </c>
    </row>
    <row r="22" spans="1:5" x14ac:dyDescent="0.25">
      <c r="A22" s="7" t="s">
        <v>49</v>
      </c>
      <c r="B22" s="3">
        <v>52.833333333333307</v>
      </c>
      <c r="C22" s="3">
        <v>1</v>
      </c>
      <c r="D22" s="3">
        <v>2.1666666666666665</v>
      </c>
      <c r="E22" s="3">
        <v>55.999999999999972</v>
      </c>
    </row>
    <row r="23" spans="1:5" x14ac:dyDescent="0.25">
      <c r="A23" s="7" t="s">
        <v>27</v>
      </c>
      <c r="B23" s="3">
        <v>7.166666666666667</v>
      </c>
      <c r="C23" s="3"/>
      <c r="D23" s="3"/>
      <c r="E23" s="3">
        <v>7.166666666666667</v>
      </c>
    </row>
    <row r="24" spans="1:5" x14ac:dyDescent="0.25">
      <c r="A24" s="7" t="s">
        <v>28</v>
      </c>
      <c r="B24" s="3">
        <v>7</v>
      </c>
      <c r="C24" s="3"/>
      <c r="D24" s="3"/>
      <c r="E24" s="3">
        <v>7</v>
      </c>
    </row>
    <row r="25" spans="1:5" x14ac:dyDescent="0.25">
      <c r="A25" s="7" t="s">
        <v>29</v>
      </c>
      <c r="B25" s="3">
        <v>13.166666666666664</v>
      </c>
      <c r="C25" s="3"/>
      <c r="D25" s="3"/>
      <c r="E25" s="3">
        <v>13.166666666666664</v>
      </c>
    </row>
    <row r="26" spans="1:5" x14ac:dyDescent="0.25">
      <c r="A26" s="7" t="s">
        <v>30</v>
      </c>
      <c r="B26" s="3">
        <v>3.583333333333333</v>
      </c>
      <c r="C26" s="3"/>
      <c r="D26" s="3"/>
      <c r="E26" s="3">
        <v>3.583333333333333</v>
      </c>
    </row>
    <row r="27" spans="1:5" x14ac:dyDescent="0.25">
      <c r="A27" s="7" t="s">
        <v>31</v>
      </c>
      <c r="B27" s="3">
        <v>6.166666666666667</v>
      </c>
      <c r="C27" s="3"/>
      <c r="D27" s="3"/>
      <c r="E27" s="3">
        <v>6.166666666666667</v>
      </c>
    </row>
    <row r="28" spans="1:5" x14ac:dyDescent="0.25">
      <c r="A28" s="7" t="s">
        <v>32</v>
      </c>
      <c r="B28" s="3">
        <v>1.5</v>
      </c>
      <c r="C28" s="3"/>
      <c r="D28" s="3"/>
      <c r="E28" s="3">
        <v>1.5</v>
      </c>
    </row>
    <row r="29" spans="1:5" x14ac:dyDescent="0.25">
      <c r="A29" s="7" t="s">
        <v>33</v>
      </c>
      <c r="B29" s="3">
        <v>1</v>
      </c>
      <c r="C29" s="3"/>
      <c r="D29" s="3"/>
      <c r="E29" s="3">
        <v>1</v>
      </c>
    </row>
    <row r="30" spans="1:5" x14ac:dyDescent="0.25">
      <c r="A30" s="7" t="s">
        <v>11</v>
      </c>
      <c r="B30" s="3">
        <v>491.83333333333337</v>
      </c>
      <c r="C30" s="3">
        <v>11.666666666666668</v>
      </c>
      <c r="D30" s="3">
        <v>6.3333333333333339</v>
      </c>
      <c r="E30" s="3">
        <v>509.83333333333337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3" zoomScaleNormal="100" workbookViewId="0">
      <selection activeCell="V25" sqref="V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46"/>
  <sheetViews>
    <sheetView showZeros="0" workbookViewId="0">
      <selection activeCell="C4" sqref="C4:C30"/>
    </sheetView>
  </sheetViews>
  <sheetFormatPr baseColWidth="10" defaultRowHeight="15" x14ac:dyDescent="0.25"/>
  <cols>
    <col min="1" max="1" width="26" bestFit="1" customWidth="1"/>
    <col min="2" max="2" width="19.5703125" customWidth="1"/>
    <col min="3" max="3" width="15.42578125" bestFit="1" customWidth="1"/>
    <col min="4" max="4" width="12.7109375" bestFit="1" customWidth="1"/>
    <col min="5" max="5" width="12.5703125" customWidth="1"/>
    <col min="6" max="6" width="19.5703125" customWidth="1"/>
    <col min="7" max="7" width="15.42578125" bestFit="1" customWidth="1"/>
    <col min="8" max="8" width="12.7109375" customWidth="1"/>
    <col min="9" max="9" width="18.5703125" bestFit="1" customWidth="1"/>
    <col min="10" max="10" width="12.5703125" customWidth="1"/>
    <col min="11" max="11" width="32.85546875" bestFit="1" customWidth="1"/>
    <col min="12" max="12" width="26" bestFit="1" customWidth="1"/>
    <col min="13" max="13" width="29.140625" bestFit="1" customWidth="1"/>
    <col min="14" max="14" width="26" bestFit="1" customWidth="1"/>
    <col min="15" max="15" width="29.140625" bestFit="1" customWidth="1"/>
    <col min="16" max="16" width="34" bestFit="1" customWidth="1"/>
    <col min="17" max="17" width="37.140625" bestFit="1" customWidth="1"/>
    <col min="18" max="18" width="19.5703125" bestFit="1" customWidth="1"/>
    <col min="19" max="19" width="16.140625" bestFit="1" customWidth="1"/>
    <col min="20" max="20" width="19.5703125" bestFit="1" customWidth="1"/>
    <col min="21" max="21" width="18.5703125" bestFit="1" customWidth="1"/>
    <col min="22" max="22" width="19.5703125" bestFit="1" customWidth="1"/>
    <col min="23" max="23" width="18.5703125" bestFit="1" customWidth="1"/>
    <col min="24" max="24" width="26.140625" bestFit="1" customWidth="1"/>
    <col min="25" max="25" width="29.28515625" bestFit="1" customWidth="1"/>
    <col min="26" max="26" width="20.85546875" bestFit="1" customWidth="1"/>
    <col min="27" max="27" width="24" bestFit="1" customWidth="1"/>
    <col min="28" max="28" width="19.5703125" bestFit="1" customWidth="1"/>
    <col min="29" max="29" width="20.5703125" bestFit="1" customWidth="1"/>
    <col min="30" max="30" width="15.42578125" bestFit="1" customWidth="1"/>
    <col min="31" max="31" width="12.7109375" bestFit="1" customWidth="1"/>
    <col min="32" max="32" width="19.5703125" bestFit="1" customWidth="1"/>
    <col min="33" max="33" width="18.5703125" bestFit="1" customWidth="1"/>
    <col min="34" max="34" width="16.42578125" bestFit="1" customWidth="1"/>
    <col min="35" max="35" width="12.7109375" bestFit="1" customWidth="1"/>
    <col min="36" max="38" width="19.5703125" bestFit="1" customWidth="1"/>
    <col min="39" max="39" width="19.140625" bestFit="1" customWidth="1"/>
    <col min="40" max="40" width="15.42578125" bestFit="1" customWidth="1"/>
    <col min="41" max="41" width="12.7109375" bestFit="1" customWidth="1"/>
    <col min="42" max="42" width="19.5703125" bestFit="1" customWidth="1"/>
    <col min="43" max="43" width="18.28515625" bestFit="1" customWidth="1"/>
    <col min="44" max="44" width="19.5703125" bestFit="1" customWidth="1"/>
    <col min="45" max="45" width="19" bestFit="1" customWidth="1"/>
    <col min="46" max="46" width="15.85546875" bestFit="1" customWidth="1"/>
    <col min="47" max="47" width="12.7109375" bestFit="1" customWidth="1"/>
    <col min="48" max="48" width="19.5703125" bestFit="1" customWidth="1"/>
    <col min="49" max="49" width="19" bestFit="1" customWidth="1"/>
    <col min="50" max="50" width="13" bestFit="1" customWidth="1"/>
    <col min="51" max="51" width="19.5703125" bestFit="1" customWidth="1"/>
    <col min="52" max="52" width="16.140625" bestFit="1" customWidth="1"/>
    <col min="53" max="53" width="19.5703125" bestFit="1" customWidth="1"/>
    <col min="54" max="54" width="16.140625" bestFit="1" customWidth="1"/>
    <col min="55" max="55" width="13" bestFit="1" customWidth="1"/>
    <col min="56" max="56" width="19.5703125" bestFit="1" customWidth="1"/>
    <col min="57" max="57" width="16.140625" bestFit="1" customWidth="1"/>
    <col min="58" max="58" width="39.28515625" bestFit="1" customWidth="1"/>
    <col min="59" max="59" width="42.42578125" bestFit="1" customWidth="1"/>
    <col min="60" max="60" width="17.42578125" bestFit="1" customWidth="1"/>
    <col min="61" max="61" width="12.7109375" bestFit="1" customWidth="1"/>
    <col min="62" max="62" width="19.5703125" bestFit="1" customWidth="1"/>
    <col min="63" max="63" width="20.5703125" bestFit="1" customWidth="1"/>
    <col min="64" max="64" width="22.85546875" bestFit="1" customWidth="1"/>
    <col min="65" max="65" width="19.5703125" bestFit="1" customWidth="1"/>
    <col min="66" max="66" width="26" bestFit="1" customWidth="1"/>
    <col min="67" max="67" width="18.28515625" bestFit="1" customWidth="1"/>
    <col min="68" max="68" width="19.5703125" bestFit="1" customWidth="1"/>
    <col min="69" max="69" width="21.42578125" bestFit="1" customWidth="1"/>
    <col min="70" max="70" width="15.42578125" bestFit="1" customWidth="1"/>
    <col min="71" max="71" width="19.5703125" bestFit="1" customWidth="1"/>
    <col min="72" max="72" width="16.5703125" bestFit="1" customWidth="1"/>
    <col min="73" max="73" width="19.140625" bestFit="1" customWidth="1"/>
    <col min="74" max="74" width="19.5703125" bestFit="1" customWidth="1"/>
    <col min="75" max="75" width="22.28515625" bestFit="1" customWidth="1"/>
    <col min="76" max="76" width="32.5703125" bestFit="1" customWidth="1"/>
    <col min="77" max="77" width="35.7109375" bestFit="1" customWidth="1"/>
    <col min="78" max="78" width="45.42578125" bestFit="1" customWidth="1"/>
    <col min="79" max="79" width="48.5703125" bestFit="1" customWidth="1"/>
    <col min="80" max="80" width="19.140625" bestFit="1" customWidth="1"/>
    <col min="81" max="81" width="12.7109375" bestFit="1" customWidth="1"/>
    <col min="82" max="82" width="19.5703125" bestFit="1" customWidth="1"/>
    <col min="83" max="83" width="22.28515625" bestFit="1" customWidth="1"/>
    <col min="84" max="84" width="15.28515625" bestFit="1" customWidth="1"/>
    <col min="85" max="85" width="19.5703125" bestFit="1" customWidth="1"/>
    <col min="86" max="86" width="18.42578125" bestFit="1" customWidth="1"/>
    <col min="87" max="87" width="16.7109375" bestFit="1" customWidth="1"/>
    <col min="88" max="88" width="19.5703125" bestFit="1" customWidth="1"/>
    <col min="89" max="89" width="19.85546875" bestFit="1" customWidth="1"/>
    <col min="90" max="90" width="15.42578125" bestFit="1" customWidth="1"/>
    <col min="91" max="91" width="12.7109375" bestFit="1" customWidth="1"/>
    <col min="92" max="92" width="19.5703125" bestFit="1" customWidth="1"/>
    <col min="93" max="93" width="15" bestFit="1" customWidth="1"/>
    <col min="94" max="94" width="32.42578125" bestFit="1" customWidth="1"/>
    <col min="95" max="95" width="35.5703125" bestFit="1" customWidth="1"/>
    <col min="96" max="96" width="32.140625" bestFit="1" customWidth="1"/>
    <col min="97" max="97" width="35.28515625" bestFit="1" customWidth="1"/>
    <col min="98" max="98" width="33.42578125" bestFit="1" customWidth="1"/>
    <col min="99" max="99" width="36.42578125" bestFit="1" customWidth="1"/>
    <col min="100" max="100" width="19.5703125" bestFit="1" customWidth="1"/>
    <col min="101" max="101" width="14" bestFit="1" customWidth="1"/>
    <col min="102" max="102" width="19.5703125" bestFit="1" customWidth="1"/>
    <col min="103" max="103" width="13.85546875" bestFit="1" customWidth="1"/>
    <col min="104" max="104" width="19" bestFit="1" customWidth="1"/>
    <col min="105" max="105" width="19.5703125" bestFit="1" customWidth="1"/>
    <col min="106" max="106" width="22.140625" bestFit="1" customWidth="1"/>
    <col min="107" max="107" width="19.5703125" bestFit="1" customWidth="1"/>
    <col min="108" max="108" width="15.5703125" bestFit="1" customWidth="1"/>
    <col min="109" max="109" width="17.7109375" bestFit="1" customWidth="1"/>
    <col min="110" max="110" width="12.7109375" bestFit="1" customWidth="1"/>
    <col min="111" max="111" width="19.5703125" bestFit="1" customWidth="1"/>
    <col min="112" max="112" width="20.85546875" bestFit="1" customWidth="1"/>
    <col min="113" max="113" width="45.42578125" bestFit="1" customWidth="1"/>
    <col min="114" max="114" width="48.5703125" bestFit="1" customWidth="1"/>
    <col min="115" max="115" width="12.5703125" bestFit="1" customWidth="1"/>
  </cols>
  <sheetData>
    <row r="3" spans="1:5" x14ac:dyDescent="0.25">
      <c r="A3" s="6" t="s">
        <v>20</v>
      </c>
      <c r="B3" s="6" t="s">
        <v>15</v>
      </c>
    </row>
    <row r="4" spans="1:5" x14ac:dyDescent="0.25">
      <c r="A4" s="6" t="s">
        <v>14</v>
      </c>
      <c r="B4" t="s">
        <v>8</v>
      </c>
      <c r="C4" t="s">
        <v>10</v>
      </c>
      <c r="D4" t="s">
        <v>9</v>
      </c>
      <c r="E4" t="s">
        <v>11</v>
      </c>
    </row>
    <row r="5" spans="1:5" x14ac:dyDescent="0.25">
      <c r="A5" s="7">
        <v>2</v>
      </c>
      <c r="B5" s="3">
        <v>0</v>
      </c>
      <c r="C5" s="3">
        <v>0</v>
      </c>
      <c r="D5" s="3">
        <v>0</v>
      </c>
      <c r="E5" s="3">
        <v>0</v>
      </c>
    </row>
    <row r="6" spans="1:5" x14ac:dyDescent="0.25">
      <c r="A6" s="7">
        <v>3</v>
      </c>
      <c r="B6" s="3">
        <v>0</v>
      </c>
      <c r="C6" s="3">
        <v>0</v>
      </c>
      <c r="D6" s="3">
        <v>0</v>
      </c>
      <c r="E6" s="3">
        <v>0</v>
      </c>
    </row>
    <row r="7" spans="1:5" x14ac:dyDescent="0.25">
      <c r="A7" s="7">
        <v>4</v>
      </c>
      <c r="B7" s="3">
        <v>0</v>
      </c>
      <c r="C7" s="3">
        <v>0</v>
      </c>
      <c r="D7" s="3">
        <v>0</v>
      </c>
      <c r="E7" s="3">
        <v>0</v>
      </c>
    </row>
    <row r="8" spans="1:5" x14ac:dyDescent="0.25">
      <c r="A8" s="7">
        <v>5</v>
      </c>
      <c r="B8" s="3">
        <v>0</v>
      </c>
      <c r="C8" s="3">
        <v>0</v>
      </c>
      <c r="D8" s="3">
        <v>0</v>
      </c>
      <c r="E8" s="3">
        <v>0</v>
      </c>
    </row>
    <row r="9" spans="1:5" x14ac:dyDescent="0.25">
      <c r="A9" s="7">
        <v>6</v>
      </c>
      <c r="B9" s="3">
        <v>0</v>
      </c>
      <c r="C9" s="3">
        <v>0</v>
      </c>
      <c r="D9" s="3">
        <v>0</v>
      </c>
      <c r="E9" s="3">
        <v>0</v>
      </c>
    </row>
    <row r="10" spans="1:5" x14ac:dyDescent="0.25">
      <c r="A10" s="7">
        <v>7</v>
      </c>
      <c r="B10" s="3">
        <v>0</v>
      </c>
      <c r="C10" s="3">
        <v>0</v>
      </c>
      <c r="D10" s="3">
        <v>0</v>
      </c>
      <c r="E10" s="3">
        <v>0</v>
      </c>
    </row>
    <row r="11" spans="1:5" x14ac:dyDescent="0.25">
      <c r="A11" s="7">
        <v>8</v>
      </c>
      <c r="B11" s="3">
        <v>0</v>
      </c>
      <c r="C11" s="3">
        <v>0</v>
      </c>
      <c r="D11" s="3">
        <v>0</v>
      </c>
      <c r="E11" s="3">
        <v>0</v>
      </c>
    </row>
    <row r="12" spans="1:5" x14ac:dyDescent="0.25">
      <c r="A12" s="7">
        <v>9</v>
      </c>
      <c r="B12" s="3">
        <v>0</v>
      </c>
      <c r="C12" s="3">
        <v>0</v>
      </c>
      <c r="D12" s="3">
        <v>0</v>
      </c>
      <c r="E12" s="3">
        <v>0</v>
      </c>
    </row>
    <row r="13" spans="1:5" x14ac:dyDescent="0.25">
      <c r="A13" s="7">
        <v>10</v>
      </c>
      <c r="B13" s="3">
        <v>0</v>
      </c>
      <c r="C13" s="3">
        <v>0</v>
      </c>
      <c r="D13" s="3">
        <v>0</v>
      </c>
      <c r="E13" s="3">
        <v>0</v>
      </c>
    </row>
    <row r="14" spans="1:5" x14ac:dyDescent="0.25">
      <c r="A14" s="7">
        <v>11</v>
      </c>
      <c r="B14" s="3">
        <v>0</v>
      </c>
      <c r="C14" s="3">
        <v>0</v>
      </c>
      <c r="D14" s="3">
        <v>0</v>
      </c>
      <c r="E14" s="3">
        <v>0</v>
      </c>
    </row>
    <row r="15" spans="1:5" x14ac:dyDescent="0.25">
      <c r="A15" s="7">
        <v>12</v>
      </c>
      <c r="B15" s="3">
        <v>0</v>
      </c>
      <c r="C15" s="3">
        <v>0</v>
      </c>
      <c r="D15" s="3">
        <v>0</v>
      </c>
      <c r="E15" s="3">
        <v>0</v>
      </c>
    </row>
    <row r="16" spans="1:5" x14ac:dyDescent="0.25">
      <c r="A16" s="7">
        <v>13</v>
      </c>
      <c r="B16" s="3">
        <v>0</v>
      </c>
      <c r="C16" s="3">
        <v>0</v>
      </c>
      <c r="D16" s="3">
        <v>0</v>
      </c>
      <c r="E16" s="3">
        <v>0</v>
      </c>
    </row>
    <row r="17" spans="1:5" x14ac:dyDescent="0.25">
      <c r="A17" s="7">
        <v>14</v>
      </c>
      <c r="B17" s="3">
        <v>0</v>
      </c>
      <c r="C17" s="3">
        <v>0</v>
      </c>
      <c r="D17" s="3">
        <v>0</v>
      </c>
      <c r="E17" s="3">
        <v>0</v>
      </c>
    </row>
    <row r="18" spans="1:5" x14ac:dyDescent="0.25">
      <c r="A18" s="7">
        <v>15</v>
      </c>
      <c r="B18" s="3">
        <v>0</v>
      </c>
      <c r="C18" s="3">
        <v>0</v>
      </c>
      <c r="D18" s="3">
        <v>0</v>
      </c>
      <c r="E18" s="3">
        <v>0</v>
      </c>
    </row>
    <row r="19" spans="1:5" x14ac:dyDescent="0.25">
      <c r="A19" s="7">
        <v>16</v>
      </c>
      <c r="B19" s="3">
        <v>0</v>
      </c>
      <c r="C19" s="3">
        <v>0</v>
      </c>
      <c r="D19" s="3">
        <v>0</v>
      </c>
      <c r="E19" s="3">
        <v>0</v>
      </c>
    </row>
    <row r="20" spans="1:5" x14ac:dyDescent="0.25">
      <c r="A20" s="7">
        <v>17</v>
      </c>
      <c r="B20" s="3">
        <v>0</v>
      </c>
      <c r="C20" s="3">
        <v>0</v>
      </c>
      <c r="D20" s="3">
        <v>0</v>
      </c>
      <c r="E20" s="3">
        <v>0</v>
      </c>
    </row>
    <row r="21" spans="1:5" x14ac:dyDescent="0.25">
      <c r="A21" s="7">
        <v>18</v>
      </c>
      <c r="B21" s="3">
        <v>0</v>
      </c>
      <c r="C21" s="3">
        <v>0</v>
      </c>
      <c r="D21" s="3">
        <v>0</v>
      </c>
      <c r="E21" s="3">
        <v>0</v>
      </c>
    </row>
    <row r="22" spans="1:5" x14ac:dyDescent="0.25">
      <c r="A22" s="7">
        <v>19</v>
      </c>
      <c r="B22" s="3">
        <v>0</v>
      </c>
      <c r="C22" s="3">
        <v>0</v>
      </c>
      <c r="D22" s="3">
        <v>0</v>
      </c>
      <c r="E22" s="3">
        <v>0</v>
      </c>
    </row>
    <row r="23" spans="1:5" x14ac:dyDescent="0.25">
      <c r="A23" s="7">
        <v>20</v>
      </c>
      <c r="B23" s="3">
        <v>0</v>
      </c>
      <c r="C23" s="3">
        <v>0</v>
      </c>
      <c r="D23" s="3">
        <v>0</v>
      </c>
      <c r="E23" s="3">
        <v>0</v>
      </c>
    </row>
    <row r="24" spans="1:5" x14ac:dyDescent="0.25">
      <c r="A24" s="7">
        <v>21</v>
      </c>
      <c r="B24" s="3">
        <v>0</v>
      </c>
      <c r="C24" s="3">
        <v>0</v>
      </c>
      <c r="D24" s="3">
        <v>0</v>
      </c>
      <c r="E24" s="3">
        <v>0</v>
      </c>
    </row>
    <row r="25" spans="1:5" x14ac:dyDescent="0.25">
      <c r="A25" s="7">
        <v>22</v>
      </c>
      <c r="B25" s="3">
        <v>0</v>
      </c>
      <c r="C25" s="3">
        <v>0</v>
      </c>
      <c r="D25" s="3">
        <v>0</v>
      </c>
      <c r="E25" s="3">
        <v>0</v>
      </c>
    </row>
    <row r="26" spans="1:5" x14ac:dyDescent="0.25">
      <c r="A26" s="7">
        <v>23</v>
      </c>
      <c r="B26" s="3">
        <v>0</v>
      </c>
      <c r="C26" s="3">
        <v>0</v>
      </c>
      <c r="D26" s="3">
        <v>0</v>
      </c>
      <c r="E26" s="3">
        <v>0</v>
      </c>
    </row>
    <row r="27" spans="1:5" x14ac:dyDescent="0.25">
      <c r="A27" s="7">
        <v>24</v>
      </c>
      <c r="B27" s="3">
        <v>0</v>
      </c>
      <c r="C27" s="3">
        <v>0</v>
      </c>
      <c r="D27" s="3">
        <v>0</v>
      </c>
      <c r="E27" s="3">
        <v>0</v>
      </c>
    </row>
    <row r="28" spans="1:5" x14ac:dyDescent="0.25">
      <c r="A28" s="7">
        <v>25</v>
      </c>
      <c r="B28" s="3">
        <v>0</v>
      </c>
      <c r="C28" s="3">
        <v>0</v>
      </c>
      <c r="D28" s="3">
        <v>0</v>
      </c>
      <c r="E28" s="3">
        <v>0</v>
      </c>
    </row>
    <row r="29" spans="1:5" x14ac:dyDescent="0.25">
      <c r="A29" s="7">
        <v>26</v>
      </c>
      <c r="B29" s="3">
        <v>0</v>
      </c>
      <c r="C29" s="3">
        <v>0</v>
      </c>
      <c r="D29" s="3">
        <v>0</v>
      </c>
      <c r="E29" s="3">
        <v>0</v>
      </c>
    </row>
    <row r="30" spans="1:5" x14ac:dyDescent="0.25">
      <c r="A30" s="7">
        <v>27</v>
      </c>
      <c r="B30" s="3">
        <v>0</v>
      </c>
      <c r="C30" s="3">
        <v>0</v>
      </c>
      <c r="D30" s="3">
        <v>0</v>
      </c>
      <c r="E30" s="3">
        <v>0</v>
      </c>
    </row>
    <row r="31" spans="1:5" x14ac:dyDescent="0.25">
      <c r="A31" s="7">
        <v>28</v>
      </c>
      <c r="B31" s="3">
        <v>0</v>
      </c>
      <c r="C31" s="3">
        <v>0</v>
      </c>
      <c r="D31" s="3">
        <v>0</v>
      </c>
      <c r="E31" s="3">
        <v>0</v>
      </c>
    </row>
    <row r="32" spans="1:5" x14ac:dyDescent="0.25">
      <c r="A32" s="7">
        <v>29</v>
      </c>
      <c r="B32" s="3">
        <v>0</v>
      </c>
      <c r="C32" s="3">
        <v>0</v>
      </c>
      <c r="D32" s="3">
        <v>0</v>
      </c>
      <c r="E32" s="3">
        <v>0</v>
      </c>
    </row>
    <row r="33" spans="1:5" x14ac:dyDescent="0.25">
      <c r="A33" s="7">
        <v>30</v>
      </c>
      <c r="B33" s="3">
        <v>0</v>
      </c>
      <c r="C33" s="3">
        <v>0</v>
      </c>
      <c r="D33" s="3">
        <v>0</v>
      </c>
      <c r="E33" s="3">
        <v>0</v>
      </c>
    </row>
    <row r="34" spans="1:5" x14ac:dyDescent="0.25">
      <c r="A34" s="7">
        <v>31</v>
      </c>
      <c r="B34" s="3">
        <v>0</v>
      </c>
      <c r="C34" s="3">
        <v>0</v>
      </c>
      <c r="D34" s="3">
        <v>0</v>
      </c>
      <c r="E34" s="3">
        <v>0</v>
      </c>
    </row>
    <row r="35" spans="1:5" x14ac:dyDescent="0.25">
      <c r="A35" s="7">
        <v>32</v>
      </c>
      <c r="B35" s="3">
        <v>0</v>
      </c>
      <c r="C35" s="3">
        <v>0</v>
      </c>
      <c r="D35" s="3">
        <v>0</v>
      </c>
      <c r="E35" s="3">
        <v>0</v>
      </c>
    </row>
    <row r="36" spans="1:5" x14ac:dyDescent="0.25">
      <c r="A36" s="7">
        <v>33</v>
      </c>
      <c r="B36" s="3">
        <v>0</v>
      </c>
      <c r="C36" s="3">
        <v>0</v>
      </c>
      <c r="D36" s="3">
        <v>0</v>
      </c>
      <c r="E36" s="3">
        <v>0</v>
      </c>
    </row>
    <row r="37" spans="1:5" x14ac:dyDescent="0.25">
      <c r="A37" s="7">
        <v>34</v>
      </c>
      <c r="B37" s="3">
        <v>0</v>
      </c>
      <c r="C37" s="3">
        <v>0</v>
      </c>
      <c r="D37" s="3">
        <v>0</v>
      </c>
      <c r="E37" s="3">
        <v>0</v>
      </c>
    </row>
    <row r="38" spans="1:5" x14ac:dyDescent="0.25">
      <c r="A38" s="7">
        <v>35</v>
      </c>
      <c r="B38" s="3">
        <v>0</v>
      </c>
      <c r="C38" s="3">
        <v>0</v>
      </c>
      <c r="D38" s="3">
        <v>0</v>
      </c>
      <c r="E38" s="3">
        <v>0</v>
      </c>
    </row>
    <row r="39" spans="1:5" x14ac:dyDescent="0.25">
      <c r="A39" s="7">
        <v>36</v>
      </c>
      <c r="B39" s="3">
        <v>125</v>
      </c>
      <c r="C39" s="3">
        <v>0</v>
      </c>
      <c r="D39" s="3">
        <v>0</v>
      </c>
      <c r="E39" s="3">
        <v>125</v>
      </c>
    </row>
    <row r="40" spans="1:5" x14ac:dyDescent="0.25">
      <c r="A40" s="7">
        <v>37</v>
      </c>
      <c r="B40" s="3">
        <v>0</v>
      </c>
      <c r="C40" s="3">
        <v>0</v>
      </c>
      <c r="D40" s="3">
        <v>0</v>
      </c>
      <c r="E40" s="3">
        <v>0</v>
      </c>
    </row>
    <row r="41" spans="1:5" x14ac:dyDescent="0.25">
      <c r="A41" s="7">
        <v>38</v>
      </c>
      <c r="B41" s="3">
        <v>0</v>
      </c>
      <c r="C41" s="3">
        <v>0</v>
      </c>
      <c r="D41" s="3">
        <v>0</v>
      </c>
      <c r="E41" s="3">
        <v>0</v>
      </c>
    </row>
    <row r="42" spans="1:5" x14ac:dyDescent="0.25">
      <c r="A42" s="7">
        <v>39</v>
      </c>
      <c r="B42" s="3">
        <v>0</v>
      </c>
      <c r="C42" s="3">
        <v>0</v>
      </c>
      <c r="D42" s="3">
        <v>0</v>
      </c>
      <c r="E42" s="3">
        <v>0</v>
      </c>
    </row>
    <row r="43" spans="1:5" x14ac:dyDescent="0.25">
      <c r="A43" s="7">
        <v>40</v>
      </c>
      <c r="B43" s="3">
        <v>0</v>
      </c>
      <c r="C43" s="3">
        <v>0</v>
      </c>
      <c r="D43" s="3">
        <v>0</v>
      </c>
      <c r="E43" s="3">
        <v>0</v>
      </c>
    </row>
    <row r="44" spans="1:5" x14ac:dyDescent="0.25">
      <c r="A44" s="7">
        <v>41</v>
      </c>
      <c r="B44" s="3">
        <v>0</v>
      </c>
      <c r="C44" s="3">
        <v>0</v>
      </c>
      <c r="D44" s="3">
        <v>0</v>
      </c>
      <c r="E44" s="3">
        <v>0</v>
      </c>
    </row>
    <row r="45" spans="1:5" x14ac:dyDescent="0.25">
      <c r="A45" s="7">
        <v>43</v>
      </c>
      <c r="B45" s="3">
        <v>0</v>
      </c>
      <c r="C45" s="3">
        <v>0</v>
      </c>
      <c r="D45" s="3">
        <v>0</v>
      </c>
      <c r="E45" s="3">
        <v>0</v>
      </c>
    </row>
    <row r="46" spans="1:5" x14ac:dyDescent="0.25">
      <c r="A46" s="7" t="s">
        <v>11</v>
      </c>
      <c r="B46" s="3">
        <v>125</v>
      </c>
      <c r="C46" s="3">
        <v>0</v>
      </c>
      <c r="D46" s="3">
        <v>0</v>
      </c>
      <c r="E46" s="3">
        <v>125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Zeros="0" topLeftCell="A4" workbookViewId="0">
      <selection activeCell="Q22" sqref="Q22"/>
    </sheetView>
  </sheetViews>
  <sheetFormatPr baseColWidth="10" defaultRowHeight="15" x14ac:dyDescent="0.25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46"/>
  <sheetViews>
    <sheetView workbookViewId="0">
      <selection activeCell="B5" sqref="B5:E46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5.42578125" bestFit="1" customWidth="1"/>
    <col min="4" max="4" width="12.7109375" bestFit="1" customWidth="1"/>
    <col min="5" max="5" width="12.5703125" bestFit="1" customWidth="1"/>
    <col min="6" max="16" width="9.140625" bestFit="1" customWidth="1"/>
    <col min="17" max="17" width="8.140625" bestFit="1" customWidth="1"/>
    <col min="18" max="32" width="9.140625" bestFit="1" customWidth="1"/>
    <col min="33" max="33" width="10.140625" bestFit="1" customWidth="1"/>
    <col min="34" max="36" width="9.140625" bestFit="1" customWidth="1"/>
    <col min="37" max="37" width="10.140625" bestFit="1" customWidth="1"/>
    <col min="38" max="41" width="9.140625" bestFit="1" customWidth="1"/>
    <col min="42" max="42" width="8.140625" bestFit="1" customWidth="1"/>
    <col min="43" max="43" width="7.140625" bestFit="1" customWidth="1"/>
    <col min="44" max="44" width="9.140625" bestFit="1" customWidth="1"/>
    <col min="45" max="45" width="8.140625" bestFit="1" customWidth="1"/>
    <col min="46" max="46" width="12.5703125" bestFit="1" customWidth="1"/>
  </cols>
  <sheetData>
    <row r="3" spans="1:5" x14ac:dyDescent="0.25">
      <c r="A3" s="6" t="s">
        <v>21</v>
      </c>
      <c r="B3" s="6" t="s">
        <v>19</v>
      </c>
    </row>
    <row r="4" spans="1:5" x14ac:dyDescent="0.25">
      <c r="A4" s="6" t="s">
        <v>18</v>
      </c>
      <c r="B4" t="s">
        <v>8</v>
      </c>
      <c r="C4" t="s">
        <v>10</v>
      </c>
      <c r="D4" t="s">
        <v>9</v>
      </c>
      <c r="E4" t="s">
        <v>11</v>
      </c>
    </row>
    <row r="5" spans="1:5" x14ac:dyDescent="0.25">
      <c r="A5" s="7">
        <v>2</v>
      </c>
      <c r="B5" s="9">
        <v>9.5</v>
      </c>
      <c r="C5" s="9"/>
      <c r="D5" s="9"/>
      <c r="E5" s="9">
        <v>9.5</v>
      </c>
    </row>
    <row r="6" spans="1:5" x14ac:dyDescent="0.25">
      <c r="A6" s="7">
        <v>3</v>
      </c>
      <c r="B6" s="9">
        <v>7.6666666666666661</v>
      </c>
      <c r="C6" s="9"/>
      <c r="D6" s="9"/>
      <c r="E6" s="9">
        <v>7.6666666666666661</v>
      </c>
    </row>
    <row r="7" spans="1:5" x14ac:dyDescent="0.25">
      <c r="A7" s="7">
        <v>4</v>
      </c>
      <c r="B7" s="9">
        <v>8.3333333333333339</v>
      </c>
      <c r="C7" s="9"/>
      <c r="D7" s="9"/>
      <c r="E7" s="9">
        <v>8.3333333333333339</v>
      </c>
    </row>
    <row r="8" spans="1:5" x14ac:dyDescent="0.25">
      <c r="A8" s="7">
        <v>5</v>
      </c>
      <c r="B8" s="9">
        <v>6</v>
      </c>
      <c r="C8" s="9"/>
      <c r="D8" s="9"/>
      <c r="E8" s="9">
        <v>6</v>
      </c>
    </row>
    <row r="9" spans="1:5" x14ac:dyDescent="0.25">
      <c r="A9" s="7">
        <v>6</v>
      </c>
      <c r="B9" s="9">
        <v>8.4999999999999982</v>
      </c>
      <c r="C9" s="9"/>
      <c r="D9" s="9"/>
      <c r="E9" s="9">
        <v>8.4999999999999982</v>
      </c>
    </row>
    <row r="10" spans="1:5" x14ac:dyDescent="0.25">
      <c r="A10" s="7">
        <v>7</v>
      </c>
      <c r="B10" s="9">
        <v>10.666666666666664</v>
      </c>
      <c r="C10" s="9"/>
      <c r="D10" s="9"/>
      <c r="E10" s="9">
        <v>10.666666666666664</v>
      </c>
    </row>
    <row r="11" spans="1:5" x14ac:dyDescent="0.25">
      <c r="A11" s="7">
        <v>8</v>
      </c>
      <c r="B11" s="9">
        <v>8.1666666666666643</v>
      </c>
      <c r="C11" s="9"/>
      <c r="D11" s="9"/>
      <c r="E11" s="9">
        <v>8.1666666666666643</v>
      </c>
    </row>
    <row r="12" spans="1:5" x14ac:dyDescent="0.25">
      <c r="A12" s="7">
        <v>9</v>
      </c>
      <c r="B12" s="9">
        <v>8.8333333333333321</v>
      </c>
      <c r="C12" s="9"/>
      <c r="D12" s="9">
        <v>0.33333333333333331</v>
      </c>
      <c r="E12" s="9">
        <v>9.1666666666666661</v>
      </c>
    </row>
    <row r="13" spans="1:5" x14ac:dyDescent="0.25">
      <c r="A13" s="7">
        <v>10</v>
      </c>
      <c r="B13" s="9">
        <v>9.6666666666666661</v>
      </c>
      <c r="C13" s="9"/>
      <c r="D13" s="9">
        <v>0.16666666666666666</v>
      </c>
      <c r="E13" s="9">
        <v>9.8333333333333321</v>
      </c>
    </row>
    <row r="14" spans="1:5" x14ac:dyDescent="0.25">
      <c r="A14" s="7">
        <v>11</v>
      </c>
      <c r="B14" s="9">
        <v>9.3333333333333321</v>
      </c>
      <c r="C14" s="9"/>
      <c r="D14" s="9"/>
      <c r="E14" s="9">
        <v>9.3333333333333321</v>
      </c>
    </row>
    <row r="15" spans="1:5" x14ac:dyDescent="0.25">
      <c r="A15" s="7">
        <v>12</v>
      </c>
      <c r="B15" s="9">
        <v>7</v>
      </c>
      <c r="C15" s="9"/>
      <c r="D15" s="9"/>
      <c r="E15" s="9">
        <v>7</v>
      </c>
    </row>
    <row r="16" spans="1:5" x14ac:dyDescent="0.25">
      <c r="A16" s="7">
        <v>13</v>
      </c>
      <c r="B16" s="9">
        <v>10.333333333333332</v>
      </c>
      <c r="C16" s="9"/>
      <c r="D16" s="9"/>
      <c r="E16" s="9">
        <v>10.333333333333332</v>
      </c>
    </row>
    <row r="17" spans="1:5" x14ac:dyDescent="0.25">
      <c r="A17" s="7">
        <v>14</v>
      </c>
      <c r="B17" s="9">
        <v>3.333333333333333</v>
      </c>
      <c r="C17" s="9"/>
      <c r="D17" s="9"/>
      <c r="E17" s="9">
        <v>3.333333333333333</v>
      </c>
    </row>
    <row r="18" spans="1:5" x14ac:dyDescent="0.25">
      <c r="A18" s="7">
        <v>15</v>
      </c>
      <c r="B18" s="9">
        <v>8.4999999999999982</v>
      </c>
      <c r="C18" s="9"/>
      <c r="D18" s="9">
        <v>0.5</v>
      </c>
      <c r="E18" s="9">
        <v>8.9999999999999982</v>
      </c>
    </row>
    <row r="19" spans="1:5" x14ac:dyDescent="0.25">
      <c r="A19" s="7">
        <v>16</v>
      </c>
      <c r="B19" s="9">
        <v>3.333333333333333</v>
      </c>
      <c r="C19" s="9"/>
      <c r="D19" s="9"/>
      <c r="E19" s="9">
        <v>3.333333333333333</v>
      </c>
    </row>
    <row r="20" spans="1:5" x14ac:dyDescent="0.25">
      <c r="A20" s="7">
        <v>17</v>
      </c>
      <c r="B20" s="9">
        <v>9.3333333333333321</v>
      </c>
      <c r="C20" s="9"/>
      <c r="D20" s="9">
        <v>1.8333333333333333</v>
      </c>
      <c r="E20" s="9">
        <v>11.166666666666666</v>
      </c>
    </row>
    <row r="21" spans="1:5" x14ac:dyDescent="0.25">
      <c r="A21" s="7">
        <v>18</v>
      </c>
      <c r="B21" s="9">
        <v>9.8333333333333339</v>
      </c>
      <c r="C21" s="9"/>
      <c r="D21" s="9">
        <v>0.16666666666666666</v>
      </c>
      <c r="E21" s="9">
        <v>10</v>
      </c>
    </row>
    <row r="22" spans="1:5" x14ac:dyDescent="0.25">
      <c r="A22" s="7">
        <v>19</v>
      </c>
      <c r="B22" s="9">
        <v>7.6666666666666661</v>
      </c>
      <c r="C22" s="9">
        <v>0.66666666666666663</v>
      </c>
      <c r="D22" s="9"/>
      <c r="E22" s="9">
        <v>8.3333333333333321</v>
      </c>
    </row>
    <row r="23" spans="1:5" x14ac:dyDescent="0.25">
      <c r="A23" s="7">
        <v>20</v>
      </c>
      <c r="B23" s="9">
        <v>7.6666666666666661</v>
      </c>
      <c r="C23" s="9"/>
      <c r="D23" s="9"/>
      <c r="E23" s="9">
        <v>7.6666666666666661</v>
      </c>
    </row>
    <row r="24" spans="1:5" x14ac:dyDescent="0.25">
      <c r="A24" s="7">
        <v>21</v>
      </c>
      <c r="B24" s="9">
        <v>8.0416666666666661</v>
      </c>
      <c r="C24" s="9"/>
      <c r="D24" s="9"/>
      <c r="E24" s="9">
        <v>8.0416666666666661</v>
      </c>
    </row>
    <row r="25" spans="1:5" x14ac:dyDescent="0.25">
      <c r="A25" s="7">
        <v>22</v>
      </c>
      <c r="B25" s="9">
        <v>5.333333333333333</v>
      </c>
      <c r="C25" s="9"/>
      <c r="D25" s="9"/>
      <c r="E25" s="9">
        <v>5.333333333333333</v>
      </c>
    </row>
    <row r="26" spans="1:5" x14ac:dyDescent="0.25">
      <c r="A26" s="7">
        <v>23</v>
      </c>
      <c r="B26" s="9">
        <v>8.3333333333333321</v>
      </c>
      <c r="C26" s="9"/>
      <c r="D26" s="9"/>
      <c r="E26" s="9">
        <v>8.3333333333333321</v>
      </c>
    </row>
    <row r="27" spans="1:5" x14ac:dyDescent="0.25">
      <c r="A27" s="7">
        <v>24</v>
      </c>
      <c r="B27" s="9">
        <v>9.5</v>
      </c>
      <c r="C27" s="9"/>
      <c r="D27" s="9"/>
      <c r="E27" s="9">
        <v>9.5</v>
      </c>
    </row>
    <row r="28" spans="1:5" x14ac:dyDescent="0.25">
      <c r="A28" s="7">
        <v>25</v>
      </c>
      <c r="B28" s="9">
        <v>6.5416666666666661</v>
      </c>
      <c r="C28" s="9">
        <v>0.33333333333333331</v>
      </c>
      <c r="D28" s="9"/>
      <c r="E28" s="9">
        <v>6.8749999999999991</v>
      </c>
    </row>
    <row r="29" spans="1:5" x14ac:dyDescent="0.25">
      <c r="A29" s="7">
        <v>26</v>
      </c>
      <c r="B29" s="9">
        <v>6.3333333333333339</v>
      </c>
      <c r="C29" s="9"/>
      <c r="D29" s="9">
        <v>1.6666666666666665</v>
      </c>
      <c r="E29" s="9">
        <v>8</v>
      </c>
    </row>
    <row r="30" spans="1:5" x14ac:dyDescent="0.25">
      <c r="A30" s="7">
        <v>27</v>
      </c>
      <c r="B30" s="9">
        <v>7.333333333333333</v>
      </c>
      <c r="C30" s="9"/>
      <c r="D30" s="9"/>
      <c r="E30" s="9">
        <v>7.333333333333333</v>
      </c>
    </row>
    <row r="31" spans="1:5" x14ac:dyDescent="0.25">
      <c r="A31" s="7">
        <v>28</v>
      </c>
      <c r="B31" s="9">
        <v>11.833333333333334</v>
      </c>
      <c r="C31" s="9"/>
      <c r="D31" s="9"/>
      <c r="E31" s="9">
        <v>11.833333333333334</v>
      </c>
    </row>
    <row r="32" spans="1:5" x14ac:dyDescent="0.25">
      <c r="A32" s="7">
        <v>29</v>
      </c>
      <c r="B32" s="9">
        <v>7.9999999999999991</v>
      </c>
      <c r="C32" s="9"/>
      <c r="D32" s="9"/>
      <c r="E32" s="9">
        <v>7.9999999999999991</v>
      </c>
    </row>
    <row r="33" spans="1:5" x14ac:dyDescent="0.25">
      <c r="A33" s="7">
        <v>30</v>
      </c>
      <c r="B33" s="9">
        <v>20.333333333333336</v>
      </c>
      <c r="C33" s="9"/>
      <c r="D33" s="9"/>
      <c r="E33" s="9">
        <v>20.333333333333336</v>
      </c>
    </row>
    <row r="34" spans="1:5" x14ac:dyDescent="0.25">
      <c r="A34" s="7">
        <v>31</v>
      </c>
      <c r="B34" s="9">
        <v>11.833333333333332</v>
      </c>
      <c r="C34" s="9"/>
      <c r="D34" s="9"/>
      <c r="E34" s="9">
        <v>11.833333333333332</v>
      </c>
    </row>
    <row r="35" spans="1:5" x14ac:dyDescent="0.25">
      <c r="A35" s="7">
        <v>32</v>
      </c>
      <c r="B35" s="9">
        <v>132.66666666666663</v>
      </c>
      <c r="C35" s="9"/>
      <c r="D35" s="9"/>
      <c r="E35" s="9">
        <v>132.66666666666663</v>
      </c>
    </row>
    <row r="36" spans="1:5" x14ac:dyDescent="0.25">
      <c r="A36" s="7">
        <v>33</v>
      </c>
      <c r="B36" s="9">
        <v>6.1666666666666661</v>
      </c>
      <c r="C36" s="9"/>
      <c r="D36" s="9"/>
      <c r="E36" s="9">
        <v>6.1666666666666661</v>
      </c>
    </row>
    <row r="37" spans="1:5" x14ac:dyDescent="0.25">
      <c r="A37" s="7">
        <v>34</v>
      </c>
      <c r="B37" s="9">
        <v>5.8333333333333339</v>
      </c>
      <c r="C37" s="9"/>
      <c r="D37" s="9">
        <v>0.33333333333333331</v>
      </c>
      <c r="E37" s="9">
        <v>6.166666666666667</v>
      </c>
    </row>
    <row r="38" spans="1:5" x14ac:dyDescent="0.25">
      <c r="A38" s="7">
        <v>35</v>
      </c>
      <c r="B38" s="9">
        <v>4.333333333333333</v>
      </c>
      <c r="C38" s="9"/>
      <c r="D38" s="9">
        <v>0.66666666666666663</v>
      </c>
      <c r="E38" s="9">
        <v>5</v>
      </c>
    </row>
    <row r="39" spans="1:5" x14ac:dyDescent="0.25">
      <c r="A39" s="7">
        <v>36</v>
      </c>
      <c r="B39" s="9">
        <v>52.666666666666671</v>
      </c>
      <c r="C39" s="9"/>
      <c r="D39" s="9">
        <v>0.66666666666666663</v>
      </c>
      <c r="E39" s="9">
        <v>53.333333333333336</v>
      </c>
    </row>
    <row r="40" spans="1:5" x14ac:dyDescent="0.25">
      <c r="A40" s="7">
        <v>37</v>
      </c>
      <c r="B40" s="9">
        <v>16.250000000000004</v>
      </c>
      <c r="C40" s="9">
        <v>6.666666666666667</v>
      </c>
      <c r="D40" s="9"/>
      <c r="E40" s="9">
        <v>22.916666666666671</v>
      </c>
    </row>
    <row r="41" spans="1:5" x14ac:dyDescent="0.25">
      <c r="A41" s="7">
        <v>38</v>
      </c>
      <c r="B41" s="9">
        <v>4.6666666666666661</v>
      </c>
      <c r="C41" s="9"/>
      <c r="D41" s="9"/>
      <c r="E41" s="9">
        <v>4.6666666666666661</v>
      </c>
    </row>
    <row r="42" spans="1:5" x14ac:dyDescent="0.25">
      <c r="A42" s="7">
        <v>39</v>
      </c>
      <c r="B42" s="9">
        <v>4.1666666666666661</v>
      </c>
      <c r="C42" s="9"/>
      <c r="D42" s="9"/>
      <c r="E42" s="9">
        <v>4.1666666666666661</v>
      </c>
    </row>
    <row r="43" spans="1:5" x14ac:dyDescent="0.25">
      <c r="A43" s="7">
        <v>40</v>
      </c>
      <c r="B43" s="9">
        <v>2.333333333333333</v>
      </c>
      <c r="C43" s="9">
        <v>4</v>
      </c>
      <c r="D43" s="9"/>
      <c r="E43" s="9">
        <v>6.333333333333333</v>
      </c>
    </row>
    <row r="44" spans="1:5" x14ac:dyDescent="0.25">
      <c r="A44" s="7">
        <v>41</v>
      </c>
      <c r="B44" s="9">
        <v>4</v>
      </c>
      <c r="C44" s="9"/>
      <c r="D44" s="9"/>
      <c r="E44" s="9">
        <v>4</v>
      </c>
    </row>
    <row r="45" spans="1:5" x14ac:dyDescent="0.25">
      <c r="A45" s="7">
        <v>43</v>
      </c>
      <c r="B45" s="9">
        <v>1.6666666666666665</v>
      </c>
      <c r="C45" s="9"/>
      <c r="D45" s="9"/>
      <c r="E45" s="9">
        <v>1.6666666666666665</v>
      </c>
    </row>
    <row r="46" spans="1:5" x14ac:dyDescent="0.25">
      <c r="A46" s="7" t="s">
        <v>11</v>
      </c>
      <c r="B46" s="9">
        <v>491.83333333333331</v>
      </c>
      <c r="C46" s="9">
        <v>11.666666666666668</v>
      </c>
      <c r="D46" s="9">
        <v>6.333333333333333</v>
      </c>
      <c r="E46" s="9">
        <v>509.83333333333337</v>
      </c>
    </row>
  </sheetData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O7" sqref="O7"/>
    </sheetView>
  </sheetViews>
  <sheetFormatPr baseColWidth="10" defaultRowHeight="15" x14ac:dyDescent="0.25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Donnees</vt:lpstr>
      <vt:lpstr>TCD par ressource</vt:lpstr>
      <vt:lpstr>Type de resa par ressource</vt:lpstr>
      <vt:lpstr>TCD Resa par semaine</vt:lpstr>
      <vt:lpstr>Stats par semaine</vt:lpstr>
      <vt:lpstr>TCD par heure</vt:lpstr>
      <vt:lpstr>Resa par heure</vt:lpstr>
    </vt:vector>
  </TitlesOfParts>
  <Company>Groupe Sofradir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 Laussac</dc:creator>
  <cp:lastModifiedBy>Julien  Laussac</cp:lastModifiedBy>
  <dcterms:created xsi:type="dcterms:W3CDTF">2016-09-05T07:46:10Z</dcterms:created>
  <dcterms:modified xsi:type="dcterms:W3CDTF">2016-09-14T11:18:29Z</dcterms:modified>
</cp:coreProperties>
</file>