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210" windowWidth="28515" windowHeight="13170"/>
  </bookViews>
  <sheets>
    <sheet name="Quick Search" sheetId="7" r:id="rId1"/>
    <sheet name="Users Tracker" sheetId="1" r:id="rId2"/>
    <sheet name="SAP User List" sheetId="5" r:id="rId3"/>
    <sheet name="Infosys User List" sheetId="6" r:id="rId4"/>
    <sheet name="Cadency User List" sheetId="8" r:id="rId5"/>
    <sheet name="Bank Access List" sheetId="10" r:id="rId6"/>
    <sheet name="Lists" sheetId="4" r:id="rId7"/>
  </sheets>
  <externalReferences>
    <externalReference r:id="rId8"/>
  </externalReferences>
  <definedNames>
    <definedName name="_xlnm._FilterDatabase" localSheetId="3" hidden="1">'Infosys User List'!$A$1:$F$99</definedName>
    <definedName name="_xlnm._FilterDatabase" localSheetId="0" hidden="1">'Quick Search'!$C$7:$D$12</definedName>
    <definedName name="_xlnm._FilterDatabase" localSheetId="2" hidden="1">'SAP User List'!$A$1:$J$1</definedName>
    <definedName name="TEST">'Users Tracker'!$D:$D</definedName>
    <definedName name="uList">'Quick Search'!$W:$W</definedName>
    <definedName name="UserLis">'Quick Search'!#REF!</definedName>
    <definedName name="UserList">'Users Tracker'!$D:$D</definedName>
  </definedNames>
  <calcPr calcId="145621"/>
</workbook>
</file>

<file path=xl/calcChain.xml><?xml version="1.0" encoding="utf-8"?>
<calcChain xmlns="http://schemas.openxmlformats.org/spreadsheetml/2006/main">
  <c r="O7" i="7" l="1"/>
  <c r="I22" i="7"/>
  <c r="I21" i="7"/>
  <c r="I20" i="7"/>
  <c r="I19" i="7"/>
  <c r="I18" i="7"/>
  <c r="I17" i="7"/>
  <c r="W23" i="7"/>
  <c r="W15" i="7"/>
  <c r="P1" i="7" l="1"/>
  <c r="D172" i="1"/>
  <c r="E172" i="1"/>
  <c r="F172" i="1" s="1"/>
  <c r="S172" i="1"/>
  <c r="D173" i="1"/>
  <c r="E173" i="1"/>
  <c r="G173" i="1" s="1"/>
  <c r="S173" i="1"/>
  <c r="O172" i="1" l="1"/>
  <c r="H172" i="1"/>
  <c r="AB172" i="1"/>
  <c r="L172" i="1"/>
  <c r="G172" i="1"/>
  <c r="K172" i="1"/>
  <c r="I172" i="1"/>
  <c r="L173" i="1"/>
  <c r="H173" i="1"/>
  <c r="J173" i="1"/>
  <c r="F173" i="1"/>
  <c r="AB173" i="1"/>
  <c r="O173" i="1"/>
  <c r="I173" i="1"/>
  <c r="K173" i="1"/>
  <c r="J172" i="1"/>
  <c r="C16" i="7" l="1"/>
  <c r="C6" i="7"/>
  <c r="K12" i="7"/>
  <c r="J12" i="7"/>
  <c r="I12" i="7"/>
  <c r="K11" i="7"/>
  <c r="J11" i="7"/>
  <c r="I11" i="7"/>
  <c r="K10" i="7"/>
  <c r="J10" i="7"/>
  <c r="I10" i="7"/>
  <c r="K9" i="7"/>
  <c r="J9" i="7"/>
  <c r="I9" i="7"/>
  <c r="K8" i="7"/>
  <c r="J8" i="7"/>
  <c r="I8" i="7"/>
  <c r="K7" i="7"/>
  <c r="I7" i="7"/>
  <c r="W998" i="7"/>
  <c r="W997" i="7"/>
  <c r="W996" i="7"/>
  <c r="W995" i="7"/>
  <c r="W994" i="7"/>
  <c r="W993" i="7"/>
  <c r="W992" i="7"/>
  <c r="W991" i="7"/>
  <c r="W990" i="7"/>
  <c r="W989" i="7"/>
  <c r="W988" i="7"/>
  <c r="W987" i="7"/>
  <c r="W986" i="7"/>
  <c r="W985" i="7"/>
  <c r="W984" i="7"/>
  <c r="W983" i="7"/>
  <c r="W982" i="7"/>
  <c r="W981" i="7"/>
  <c r="W980" i="7"/>
  <c r="W979" i="7"/>
  <c r="W978" i="7"/>
  <c r="W977" i="7"/>
  <c r="W976" i="7"/>
  <c r="W975" i="7"/>
  <c r="W974" i="7"/>
  <c r="W973" i="7"/>
  <c r="W972" i="7"/>
  <c r="W971" i="7"/>
  <c r="W970" i="7"/>
  <c r="W969" i="7"/>
  <c r="W968" i="7"/>
  <c r="W967" i="7"/>
  <c r="W966" i="7"/>
  <c r="W965" i="7"/>
  <c r="W964" i="7"/>
  <c r="W963" i="7"/>
  <c r="W962" i="7"/>
  <c r="W961" i="7"/>
  <c r="W960" i="7"/>
  <c r="W959" i="7"/>
  <c r="W958" i="7"/>
  <c r="W957" i="7"/>
  <c r="W956" i="7"/>
  <c r="W955" i="7"/>
  <c r="W954" i="7"/>
  <c r="W953" i="7"/>
  <c r="W952" i="7"/>
  <c r="W951" i="7"/>
  <c r="W950" i="7"/>
  <c r="W949" i="7"/>
  <c r="W948" i="7"/>
  <c r="W947" i="7"/>
  <c r="W946" i="7"/>
  <c r="W945" i="7"/>
  <c r="W944" i="7"/>
  <c r="W943" i="7"/>
  <c r="W942" i="7"/>
  <c r="W941" i="7"/>
  <c r="W940" i="7"/>
  <c r="W939" i="7"/>
  <c r="W938" i="7"/>
  <c r="W937" i="7"/>
  <c r="W936" i="7"/>
  <c r="W935" i="7"/>
  <c r="W934" i="7"/>
  <c r="W933" i="7"/>
  <c r="W932" i="7"/>
  <c r="W931" i="7"/>
  <c r="W930" i="7"/>
  <c r="W929" i="7"/>
  <c r="W928" i="7"/>
  <c r="W927" i="7"/>
  <c r="W926" i="7"/>
  <c r="W925" i="7"/>
  <c r="W924" i="7"/>
  <c r="W923" i="7"/>
  <c r="W922" i="7"/>
  <c r="W921" i="7"/>
  <c r="W920" i="7"/>
  <c r="W919" i="7"/>
  <c r="W918" i="7"/>
  <c r="W917" i="7"/>
  <c r="W916" i="7"/>
  <c r="W915" i="7"/>
  <c r="W914" i="7"/>
  <c r="W913" i="7"/>
  <c r="W912" i="7"/>
  <c r="W911" i="7"/>
  <c r="W910" i="7"/>
  <c r="W909" i="7"/>
  <c r="W908" i="7"/>
  <c r="W907" i="7"/>
  <c r="W906" i="7"/>
  <c r="W905" i="7"/>
  <c r="W904" i="7"/>
  <c r="W903" i="7"/>
  <c r="W902" i="7"/>
  <c r="W901" i="7"/>
  <c r="W900" i="7"/>
  <c r="W899" i="7"/>
  <c r="W898" i="7"/>
  <c r="W897" i="7"/>
  <c r="W896" i="7"/>
  <c r="W895" i="7"/>
  <c r="W894" i="7"/>
  <c r="W893" i="7"/>
  <c r="W892" i="7"/>
  <c r="W891" i="7"/>
  <c r="W890" i="7"/>
  <c r="W889" i="7"/>
  <c r="W888" i="7"/>
  <c r="W887" i="7"/>
  <c r="W886" i="7"/>
  <c r="W885" i="7"/>
  <c r="W884" i="7"/>
  <c r="W883" i="7"/>
  <c r="W882" i="7"/>
  <c r="W881" i="7"/>
  <c r="W880" i="7"/>
  <c r="W879" i="7"/>
  <c r="W878" i="7"/>
  <c r="W877" i="7"/>
  <c r="W876" i="7"/>
  <c r="W875" i="7"/>
  <c r="W874" i="7"/>
  <c r="W873" i="7"/>
  <c r="W872" i="7"/>
  <c r="W871" i="7"/>
  <c r="W870" i="7"/>
  <c r="W869" i="7"/>
  <c r="W868" i="7"/>
  <c r="W867" i="7"/>
  <c r="W866" i="7"/>
  <c r="W865" i="7"/>
  <c r="W864" i="7"/>
  <c r="W863" i="7"/>
  <c r="W862" i="7"/>
  <c r="W861" i="7"/>
  <c r="W860" i="7"/>
  <c r="W859" i="7"/>
  <c r="W858" i="7"/>
  <c r="W857" i="7"/>
  <c r="W856" i="7"/>
  <c r="W855" i="7"/>
  <c r="W854" i="7"/>
  <c r="W853" i="7"/>
  <c r="W852" i="7"/>
  <c r="W851" i="7"/>
  <c r="W850" i="7"/>
  <c r="W849" i="7"/>
  <c r="W848" i="7"/>
  <c r="W847" i="7"/>
  <c r="W846" i="7"/>
  <c r="W845" i="7"/>
  <c r="W844" i="7"/>
  <c r="W843" i="7"/>
  <c r="W842" i="7"/>
  <c r="W841" i="7"/>
  <c r="W840" i="7"/>
  <c r="W839" i="7"/>
  <c r="W838" i="7"/>
  <c r="W837" i="7"/>
  <c r="W836" i="7"/>
  <c r="W835" i="7"/>
  <c r="W834" i="7"/>
  <c r="W833" i="7"/>
  <c r="W832" i="7"/>
  <c r="W831" i="7"/>
  <c r="W830" i="7"/>
  <c r="W829" i="7"/>
  <c r="W828" i="7"/>
  <c r="W827" i="7"/>
  <c r="W826" i="7"/>
  <c r="W825" i="7"/>
  <c r="W824" i="7"/>
  <c r="W823" i="7"/>
  <c r="W822" i="7"/>
  <c r="W821" i="7"/>
  <c r="W820" i="7"/>
  <c r="W819" i="7"/>
  <c r="W818" i="7"/>
  <c r="W817" i="7"/>
  <c r="W816" i="7"/>
  <c r="W815" i="7"/>
  <c r="W814" i="7"/>
  <c r="W813" i="7"/>
  <c r="W812" i="7"/>
  <c r="W811" i="7"/>
  <c r="W810" i="7"/>
  <c r="W809" i="7"/>
  <c r="W808" i="7"/>
  <c r="W807" i="7"/>
  <c r="W806" i="7"/>
  <c r="W805" i="7"/>
  <c r="W804" i="7"/>
  <c r="W803" i="7"/>
  <c r="W802" i="7"/>
  <c r="W801" i="7"/>
  <c r="W800" i="7"/>
  <c r="W799" i="7"/>
  <c r="W798" i="7"/>
  <c r="W797" i="7"/>
  <c r="W796" i="7"/>
  <c r="W795" i="7"/>
  <c r="W794" i="7"/>
  <c r="W793" i="7"/>
  <c r="W792" i="7"/>
  <c r="W791" i="7"/>
  <c r="W790" i="7"/>
  <c r="W789" i="7"/>
  <c r="W788" i="7"/>
  <c r="W787" i="7"/>
  <c r="W786" i="7"/>
  <c r="W785" i="7"/>
  <c r="W784" i="7"/>
  <c r="W783" i="7"/>
  <c r="W782" i="7"/>
  <c r="W781" i="7"/>
  <c r="W780" i="7"/>
  <c r="W779" i="7"/>
  <c r="W778" i="7"/>
  <c r="W777" i="7"/>
  <c r="W776" i="7"/>
  <c r="W775" i="7"/>
  <c r="W774" i="7"/>
  <c r="W773" i="7"/>
  <c r="W772" i="7"/>
  <c r="W771" i="7"/>
  <c r="W770" i="7"/>
  <c r="W769" i="7"/>
  <c r="W768" i="7"/>
  <c r="W767" i="7"/>
  <c r="W766" i="7"/>
  <c r="W765" i="7"/>
  <c r="W764" i="7"/>
  <c r="W763" i="7"/>
  <c r="W762" i="7"/>
  <c r="W761" i="7"/>
  <c r="W760" i="7"/>
  <c r="W759" i="7"/>
  <c r="W758" i="7"/>
  <c r="W757" i="7"/>
  <c r="W756" i="7"/>
  <c r="W755" i="7"/>
  <c r="W754" i="7"/>
  <c r="W753" i="7"/>
  <c r="W752" i="7"/>
  <c r="W751" i="7"/>
  <c r="W750" i="7"/>
  <c r="W749" i="7"/>
  <c r="W748" i="7"/>
  <c r="W747" i="7"/>
  <c r="W746" i="7"/>
  <c r="W745" i="7"/>
  <c r="W744" i="7"/>
  <c r="W743" i="7"/>
  <c r="W742" i="7"/>
  <c r="W741" i="7"/>
  <c r="W740" i="7"/>
  <c r="W739" i="7"/>
  <c r="W738" i="7"/>
  <c r="W737" i="7"/>
  <c r="W736" i="7"/>
  <c r="W735" i="7"/>
  <c r="W734" i="7"/>
  <c r="W733" i="7"/>
  <c r="W732" i="7"/>
  <c r="W731" i="7"/>
  <c r="W730" i="7"/>
  <c r="W729" i="7"/>
  <c r="W728" i="7"/>
  <c r="W727" i="7"/>
  <c r="W726" i="7"/>
  <c r="W725" i="7"/>
  <c r="W724" i="7"/>
  <c r="W723" i="7"/>
  <c r="W722" i="7"/>
  <c r="W721" i="7"/>
  <c r="W720" i="7"/>
  <c r="W719" i="7"/>
  <c r="W718" i="7"/>
  <c r="W717" i="7"/>
  <c r="W716" i="7"/>
  <c r="W715" i="7"/>
  <c r="W714" i="7"/>
  <c r="W713" i="7"/>
  <c r="W712" i="7"/>
  <c r="W711" i="7"/>
  <c r="W710" i="7"/>
  <c r="W709" i="7"/>
  <c r="W708" i="7"/>
  <c r="W707" i="7"/>
  <c r="W706" i="7"/>
  <c r="W705" i="7"/>
  <c r="W704" i="7"/>
  <c r="W703" i="7"/>
  <c r="W702" i="7"/>
  <c r="W701" i="7"/>
  <c r="W700" i="7"/>
  <c r="W699" i="7"/>
  <c r="W698" i="7"/>
  <c r="W697" i="7"/>
  <c r="W696" i="7"/>
  <c r="W695" i="7"/>
  <c r="W694" i="7"/>
  <c r="W693" i="7"/>
  <c r="W692" i="7"/>
  <c r="W691" i="7"/>
  <c r="W690" i="7"/>
  <c r="W689" i="7"/>
  <c r="W688" i="7"/>
  <c r="W687" i="7"/>
  <c r="W686" i="7"/>
  <c r="W685" i="7"/>
  <c r="W684" i="7"/>
  <c r="W683" i="7"/>
  <c r="W682" i="7"/>
  <c r="W681" i="7"/>
  <c r="W680" i="7"/>
  <c r="W679" i="7"/>
  <c r="W678" i="7"/>
  <c r="W677" i="7"/>
  <c r="W676" i="7"/>
  <c r="W675" i="7"/>
  <c r="W674" i="7"/>
  <c r="W673" i="7"/>
  <c r="W672" i="7"/>
  <c r="W671" i="7"/>
  <c r="W670" i="7"/>
  <c r="W669" i="7"/>
  <c r="W668" i="7"/>
  <c r="W667" i="7"/>
  <c r="W666" i="7"/>
  <c r="W665" i="7"/>
  <c r="W664" i="7"/>
  <c r="W663" i="7"/>
  <c r="W662" i="7"/>
  <c r="W661" i="7"/>
  <c r="W660" i="7"/>
  <c r="W659" i="7"/>
  <c r="W658" i="7"/>
  <c r="W657" i="7"/>
  <c r="W656" i="7"/>
  <c r="W655" i="7"/>
  <c r="W654" i="7"/>
  <c r="W653" i="7"/>
  <c r="W652" i="7"/>
  <c r="W651" i="7"/>
  <c r="W650" i="7"/>
  <c r="W649" i="7"/>
  <c r="W648" i="7"/>
  <c r="W647" i="7"/>
  <c r="W646" i="7"/>
  <c r="W645" i="7"/>
  <c r="W644" i="7"/>
  <c r="W643" i="7"/>
  <c r="W642" i="7"/>
  <c r="W641" i="7"/>
  <c r="W640" i="7"/>
  <c r="W639" i="7"/>
  <c r="W638" i="7"/>
  <c r="W637" i="7"/>
  <c r="W636" i="7"/>
  <c r="W635" i="7"/>
  <c r="W634" i="7"/>
  <c r="W633" i="7"/>
  <c r="W632" i="7"/>
  <c r="W631" i="7"/>
  <c r="W630" i="7"/>
  <c r="W629" i="7"/>
  <c r="W628" i="7"/>
  <c r="W627" i="7"/>
  <c r="W626" i="7"/>
  <c r="W625" i="7"/>
  <c r="W624" i="7"/>
  <c r="W623" i="7"/>
  <c r="W622" i="7"/>
  <c r="W621" i="7"/>
  <c r="W620" i="7"/>
  <c r="W619" i="7"/>
  <c r="W618" i="7"/>
  <c r="W617" i="7"/>
  <c r="W616" i="7"/>
  <c r="W615" i="7"/>
  <c r="W614" i="7"/>
  <c r="W613" i="7"/>
  <c r="W612" i="7"/>
  <c r="W611" i="7"/>
  <c r="W610" i="7"/>
  <c r="W609" i="7"/>
  <c r="W608" i="7"/>
  <c r="W607" i="7"/>
  <c r="W606" i="7"/>
  <c r="W605" i="7"/>
  <c r="W604" i="7"/>
  <c r="W603" i="7"/>
  <c r="W602" i="7"/>
  <c r="W601" i="7"/>
  <c r="W600" i="7"/>
  <c r="W599" i="7"/>
  <c r="W598" i="7"/>
  <c r="W597" i="7"/>
  <c r="W596" i="7"/>
  <c r="W595" i="7"/>
  <c r="W594" i="7"/>
  <c r="W593" i="7"/>
  <c r="W592" i="7"/>
  <c r="W591" i="7"/>
  <c r="W590" i="7"/>
  <c r="W589" i="7"/>
  <c r="W588" i="7"/>
  <c r="W587" i="7"/>
  <c r="W586" i="7"/>
  <c r="W585" i="7"/>
  <c r="W584" i="7"/>
  <c r="W583" i="7"/>
  <c r="W582" i="7"/>
  <c r="W581" i="7"/>
  <c r="W580" i="7"/>
  <c r="W579" i="7"/>
  <c r="W578" i="7"/>
  <c r="W577" i="7"/>
  <c r="W576" i="7"/>
  <c r="W575" i="7"/>
  <c r="W574" i="7"/>
  <c r="W573" i="7"/>
  <c r="W572" i="7"/>
  <c r="W571" i="7"/>
  <c r="W570" i="7"/>
  <c r="W569" i="7"/>
  <c r="W568" i="7"/>
  <c r="W567" i="7"/>
  <c r="W566" i="7"/>
  <c r="W565" i="7"/>
  <c r="W564" i="7"/>
  <c r="W563" i="7"/>
  <c r="W562" i="7"/>
  <c r="W561" i="7"/>
  <c r="W560" i="7"/>
  <c r="W559" i="7"/>
  <c r="W558" i="7"/>
  <c r="W557" i="7"/>
  <c r="W556" i="7"/>
  <c r="W555" i="7"/>
  <c r="W554" i="7"/>
  <c r="W553" i="7"/>
  <c r="W552" i="7"/>
  <c r="W551" i="7"/>
  <c r="W550" i="7"/>
  <c r="W549" i="7"/>
  <c r="W548" i="7"/>
  <c r="W547" i="7"/>
  <c r="W546" i="7"/>
  <c r="W545" i="7"/>
  <c r="W544" i="7"/>
  <c r="W543" i="7"/>
  <c r="W542" i="7"/>
  <c r="W541" i="7"/>
  <c r="W540" i="7"/>
  <c r="W539" i="7"/>
  <c r="W538" i="7"/>
  <c r="W537" i="7"/>
  <c r="W536" i="7"/>
  <c r="W535" i="7"/>
  <c r="W534" i="7"/>
  <c r="W533" i="7"/>
  <c r="W532" i="7"/>
  <c r="W531" i="7"/>
  <c r="W530" i="7"/>
  <c r="W529" i="7"/>
  <c r="W528" i="7"/>
  <c r="W527" i="7"/>
  <c r="W526" i="7"/>
  <c r="W525" i="7"/>
  <c r="W524" i="7"/>
  <c r="W523" i="7"/>
  <c r="W522" i="7"/>
  <c r="W521" i="7"/>
  <c r="W520" i="7"/>
  <c r="W519" i="7"/>
  <c r="W518" i="7"/>
  <c r="W517" i="7"/>
  <c r="W516" i="7"/>
  <c r="W515" i="7"/>
  <c r="W514" i="7"/>
  <c r="W513" i="7"/>
  <c r="W512" i="7"/>
  <c r="W511" i="7"/>
  <c r="W510" i="7"/>
  <c r="W509" i="7"/>
  <c r="W508" i="7"/>
  <c r="W507" i="7"/>
  <c r="W506" i="7"/>
  <c r="W505" i="7"/>
  <c r="W504" i="7"/>
  <c r="W503" i="7"/>
  <c r="W502" i="7"/>
  <c r="W501" i="7"/>
  <c r="W500" i="7"/>
  <c r="W499" i="7"/>
  <c r="W498" i="7"/>
  <c r="W497" i="7"/>
  <c r="W496" i="7"/>
  <c r="W495" i="7"/>
  <c r="W494" i="7"/>
  <c r="W493" i="7"/>
  <c r="W492" i="7"/>
  <c r="W491" i="7"/>
  <c r="W490" i="7"/>
  <c r="W489" i="7"/>
  <c r="W488" i="7"/>
  <c r="W487" i="7"/>
  <c r="W486" i="7"/>
  <c r="W485" i="7"/>
  <c r="W484" i="7"/>
  <c r="W483" i="7"/>
  <c r="W482" i="7"/>
  <c r="W481" i="7"/>
  <c r="W480" i="7"/>
  <c r="W479" i="7"/>
  <c r="W478" i="7"/>
  <c r="W477" i="7"/>
  <c r="W476" i="7"/>
  <c r="W475" i="7"/>
  <c r="W474" i="7"/>
  <c r="W473" i="7"/>
  <c r="W472" i="7"/>
  <c r="W471" i="7"/>
  <c r="W470" i="7"/>
  <c r="W469" i="7"/>
  <c r="W468" i="7"/>
  <c r="W467" i="7"/>
  <c r="W466" i="7"/>
  <c r="W465" i="7"/>
  <c r="W464" i="7"/>
  <c r="W463" i="7"/>
  <c r="W462" i="7"/>
  <c r="W461" i="7"/>
  <c r="W460" i="7"/>
  <c r="W459" i="7"/>
  <c r="W458" i="7"/>
  <c r="W457" i="7"/>
  <c r="W456" i="7"/>
  <c r="W455" i="7"/>
  <c r="W454" i="7"/>
  <c r="W453" i="7"/>
  <c r="W452" i="7"/>
  <c r="W451" i="7"/>
  <c r="W450" i="7"/>
  <c r="W449" i="7"/>
  <c r="W448" i="7"/>
  <c r="W447" i="7"/>
  <c r="W446" i="7"/>
  <c r="W445" i="7"/>
  <c r="W444" i="7"/>
  <c r="W443" i="7"/>
  <c r="W442" i="7"/>
  <c r="W441" i="7"/>
  <c r="W440" i="7"/>
  <c r="W439" i="7"/>
  <c r="W438" i="7"/>
  <c r="W437" i="7"/>
  <c r="W436" i="7"/>
  <c r="W435" i="7"/>
  <c r="W434" i="7"/>
  <c r="W433" i="7"/>
  <c r="W432" i="7"/>
  <c r="W431" i="7"/>
  <c r="W430" i="7"/>
  <c r="W429" i="7"/>
  <c r="W428" i="7"/>
  <c r="W427" i="7"/>
  <c r="W426" i="7"/>
  <c r="W425" i="7"/>
  <c r="W424" i="7"/>
  <c r="W423" i="7"/>
  <c r="W422" i="7"/>
  <c r="W421" i="7"/>
  <c r="W420" i="7"/>
  <c r="W419" i="7"/>
  <c r="W418" i="7"/>
  <c r="W417" i="7"/>
  <c r="W416" i="7"/>
  <c r="W415" i="7"/>
  <c r="W414" i="7"/>
  <c r="W413" i="7"/>
  <c r="W412" i="7"/>
  <c r="W411" i="7"/>
  <c r="W410" i="7"/>
  <c r="W409" i="7"/>
  <c r="W408" i="7"/>
  <c r="W407" i="7"/>
  <c r="W406" i="7"/>
  <c r="W405" i="7"/>
  <c r="W404" i="7"/>
  <c r="W403" i="7"/>
  <c r="W402" i="7"/>
  <c r="W401" i="7"/>
  <c r="W400" i="7"/>
  <c r="W399" i="7"/>
  <c r="W398" i="7"/>
  <c r="W397" i="7"/>
  <c r="W396" i="7"/>
  <c r="W395" i="7"/>
  <c r="W394" i="7"/>
  <c r="W393" i="7"/>
  <c r="W392" i="7"/>
  <c r="W391" i="7"/>
  <c r="W390" i="7"/>
  <c r="W389" i="7"/>
  <c r="W388" i="7"/>
  <c r="W387" i="7"/>
  <c r="W386" i="7"/>
  <c r="W385" i="7"/>
  <c r="W384" i="7"/>
  <c r="W383" i="7"/>
  <c r="W382" i="7"/>
  <c r="W381" i="7"/>
  <c r="W380" i="7"/>
  <c r="W379" i="7"/>
  <c r="W378" i="7"/>
  <c r="W377" i="7"/>
  <c r="W376" i="7"/>
  <c r="W375" i="7"/>
  <c r="W374" i="7"/>
  <c r="W373" i="7"/>
  <c r="W372" i="7"/>
  <c r="W371" i="7"/>
  <c r="W370" i="7"/>
  <c r="W369" i="7"/>
  <c r="W368" i="7"/>
  <c r="W367" i="7"/>
  <c r="W366" i="7"/>
  <c r="W365" i="7"/>
  <c r="W364" i="7"/>
  <c r="W363" i="7"/>
  <c r="W362" i="7"/>
  <c r="W361" i="7"/>
  <c r="W360" i="7"/>
  <c r="W359" i="7"/>
  <c r="W358" i="7"/>
  <c r="W357" i="7"/>
  <c r="W356" i="7"/>
  <c r="W355" i="7"/>
  <c r="W354" i="7"/>
  <c r="W353" i="7"/>
  <c r="W352" i="7"/>
  <c r="W351" i="7"/>
  <c r="W350" i="7"/>
  <c r="W349" i="7"/>
  <c r="W348" i="7"/>
  <c r="W347" i="7"/>
  <c r="W346" i="7"/>
  <c r="W345" i="7"/>
  <c r="W344" i="7"/>
  <c r="W343" i="7"/>
  <c r="W342" i="7"/>
  <c r="W341" i="7"/>
  <c r="W340" i="7"/>
  <c r="W339" i="7"/>
  <c r="W338" i="7"/>
  <c r="W337" i="7"/>
  <c r="W336" i="7"/>
  <c r="W335" i="7"/>
  <c r="W334" i="7"/>
  <c r="W333" i="7"/>
  <c r="W332" i="7"/>
  <c r="W331" i="7"/>
  <c r="W330" i="7"/>
  <c r="W329" i="7"/>
  <c r="W328" i="7"/>
  <c r="W327" i="7"/>
  <c r="W326" i="7"/>
  <c r="W325" i="7"/>
  <c r="W324" i="7"/>
  <c r="W323" i="7"/>
  <c r="W322" i="7"/>
  <c r="W321" i="7"/>
  <c r="W320" i="7"/>
  <c r="W319" i="7"/>
  <c r="W318" i="7"/>
  <c r="W317" i="7"/>
  <c r="W316" i="7"/>
  <c r="W315" i="7"/>
  <c r="W314" i="7"/>
  <c r="W313" i="7"/>
  <c r="W312" i="7"/>
  <c r="W311" i="7"/>
  <c r="W310" i="7"/>
  <c r="W309" i="7"/>
  <c r="W308" i="7"/>
  <c r="W307" i="7"/>
  <c r="W306" i="7"/>
  <c r="W305" i="7"/>
  <c r="W304" i="7"/>
  <c r="W303" i="7"/>
  <c r="W302" i="7"/>
  <c r="W301" i="7"/>
  <c r="W300" i="7"/>
  <c r="W299" i="7"/>
  <c r="W298" i="7"/>
  <c r="W297" i="7"/>
  <c r="W296" i="7"/>
  <c r="W295" i="7"/>
  <c r="W294" i="7"/>
  <c r="W293" i="7"/>
  <c r="W292" i="7"/>
  <c r="W291" i="7"/>
  <c r="W290" i="7"/>
  <c r="W289" i="7"/>
  <c r="W288" i="7"/>
  <c r="W287" i="7"/>
  <c r="W286" i="7"/>
  <c r="W285" i="7"/>
  <c r="W284" i="7"/>
  <c r="W283" i="7"/>
  <c r="W282" i="7"/>
  <c r="W281" i="7"/>
  <c r="W280" i="7"/>
  <c r="W279" i="7"/>
  <c r="W278" i="7"/>
  <c r="W277" i="7"/>
  <c r="W276" i="7"/>
  <c r="W275" i="7"/>
  <c r="W274" i="7"/>
  <c r="W273" i="7"/>
  <c r="W272" i="7"/>
  <c r="W271" i="7"/>
  <c r="W270" i="7"/>
  <c r="W269" i="7"/>
  <c r="W268" i="7"/>
  <c r="W267" i="7"/>
  <c r="W266" i="7"/>
  <c r="W265" i="7"/>
  <c r="W264" i="7"/>
  <c r="W263" i="7"/>
  <c r="W262" i="7"/>
  <c r="W261" i="7"/>
  <c r="W260" i="7"/>
  <c r="W259" i="7"/>
  <c r="W258" i="7"/>
  <c r="W257" i="7"/>
  <c r="W256" i="7"/>
  <c r="W255" i="7"/>
  <c r="W254" i="7"/>
  <c r="W253" i="7"/>
  <c r="W252" i="7"/>
  <c r="W251" i="7"/>
  <c r="W250" i="7"/>
  <c r="W249" i="7"/>
  <c r="W248" i="7"/>
  <c r="W247" i="7"/>
  <c r="W246" i="7"/>
  <c r="W245" i="7"/>
  <c r="W244" i="7"/>
  <c r="W243" i="7"/>
  <c r="W242" i="7"/>
  <c r="W241" i="7"/>
  <c r="W240" i="7"/>
  <c r="W239" i="7"/>
  <c r="W238" i="7"/>
  <c r="W237" i="7"/>
  <c r="W236" i="7"/>
  <c r="W235" i="7"/>
  <c r="W234" i="7"/>
  <c r="W233" i="7"/>
  <c r="W232" i="7"/>
  <c r="W231" i="7"/>
  <c r="W230" i="7"/>
  <c r="W229" i="7"/>
  <c r="W228" i="7"/>
  <c r="W227" i="7"/>
  <c r="W226" i="7"/>
  <c r="W225" i="7"/>
  <c r="W224" i="7"/>
  <c r="W223" i="7"/>
  <c r="W222" i="7"/>
  <c r="W221" i="7"/>
  <c r="W220" i="7"/>
  <c r="W219" i="7"/>
  <c r="W218" i="7"/>
  <c r="W217" i="7"/>
  <c r="W216" i="7"/>
  <c r="W215" i="7"/>
  <c r="W214" i="7"/>
  <c r="W213" i="7"/>
  <c r="W212" i="7"/>
  <c r="W211" i="7"/>
  <c r="W210" i="7"/>
  <c r="W209" i="7"/>
  <c r="W208" i="7"/>
  <c r="W207" i="7"/>
  <c r="W206" i="7"/>
  <c r="W205" i="7"/>
  <c r="W204" i="7"/>
  <c r="W203" i="7"/>
  <c r="W202" i="7"/>
  <c r="W201" i="7"/>
  <c r="W200" i="7"/>
  <c r="W199" i="7"/>
  <c r="W198" i="7"/>
  <c r="W197" i="7"/>
  <c r="W196" i="7"/>
  <c r="W195" i="7"/>
  <c r="AB21" i="1" l="1"/>
  <c r="AB24" i="1"/>
  <c r="F21" i="1"/>
  <c r="F24" i="1"/>
  <c r="G21" i="1"/>
  <c r="G24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H21" i="1" l="1"/>
  <c r="H24" i="1"/>
  <c r="O21" i="1"/>
  <c r="O24" i="1"/>
  <c r="L21" i="1"/>
  <c r="L24" i="1"/>
  <c r="K21" i="1"/>
  <c r="K24" i="1"/>
  <c r="J21" i="1"/>
  <c r="J24" i="1"/>
  <c r="E4" i="1"/>
  <c r="AB4" i="1" s="1"/>
  <c r="E5" i="1"/>
  <c r="AB5" i="1" s="1"/>
  <c r="E6" i="1"/>
  <c r="AB6" i="1" s="1"/>
  <c r="E7" i="1"/>
  <c r="AB7" i="1" s="1"/>
  <c r="E8" i="1"/>
  <c r="AB8" i="1" s="1"/>
  <c r="E9" i="1"/>
  <c r="AB9" i="1" s="1"/>
  <c r="E10" i="1"/>
  <c r="AB10" i="1" s="1"/>
  <c r="E11" i="1"/>
  <c r="AB11" i="1" s="1"/>
  <c r="E12" i="1"/>
  <c r="AB12" i="1" s="1"/>
  <c r="E13" i="1"/>
  <c r="AB13" i="1" s="1"/>
  <c r="E14" i="1"/>
  <c r="AB14" i="1" s="1"/>
  <c r="E15" i="1"/>
  <c r="AB15" i="1" s="1"/>
  <c r="E16" i="1"/>
  <c r="AB16" i="1" s="1"/>
  <c r="E17" i="1"/>
  <c r="AB17" i="1" s="1"/>
  <c r="E18" i="1"/>
  <c r="AB18" i="1" s="1"/>
  <c r="E19" i="1"/>
  <c r="AB19" i="1" s="1"/>
  <c r="E20" i="1"/>
  <c r="AB20" i="1" s="1"/>
  <c r="I21" i="1"/>
  <c r="E22" i="1"/>
  <c r="AB22" i="1" s="1"/>
  <c r="E23" i="1"/>
  <c r="I24" i="1"/>
  <c r="E25" i="1"/>
  <c r="AB25" i="1" s="1"/>
  <c r="E26" i="1"/>
  <c r="AB26" i="1" s="1"/>
  <c r="E27" i="1"/>
  <c r="AB27" i="1" s="1"/>
  <c r="E28" i="1"/>
  <c r="AB28" i="1" s="1"/>
  <c r="E29" i="1"/>
  <c r="AB29" i="1" s="1"/>
  <c r="E30" i="1"/>
  <c r="AB30" i="1" s="1"/>
  <c r="E31" i="1"/>
  <c r="E32" i="1"/>
  <c r="AB32" i="1" s="1"/>
  <c r="E33" i="1"/>
  <c r="AB33" i="1" s="1"/>
  <c r="E34" i="1"/>
  <c r="AB34" i="1" s="1"/>
  <c r="E35" i="1"/>
  <c r="AB35" i="1" s="1"/>
  <c r="E36" i="1"/>
  <c r="AB36" i="1" s="1"/>
  <c r="E37" i="1"/>
  <c r="AB37" i="1" s="1"/>
  <c r="E38" i="1"/>
  <c r="AB38" i="1" s="1"/>
  <c r="E39" i="1"/>
  <c r="AB39" i="1" s="1"/>
  <c r="E40" i="1"/>
  <c r="AB40" i="1" s="1"/>
  <c r="E41" i="1"/>
  <c r="AB41" i="1" s="1"/>
  <c r="E42" i="1"/>
  <c r="AB42" i="1" s="1"/>
  <c r="E43" i="1"/>
  <c r="AB43" i="1" s="1"/>
  <c r="E44" i="1"/>
  <c r="AB44" i="1" s="1"/>
  <c r="E45" i="1"/>
  <c r="AB45" i="1" s="1"/>
  <c r="E46" i="1"/>
  <c r="AB46" i="1" s="1"/>
  <c r="E47" i="1"/>
  <c r="AB47" i="1" s="1"/>
  <c r="E48" i="1"/>
  <c r="AB48" i="1" s="1"/>
  <c r="E49" i="1"/>
  <c r="AB49" i="1" s="1"/>
  <c r="E50" i="1"/>
  <c r="AB50" i="1" s="1"/>
  <c r="E51" i="1"/>
  <c r="AB51" i="1" s="1"/>
  <c r="E52" i="1"/>
  <c r="AB52" i="1" s="1"/>
  <c r="E53" i="1"/>
  <c r="AB53" i="1" s="1"/>
  <c r="E54" i="1"/>
  <c r="AB54" i="1" s="1"/>
  <c r="E55" i="1"/>
  <c r="AB55" i="1" s="1"/>
  <c r="E56" i="1"/>
  <c r="AB56" i="1" s="1"/>
  <c r="E57" i="1"/>
  <c r="AB57" i="1" s="1"/>
  <c r="E58" i="1"/>
  <c r="AB58" i="1" s="1"/>
  <c r="E59" i="1"/>
  <c r="AB59" i="1" s="1"/>
  <c r="E60" i="1"/>
  <c r="AB60" i="1" s="1"/>
  <c r="E61" i="1"/>
  <c r="AB61" i="1" s="1"/>
  <c r="E62" i="1"/>
  <c r="AB62" i="1" s="1"/>
  <c r="E63" i="1"/>
  <c r="AB63" i="1" s="1"/>
  <c r="E64" i="1"/>
  <c r="AB64" i="1" s="1"/>
  <c r="E65" i="1"/>
  <c r="AB65" i="1" s="1"/>
  <c r="E66" i="1"/>
  <c r="AB66" i="1" s="1"/>
  <c r="E67" i="1"/>
  <c r="AB67" i="1" s="1"/>
  <c r="E68" i="1"/>
  <c r="AB68" i="1" s="1"/>
  <c r="E69" i="1"/>
  <c r="AB69" i="1" s="1"/>
  <c r="E70" i="1"/>
  <c r="AB70" i="1" s="1"/>
  <c r="E71" i="1"/>
  <c r="AB71" i="1" s="1"/>
  <c r="E72" i="1"/>
  <c r="AB72" i="1" s="1"/>
  <c r="E73" i="1"/>
  <c r="AB73" i="1" s="1"/>
  <c r="E74" i="1"/>
  <c r="AB74" i="1" s="1"/>
  <c r="E75" i="1"/>
  <c r="AB75" i="1" s="1"/>
  <c r="E76" i="1"/>
  <c r="AB76" i="1" s="1"/>
  <c r="E77" i="1"/>
  <c r="AB77" i="1" s="1"/>
  <c r="E78" i="1"/>
  <c r="AB78" i="1" s="1"/>
  <c r="E79" i="1"/>
  <c r="AB79" i="1" s="1"/>
  <c r="E80" i="1"/>
  <c r="AB80" i="1" s="1"/>
  <c r="E81" i="1"/>
  <c r="AB81" i="1" s="1"/>
  <c r="E82" i="1"/>
  <c r="AB82" i="1" s="1"/>
  <c r="E83" i="1"/>
  <c r="AB83" i="1" s="1"/>
  <c r="E84" i="1"/>
  <c r="AB84" i="1" s="1"/>
  <c r="E85" i="1"/>
  <c r="AB85" i="1" s="1"/>
  <c r="E86" i="1"/>
  <c r="AB86" i="1" s="1"/>
  <c r="E87" i="1"/>
  <c r="AB87" i="1" s="1"/>
  <c r="E88" i="1"/>
  <c r="AB88" i="1" s="1"/>
  <c r="E89" i="1"/>
  <c r="AB89" i="1" s="1"/>
  <c r="E90" i="1"/>
  <c r="AB90" i="1" s="1"/>
  <c r="E91" i="1"/>
  <c r="AB91" i="1" s="1"/>
  <c r="E92" i="1"/>
  <c r="AB92" i="1" s="1"/>
  <c r="E93" i="1"/>
  <c r="AB93" i="1" s="1"/>
  <c r="E94" i="1"/>
  <c r="AB94" i="1" s="1"/>
  <c r="E95" i="1"/>
  <c r="AB95" i="1" s="1"/>
  <c r="E96" i="1"/>
  <c r="AB96" i="1" s="1"/>
  <c r="E97" i="1"/>
  <c r="AB97" i="1" s="1"/>
  <c r="E98" i="1"/>
  <c r="AB98" i="1" s="1"/>
  <c r="E99" i="1"/>
  <c r="AB99" i="1" s="1"/>
  <c r="E100" i="1"/>
  <c r="AB100" i="1" s="1"/>
  <c r="E101" i="1"/>
  <c r="AB101" i="1" s="1"/>
  <c r="E102" i="1"/>
  <c r="AB102" i="1" s="1"/>
  <c r="E103" i="1"/>
  <c r="AB103" i="1" s="1"/>
  <c r="E104" i="1"/>
  <c r="AB104" i="1" s="1"/>
  <c r="E105" i="1"/>
  <c r="AB105" i="1" s="1"/>
  <c r="E106" i="1"/>
  <c r="AB106" i="1" s="1"/>
  <c r="E107" i="1"/>
  <c r="AB107" i="1" s="1"/>
  <c r="E108" i="1"/>
  <c r="AB108" i="1" s="1"/>
  <c r="E109" i="1"/>
  <c r="AB109" i="1" s="1"/>
  <c r="E110" i="1"/>
  <c r="AB110" i="1" s="1"/>
  <c r="E111" i="1"/>
  <c r="AB111" i="1" s="1"/>
  <c r="E112" i="1"/>
  <c r="AB112" i="1" s="1"/>
  <c r="E113" i="1"/>
  <c r="AB113" i="1" s="1"/>
  <c r="E114" i="1"/>
  <c r="AB114" i="1" s="1"/>
  <c r="E115" i="1"/>
  <c r="AB115" i="1" s="1"/>
  <c r="E116" i="1"/>
  <c r="AB116" i="1" s="1"/>
  <c r="E117" i="1"/>
  <c r="AB117" i="1" s="1"/>
  <c r="E118" i="1"/>
  <c r="AB118" i="1" s="1"/>
  <c r="E119" i="1"/>
  <c r="AB119" i="1" s="1"/>
  <c r="E120" i="1"/>
  <c r="AB120" i="1" s="1"/>
  <c r="E121" i="1"/>
  <c r="AB121" i="1" s="1"/>
  <c r="E122" i="1"/>
  <c r="AB122" i="1" s="1"/>
  <c r="E123" i="1"/>
  <c r="AB123" i="1" s="1"/>
  <c r="E124" i="1"/>
  <c r="AB124" i="1" s="1"/>
  <c r="E125" i="1"/>
  <c r="AB125" i="1" s="1"/>
  <c r="E126" i="1"/>
  <c r="AB126" i="1" s="1"/>
  <c r="E127" i="1"/>
  <c r="AB127" i="1" s="1"/>
  <c r="E128" i="1"/>
  <c r="AB128" i="1" s="1"/>
  <c r="E129" i="1"/>
  <c r="AB129" i="1" s="1"/>
  <c r="E130" i="1"/>
  <c r="AB130" i="1" s="1"/>
  <c r="E131" i="1"/>
  <c r="AB131" i="1" s="1"/>
  <c r="E132" i="1"/>
  <c r="AB132" i="1" s="1"/>
  <c r="E133" i="1"/>
  <c r="AB133" i="1" s="1"/>
  <c r="E134" i="1"/>
  <c r="AB134" i="1" s="1"/>
  <c r="E135" i="1"/>
  <c r="AB135" i="1" s="1"/>
  <c r="E136" i="1"/>
  <c r="AB136" i="1" s="1"/>
  <c r="E137" i="1"/>
  <c r="AB137" i="1" s="1"/>
  <c r="E138" i="1"/>
  <c r="AB138" i="1" s="1"/>
  <c r="E139" i="1"/>
  <c r="AB139" i="1" s="1"/>
  <c r="E140" i="1"/>
  <c r="AB140" i="1" s="1"/>
  <c r="E141" i="1"/>
  <c r="AB141" i="1" s="1"/>
  <c r="E142" i="1"/>
  <c r="AB142" i="1" s="1"/>
  <c r="E143" i="1"/>
  <c r="AB143" i="1" s="1"/>
  <c r="E144" i="1"/>
  <c r="AB144" i="1" s="1"/>
  <c r="E145" i="1"/>
  <c r="AB145" i="1" s="1"/>
  <c r="E146" i="1"/>
  <c r="AB146" i="1" s="1"/>
  <c r="E147" i="1"/>
  <c r="AB147" i="1" s="1"/>
  <c r="E148" i="1"/>
  <c r="AB148" i="1" s="1"/>
  <c r="E149" i="1"/>
  <c r="AB149" i="1" s="1"/>
  <c r="E150" i="1"/>
  <c r="AB150" i="1" s="1"/>
  <c r="E151" i="1"/>
  <c r="AB151" i="1" s="1"/>
  <c r="E152" i="1"/>
  <c r="AB152" i="1" s="1"/>
  <c r="E153" i="1"/>
  <c r="AB153" i="1" s="1"/>
  <c r="E154" i="1"/>
  <c r="AB154" i="1" s="1"/>
  <c r="E155" i="1"/>
  <c r="AB155" i="1" s="1"/>
  <c r="E156" i="1"/>
  <c r="AB156" i="1" s="1"/>
  <c r="E157" i="1"/>
  <c r="AB157" i="1" s="1"/>
  <c r="E158" i="1"/>
  <c r="AB158" i="1" s="1"/>
  <c r="E159" i="1"/>
  <c r="AB159" i="1" s="1"/>
  <c r="E160" i="1"/>
  <c r="AB160" i="1" s="1"/>
  <c r="E161" i="1"/>
  <c r="AB161" i="1" s="1"/>
  <c r="E162" i="1"/>
  <c r="AB162" i="1" s="1"/>
  <c r="E163" i="1"/>
  <c r="AB163" i="1" s="1"/>
  <c r="E164" i="1"/>
  <c r="AB164" i="1" s="1"/>
  <c r="E165" i="1"/>
  <c r="AB165" i="1" s="1"/>
  <c r="E166" i="1"/>
  <c r="AB166" i="1" s="1"/>
  <c r="E167" i="1"/>
  <c r="AB167" i="1" s="1"/>
  <c r="E168" i="1"/>
  <c r="AB168" i="1" s="1"/>
  <c r="E169" i="1"/>
  <c r="AB169" i="1" s="1"/>
  <c r="E170" i="1"/>
  <c r="AB170" i="1" s="1"/>
  <c r="E171" i="1"/>
  <c r="AB171" i="1" s="1"/>
  <c r="E174" i="1"/>
  <c r="AB174" i="1" s="1"/>
  <c r="E175" i="1"/>
  <c r="AB175" i="1" s="1"/>
  <c r="E176" i="1"/>
  <c r="AB176" i="1" s="1"/>
  <c r="E177" i="1"/>
  <c r="AB177" i="1" s="1"/>
  <c r="E178" i="1"/>
  <c r="AB178" i="1" s="1"/>
  <c r="E179" i="1"/>
  <c r="AB179" i="1" s="1"/>
  <c r="E180" i="1"/>
  <c r="AB180" i="1" s="1"/>
  <c r="E181" i="1"/>
  <c r="AB181" i="1" s="1"/>
  <c r="E182" i="1"/>
  <c r="AB182" i="1" s="1"/>
  <c r="E183" i="1"/>
  <c r="AB183" i="1" s="1"/>
  <c r="E184" i="1"/>
  <c r="AB184" i="1" s="1"/>
  <c r="E185" i="1"/>
  <c r="AB185" i="1" s="1"/>
  <c r="E186" i="1"/>
  <c r="AB186" i="1" s="1"/>
  <c r="E187" i="1"/>
  <c r="AB187" i="1" s="1"/>
  <c r="E188" i="1"/>
  <c r="AB188" i="1" s="1"/>
  <c r="E189" i="1"/>
  <c r="AB189" i="1" s="1"/>
  <c r="E190" i="1"/>
  <c r="AB190" i="1" s="1"/>
  <c r="E191" i="1"/>
  <c r="AB191" i="1" s="1"/>
  <c r="E192" i="1"/>
  <c r="AB192" i="1" s="1"/>
  <c r="E193" i="1"/>
  <c r="AB193" i="1" s="1"/>
  <c r="E194" i="1"/>
  <c r="AB194" i="1" s="1"/>
  <c r="E195" i="1"/>
  <c r="AB195" i="1" s="1"/>
  <c r="E196" i="1"/>
  <c r="AB196" i="1" s="1"/>
  <c r="E197" i="1"/>
  <c r="AB197" i="1" s="1"/>
  <c r="E198" i="1"/>
  <c r="AB198" i="1" s="1"/>
  <c r="E199" i="1"/>
  <c r="AB199" i="1" s="1"/>
  <c r="E200" i="1"/>
  <c r="AB200" i="1" s="1"/>
  <c r="E201" i="1"/>
  <c r="AB201" i="1" s="1"/>
  <c r="N81" i="6"/>
  <c r="N80" i="6"/>
  <c r="N79" i="6"/>
  <c r="N78" i="6"/>
  <c r="N77" i="6"/>
  <c r="N76" i="6"/>
  <c r="N75" i="6"/>
  <c r="N74" i="6"/>
  <c r="N73" i="6"/>
  <c r="N72" i="6"/>
  <c r="N71" i="6"/>
  <c r="N70" i="6"/>
  <c r="N69" i="6"/>
  <c r="N68" i="6"/>
  <c r="N67" i="6"/>
  <c r="N66" i="6"/>
  <c r="N65" i="6"/>
  <c r="N64" i="6"/>
  <c r="N63" i="6"/>
  <c r="N62" i="6"/>
  <c r="N61" i="6"/>
  <c r="N60" i="6"/>
  <c r="N59" i="6"/>
  <c r="N58" i="6"/>
  <c r="N57" i="6"/>
  <c r="N56" i="6"/>
  <c r="N55" i="6"/>
  <c r="N54" i="6"/>
  <c r="N53" i="6"/>
  <c r="N52" i="6"/>
  <c r="N51" i="6"/>
  <c r="N50" i="6"/>
  <c r="N49" i="6"/>
  <c r="N48" i="6"/>
  <c r="N47" i="6"/>
  <c r="N46" i="6"/>
  <c r="N45" i="6"/>
  <c r="N44" i="6"/>
  <c r="N43" i="6"/>
  <c r="N42" i="6"/>
  <c r="N41" i="6"/>
  <c r="N40" i="6"/>
  <c r="N39" i="6"/>
  <c r="N38" i="6"/>
  <c r="N37" i="6"/>
  <c r="N36" i="6"/>
  <c r="N35" i="6"/>
  <c r="N34" i="6"/>
  <c r="N33" i="6"/>
  <c r="N32" i="6"/>
  <c r="N31" i="6"/>
  <c r="N30" i="6"/>
  <c r="N29" i="6"/>
  <c r="N28" i="6"/>
  <c r="N27" i="6"/>
  <c r="N26" i="6"/>
  <c r="N25" i="6"/>
  <c r="N24" i="6"/>
  <c r="N23" i="6"/>
  <c r="N22" i="6"/>
  <c r="N21" i="6"/>
  <c r="N20" i="6"/>
  <c r="N19" i="6"/>
  <c r="N18" i="6"/>
  <c r="N17" i="6"/>
  <c r="N16" i="6"/>
  <c r="N15" i="6"/>
  <c r="N14" i="6"/>
  <c r="N13" i="6"/>
  <c r="N12" i="6"/>
  <c r="N11" i="6"/>
  <c r="N10" i="6"/>
  <c r="N9" i="6"/>
  <c r="N8" i="6"/>
  <c r="N7" i="6"/>
  <c r="N6" i="6"/>
  <c r="N5" i="6"/>
  <c r="N4" i="6"/>
  <c r="N3" i="6"/>
  <c r="N2" i="6"/>
  <c r="AB31" i="1" l="1"/>
  <c r="I31" i="1"/>
  <c r="J23" i="1"/>
  <c r="AB23" i="1"/>
  <c r="K201" i="1"/>
  <c r="G201" i="1"/>
  <c r="F201" i="1"/>
  <c r="F197" i="1"/>
  <c r="G197" i="1"/>
  <c r="K193" i="1"/>
  <c r="G193" i="1"/>
  <c r="F193" i="1"/>
  <c r="F189" i="1"/>
  <c r="G189" i="1"/>
  <c r="F185" i="1"/>
  <c r="G185" i="1"/>
  <c r="O181" i="1"/>
  <c r="F181" i="1"/>
  <c r="G181" i="1"/>
  <c r="G177" i="1"/>
  <c r="F177" i="1"/>
  <c r="K171" i="1"/>
  <c r="F171" i="1"/>
  <c r="G171" i="1"/>
  <c r="O167" i="1"/>
  <c r="G167" i="1"/>
  <c r="F167" i="1"/>
  <c r="F163" i="1"/>
  <c r="G163" i="1"/>
  <c r="K159" i="1"/>
  <c r="F159" i="1"/>
  <c r="G159" i="1"/>
  <c r="L155" i="1"/>
  <c r="F155" i="1"/>
  <c r="G155" i="1"/>
  <c r="G151" i="1"/>
  <c r="F151" i="1"/>
  <c r="G147" i="1"/>
  <c r="F147" i="1"/>
  <c r="G143" i="1"/>
  <c r="F143" i="1"/>
  <c r="F139" i="1"/>
  <c r="G139" i="1"/>
  <c r="O135" i="1"/>
  <c r="F135" i="1"/>
  <c r="G135" i="1"/>
  <c r="L131" i="1"/>
  <c r="G131" i="1"/>
  <c r="F131" i="1"/>
  <c r="G127" i="1"/>
  <c r="F127" i="1"/>
  <c r="L123" i="1"/>
  <c r="F123" i="1"/>
  <c r="G123" i="1"/>
  <c r="F119" i="1"/>
  <c r="G119" i="1"/>
  <c r="G115" i="1"/>
  <c r="F115" i="1"/>
  <c r="K111" i="1"/>
  <c r="G111" i="1"/>
  <c r="F111" i="1"/>
  <c r="F107" i="1"/>
  <c r="G107" i="1"/>
  <c r="O103" i="1"/>
  <c r="G103" i="1"/>
  <c r="F103" i="1"/>
  <c r="L99" i="1"/>
  <c r="G99" i="1"/>
  <c r="F99" i="1"/>
  <c r="G95" i="1"/>
  <c r="F95" i="1"/>
  <c r="O91" i="1"/>
  <c r="F91" i="1"/>
  <c r="G91" i="1"/>
  <c r="K87" i="1"/>
  <c r="F87" i="1"/>
  <c r="G87" i="1"/>
  <c r="G83" i="1"/>
  <c r="F83" i="1"/>
  <c r="K79" i="1"/>
  <c r="G79" i="1"/>
  <c r="F79" i="1"/>
  <c r="F75" i="1"/>
  <c r="G75" i="1"/>
  <c r="O71" i="1"/>
  <c r="F71" i="1"/>
  <c r="G71" i="1"/>
  <c r="O67" i="1"/>
  <c r="G67" i="1"/>
  <c r="F67" i="1"/>
  <c r="G63" i="1"/>
  <c r="F63" i="1"/>
  <c r="K59" i="1"/>
  <c r="F59" i="1"/>
  <c r="G59" i="1"/>
  <c r="F55" i="1"/>
  <c r="G55" i="1"/>
  <c r="F51" i="1"/>
  <c r="G51" i="1"/>
  <c r="K47" i="1"/>
  <c r="F47" i="1"/>
  <c r="G47" i="1"/>
  <c r="F43" i="1"/>
  <c r="G43" i="1"/>
  <c r="O39" i="1"/>
  <c r="F39" i="1"/>
  <c r="G39" i="1"/>
  <c r="L35" i="1"/>
  <c r="F35" i="1"/>
  <c r="G35" i="1"/>
  <c r="G31" i="1"/>
  <c r="F31" i="1"/>
  <c r="O27" i="1"/>
  <c r="F27" i="1"/>
  <c r="G27" i="1"/>
  <c r="K23" i="1"/>
  <c r="F23" i="1"/>
  <c r="G23" i="1"/>
  <c r="L19" i="1"/>
  <c r="F19" i="1"/>
  <c r="G19" i="1"/>
  <c r="K15" i="1"/>
  <c r="F15" i="1"/>
  <c r="G15" i="1"/>
  <c r="K11" i="1"/>
  <c r="F11" i="1"/>
  <c r="G11" i="1"/>
  <c r="F7" i="1"/>
  <c r="G7" i="1"/>
  <c r="G200" i="1"/>
  <c r="F200" i="1"/>
  <c r="F196" i="1"/>
  <c r="G196" i="1"/>
  <c r="G192" i="1"/>
  <c r="F192" i="1"/>
  <c r="F188" i="1"/>
  <c r="G188" i="1"/>
  <c r="G184" i="1"/>
  <c r="F184" i="1"/>
  <c r="F180" i="1"/>
  <c r="G180" i="1"/>
  <c r="G176" i="1"/>
  <c r="F176" i="1"/>
  <c r="F170" i="1"/>
  <c r="G170" i="1"/>
  <c r="G166" i="1"/>
  <c r="F166" i="1"/>
  <c r="F162" i="1"/>
  <c r="G162" i="1"/>
  <c r="G158" i="1"/>
  <c r="F158" i="1"/>
  <c r="F154" i="1"/>
  <c r="G154" i="1"/>
  <c r="G150" i="1"/>
  <c r="F150" i="1"/>
  <c r="F146" i="1"/>
  <c r="G146" i="1"/>
  <c r="G142" i="1"/>
  <c r="F142" i="1"/>
  <c r="F138" i="1"/>
  <c r="G138" i="1"/>
  <c r="G134" i="1"/>
  <c r="F134" i="1"/>
  <c r="F130" i="1"/>
  <c r="G130" i="1"/>
  <c r="F126" i="1"/>
  <c r="G126" i="1"/>
  <c r="F122" i="1"/>
  <c r="G122" i="1"/>
  <c r="G118" i="1"/>
  <c r="F118" i="1"/>
  <c r="F114" i="1"/>
  <c r="G114" i="1"/>
  <c r="F110" i="1"/>
  <c r="G110" i="1"/>
  <c r="F106" i="1"/>
  <c r="G106" i="1"/>
  <c r="G102" i="1"/>
  <c r="F102" i="1"/>
  <c r="F98" i="1"/>
  <c r="G98" i="1"/>
  <c r="F94" i="1"/>
  <c r="G94" i="1"/>
  <c r="F90" i="1"/>
  <c r="G90" i="1"/>
  <c r="G86" i="1"/>
  <c r="F86" i="1"/>
  <c r="F82" i="1"/>
  <c r="G82" i="1"/>
  <c r="F78" i="1"/>
  <c r="G78" i="1"/>
  <c r="F74" i="1"/>
  <c r="G74" i="1"/>
  <c r="G70" i="1"/>
  <c r="F70" i="1"/>
  <c r="F66" i="1"/>
  <c r="G66" i="1"/>
  <c r="F62" i="1"/>
  <c r="G62" i="1"/>
  <c r="F58" i="1"/>
  <c r="G58" i="1"/>
  <c r="F54" i="1"/>
  <c r="G54" i="1"/>
  <c r="F50" i="1"/>
  <c r="G50" i="1"/>
  <c r="F46" i="1"/>
  <c r="G46" i="1"/>
  <c r="F42" i="1"/>
  <c r="G42" i="1"/>
  <c r="F38" i="1"/>
  <c r="G38" i="1"/>
  <c r="F34" i="1"/>
  <c r="G34" i="1"/>
  <c r="F30" i="1"/>
  <c r="G30" i="1"/>
  <c r="F26" i="1"/>
  <c r="G26" i="1"/>
  <c r="F22" i="1"/>
  <c r="G22" i="1"/>
  <c r="F18" i="1"/>
  <c r="G18" i="1"/>
  <c r="F14" i="1"/>
  <c r="G14" i="1"/>
  <c r="F10" i="1"/>
  <c r="G10" i="1"/>
  <c r="F6" i="1"/>
  <c r="G6" i="1"/>
  <c r="F199" i="1"/>
  <c r="G199" i="1"/>
  <c r="F195" i="1"/>
  <c r="G195" i="1"/>
  <c r="F191" i="1"/>
  <c r="G191" i="1"/>
  <c r="F187" i="1"/>
  <c r="G187" i="1"/>
  <c r="L183" i="1"/>
  <c r="F183" i="1"/>
  <c r="G183" i="1"/>
  <c r="O179" i="1"/>
  <c r="F179" i="1"/>
  <c r="G179" i="1"/>
  <c r="F175" i="1"/>
  <c r="G175" i="1"/>
  <c r="F169" i="1"/>
  <c r="G169" i="1"/>
  <c r="L165" i="1"/>
  <c r="F165" i="1"/>
  <c r="G165" i="1"/>
  <c r="O161" i="1"/>
  <c r="F161" i="1"/>
  <c r="G161" i="1"/>
  <c r="F157" i="1"/>
  <c r="G157" i="1"/>
  <c r="F153" i="1"/>
  <c r="G153" i="1"/>
  <c r="L149" i="1"/>
  <c r="F149" i="1"/>
  <c r="G149" i="1"/>
  <c r="O145" i="1"/>
  <c r="F145" i="1"/>
  <c r="G145" i="1"/>
  <c r="F141" i="1"/>
  <c r="G141" i="1"/>
  <c r="F137" i="1"/>
  <c r="G137" i="1"/>
  <c r="L133" i="1"/>
  <c r="F133" i="1"/>
  <c r="G133" i="1"/>
  <c r="O129" i="1"/>
  <c r="F129" i="1"/>
  <c r="G129" i="1"/>
  <c r="F125" i="1"/>
  <c r="G125" i="1"/>
  <c r="K121" i="1"/>
  <c r="F121" i="1"/>
  <c r="G121" i="1"/>
  <c r="L117" i="1"/>
  <c r="F117" i="1"/>
  <c r="G117" i="1"/>
  <c r="J113" i="1"/>
  <c r="F113" i="1"/>
  <c r="G113" i="1"/>
  <c r="F109" i="1"/>
  <c r="G109" i="1"/>
  <c r="K105" i="1"/>
  <c r="F105" i="1"/>
  <c r="G105" i="1"/>
  <c r="L101" i="1"/>
  <c r="F101" i="1"/>
  <c r="G101" i="1"/>
  <c r="J97" i="1"/>
  <c r="F97" i="1"/>
  <c r="G97" i="1"/>
  <c r="F93" i="1"/>
  <c r="G93" i="1"/>
  <c r="K89" i="1"/>
  <c r="F89" i="1"/>
  <c r="G89" i="1"/>
  <c r="L85" i="1"/>
  <c r="F85" i="1"/>
  <c r="G85" i="1"/>
  <c r="J81" i="1"/>
  <c r="F81" i="1"/>
  <c r="G81" i="1"/>
  <c r="F77" i="1"/>
  <c r="G77" i="1"/>
  <c r="K73" i="1"/>
  <c r="F73" i="1"/>
  <c r="G73" i="1"/>
  <c r="F69" i="1"/>
  <c r="G69" i="1"/>
  <c r="K65" i="1"/>
  <c r="F65" i="1"/>
  <c r="G65" i="1"/>
  <c r="L61" i="1"/>
  <c r="F61" i="1"/>
  <c r="G61" i="1"/>
  <c r="F57" i="1"/>
  <c r="G57" i="1"/>
  <c r="K53" i="1"/>
  <c r="F53" i="1"/>
  <c r="G53" i="1"/>
  <c r="K49" i="1"/>
  <c r="F49" i="1"/>
  <c r="G49" i="1"/>
  <c r="L45" i="1"/>
  <c r="F45" i="1"/>
  <c r="G45" i="1"/>
  <c r="F41" i="1"/>
  <c r="G41" i="1"/>
  <c r="F37" i="1"/>
  <c r="G37" i="1"/>
  <c r="K33" i="1"/>
  <c r="F33" i="1"/>
  <c r="G33" i="1"/>
  <c r="F29" i="1"/>
  <c r="G29" i="1"/>
  <c r="F25" i="1"/>
  <c r="G25" i="1"/>
  <c r="F17" i="1"/>
  <c r="G17" i="1"/>
  <c r="L13" i="1"/>
  <c r="F13" i="1"/>
  <c r="G13" i="1"/>
  <c r="F9" i="1"/>
  <c r="G9" i="1"/>
  <c r="J5" i="1"/>
  <c r="F5" i="1"/>
  <c r="G5" i="1"/>
  <c r="L198" i="1"/>
  <c r="F198" i="1"/>
  <c r="G198" i="1"/>
  <c r="L194" i="1"/>
  <c r="F194" i="1"/>
  <c r="G194" i="1"/>
  <c r="L190" i="1"/>
  <c r="F190" i="1"/>
  <c r="G190" i="1"/>
  <c r="O186" i="1"/>
  <c r="F186" i="1"/>
  <c r="G186" i="1"/>
  <c r="O182" i="1"/>
  <c r="F182" i="1"/>
  <c r="G182" i="1"/>
  <c r="F178" i="1"/>
  <c r="G178" i="1"/>
  <c r="L174" i="1"/>
  <c r="F174" i="1"/>
  <c r="G174" i="1"/>
  <c r="O168" i="1"/>
  <c r="F168" i="1"/>
  <c r="G168" i="1"/>
  <c r="O164" i="1"/>
  <c r="F164" i="1"/>
  <c r="G164" i="1"/>
  <c r="F160" i="1"/>
  <c r="G160" i="1"/>
  <c r="L156" i="1"/>
  <c r="F156" i="1"/>
  <c r="G156" i="1"/>
  <c r="O152" i="1"/>
  <c r="F152" i="1"/>
  <c r="G152" i="1"/>
  <c r="F148" i="1"/>
  <c r="G148" i="1"/>
  <c r="L144" i="1"/>
  <c r="F144" i="1"/>
  <c r="G144" i="1"/>
  <c r="L140" i="1"/>
  <c r="F140" i="1"/>
  <c r="G140" i="1"/>
  <c r="O136" i="1"/>
  <c r="F136" i="1"/>
  <c r="G136" i="1"/>
  <c r="O132" i="1"/>
  <c r="F132" i="1"/>
  <c r="G132" i="1"/>
  <c r="L128" i="1"/>
  <c r="F128" i="1"/>
  <c r="G128" i="1"/>
  <c r="L124" i="1"/>
  <c r="F124" i="1"/>
  <c r="G124" i="1"/>
  <c r="O120" i="1"/>
  <c r="F120" i="1"/>
  <c r="G120" i="1"/>
  <c r="L116" i="1"/>
  <c r="F116" i="1"/>
  <c r="G116" i="1"/>
  <c r="L112" i="1"/>
  <c r="F112" i="1"/>
  <c r="G112" i="1"/>
  <c r="O108" i="1"/>
  <c r="F108" i="1"/>
  <c r="G108" i="1"/>
  <c r="O104" i="1"/>
  <c r="F104" i="1"/>
  <c r="G104" i="1"/>
  <c r="L100" i="1"/>
  <c r="F100" i="1"/>
  <c r="G100" i="1"/>
  <c r="K96" i="1"/>
  <c r="F96" i="1"/>
  <c r="G96" i="1"/>
  <c r="F92" i="1"/>
  <c r="G92" i="1"/>
  <c r="K88" i="1"/>
  <c r="F88" i="1"/>
  <c r="G88" i="1"/>
  <c r="L84" i="1"/>
  <c r="F84" i="1"/>
  <c r="G84" i="1"/>
  <c r="F80" i="1"/>
  <c r="G80" i="1"/>
  <c r="O76" i="1"/>
  <c r="F76" i="1"/>
  <c r="G76" i="1"/>
  <c r="K72" i="1"/>
  <c r="F72" i="1"/>
  <c r="G72" i="1"/>
  <c r="L68" i="1"/>
  <c r="F68" i="1"/>
  <c r="G68" i="1"/>
  <c r="L64" i="1"/>
  <c r="F64" i="1"/>
  <c r="G64" i="1"/>
  <c r="L60" i="1"/>
  <c r="F60" i="1"/>
  <c r="G60" i="1"/>
  <c r="O56" i="1"/>
  <c r="F56" i="1"/>
  <c r="G56" i="1"/>
  <c r="L52" i="1"/>
  <c r="F52" i="1"/>
  <c r="G52" i="1"/>
  <c r="F48" i="1"/>
  <c r="G48" i="1"/>
  <c r="O44" i="1"/>
  <c r="F44" i="1"/>
  <c r="G44" i="1"/>
  <c r="O40" i="1"/>
  <c r="F40" i="1"/>
  <c r="G40" i="1"/>
  <c r="L36" i="1"/>
  <c r="F36" i="1"/>
  <c r="G36" i="1"/>
  <c r="F32" i="1"/>
  <c r="G32" i="1"/>
  <c r="F28" i="1"/>
  <c r="G28" i="1"/>
  <c r="L20" i="1"/>
  <c r="F20" i="1"/>
  <c r="G20" i="1"/>
  <c r="L16" i="1"/>
  <c r="F16" i="1"/>
  <c r="G16" i="1"/>
  <c r="F12" i="1"/>
  <c r="G12" i="1"/>
  <c r="O8" i="1"/>
  <c r="F8" i="1"/>
  <c r="G8" i="1"/>
  <c r="O4" i="1"/>
  <c r="F4" i="1"/>
  <c r="G4" i="1"/>
  <c r="K27" i="1"/>
  <c r="L15" i="1"/>
  <c r="L91" i="1"/>
  <c r="K71" i="1"/>
  <c r="L47" i="1"/>
  <c r="K186" i="1"/>
  <c r="K140" i="1"/>
  <c r="L132" i="1"/>
  <c r="K168" i="1"/>
  <c r="K124" i="1"/>
  <c r="K56" i="1"/>
  <c r="L111" i="1"/>
  <c r="L27" i="1"/>
  <c r="O193" i="1"/>
  <c r="K167" i="1"/>
  <c r="K123" i="1"/>
  <c r="K40" i="1"/>
  <c r="L171" i="1"/>
  <c r="O159" i="1"/>
  <c r="K155" i="1"/>
  <c r="K112" i="1"/>
  <c r="K39" i="1"/>
  <c r="K16" i="1"/>
  <c r="O99" i="1"/>
  <c r="L199" i="1"/>
  <c r="O195" i="1"/>
  <c r="K169" i="1"/>
  <c r="O169" i="1"/>
  <c r="K153" i="1"/>
  <c r="O153" i="1"/>
  <c r="J13" i="1"/>
  <c r="K97" i="1"/>
  <c r="K81" i="1"/>
  <c r="L178" i="1"/>
  <c r="O178" i="1"/>
  <c r="L92" i="1"/>
  <c r="O92" i="1"/>
  <c r="O80" i="1"/>
  <c r="L80" i="1"/>
  <c r="L48" i="1"/>
  <c r="L28" i="1"/>
  <c r="O28" i="1"/>
  <c r="K12" i="1"/>
  <c r="L12" i="1"/>
  <c r="K195" i="1"/>
  <c r="K179" i="1"/>
  <c r="K152" i="1"/>
  <c r="K136" i="1"/>
  <c r="L182" i="1"/>
  <c r="L108" i="1"/>
  <c r="L44" i="1"/>
  <c r="L5" i="1"/>
  <c r="O144" i="1"/>
  <c r="O72" i="1"/>
  <c r="O201" i="1"/>
  <c r="L197" i="1"/>
  <c r="O197" i="1"/>
  <c r="O151" i="1"/>
  <c r="K151" i="1"/>
  <c r="K143" i="1"/>
  <c r="O143" i="1"/>
  <c r="K139" i="1"/>
  <c r="L139" i="1"/>
  <c r="K95" i="1"/>
  <c r="L95" i="1"/>
  <c r="K187" i="1"/>
  <c r="O187" i="1"/>
  <c r="K137" i="1"/>
  <c r="O137" i="1"/>
  <c r="K69" i="1"/>
  <c r="L69" i="1"/>
  <c r="K37" i="1"/>
  <c r="L37" i="1"/>
  <c r="O198" i="1"/>
  <c r="K194" i="1"/>
  <c r="O160" i="1"/>
  <c r="K160" i="1"/>
  <c r="O148" i="1"/>
  <c r="L148" i="1"/>
  <c r="K128" i="1"/>
  <c r="O128" i="1"/>
  <c r="O64" i="1"/>
  <c r="K64" i="1"/>
  <c r="K32" i="1"/>
  <c r="J12" i="1"/>
  <c r="K108" i="1"/>
  <c r="K92" i="1"/>
  <c r="K80" i="1"/>
  <c r="L164" i="1"/>
  <c r="H185" i="1"/>
  <c r="K185" i="1"/>
  <c r="K177" i="1"/>
  <c r="O177" i="1"/>
  <c r="L163" i="1"/>
  <c r="O163" i="1"/>
  <c r="K127" i="1"/>
  <c r="O127" i="1"/>
  <c r="L127" i="1"/>
  <c r="O119" i="1"/>
  <c r="K119" i="1"/>
  <c r="H119" i="1"/>
  <c r="O107" i="1"/>
  <c r="K107" i="1"/>
  <c r="L107" i="1"/>
  <c r="O75" i="1"/>
  <c r="K75" i="1"/>
  <c r="L75" i="1"/>
  <c r="K63" i="1"/>
  <c r="L63" i="1"/>
  <c r="H55" i="1"/>
  <c r="K55" i="1"/>
  <c r="O43" i="1"/>
  <c r="K43" i="1"/>
  <c r="L43" i="1"/>
  <c r="K31" i="1"/>
  <c r="L31" i="1"/>
  <c r="J11" i="1"/>
  <c r="L11" i="1"/>
  <c r="O7" i="1"/>
  <c r="J7" i="1"/>
  <c r="J8" i="1"/>
  <c r="K190" i="1"/>
  <c r="K178" i="1"/>
  <c r="K161" i="1"/>
  <c r="K145" i="1"/>
  <c r="K135" i="1"/>
  <c r="K120" i="1"/>
  <c r="K104" i="1"/>
  <c r="K91" i="1"/>
  <c r="K76" i="1"/>
  <c r="K60" i="1"/>
  <c r="K48" i="1"/>
  <c r="K8" i="1"/>
  <c r="L193" i="1"/>
  <c r="L177" i="1"/>
  <c r="L160" i="1"/>
  <c r="L143" i="1"/>
  <c r="L79" i="1"/>
  <c r="L59" i="1"/>
  <c r="L4" i="1"/>
  <c r="O48" i="1"/>
  <c r="O12" i="1"/>
  <c r="J4" i="1"/>
  <c r="K189" i="1"/>
  <c r="K174" i="1"/>
  <c r="K156" i="1"/>
  <c r="K144" i="1"/>
  <c r="K129" i="1"/>
  <c r="K113" i="1"/>
  <c r="K103" i="1"/>
  <c r="K44" i="1"/>
  <c r="K28" i="1"/>
  <c r="K17" i="1"/>
  <c r="K7" i="1"/>
  <c r="L189" i="1"/>
  <c r="L159" i="1"/>
  <c r="L96" i="1"/>
  <c r="L76" i="1"/>
  <c r="L53" i="1"/>
  <c r="L32" i="1"/>
  <c r="O194" i="1"/>
  <c r="O112" i="1"/>
  <c r="O35" i="1"/>
  <c r="I200" i="1"/>
  <c r="H200" i="1"/>
  <c r="O200" i="1"/>
  <c r="L200" i="1"/>
  <c r="K200" i="1"/>
  <c r="J200" i="1"/>
  <c r="I196" i="1"/>
  <c r="H196" i="1"/>
  <c r="O196" i="1"/>
  <c r="L196" i="1"/>
  <c r="K196" i="1"/>
  <c r="J196" i="1"/>
  <c r="I192" i="1"/>
  <c r="O192" i="1"/>
  <c r="L192" i="1"/>
  <c r="K192" i="1"/>
  <c r="H192" i="1"/>
  <c r="J192" i="1"/>
  <c r="I188" i="1"/>
  <c r="H188" i="1"/>
  <c r="O188" i="1"/>
  <c r="L188" i="1"/>
  <c r="K188" i="1"/>
  <c r="J188" i="1"/>
  <c r="I184" i="1"/>
  <c r="H184" i="1"/>
  <c r="O184" i="1"/>
  <c r="L184" i="1"/>
  <c r="K184" i="1"/>
  <c r="J184" i="1"/>
  <c r="I180" i="1"/>
  <c r="H180" i="1"/>
  <c r="O180" i="1"/>
  <c r="L180" i="1"/>
  <c r="K180" i="1"/>
  <c r="J180" i="1"/>
  <c r="I176" i="1"/>
  <c r="O176" i="1"/>
  <c r="L176" i="1"/>
  <c r="K176" i="1"/>
  <c r="H176" i="1"/>
  <c r="J176" i="1"/>
  <c r="I170" i="1"/>
  <c r="H170" i="1"/>
  <c r="O170" i="1"/>
  <c r="L170" i="1"/>
  <c r="K170" i="1"/>
  <c r="J170" i="1"/>
  <c r="I166" i="1"/>
  <c r="H166" i="1"/>
  <c r="O166" i="1"/>
  <c r="L166" i="1"/>
  <c r="K166" i="1"/>
  <c r="J166" i="1"/>
  <c r="I162" i="1"/>
  <c r="H162" i="1"/>
  <c r="O162" i="1"/>
  <c r="L162" i="1"/>
  <c r="K162" i="1"/>
  <c r="J162" i="1"/>
  <c r="I158" i="1"/>
  <c r="O158" i="1"/>
  <c r="L158" i="1"/>
  <c r="K158" i="1"/>
  <c r="H158" i="1"/>
  <c r="J158" i="1"/>
  <c r="I154" i="1"/>
  <c r="H154" i="1"/>
  <c r="O154" i="1"/>
  <c r="L154" i="1"/>
  <c r="K154" i="1"/>
  <c r="J154" i="1"/>
  <c r="I150" i="1"/>
  <c r="H150" i="1"/>
  <c r="O150" i="1"/>
  <c r="L150" i="1"/>
  <c r="K150" i="1"/>
  <c r="J150" i="1"/>
  <c r="I146" i="1"/>
  <c r="H146" i="1"/>
  <c r="O146" i="1"/>
  <c r="L146" i="1"/>
  <c r="K146" i="1"/>
  <c r="J146" i="1"/>
  <c r="I142" i="1"/>
  <c r="O142" i="1"/>
  <c r="L142" i="1"/>
  <c r="K142" i="1"/>
  <c r="H142" i="1"/>
  <c r="J142" i="1"/>
  <c r="I138" i="1"/>
  <c r="H138" i="1"/>
  <c r="O138" i="1"/>
  <c r="L138" i="1"/>
  <c r="K138" i="1"/>
  <c r="J138" i="1"/>
  <c r="I134" i="1"/>
  <c r="H134" i="1"/>
  <c r="O134" i="1"/>
  <c r="L134" i="1"/>
  <c r="K134" i="1"/>
  <c r="J134" i="1"/>
  <c r="I130" i="1"/>
  <c r="H130" i="1"/>
  <c r="O130" i="1"/>
  <c r="L130" i="1"/>
  <c r="K130" i="1"/>
  <c r="J130" i="1"/>
  <c r="I126" i="1"/>
  <c r="O126" i="1"/>
  <c r="L126" i="1"/>
  <c r="K126" i="1"/>
  <c r="H126" i="1"/>
  <c r="J126" i="1"/>
  <c r="I122" i="1"/>
  <c r="H122" i="1"/>
  <c r="O122" i="1"/>
  <c r="L122" i="1"/>
  <c r="K122" i="1"/>
  <c r="J122" i="1"/>
  <c r="I118" i="1"/>
  <c r="H118" i="1"/>
  <c r="L118" i="1"/>
  <c r="K118" i="1"/>
  <c r="O118" i="1"/>
  <c r="J118" i="1"/>
  <c r="I114" i="1"/>
  <c r="H114" i="1"/>
  <c r="L114" i="1"/>
  <c r="K114" i="1"/>
  <c r="O114" i="1"/>
  <c r="J114" i="1"/>
  <c r="I110" i="1"/>
  <c r="L110" i="1"/>
  <c r="K110" i="1"/>
  <c r="O110" i="1"/>
  <c r="H110" i="1"/>
  <c r="J110" i="1"/>
  <c r="I106" i="1"/>
  <c r="H106" i="1"/>
  <c r="O106" i="1"/>
  <c r="L106" i="1"/>
  <c r="K106" i="1"/>
  <c r="J106" i="1"/>
  <c r="I102" i="1"/>
  <c r="H102" i="1"/>
  <c r="L102" i="1"/>
  <c r="K102" i="1"/>
  <c r="O102" i="1"/>
  <c r="J102" i="1"/>
  <c r="I98" i="1"/>
  <c r="H98" i="1"/>
  <c r="L98" i="1"/>
  <c r="K98" i="1"/>
  <c r="O98" i="1"/>
  <c r="J98" i="1"/>
  <c r="I94" i="1"/>
  <c r="L94" i="1"/>
  <c r="K94" i="1"/>
  <c r="O94" i="1"/>
  <c r="H94" i="1"/>
  <c r="J94" i="1"/>
  <c r="I90" i="1"/>
  <c r="H90" i="1"/>
  <c r="O90" i="1"/>
  <c r="L90" i="1"/>
  <c r="K90" i="1"/>
  <c r="J90" i="1"/>
  <c r="I86" i="1"/>
  <c r="H86" i="1"/>
  <c r="L86" i="1"/>
  <c r="K86" i="1"/>
  <c r="O86" i="1"/>
  <c r="J86" i="1"/>
  <c r="I82" i="1"/>
  <c r="H82" i="1"/>
  <c r="L82" i="1"/>
  <c r="K82" i="1"/>
  <c r="O82" i="1"/>
  <c r="J82" i="1"/>
  <c r="I78" i="1"/>
  <c r="L78" i="1"/>
  <c r="K78" i="1"/>
  <c r="O78" i="1"/>
  <c r="H78" i="1"/>
  <c r="J78" i="1"/>
  <c r="I74" i="1"/>
  <c r="H74" i="1"/>
  <c r="O74" i="1"/>
  <c r="L74" i="1"/>
  <c r="K74" i="1"/>
  <c r="J74" i="1"/>
  <c r="I70" i="1"/>
  <c r="H70" i="1"/>
  <c r="L70" i="1"/>
  <c r="K70" i="1"/>
  <c r="O70" i="1"/>
  <c r="J70" i="1"/>
  <c r="I66" i="1"/>
  <c r="H66" i="1"/>
  <c r="L66" i="1"/>
  <c r="K66" i="1"/>
  <c r="O66" i="1"/>
  <c r="J66" i="1"/>
  <c r="I62" i="1"/>
  <c r="L62" i="1"/>
  <c r="K62" i="1"/>
  <c r="H62" i="1"/>
  <c r="O62" i="1"/>
  <c r="J62" i="1"/>
  <c r="I58" i="1"/>
  <c r="H58" i="1"/>
  <c r="O58" i="1"/>
  <c r="L58" i="1"/>
  <c r="K58" i="1"/>
  <c r="J58" i="1"/>
  <c r="I54" i="1"/>
  <c r="H54" i="1"/>
  <c r="L54" i="1"/>
  <c r="K54" i="1"/>
  <c r="O54" i="1"/>
  <c r="J54" i="1"/>
  <c r="I50" i="1"/>
  <c r="H50" i="1"/>
  <c r="L50" i="1"/>
  <c r="K50" i="1"/>
  <c r="O50" i="1"/>
  <c r="J50" i="1"/>
  <c r="I46" i="1"/>
  <c r="L46" i="1"/>
  <c r="K46" i="1"/>
  <c r="H46" i="1"/>
  <c r="O46" i="1"/>
  <c r="J46" i="1"/>
  <c r="I42" i="1"/>
  <c r="H42" i="1"/>
  <c r="O42" i="1"/>
  <c r="L42" i="1"/>
  <c r="K42" i="1"/>
  <c r="J42" i="1"/>
  <c r="I38" i="1"/>
  <c r="H38" i="1"/>
  <c r="L38" i="1"/>
  <c r="K38" i="1"/>
  <c r="O38" i="1"/>
  <c r="J38" i="1"/>
  <c r="I34" i="1"/>
  <c r="H34" i="1"/>
  <c r="L34" i="1"/>
  <c r="K34" i="1"/>
  <c r="O34" i="1"/>
  <c r="J34" i="1"/>
  <c r="I30" i="1"/>
  <c r="L30" i="1"/>
  <c r="K30" i="1"/>
  <c r="I26" i="1"/>
  <c r="H26" i="1"/>
  <c r="O26" i="1"/>
  <c r="L26" i="1"/>
  <c r="K26" i="1"/>
  <c r="I22" i="1"/>
  <c r="H22" i="1"/>
  <c r="L22" i="1"/>
  <c r="K22" i="1"/>
  <c r="I18" i="1"/>
  <c r="L18" i="1"/>
  <c r="K18" i="1"/>
  <c r="I14" i="1"/>
  <c r="H14" i="1"/>
  <c r="L14" i="1"/>
  <c r="K14" i="1"/>
  <c r="J14" i="1"/>
  <c r="I10" i="1"/>
  <c r="H10" i="1"/>
  <c r="L10" i="1"/>
  <c r="K10" i="1"/>
  <c r="J10" i="1"/>
  <c r="I6" i="1"/>
  <c r="H6" i="1"/>
  <c r="O6" i="1"/>
  <c r="L6" i="1"/>
  <c r="K6" i="1"/>
  <c r="J6" i="1"/>
  <c r="J30" i="1"/>
  <c r="J26" i="1"/>
  <c r="J22" i="1"/>
  <c r="J18" i="1"/>
  <c r="I199" i="1"/>
  <c r="H199" i="1"/>
  <c r="I191" i="1"/>
  <c r="H191" i="1"/>
  <c r="I183" i="1"/>
  <c r="H183" i="1"/>
  <c r="I175" i="1"/>
  <c r="H175" i="1"/>
  <c r="I165" i="1"/>
  <c r="H165" i="1"/>
  <c r="I157" i="1"/>
  <c r="H157" i="1"/>
  <c r="I149" i="1"/>
  <c r="H149" i="1"/>
  <c r="I141" i="1"/>
  <c r="H141" i="1"/>
  <c r="I133" i="1"/>
  <c r="H133" i="1"/>
  <c r="I125" i="1"/>
  <c r="H125" i="1"/>
  <c r="I117" i="1"/>
  <c r="H117" i="1"/>
  <c r="O117" i="1"/>
  <c r="I109" i="1"/>
  <c r="H109" i="1"/>
  <c r="O109" i="1"/>
  <c r="I101" i="1"/>
  <c r="H101" i="1"/>
  <c r="O101" i="1"/>
  <c r="I93" i="1"/>
  <c r="H93" i="1"/>
  <c r="O93" i="1"/>
  <c r="I85" i="1"/>
  <c r="H85" i="1"/>
  <c r="O85" i="1"/>
  <c r="I77" i="1"/>
  <c r="H77" i="1"/>
  <c r="O77" i="1"/>
  <c r="I65" i="1"/>
  <c r="H65" i="1"/>
  <c r="O65" i="1"/>
  <c r="I57" i="1"/>
  <c r="H57" i="1"/>
  <c r="O57" i="1"/>
  <c r="I49" i="1"/>
  <c r="H49" i="1"/>
  <c r="O49" i="1"/>
  <c r="I41" i="1"/>
  <c r="H41" i="1"/>
  <c r="O41" i="1"/>
  <c r="I33" i="1"/>
  <c r="H33" i="1"/>
  <c r="O33" i="1"/>
  <c r="I29" i="1"/>
  <c r="H29" i="1"/>
  <c r="O29" i="1"/>
  <c r="I25" i="1"/>
  <c r="H25" i="1"/>
  <c r="O25" i="1"/>
  <c r="I17" i="1"/>
  <c r="H17" i="1"/>
  <c r="O17" i="1"/>
  <c r="I9" i="1"/>
  <c r="H9" i="1"/>
  <c r="O9" i="1"/>
  <c r="J199" i="1"/>
  <c r="J191" i="1"/>
  <c r="J183" i="1"/>
  <c r="J169" i="1"/>
  <c r="J161" i="1"/>
  <c r="J153" i="1"/>
  <c r="J145" i="1"/>
  <c r="J137" i="1"/>
  <c r="J133" i="1"/>
  <c r="J125" i="1"/>
  <c r="J121" i="1"/>
  <c r="J117" i="1"/>
  <c r="J109" i="1"/>
  <c r="J105" i="1"/>
  <c r="J101" i="1"/>
  <c r="J93" i="1"/>
  <c r="J89" i="1"/>
  <c r="J85" i="1"/>
  <c r="J77" i="1"/>
  <c r="J73" i="1"/>
  <c r="J69" i="1"/>
  <c r="J65" i="1"/>
  <c r="J61" i="1"/>
  <c r="J57" i="1"/>
  <c r="J53" i="1"/>
  <c r="J49" i="1"/>
  <c r="J45" i="1"/>
  <c r="J41" i="1"/>
  <c r="J37" i="1"/>
  <c r="J33" i="1"/>
  <c r="J29" i="1"/>
  <c r="J25" i="1"/>
  <c r="J17" i="1"/>
  <c r="K199" i="1"/>
  <c r="K101" i="1"/>
  <c r="L121" i="1"/>
  <c r="L105" i="1"/>
  <c r="L89" i="1"/>
  <c r="L73" i="1"/>
  <c r="L57" i="1"/>
  <c r="L41" i="1"/>
  <c r="L25" i="1"/>
  <c r="O147" i="1"/>
  <c r="O141" i="1"/>
  <c r="O131" i="1"/>
  <c r="O125" i="1"/>
  <c r="O83" i="1"/>
  <c r="O55" i="1"/>
  <c r="O15" i="1"/>
  <c r="H151" i="1"/>
  <c r="I198" i="1"/>
  <c r="H198" i="1"/>
  <c r="I194" i="1"/>
  <c r="H194" i="1"/>
  <c r="I190" i="1"/>
  <c r="H190" i="1"/>
  <c r="I186" i="1"/>
  <c r="H186" i="1"/>
  <c r="I182" i="1"/>
  <c r="H182" i="1"/>
  <c r="I178" i="1"/>
  <c r="H178" i="1"/>
  <c r="I174" i="1"/>
  <c r="H174" i="1"/>
  <c r="I168" i="1"/>
  <c r="H168" i="1"/>
  <c r="I164" i="1"/>
  <c r="H164" i="1"/>
  <c r="I160" i="1"/>
  <c r="H160" i="1"/>
  <c r="I156" i="1"/>
  <c r="H156" i="1"/>
  <c r="I152" i="1"/>
  <c r="H152" i="1"/>
  <c r="I148" i="1"/>
  <c r="H148" i="1"/>
  <c r="I144" i="1"/>
  <c r="H144" i="1"/>
  <c r="I140" i="1"/>
  <c r="H140" i="1"/>
  <c r="I136" i="1"/>
  <c r="H136" i="1"/>
  <c r="I132" i="1"/>
  <c r="H132" i="1"/>
  <c r="I128" i="1"/>
  <c r="H128" i="1"/>
  <c r="I124" i="1"/>
  <c r="H124" i="1"/>
  <c r="I120" i="1"/>
  <c r="H120" i="1"/>
  <c r="I116" i="1"/>
  <c r="H116" i="1"/>
  <c r="O116" i="1"/>
  <c r="I112" i="1"/>
  <c r="H112" i="1"/>
  <c r="I108" i="1"/>
  <c r="H108" i="1"/>
  <c r="I104" i="1"/>
  <c r="H104" i="1"/>
  <c r="I100" i="1"/>
  <c r="H100" i="1"/>
  <c r="O100" i="1"/>
  <c r="I96" i="1"/>
  <c r="H96" i="1"/>
  <c r="I92" i="1"/>
  <c r="H92" i="1"/>
  <c r="I88" i="1"/>
  <c r="H88" i="1"/>
  <c r="I84" i="1"/>
  <c r="H84" i="1"/>
  <c r="O84" i="1"/>
  <c r="I80" i="1"/>
  <c r="H80" i="1"/>
  <c r="I76" i="1"/>
  <c r="H76" i="1"/>
  <c r="I72" i="1"/>
  <c r="H72" i="1"/>
  <c r="I68" i="1"/>
  <c r="H68" i="1"/>
  <c r="O68" i="1"/>
  <c r="I64" i="1"/>
  <c r="H64" i="1"/>
  <c r="I60" i="1"/>
  <c r="H60" i="1"/>
  <c r="I56" i="1"/>
  <c r="H56" i="1"/>
  <c r="I52" i="1"/>
  <c r="H52" i="1"/>
  <c r="O52" i="1"/>
  <c r="I48" i="1"/>
  <c r="H48" i="1"/>
  <c r="I44" i="1"/>
  <c r="H44" i="1"/>
  <c r="I40" i="1"/>
  <c r="H40" i="1"/>
  <c r="I36" i="1"/>
  <c r="H36" i="1"/>
  <c r="O36" i="1"/>
  <c r="I32" i="1"/>
  <c r="H32" i="1"/>
  <c r="I28" i="1"/>
  <c r="H28" i="1"/>
  <c r="I20" i="1"/>
  <c r="H20" i="1"/>
  <c r="I16" i="1"/>
  <c r="H16" i="1"/>
  <c r="O16" i="1"/>
  <c r="I12" i="1"/>
  <c r="H12" i="1"/>
  <c r="I8" i="1"/>
  <c r="H8" i="1"/>
  <c r="I4" i="1"/>
  <c r="H4" i="1"/>
  <c r="J198" i="1"/>
  <c r="J194" i="1"/>
  <c r="J190" i="1"/>
  <c r="J186" i="1"/>
  <c r="J182" i="1"/>
  <c r="J178" i="1"/>
  <c r="J174" i="1"/>
  <c r="J168" i="1"/>
  <c r="J164" i="1"/>
  <c r="J160" i="1"/>
  <c r="J156" i="1"/>
  <c r="J152" i="1"/>
  <c r="J148" i="1"/>
  <c r="J144" i="1"/>
  <c r="J140" i="1"/>
  <c r="J136" i="1"/>
  <c r="J132" i="1"/>
  <c r="J128" i="1"/>
  <c r="J124" i="1"/>
  <c r="J120" i="1"/>
  <c r="J116" i="1"/>
  <c r="J112" i="1"/>
  <c r="J108" i="1"/>
  <c r="J104" i="1"/>
  <c r="J100" i="1"/>
  <c r="J96" i="1"/>
  <c r="J92" i="1"/>
  <c r="J88" i="1"/>
  <c r="J84" i="1"/>
  <c r="J80" i="1"/>
  <c r="J76" i="1"/>
  <c r="J72" i="1"/>
  <c r="J68" i="1"/>
  <c r="J64" i="1"/>
  <c r="J60" i="1"/>
  <c r="J56" i="1"/>
  <c r="J52" i="1"/>
  <c r="J48" i="1"/>
  <c r="J44" i="1"/>
  <c r="J40" i="1"/>
  <c r="J36" i="1"/>
  <c r="J32" i="1"/>
  <c r="J28" i="1"/>
  <c r="J20" i="1"/>
  <c r="J16" i="1"/>
  <c r="K198" i="1"/>
  <c r="K182" i="1"/>
  <c r="K164" i="1"/>
  <c r="K148" i="1"/>
  <c r="K132" i="1"/>
  <c r="K116" i="1"/>
  <c r="K100" i="1"/>
  <c r="K84" i="1"/>
  <c r="K68" i="1"/>
  <c r="K57" i="1"/>
  <c r="K52" i="1"/>
  <c r="K41" i="1"/>
  <c r="K36" i="1"/>
  <c r="K25" i="1"/>
  <c r="K20" i="1"/>
  <c r="K9" i="1"/>
  <c r="K4" i="1"/>
  <c r="L191" i="1"/>
  <c r="L186" i="1"/>
  <c r="L181" i="1"/>
  <c r="L175" i="1"/>
  <c r="L168" i="1"/>
  <c r="L157" i="1"/>
  <c r="L152" i="1"/>
  <c r="L147" i="1"/>
  <c r="L141" i="1"/>
  <c r="L136" i="1"/>
  <c r="L125" i="1"/>
  <c r="L120" i="1"/>
  <c r="L115" i="1"/>
  <c r="L109" i="1"/>
  <c r="L104" i="1"/>
  <c r="L93" i="1"/>
  <c r="L88" i="1"/>
  <c r="L83" i="1"/>
  <c r="L77" i="1"/>
  <c r="L72" i="1"/>
  <c r="L67" i="1"/>
  <c r="L56" i="1"/>
  <c r="L51" i="1"/>
  <c r="L40" i="1"/>
  <c r="L29" i="1"/>
  <c r="L8" i="1"/>
  <c r="O190" i="1"/>
  <c r="O185" i="1"/>
  <c r="O174" i="1"/>
  <c r="O156" i="1"/>
  <c r="O140" i="1"/>
  <c r="O124" i="1"/>
  <c r="O96" i="1"/>
  <c r="O88" i="1"/>
  <c r="O60" i="1"/>
  <c r="O32" i="1"/>
  <c r="O20" i="1"/>
  <c r="O14" i="1"/>
  <c r="O22" i="1"/>
  <c r="O18" i="1"/>
  <c r="O10" i="1"/>
  <c r="H30" i="1"/>
  <c r="I195" i="1"/>
  <c r="H195" i="1"/>
  <c r="I187" i="1"/>
  <c r="H187" i="1"/>
  <c r="I179" i="1"/>
  <c r="H179" i="1"/>
  <c r="I169" i="1"/>
  <c r="H169" i="1"/>
  <c r="I161" i="1"/>
  <c r="H161" i="1"/>
  <c r="I153" i="1"/>
  <c r="H153" i="1"/>
  <c r="I145" i="1"/>
  <c r="H145" i="1"/>
  <c r="I137" i="1"/>
  <c r="H137" i="1"/>
  <c r="I129" i="1"/>
  <c r="H129" i="1"/>
  <c r="I121" i="1"/>
  <c r="H121" i="1"/>
  <c r="O121" i="1"/>
  <c r="I113" i="1"/>
  <c r="H113" i="1"/>
  <c r="O113" i="1"/>
  <c r="I105" i="1"/>
  <c r="H105" i="1"/>
  <c r="O105" i="1"/>
  <c r="I97" i="1"/>
  <c r="H97" i="1"/>
  <c r="O97" i="1"/>
  <c r="I89" i="1"/>
  <c r="H89" i="1"/>
  <c r="O89" i="1"/>
  <c r="I81" i="1"/>
  <c r="H81" i="1"/>
  <c r="O81" i="1"/>
  <c r="I73" i="1"/>
  <c r="H73" i="1"/>
  <c r="O73" i="1"/>
  <c r="I69" i="1"/>
  <c r="H69" i="1"/>
  <c r="O69" i="1"/>
  <c r="I61" i="1"/>
  <c r="H61" i="1"/>
  <c r="O61" i="1"/>
  <c r="I53" i="1"/>
  <c r="H53" i="1"/>
  <c r="O53" i="1"/>
  <c r="I45" i="1"/>
  <c r="H45" i="1"/>
  <c r="O45" i="1"/>
  <c r="I37" i="1"/>
  <c r="H37" i="1"/>
  <c r="O37" i="1"/>
  <c r="I13" i="1"/>
  <c r="H13" i="1"/>
  <c r="O13" i="1"/>
  <c r="I5" i="1"/>
  <c r="H5" i="1"/>
  <c r="O5" i="1"/>
  <c r="J195" i="1"/>
  <c r="J187" i="1"/>
  <c r="J179" i="1"/>
  <c r="J175" i="1"/>
  <c r="J165" i="1"/>
  <c r="J157" i="1"/>
  <c r="J149" i="1"/>
  <c r="J141" i="1"/>
  <c r="J129" i="1"/>
  <c r="K183" i="1"/>
  <c r="K165" i="1"/>
  <c r="K149" i="1"/>
  <c r="K133" i="1"/>
  <c r="K117" i="1"/>
  <c r="K85" i="1"/>
  <c r="K5" i="1"/>
  <c r="L187" i="1"/>
  <c r="L169" i="1"/>
  <c r="L153" i="1"/>
  <c r="L137" i="1"/>
  <c r="L9" i="1"/>
  <c r="O191" i="1"/>
  <c r="O175" i="1"/>
  <c r="O157" i="1"/>
  <c r="I201" i="1"/>
  <c r="H201" i="1"/>
  <c r="I197" i="1"/>
  <c r="H197" i="1"/>
  <c r="I193" i="1"/>
  <c r="H193" i="1"/>
  <c r="I189" i="1"/>
  <c r="H189" i="1"/>
  <c r="I185" i="1"/>
  <c r="I181" i="1"/>
  <c r="H181" i="1"/>
  <c r="I177" i="1"/>
  <c r="H177" i="1"/>
  <c r="I171" i="1"/>
  <c r="H171" i="1"/>
  <c r="I167" i="1"/>
  <c r="H167" i="1"/>
  <c r="I163" i="1"/>
  <c r="H163" i="1"/>
  <c r="I159" i="1"/>
  <c r="H159" i="1"/>
  <c r="I155" i="1"/>
  <c r="H155" i="1"/>
  <c r="I151" i="1"/>
  <c r="I147" i="1"/>
  <c r="H147" i="1"/>
  <c r="I143" i="1"/>
  <c r="H143" i="1"/>
  <c r="I139" i="1"/>
  <c r="H139" i="1"/>
  <c r="I135" i="1"/>
  <c r="H135" i="1"/>
  <c r="I131" i="1"/>
  <c r="H131" i="1"/>
  <c r="I127" i="1"/>
  <c r="H127" i="1"/>
  <c r="I123" i="1"/>
  <c r="H123" i="1"/>
  <c r="I119" i="1"/>
  <c r="I115" i="1"/>
  <c r="H115" i="1"/>
  <c r="I111" i="1"/>
  <c r="H111" i="1"/>
  <c r="O111" i="1"/>
  <c r="I107" i="1"/>
  <c r="H107" i="1"/>
  <c r="I103" i="1"/>
  <c r="H103" i="1"/>
  <c r="I99" i="1"/>
  <c r="H99" i="1"/>
  <c r="I95" i="1"/>
  <c r="H95" i="1"/>
  <c r="O95" i="1"/>
  <c r="I91" i="1"/>
  <c r="H91" i="1"/>
  <c r="I87" i="1"/>
  <c r="I83" i="1"/>
  <c r="H83" i="1"/>
  <c r="I79" i="1"/>
  <c r="H79" i="1"/>
  <c r="O79" i="1"/>
  <c r="I75" i="1"/>
  <c r="H75" i="1"/>
  <c r="I71" i="1"/>
  <c r="H71" i="1"/>
  <c r="I67" i="1"/>
  <c r="H67" i="1"/>
  <c r="I63" i="1"/>
  <c r="H63" i="1"/>
  <c r="O63" i="1"/>
  <c r="I59" i="1"/>
  <c r="H59" i="1"/>
  <c r="I55" i="1"/>
  <c r="I51" i="1"/>
  <c r="H51" i="1"/>
  <c r="I47" i="1"/>
  <c r="H47" i="1"/>
  <c r="O47" i="1"/>
  <c r="I43" i="1"/>
  <c r="H43" i="1"/>
  <c r="I39" i="1"/>
  <c r="H39" i="1"/>
  <c r="I35" i="1"/>
  <c r="H35" i="1"/>
  <c r="H31" i="1"/>
  <c r="O31" i="1"/>
  <c r="I27" i="1"/>
  <c r="H27" i="1"/>
  <c r="I23" i="1"/>
  <c r="H23" i="1"/>
  <c r="I19" i="1"/>
  <c r="H19" i="1"/>
  <c r="I15" i="1"/>
  <c r="H15" i="1"/>
  <c r="I11" i="1"/>
  <c r="H11" i="1"/>
  <c r="O11" i="1"/>
  <c r="I7" i="1"/>
  <c r="H7" i="1"/>
  <c r="J201" i="1"/>
  <c r="J197" i="1"/>
  <c r="J193" i="1"/>
  <c r="J189" i="1"/>
  <c r="J185" i="1"/>
  <c r="J181" i="1"/>
  <c r="J177" i="1"/>
  <c r="J171" i="1"/>
  <c r="J167" i="1"/>
  <c r="J163" i="1"/>
  <c r="J159" i="1"/>
  <c r="J155" i="1"/>
  <c r="J151" i="1"/>
  <c r="J147" i="1"/>
  <c r="J143" i="1"/>
  <c r="J139" i="1"/>
  <c r="J135" i="1"/>
  <c r="J131" i="1"/>
  <c r="J127" i="1"/>
  <c r="J123" i="1"/>
  <c r="J119" i="1"/>
  <c r="J115" i="1"/>
  <c r="J111" i="1"/>
  <c r="J107" i="1"/>
  <c r="J103" i="1"/>
  <c r="J99" i="1"/>
  <c r="J95" i="1"/>
  <c r="J91" i="1"/>
  <c r="J87" i="1"/>
  <c r="J83" i="1"/>
  <c r="J79" i="1"/>
  <c r="J75" i="1"/>
  <c r="J71" i="1"/>
  <c r="J67" i="1"/>
  <c r="J63" i="1"/>
  <c r="J59" i="1"/>
  <c r="J55" i="1"/>
  <c r="J51" i="1"/>
  <c r="J47" i="1"/>
  <c r="J43" i="1"/>
  <c r="J39" i="1"/>
  <c r="J35" i="1"/>
  <c r="J31" i="1"/>
  <c r="J27" i="1"/>
  <c r="J19" i="1"/>
  <c r="J15" i="1"/>
  <c r="J9" i="1"/>
  <c r="K197" i="1"/>
  <c r="K191" i="1"/>
  <c r="K181" i="1"/>
  <c r="K175" i="1"/>
  <c r="K163" i="1"/>
  <c r="K157" i="1"/>
  <c r="K147" i="1"/>
  <c r="K141" i="1"/>
  <c r="K131" i="1"/>
  <c r="K125" i="1"/>
  <c r="K115" i="1"/>
  <c r="K109" i="1"/>
  <c r="K99" i="1"/>
  <c r="K93" i="1"/>
  <c r="K83" i="1"/>
  <c r="K77" i="1"/>
  <c r="K67" i="1"/>
  <c r="K61" i="1"/>
  <c r="K51" i="1"/>
  <c r="K45" i="1"/>
  <c r="K35" i="1"/>
  <c r="K29" i="1"/>
  <c r="K19" i="1"/>
  <c r="K13" i="1"/>
  <c r="L201" i="1"/>
  <c r="L195" i="1"/>
  <c r="L185" i="1"/>
  <c r="L179" i="1"/>
  <c r="L167" i="1"/>
  <c r="L161" i="1"/>
  <c r="L151" i="1"/>
  <c r="L145" i="1"/>
  <c r="L135" i="1"/>
  <c r="L129" i="1"/>
  <c r="L119" i="1"/>
  <c r="L113" i="1"/>
  <c r="L103" i="1"/>
  <c r="L97" i="1"/>
  <c r="L87" i="1"/>
  <c r="L81" i="1"/>
  <c r="L71" i="1"/>
  <c r="L65" i="1"/>
  <c r="L55" i="1"/>
  <c r="L49" i="1"/>
  <c r="L39" i="1"/>
  <c r="L33" i="1"/>
  <c r="L23" i="1"/>
  <c r="L17" i="1"/>
  <c r="L7" i="1"/>
  <c r="O199" i="1"/>
  <c r="O189" i="1"/>
  <c r="O183" i="1"/>
  <c r="O171" i="1"/>
  <c r="O165" i="1"/>
  <c r="O155" i="1"/>
  <c r="O149" i="1"/>
  <c r="O139" i="1"/>
  <c r="O133" i="1"/>
  <c r="O123" i="1"/>
  <c r="O115" i="1"/>
  <c r="O87" i="1"/>
  <c r="O59" i="1"/>
  <c r="O51" i="1"/>
  <c r="O30" i="1"/>
  <c r="O23" i="1"/>
  <c r="O19" i="1"/>
  <c r="H87" i="1"/>
  <c r="H18" i="1"/>
  <c r="D85" i="1" l="1"/>
  <c r="W80" i="7" s="1"/>
  <c r="D86" i="1"/>
  <c r="W81" i="7" s="1"/>
  <c r="D87" i="1"/>
  <c r="W82" i="7" s="1"/>
  <c r="D88" i="1"/>
  <c r="W83" i="7" s="1"/>
  <c r="D89" i="1"/>
  <c r="W84" i="7" s="1"/>
  <c r="D90" i="1"/>
  <c r="W85" i="7" s="1"/>
  <c r="D91" i="1"/>
  <c r="W86" i="7" s="1"/>
  <c r="D92" i="1"/>
  <c r="W87" i="7" s="1"/>
  <c r="D93" i="1"/>
  <c r="W88" i="7" s="1"/>
  <c r="D94" i="1"/>
  <c r="W89" i="7" s="1"/>
  <c r="D95" i="1"/>
  <c r="W90" i="7" s="1"/>
  <c r="D96" i="1"/>
  <c r="W91" i="7" s="1"/>
  <c r="D97" i="1"/>
  <c r="W92" i="7" s="1"/>
  <c r="D98" i="1"/>
  <c r="W93" i="7" s="1"/>
  <c r="D99" i="1"/>
  <c r="W94" i="7" s="1"/>
  <c r="D100" i="1"/>
  <c r="W95" i="7" s="1"/>
  <c r="D101" i="1"/>
  <c r="W96" i="7" s="1"/>
  <c r="D102" i="1"/>
  <c r="W97" i="7" s="1"/>
  <c r="D103" i="1"/>
  <c r="W98" i="7" s="1"/>
  <c r="D104" i="1"/>
  <c r="W99" i="7" s="1"/>
  <c r="D105" i="1"/>
  <c r="W100" i="7" s="1"/>
  <c r="D106" i="1"/>
  <c r="W101" i="7" s="1"/>
  <c r="D107" i="1"/>
  <c r="W102" i="7" s="1"/>
  <c r="D108" i="1"/>
  <c r="W103" i="7" s="1"/>
  <c r="D109" i="1"/>
  <c r="W104" i="7" s="1"/>
  <c r="D110" i="1"/>
  <c r="W105" i="7" s="1"/>
  <c r="D111" i="1"/>
  <c r="W106" i="7" s="1"/>
  <c r="D112" i="1"/>
  <c r="W107" i="7" s="1"/>
  <c r="D113" i="1"/>
  <c r="W108" i="7" s="1"/>
  <c r="D114" i="1"/>
  <c r="W109" i="7" s="1"/>
  <c r="D115" i="1"/>
  <c r="W110" i="7" s="1"/>
  <c r="D116" i="1"/>
  <c r="W111" i="7" s="1"/>
  <c r="D117" i="1"/>
  <c r="W112" i="7" s="1"/>
  <c r="D118" i="1"/>
  <c r="W113" i="7" s="1"/>
  <c r="D119" i="1"/>
  <c r="W114" i="7" s="1"/>
  <c r="D120" i="1"/>
  <c r="W115" i="7" s="1"/>
  <c r="D121" i="1"/>
  <c r="W116" i="7" s="1"/>
  <c r="D122" i="1"/>
  <c r="W117" i="7" s="1"/>
  <c r="D123" i="1"/>
  <c r="W118" i="7" s="1"/>
  <c r="D124" i="1"/>
  <c r="W119" i="7" s="1"/>
  <c r="D125" i="1"/>
  <c r="W120" i="7" s="1"/>
  <c r="D126" i="1"/>
  <c r="W121" i="7" s="1"/>
  <c r="D127" i="1"/>
  <c r="W122" i="7" s="1"/>
  <c r="D128" i="1"/>
  <c r="W123" i="7" s="1"/>
  <c r="D129" i="1"/>
  <c r="W124" i="7" s="1"/>
  <c r="D130" i="1"/>
  <c r="W125" i="7" s="1"/>
  <c r="D131" i="1"/>
  <c r="W126" i="7" s="1"/>
  <c r="D132" i="1"/>
  <c r="W127" i="7" s="1"/>
  <c r="D133" i="1"/>
  <c r="W128" i="7" s="1"/>
  <c r="D134" i="1"/>
  <c r="W129" i="7" s="1"/>
  <c r="D135" i="1"/>
  <c r="W130" i="7" s="1"/>
  <c r="D136" i="1"/>
  <c r="W131" i="7" s="1"/>
  <c r="D137" i="1"/>
  <c r="W132" i="7" s="1"/>
  <c r="D138" i="1"/>
  <c r="W133" i="7" s="1"/>
  <c r="D139" i="1"/>
  <c r="W134" i="7" s="1"/>
  <c r="D140" i="1"/>
  <c r="W135" i="7" s="1"/>
  <c r="D141" i="1"/>
  <c r="W136" i="7" s="1"/>
  <c r="D142" i="1"/>
  <c r="W137" i="7" s="1"/>
  <c r="D143" i="1"/>
  <c r="W138" i="7" s="1"/>
  <c r="D144" i="1"/>
  <c r="W139" i="7" s="1"/>
  <c r="D145" i="1"/>
  <c r="W140" i="7" s="1"/>
  <c r="D146" i="1"/>
  <c r="W141" i="7" s="1"/>
  <c r="D147" i="1"/>
  <c r="W142" i="7" s="1"/>
  <c r="D148" i="1"/>
  <c r="W143" i="7" s="1"/>
  <c r="D149" i="1"/>
  <c r="W144" i="7" s="1"/>
  <c r="D150" i="1"/>
  <c r="W145" i="7" s="1"/>
  <c r="D151" i="1"/>
  <c r="W146" i="7" s="1"/>
  <c r="D152" i="1"/>
  <c r="W147" i="7" s="1"/>
  <c r="D153" i="1"/>
  <c r="W148" i="7" s="1"/>
  <c r="D154" i="1"/>
  <c r="W149" i="7" s="1"/>
  <c r="D155" i="1"/>
  <c r="W150" i="7" s="1"/>
  <c r="D156" i="1"/>
  <c r="W151" i="7" s="1"/>
  <c r="D157" i="1"/>
  <c r="W152" i="7" s="1"/>
  <c r="D158" i="1"/>
  <c r="W153" i="7" s="1"/>
  <c r="D159" i="1"/>
  <c r="W154" i="7" s="1"/>
  <c r="D160" i="1"/>
  <c r="W155" i="7" s="1"/>
  <c r="D161" i="1"/>
  <c r="W156" i="7" s="1"/>
  <c r="D162" i="1"/>
  <c r="W157" i="7" s="1"/>
  <c r="D163" i="1"/>
  <c r="W158" i="7" s="1"/>
  <c r="D164" i="1"/>
  <c r="W159" i="7" s="1"/>
  <c r="D165" i="1"/>
  <c r="W160" i="7" s="1"/>
  <c r="D166" i="1"/>
  <c r="W161" i="7" s="1"/>
  <c r="D167" i="1"/>
  <c r="W162" i="7" s="1"/>
  <c r="D168" i="1"/>
  <c r="W163" i="7" s="1"/>
  <c r="D169" i="1"/>
  <c r="W164" i="7" s="1"/>
  <c r="D170" i="1"/>
  <c r="W165" i="7" s="1"/>
  <c r="D171" i="1"/>
  <c r="W166" i="7" s="1"/>
  <c r="D174" i="1"/>
  <c r="W167" i="7" s="1"/>
  <c r="D175" i="1"/>
  <c r="W168" i="7" s="1"/>
  <c r="D176" i="1"/>
  <c r="W169" i="7" s="1"/>
  <c r="D177" i="1"/>
  <c r="W170" i="7" s="1"/>
  <c r="D178" i="1"/>
  <c r="W171" i="7" s="1"/>
  <c r="D179" i="1"/>
  <c r="W172" i="7" s="1"/>
  <c r="D180" i="1"/>
  <c r="W173" i="7" s="1"/>
  <c r="D181" i="1"/>
  <c r="W174" i="7" s="1"/>
  <c r="D182" i="1"/>
  <c r="W175" i="7" s="1"/>
  <c r="D183" i="1"/>
  <c r="W176" i="7" s="1"/>
  <c r="D184" i="1"/>
  <c r="W177" i="7" s="1"/>
  <c r="D185" i="1"/>
  <c r="W178" i="7" s="1"/>
  <c r="D186" i="1"/>
  <c r="W179" i="7" s="1"/>
  <c r="D187" i="1"/>
  <c r="W180" i="7" s="1"/>
  <c r="D188" i="1"/>
  <c r="W181" i="7" s="1"/>
  <c r="D189" i="1"/>
  <c r="W182" i="7" s="1"/>
  <c r="D190" i="1"/>
  <c r="W183" i="7" s="1"/>
  <c r="D191" i="1"/>
  <c r="W184" i="7" s="1"/>
  <c r="D192" i="1"/>
  <c r="W185" i="7" s="1"/>
  <c r="D193" i="1"/>
  <c r="W186" i="7" s="1"/>
  <c r="D194" i="1"/>
  <c r="W187" i="7" s="1"/>
  <c r="D195" i="1"/>
  <c r="W188" i="7" s="1"/>
  <c r="D196" i="1"/>
  <c r="W189" i="7" s="1"/>
  <c r="D197" i="1"/>
  <c r="W190" i="7" s="1"/>
  <c r="D198" i="1"/>
  <c r="W191" i="7" s="1"/>
  <c r="D199" i="1"/>
  <c r="W192" i="7" s="1"/>
  <c r="D200" i="1"/>
  <c r="W193" i="7" s="1"/>
  <c r="D201" i="1"/>
  <c r="W194" i="7" s="1"/>
  <c r="D74" i="1"/>
  <c r="W69" i="7" s="1"/>
  <c r="D75" i="1"/>
  <c r="W70" i="7" s="1"/>
  <c r="D76" i="1"/>
  <c r="W71" i="7" s="1"/>
  <c r="D77" i="1"/>
  <c r="W72" i="7" s="1"/>
  <c r="D78" i="1"/>
  <c r="W73" i="7" s="1"/>
  <c r="D79" i="1"/>
  <c r="W74" i="7" s="1"/>
  <c r="D80" i="1"/>
  <c r="W75" i="7" s="1"/>
  <c r="D81" i="1"/>
  <c r="W76" i="7" s="1"/>
  <c r="D82" i="1"/>
  <c r="W77" i="7" s="1"/>
  <c r="D83" i="1"/>
  <c r="W78" i="7" s="1"/>
  <c r="D84" i="1"/>
  <c r="W79" i="7" s="1"/>
  <c r="I33" i="10" l="1"/>
  <c r="M32" i="10"/>
  <c r="L32" i="10"/>
  <c r="K32" i="10"/>
  <c r="J32" i="10"/>
  <c r="H32" i="10"/>
  <c r="G32" i="10"/>
  <c r="M2" i="10"/>
  <c r="L2" i="10"/>
  <c r="K2" i="10"/>
  <c r="J2" i="10"/>
  <c r="H2" i="10"/>
  <c r="G2" i="10"/>
  <c r="D73" i="1" l="1"/>
  <c r="W68" i="7" s="1"/>
  <c r="D72" i="1"/>
  <c r="W67" i="7" s="1"/>
  <c r="D71" i="1"/>
  <c r="W66" i="7" s="1"/>
  <c r="D70" i="1"/>
  <c r="W65" i="7" s="1"/>
  <c r="D69" i="1"/>
  <c r="W64" i="7" s="1"/>
  <c r="D68" i="1"/>
  <c r="W63" i="7" s="1"/>
  <c r="D67" i="1"/>
  <c r="W62" i="7" s="1"/>
  <c r="D66" i="1"/>
  <c r="W61" i="7" s="1"/>
  <c r="D65" i="1"/>
  <c r="W60" i="7" s="1"/>
  <c r="D64" i="1"/>
  <c r="W59" i="7" s="1"/>
  <c r="D63" i="1"/>
  <c r="W58" i="7" s="1"/>
  <c r="D62" i="1"/>
  <c r="W57" i="7" s="1"/>
  <c r="D61" i="1"/>
  <c r="W56" i="7" s="1"/>
  <c r="D60" i="1"/>
  <c r="W55" i="7" s="1"/>
  <c r="D59" i="1"/>
  <c r="W54" i="7" s="1"/>
  <c r="D58" i="1"/>
  <c r="W53" i="7" s="1"/>
  <c r="D57" i="1"/>
  <c r="W52" i="7" s="1"/>
  <c r="D56" i="1"/>
  <c r="W51" i="7" s="1"/>
  <c r="D55" i="1"/>
  <c r="W50" i="7" s="1"/>
  <c r="D54" i="1"/>
  <c r="W49" i="7" s="1"/>
  <c r="D53" i="1"/>
  <c r="W48" i="7" s="1"/>
  <c r="D52" i="1"/>
  <c r="W47" i="7" s="1"/>
  <c r="D51" i="1"/>
  <c r="W46" i="7" s="1"/>
  <c r="D50" i="1"/>
  <c r="W45" i="7" s="1"/>
  <c r="D49" i="1"/>
  <c r="W44" i="7" s="1"/>
  <c r="D48" i="1"/>
  <c r="W43" i="7" s="1"/>
  <c r="D47" i="1"/>
  <c r="W42" i="7" s="1"/>
  <c r="D46" i="1"/>
  <c r="W41" i="7" s="1"/>
  <c r="D45" i="1"/>
  <c r="W40" i="7" s="1"/>
  <c r="D44" i="1"/>
  <c r="W39" i="7" s="1"/>
  <c r="D43" i="1"/>
  <c r="W38" i="7" s="1"/>
  <c r="D42" i="1"/>
  <c r="W37" i="7" s="1"/>
  <c r="D41" i="1"/>
  <c r="W36" i="7" s="1"/>
  <c r="D40" i="1"/>
  <c r="W35" i="7" s="1"/>
  <c r="D39" i="1"/>
  <c r="W34" i="7" s="1"/>
  <c r="D38" i="1"/>
  <c r="W33" i="7" s="1"/>
  <c r="D37" i="1"/>
  <c r="W32" i="7" s="1"/>
  <c r="D36" i="1"/>
  <c r="W31" i="7" s="1"/>
  <c r="D35" i="1"/>
  <c r="W30" i="7" s="1"/>
  <c r="D34" i="1"/>
  <c r="W29" i="7" s="1"/>
  <c r="D33" i="1"/>
  <c r="W28" i="7" s="1"/>
  <c r="D32" i="1"/>
  <c r="W27" i="7" s="1"/>
  <c r="D31" i="1"/>
  <c r="W26" i="7" s="1"/>
  <c r="D30" i="1"/>
  <c r="W25" i="7" s="1"/>
  <c r="D29" i="1"/>
  <c r="W24" i="7" s="1"/>
  <c r="D28" i="1"/>
  <c r="D27" i="1"/>
  <c r="W22" i="7" s="1"/>
  <c r="D26" i="1"/>
  <c r="W21" i="7" s="1"/>
  <c r="D25" i="1"/>
  <c r="W20" i="7" s="1"/>
  <c r="D24" i="1"/>
  <c r="W19" i="7" s="1"/>
  <c r="D23" i="1"/>
  <c r="W18" i="7" s="1"/>
  <c r="D22" i="1"/>
  <c r="W17" i="7" s="1"/>
  <c r="D21" i="1"/>
  <c r="D20" i="1"/>
  <c r="W16" i="7" s="1"/>
  <c r="D19" i="1"/>
  <c r="D18" i="1"/>
  <c r="W14" i="7" s="1"/>
  <c r="D17" i="1"/>
  <c r="W13" i="7" s="1"/>
  <c r="D16" i="1"/>
  <c r="W12" i="7" s="1"/>
  <c r="D15" i="1"/>
  <c r="W11" i="7" s="1"/>
  <c r="D14" i="1"/>
  <c r="W10" i="7" s="1"/>
  <c r="D13" i="1"/>
  <c r="W9" i="7" s="1"/>
  <c r="D12" i="1"/>
  <c r="W8" i="7" s="1"/>
  <c r="D11" i="1"/>
  <c r="W7" i="7" s="1"/>
  <c r="D10" i="1"/>
  <c r="D9" i="1"/>
  <c r="W6" i="7" s="1"/>
  <c r="D8" i="1"/>
  <c r="W5" i="7" s="1"/>
  <c r="D7" i="1"/>
  <c r="W4" i="7" s="1"/>
  <c r="D6" i="1"/>
  <c r="W3" i="7" s="1"/>
  <c r="D5" i="1"/>
  <c r="W2" i="7" s="1"/>
  <c r="D4" i="1"/>
  <c r="D21" i="7" l="1"/>
  <c r="D17" i="7"/>
  <c r="D9" i="7"/>
  <c r="D12" i="7"/>
  <c r="D8" i="7"/>
  <c r="D20" i="7"/>
  <c r="W1" i="7"/>
  <c r="D19" i="7"/>
  <c r="D7" i="7"/>
  <c r="D22" i="7"/>
  <c r="D10" i="7"/>
  <c r="D18" i="7"/>
  <c r="A16" i="10"/>
  <c r="A11" i="10"/>
  <c r="A7" i="10"/>
  <c r="A30" i="10"/>
  <c r="A15" i="10"/>
  <c r="A10" i="10"/>
  <c r="A6" i="10"/>
  <c r="A29" i="10"/>
  <c r="A13" i="10"/>
  <c r="A9" i="10"/>
  <c r="A17" i="10"/>
  <c r="A12" i="10"/>
  <c r="A8" i="10"/>
  <c r="A84" i="10"/>
  <c r="A80" i="10"/>
  <c r="A76" i="10"/>
  <c r="A72" i="10"/>
  <c r="A68" i="10"/>
  <c r="A64" i="10"/>
  <c r="A60" i="10"/>
  <c r="A56" i="10"/>
  <c r="A52" i="10"/>
  <c r="A48" i="10"/>
  <c r="A44" i="10"/>
  <c r="A40" i="10"/>
  <c r="A36" i="10"/>
  <c r="A25" i="10"/>
  <c r="A21" i="10"/>
  <c r="A4" i="10"/>
  <c r="A79" i="10"/>
  <c r="A75" i="10"/>
  <c r="A71" i="10"/>
  <c r="A67" i="10"/>
  <c r="A63" i="10"/>
  <c r="A59" i="10"/>
  <c r="A55" i="10"/>
  <c r="A51" i="10"/>
  <c r="A47" i="10"/>
  <c r="A43" i="10"/>
  <c r="A39" i="10"/>
  <c r="A35" i="10"/>
  <c r="A28" i="10"/>
  <c r="A24" i="10"/>
  <c r="A20" i="10"/>
  <c r="A57" i="10"/>
  <c r="A53" i="10"/>
  <c r="A45" i="10"/>
  <c r="A37" i="10"/>
  <c r="A26" i="10"/>
  <c r="A18" i="10"/>
  <c r="A5" i="10"/>
  <c r="A83" i="10"/>
  <c r="A82" i="10"/>
  <c r="A78" i="10"/>
  <c r="A74" i="10"/>
  <c r="A70" i="10"/>
  <c r="A66" i="10"/>
  <c r="A62" i="10"/>
  <c r="A58" i="10"/>
  <c r="A54" i="10"/>
  <c r="A50" i="10"/>
  <c r="A46" i="10"/>
  <c r="A42" i="10"/>
  <c r="A38" i="10"/>
  <c r="A34" i="10"/>
  <c r="A27" i="10"/>
  <c r="A23" i="10"/>
  <c r="A19" i="10"/>
  <c r="A14" i="10"/>
  <c r="A81" i="10"/>
  <c r="A77" i="10"/>
  <c r="A73" i="10"/>
  <c r="A69" i="10"/>
  <c r="A65" i="10"/>
  <c r="A61" i="10"/>
  <c r="A49" i="10"/>
  <c r="A41" i="10"/>
  <c r="A22" i="10"/>
  <c r="Y172" i="1" l="1"/>
  <c r="AJ172" i="1" s="1"/>
  <c r="Y173" i="1"/>
  <c r="AJ173" i="1" s="1"/>
  <c r="Y201" i="1"/>
  <c r="AJ201" i="1" s="1"/>
  <c r="Y197" i="1"/>
  <c r="AJ197" i="1" s="1"/>
  <c r="Y193" i="1"/>
  <c r="AJ193" i="1" s="1"/>
  <c r="Y189" i="1"/>
  <c r="AJ189" i="1" s="1"/>
  <c r="Y185" i="1"/>
  <c r="AJ185" i="1" s="1"/>
  <c r="Y181" i="1"/>
  <c r="AJ181" i="1" s="1"/>
  <c r="Y177" i="1"/>
  <c r="AJ177" i="1" s="1"/>
  <c r="Y171" i="1"/>
  <c r="AJ171" i="1" s="1"/>
  <c r="Y167" i="1"/>
  <c r="AJ167" i="1" s="1"/>
  <c r="Y163" i="1"/>
  <c r="AJ163" i="1" s="1"/>
  <c r="Y159" i="1"/>
  <c r="AJ159" i="1" s="1"/>
  <c r="Y155" i="1"/>
  <c r="AJ155" i="1" s="1"/>
  <c r="Y151" i="1"/>
  <c r="AJ151" i="1" s="1"/>
  <c r="Y147" i="1"/>
  <c r="AJ147" i="1" s="1"/>
  <c r="Y143" i="1"/>
  <c r="AJ143" i="1" s="1"/>
  <c r="Y139" i="1"/>
  <c r="AJ139" i="1" s="1"/>
  <c r="Y135" i="1"/>
  <c r="AJ135" i="1" s="1"/>
  <c r="Y131" i="1"/>
  <c r="AJ131" i="1" s="1"/>
  <c r="Y127" i="1"/>
  <c r="AJ127" i="1" s="1"/>
  <c r="Y123" i="1"/>
  <c r="AJ123" i="1" s="1"/>
  <c r="Y119" i="1"/>
  <c r="AJ119" i="1" s="1"/>
  <c r="Y115" i="1"/>
  <c r="AJ115" i="1" s="1"/>
  <c r="Y111" i="1"/>
  <c r="AJ111" i="1" s="1"/>
  <c r="Y107" i="1"/>
  <c r="AJ107" i="1" s="1"/>
  <c r="Y103" i="1"/>
  <c r="AJ103" i="1" s="1"/>
  <c r="Y99" i="1"/>
  <c r="AJ99" i="1" s="1"/>
  <c r="Y95" i="1"/>
  <c r="AJ95" i="1" s="1"/>
  <c r="Y91" i="1"/>
  <c r="AJ91" i="1" s="1"/>
  <c r="Y87" i="1"/>
  <c r="AJ87" i="1" s="1"/>
  <c r="Y83" i="1"/>
  <c r="AJ83" i="1" s="1"/>
  <c r="Y79" i="1"/>
  <c r="AJ79" i="1" s="1"/>
  <c r="Y75" i="1"/>
  <c r="AJ75" i="1" s="1"/>
  <c r="Y71" i="1"/>
  <c r="AJ71" i="1" s="1"/>
  <c r="Y67" i="1"/>
  <c r="AJ67" i="1" s="1"/>
  <c r="Y63" i="1"/>
  <c r="AJ63" i="1" s="1"/>
  <c r="Y59" i="1"/>
  <c r="AJ59" i="1" s="1"/>
  <c r="Y55" i="1"/>
  <c r="AJ55" i="1" s="1"/>
  <c r="Y51" i="1"/>
  <c r="AJ51" i="1" s="1"/>
  <c r="Y47" i="1"/>
  <c r="AJ47" i="1" s="1"/>
  <c r="Y43" i="1"/>
  <c r="AJ43" i="1" s="1"/>
  <c r="Y39" i="1"/>
  <c r="AJ39" i="1" s="1"/>
  <c r="Y35" i="1"/>
  <c r="AJ35" i="1" s="1"/>
  <c r="Y31" i="1"/>
  <c r="AJ31" i="1" s="1"/>
  <c r="Y27" i="1"/>
  <c r="AJ27" i="1" s="1"/>
  <c r="Y23" i="1"/>
  <c r="AJ23" i="1" s="1"/>
  <c r="Y19" i="1"/>
  <c r="AJ19" i="1" s="1"/>
  <c r="Y11" i="1"/>
  <c r="AJ11" i="1" s="1"/>
  <c r="Y200" i="1"/>
  <c r="AJ200" i="1" s="1"/>
  <c r="Y192" i="1"/>
  <c r="AJ192" i="1" s="1"/>
  <c r="Y188" i="1"/>
  <c r="AJ188" i="1" s="1"/>
  <c r="Y180" i="1"/>
  <c r="AJ180" i="1" s="1"/>
  <c r="Y170" i="1"/>
  <c r="AJ170" i="1" s="1"/>
  <c r="Y158" i="1"/>
  <c r="AJ158" i="1" s="1"/>
  <c r="Y154" i="1"/>
  <c r="AJ154" i="1" s="1"/>
  <c r="Y142" i="1"/>
  <c r="AJ142" i="1" s="1"/>
  <c r="Y134" i="1"/>
  <c r="AJ134" i="1" s="1"/>
  <c r="Y130" i="1"/>
  <c r="AJ130" i="1" s="1"/>
  <c r="Y122" i="1"/>
  <c r="AJ122" i="1" s="1"/>
  <c r="Y114" i="1"/>
  <c r="AJ114" i="1" s="1"/>
  <c r="Y106" i="1"/>
  <c r="AJ106" i="1" s="1"/>
  <c r="Y98" i="1"/>
  <c r="AJ98" i="1" s="1"/>
  <c r="Y90" i="1"/>
  <c r="AJ90" i="1" s="1"/>
  <c r="Y78" i="1"/>
  <c r="AJ78" i="1" s="1"/>
  <c r="Y70" i="1"/>
  <c r="AJ70" i="1" s="1"/>
  <c r="Y66" i="1"/>
  <c r="AJ66" i="1" s="1"/>
  <c r="Y54" i="1"/>
  <c r="AJ54" i="1" s="1"/>
  <c r="Y46" i="1"/>
  <c r="AJ46" i="1" s="1"/>
  <c r="Y38" i="1"/>
  <c r="AJ38" i="1" s="1"/>
  <c r="Y30" i="1"/>
  <c r="AJ30" i="1" s="1"/>
  <c r="Y26" i="1"/>
  <c r="AJ26" i="1" s="1"/>
  <c r="Y14" i="1"/>
  <c r="AJ14" i="1" s="1"/>
  <c r="Y6" i="1"/>
  <c r="AJ6" i="1" s="1"/>
  <c r="Y195" i="1"/>
  <c r="AJ195" i="1" s="1"/>
  <c r="Y187" i="1"/>
  <c r="AJ187" i="1" s="1"/>
  <c r="Y179" i="1"/>
  <c r="AJ179" i="1" s="1"/>
  <c r="Y169" i="1"/>
  <c r="AJ169" i="1" s="1"/>
  <c r="Y165" i="1"/>
  <c r="AJ165" i="1" s="1"/>
  <c r="Y157" i="1"/>
  <c r="AJ157" i="1" s="1"/>
  <c r="Y149" i="1"/>
  <c r="AJ149" i="1" s="1"/>
  <c r="Y141" i="1"/>
  <c r="AJ141" i="1" s="1"/>
  <c r="Y129" i="1"/>
  <c r="AJ129" i="1" s="1"/>
  <c r="Y121" i="1"/>
  <c r="AJ121" i="1" s="1"/>
  <c r="Y117" i="1"/>
  <c r="AJ117" i="1" s="1"/>
  <c r="Y198" i="1"/>
  <c r="AJ198" i="1" s="1"/>
  <c r="Y194" i="1"/>
  <c r="AJ194" i="1" s="1"/>
  <c r="Y190" i="1"/>
  <c r="AJ190" i="1" s="1"/>
  <c r="Y186" i="1"/>
  <c r="AJ186" i="1" s="1"/>
  <c r="Y182" i="1"/>
  <c r="AJ182" i="1" s="1"/>
  <c r="Y178" i="1"/>
  <c r="AJ178" i="1" s="1"/>
  <c r="Y174" i="1"/>
  <c r="AJ174" i="1" s="1"/>
  <c r="Y168" i="1"/>
  <c r="AJ168" i="1" s="1"/>
  <c r="Y164" i="1"/>
  <c r="AJ164" i="1" s="1"/>
  <c r="Y160" i="1"/>
  <c r="AJ160" i="1" s="1"/>
  <c r="Y156" i="1"/>
  <c r="AJ156" i="1" s="1"/>
  <c r="Y152" i="1"/>
  <c r="AJ152" i="1" s="1"/>
  <c r="Y148" i="1"/>
  <c r="AJ148" i="1" s="1"/>
  <c r="Y144" i="1"/>
  <c r="AJ144" i="1" s="1"/>
  <c r="Y140" i="1"/>
  <c r="AJ140" i="1" s="1"/>
  <c r="Y136" i="1"/>
  <c r="AJ136" i="1" s="1"/>
  <c r="Y132" i="1"/>
  <c r="AJ132" i="1" s="1"/>
  <c r="Y128" i="1"/>
  <c r="AJ128" i="1" s="1"/>
  <c r="Y124" i="1"/>
  <c r="AJ124" i="1" s="1"/>
  <c r="Y120" i="1"/>
  <c r="AJ120" i="1" s="1"/>
  <c r="Y116" i="1"/>
  <c r="AJ116" i="1" s="1"/>
  <c r="Y112" i="1"/>
  <c r="AJ112" i="1" s="1"/>
  <c r="Y108" i="1"/>
  <c r="AJ108" i="1" s="1"/>
  <c r="Y104" i="1"/>
  <c r="AJ104" i="1" s="1"/>
  <c r="Y100" i="1"/>
  <c r="AJ100" i="1" s="1"/>
  <c r="Y96" i="1"/>
  <c r="AJ96" i="1" s="1"/>
  <c r="Y92" i="1"/>
  <c r="AJ92" i="1" s="1"/>
  <c r="Y88" i="1"/>
  <c r="AJ88" i="1" s="1"/>
  <c r="Y84" i="1"/>
  <c r="AJ84" i="1" s="1"/>
  <c r="Y80" i="1"/>
  <c r="AJ80" i="1" s="1"/>
  <c r="Y76" i="1"/>
  <c r="AJ76" i="1" s="1"/>
  <c r="Y72" i="1"/>
  <c r="AJ72" i="1" s="1"/>
  <c r="Y68" i="1"/>
  <c r="AJ68" i="1" s="1"/>
  <c r="Y64" i="1"/>
  <c r="AJ64" i="1" s="1"/>
  <c r="Y60" i="1"/>
  <c r="AJ60" i="1" s="1"/>
  <c r="Y56" i="1"/>
  <c r="AJ56" i="1" s="1"/>
  <c r="Y52" i="1"/>
  <c r="AJ52" i="1" s="1"/>
  <c r="Y48" i="1"/>
  <c r="AJ48" i="1" s="1"/>
  <c r="Y44" i="1"/>
  <c r="AJ44" i="1" s="1"/>
  <c r="Y40" i="1"/>
  <c r="AJ40" i="1" s="1"/>
  <c r="Y36" i="1"/>
  <c r="AJ36" i="1" s="1"/>
  <c r="Y32" i="1"/>
  <c r="AJ32" i="1" s="1"/>
  <c r="Y28" i="1"/>
  <c r="AJ28" i="1" s="1"/>
  <c r="Y24" i="1"/>
  <c r="AJ24" i="1" s="1"/>
  <c r="Y20" i="1"/>
  <c r="AJ20" i="1" s="1"/>
  <c r="Y16" i="1"/>
  <c r="AJ16" i="1" s="1"/>
  <c r="Y12" i="1"/>
  <c r="AJ12" i="1" s="1"/>
  <c r="Y8" i="1"/>
  <c r="AJ8" i="1" s="1"/>
  <c r="Y4" i="1"/>
  <c r="AJ4" i="1" s="1"/>
  <c r="Y15" i="1"/>
  <c r="AJ15" i="1" s="1"/>
  <c r="Y7" i="1"/>
  <c r="AJ7" i="1" s="1"/>
  <c r="Y196" i="1"/>
  <c r="AJ196" i="1" s="1"/>
  <c r="Y184" i="1"/>
  <c r="AJ184" i="1" s="1"/>
  <c r="Y176" i="1"/>
  <c r="AJ176" i="1" s="1"/>
  <c r="Y166" i="1"/>
  <c r="AJ166" i="1" s="1"/>
  <c r="Y162" i="1"/>
  <c r="AJ162" i="1" s="1"/>
  <c r="Y150" i="1"/>
  <c r="AJ150" i="1" s="1"/>
  <c r="Y146" i="1"/>
  <c r="AJ146" i="1" s="1"/>
  <c r="Y138" i="1"/>
  <c r="AJ138" i="1" s="1"/>
  <c r="Y126" i="1"/>
  <c r="AJ126" i="1" s="1"/>
  <c r="Y118" i="1"/>
  <c r="AJ118" i="1" s="1"/>
  <c r="Y110" i="1"/>
  <c r="AJ110" i="1" s="1"/>
  <c r="Y102" i="1"/>
  <c r="AJ102" i="1" s="1"/>
  <c r="Y94" i="1"/>
  <c r="AJ94" i="1" s="1"/>
  <c r="Y86" i="1"/>
  <c r="AJ86" i="1" s="1"/>
  <c r="Y82" i="1"/>
  <c r="AJ82" i="1" s="1"/>
  <c r="Y74" i="1"/>
  <c r="AJ74" i="1" s="1"/>
  <c r="Y62" i="1"/>
  <c r="AJ62" i="1" s="1"/>
  <c r="Y58" i="1"/>
  <c r="AJ58" i="1" s="1"/>
  <c r="Y50" i="1"/>
  <c r="AJ50" i="1" s="1"/>
  <c r="Y42" i="1"/>
  <c r="AJ42" i="1" s="1"/>
  <c r="Y34" i="1"/>
  <c r="AJ34" i="1" s="1"/>
  <c r="Y22" i="1"/>
  <c r="AJ22" i="1" s="1"/>
  <c r="Y18" i="1"/>
  <c r="AJ18" i="1" s="1"/>
  <c r="Y10" i="1"/>
  <c r="AJ10" i="1" s="1"/>
  <c r="Y199" i="1"/>
  <c r="AJ199" i="1" s="1"/>
  <c r="Y191" i="1"/>
  <c r="AJ191" i="1" s="1"/>
  <c r="Y183" i="1"/>
  <c r="AJ183" i="1" s="1"/>
  <c r="Y175" i="1"/>
  <c r="AJ175" i="1" s="1"/>
  <c r="Y161" i="1"/>
  <c r="AJ161" i="1" s="1"/>
  <c r="Y153" i="1"/>
  <c r="AJ153" i="1" s="1"/>
  <c r="Y145" i="1"/>
  <c r="AJ145" i="1" s="1"/>
  <c r="Y137" i="1"/>
  <c r="AJ137" i="1" s="1"/>
  <c r="Y133" i="1"/>
  <c r="AJ133" i="1" s="1"/>
  <c r="Y125" i="1"/>
  <c r="AJ125" i="1" s="1"/>
  <c r="Y97" i="1"/>
  <c r="AJ97" i="1" s="1"/>
  <c r="Y93" i="1"/>
  <c r="AJ93" i="1" s="1"/>
  <c r="Y45" i="1"/>
  <c r="AJ45" i="1" s="1"/>
  <c r="Y13" i="1"/>
  <c r="AJ13" i="1" s="1"/>
  <c r="Y89" i="1"/>
  <c r="AJ89" i="1" s="1"/>
  <c r="Y57" i="1"/>
  <c r="AJ57" i="1" s="1"/>
  <c r="Y25" i="1"/>
  <c r="AJ25" i="1" s="1"/>
  <c r="Y101" i="1"/>
  <c r="AJ101" i="1" s="1"/>
  <c r="Y85" i="1"/>
  <c r="AJ85" i="1" s="1"/>
  <c r="Y69" i="1"/>
  <c r="AJ69" i="1" s="1"/>
  <c r="Y53" i="1"/>
  <c r="AJ53" i="1" s="1"/>
  <c r="Y37" i="1"/>
  <c r="AJ37" i="1" s="1"/>
  <c r="Y21" i="1"/>
  <c r="AJ21" i="1" s="1"/>
  <c r="Y5" i="1"/>
  <c r="AJ5" i="1" s="1"/>
  <c r="Y113" i="1"/>
  <c r="AJ113" i="1" s="1"/>
  <c r="Y81" i="1"/>
  <c r="AJ81" i="1" s="1"/>
  <c r="Y65" i="1"/>
  <c r="AJ65" i="1" s="1"/>
  <c r="Y49" i="1"/>
  <c r="AJ49" i="1" s="1"/>
  <c r="Y33" i="1"/>
  <c r="AJ33" i="1" s="1"/>
  <c r="Y17" i="1"/>
  <c r="AJ17" i="1" s="1"/>
  <c r="Y109" i="1"/>
  <c r="AJ109" i="1" s="1"/>
  <c r="Y77" i="1"/>
  <c r="AJ77" i="1" s="1"/>
  <c r="Y61" i="1"/>
  <c r="AJ61" i="1" s="1"/>
  <c r="Y29" i="1"/>
  <c r="AJ29" i="1" s="1"/>
  <c r="Y105" i="1"/>
  <c r="AJ105" i="1" s="1"/>
  <c r="Y73" i="1"/>
  <c r="AJ73" i="1" s="1"/>
  <c r="Y41" i="1"/>
  <c r="AJ41" i="1" s="1"/>
  <c r="Y9" i="1"/>
  <c r="AJ9" i="1" s="1"/>
  <c r="D11" i="7" l="1"/>
</calcChain>
</file>

<file path=xl/sharedStrings.xml><?xml version="1.0" encoding="utf-8"?>
<sst xmlns="http://schemas.openxmlformats.org/spreadsheetml/2006/main" count="19866" uniqueCount="6146">
  <si>
    <t>Roman</t>
  </si>
  <si>
    <t>AGADULLIN</t>
  </si>
  <si>
    <t>Emilia</t>
  </si>
  <si>
    <t>AGIER</t>
  </si>
  <si>
    <t>Justyna</t>
  </si>
  <si>
    <t>AUGUSTYNIAK</t>
  </si>
  <si>
    <t>Katre</t>
  </si>
  <si>
    <t>BCHOUR</t>
  </si>
  <si>
    <t>Katarzyna</t>
  </si>
  <si>
    <t>DOMINAS</t>
  </si>
  <si>
    <t>Julie</t>
  </si>
  <si>
    <t>DON</t>
  </si>
  <si>
    <t>Hicham</t>
  </si>
  <si>
    <t>EL-OUALI</t>
  </si>
  <si>
    <t>Izabela</t>
  </si>
  <si>
    <t>FAGAS</t>
  </si>
  <si>
    <t>Houmem</t>
  </si>
  <si>
    <t>HAMMOUDA</t>
  </si>
  <si>
    <t>William</t>
  </si>
  <si>
    <t>HERNANDEZ</t>
  </si>
  <si>
    <t>Venant</t>
  </si>
  <si>
    <t>JAOMANORO</t>
  </si>
  <si>
    <t>Agata</t>
  </si>
  <si>
    <t>JASION</t>
  </si>
  <si>
    <t>Ahriem</t>
  </si>
  <si>
    <t>JASSINE</t>
  </si>
  <si>
    <t>Weronika</t>
  </si>
  <si>
    <t>KALISZ</t>
  </si>
  <si>
    <t>Jean Paul</t>
  </si>
  <si>
    <t>KENMOE</t>
  </si>
  <si>
    <t>Zielinska</t>
  </si>
  <si>
    <t>Dagmara</t>
  </si>
  <si>
    <t>Nkem Obilom</t>
  </si>
  <si>
    <t>KIERZENKOWSKA</t>
  </si>
  <si>
    <t>Michal</t>
  </si>
  <si>
    <t>LISZEWSKI</t>
  </si>
  <si>
    <t>Ilona</t>
  </si>
  <si>
    <t>MAJER</t>
  </si>
  <si>
    <t>Nino</t>
  </si>
  <si>
    <t>MAMALADZE</t>
  </si>
  <si>
    <t>Siva</t>
  </si>
  <si>
    <t>MARTHALA</t>
  </si>
  <si>
    <t>Anna</t>
  </si>
  <si>
    <t>Mikina</t>
  </si>
  <si>
    <t>Ewelina</t>
  </si>
  <si>
    <t>MIKUCKA</t>
  </si>
  <si>
    <t>Urszula</t>
  </si>
  <si>
    <t>MILLER</t>
  </si>
  <si>
    <t>Paulina</t>
  </si>
  <si>
    <t>NASTALSKA</t>
  </si>
  <si>
    <t>Ursula</t>
  </si>
  <si>
    <t>N'GUESSAN</t>
  </si>
  <si>
    <t>Rodriguez Alamanza</t>
  </si>
  <si>
    <t>NOE</t>
  </si>
  <si>
    <t>Marta</t>
  </si>
  <si>
    <t>PALCZYNSKA</t>
  </si>
  <si>
    <t>PILICH</t>
  </si>
  <si>
    <t>Joanna</t>
  </si>
  <si>
    <t>PIORO</t>
  </si>
  <si>
    <t>Bharti</t>
  </si>
  <si>
    <t>RAMCHANDANI</t>
  </si>
  <si>
    <t>Christy</t>
  </si>
  <si>
    <t>REDDY</t>
  </si>
  <si>
    <t>Tomasz</t>
  </si>
  <si>
    <t>SAKTURA</t>
  </si>
  <si>
    <t>Pawel</t>
  </si>
  <si>
    <t>SCIESZKO</t>
  </si>
  <si>
    <t>Zhubia</t>
  </si>
  <si>
    <t>SHEKH</t>
  </si>
  <si>
    <t>Aleksandra</t>
  </si>
  <si>
    <t>SLIWKIEWICZ</t>
  </si>
  <si>
    <t>Lukasz</t>
  </si>
  <si>
    <t>SOBON</t>
  </si>
  <si>
    <t>SROKA</t>
  </si>
  <si>
    <t>STEFANIAK</t>
  </si>
  <si>
    <t>Sebastian</t>
  </si>
  <si>
    <t>SZRAJNERT</t>
  </si>
  <si>
    <t>Ramanjaneyulu</t>
  </si>
  <si>
    <t>DASARI</t>
  </si>
  <si>
    <t>Piotr</t>
  </si>
  <si>
    <t>KULZA</t>
  </si>
  <si>
    <t>Marcin</t>
  </si>
  <si>
    <t>GLOWALA</t>
  </si>
  <si>
    <t>Manuel</t>
  </si>
  <si>
    <t>MELCON</t>
  </si>
  <si>
    <t>Patryk</t>
  </si>
  <si>
    <t>TOMASZEWSKI</t>
  </si>
  <si>
    <t>Wioleta</t>
  </si>
  <si>
    <t>CICHAL</t>
  </si>
  <si>
    <t>Magdalena</t>
  </si>
  <si>
    <t>JANIAK</t>
  </si>
  <si>
    <t>Ewa</t>
  </si>
  <si>
    <t>KOBIERSKA</t>
  </si>
  <si>
    <t>Oleg</t>
  </si>
  <si>
    <t>PAVLIV</t>
  </si>
  <si>
    <t>Aneta</t>
  </si>
  <si>
    <t>SADOWSKA</t>
  </si>
  <si>
    <t>Wilczynska</t>
  </si>
  <si>
    <t>Devi</t>
  </si>
  <si>
    <t>BARATI</t>
  </si>
  <si>
    <t>BERNER</t>
  </si>
  <si>
    <t>BRODECKA</t>
  </si>
  <si>
    <t>Fobester</t>
  </si>
  <si>
    <t>CHADEHUMBE</t>
  </si>
  <si>
    <t>Laxmi</t>
  </si>
  <si>
    <t>GOLLAPUDI</t>
  </si>
  <si>
    <t>Zied</t>
  </si>
  <si>
    <t>HAMOUDA</t>
  </si>
  <si>
    <t>KOWALCZYK</t>
  </si>
  <si>
    <t>KOWALSKA</t>
  </si>
  <si>
    <t>Sheetal</t>
  </si>
  <si>
    <t>MANGALWEDHEKAR</t>
  </si>
  <si>
    <t>Jakub</t>
  </si>
  <si>
    <t>NADOLSKI</t>
  </si>
  <si>
    <t>Sharukhkhan</t>
  </si>
  <si>
    <t>PATHAN</t>
  </si>
  <si>
    <t>Damian</t>
  </si>
  <si>
    <t>PAWLAK</t>
  </si>
  <si>
    <t>Bohdan</t>
  </si>
  <si>
    <t>POSELIUZHNYI</t>
  </si>
  <si>
    <t>Daria</t>
  </si>
  <si>
    <t>RUTKOWSKA</t>
  </si>
  <si>
    <t>Cesar</t>
  </si>
  <si>
    <t>SOLORZANO</t>
  </si>
  <si>
    <t>Klaudia</t>
  </si>
  <si>
    <t>STRAMSKA</t>
  </si>
  <si>
    <t>SZCZYGIELSKI</t>
  </si>
  <si>
    <t>WIERZBOWSKA</t>
  </si>
  <si>
    <t>Angelika</t>
  </si>
  <si>
    <t>ZAWADZKA</t>
  </si>
  <si>
    <t>First Name</t>
  </si>
  <si>
    <t>Last Name</t>
  </si>
  <si>
    <t>Gender</t>
  </si>
  <si>
    <t>Employee ID</t>
  </si>
  <si>
    <t>Entry Date</t>
  </si>
  <si>
    <t>Exit Date</t>
  </si>
  <si>
    <t>Employee Status</t>
  </si>
  <si>
    <t>Infosys Site</t>
  </si>
  <si>
    <t>Functional Area</t>
  </si>
  <si>
    <t>Certification Date</t>
  </si>
  <si>
    <t>Country Scope</t>
  </si>
  <si>
    <t>Regional Scope</t>
  </si>
  <si>
    <t>Full Name</t>
  </si>
  <si>
    <t>SAP</t>
  </si>
  <si>
    <t>HR</t>
  </si>
  <si>
    <t>GreatPlains</t>
  </si>
  <si>
    <t>Cadency</t>
  </si>
  <si>
    <t>Khalix</t>
  </si>
  <si>
    <t>FASSET</t>
  </si>
  <si>
    <t>SIMBA</t>
  </si>
  <si>
    <t>Generic MailBox</t>
  </si>
  <si>
    <t>SharePoint</t>
  </si>
  <si>
    <t>Shared Folders</t>
  </si>
  <si>
    <t>Infosys Tools</t>
  </si>
  <si>
    <t>Active</t>
  </si>
  <si>
    <t>Inactive</t>
  </si>
  <si>
    <t>SamAccountName</t>
  </si>
  <si>
    <t>GivenName</t>
  </si>
  <si>
    <t>sn</t>
  </si>
  <si>
    <t>DisplayName</t>
  </si>
  <si>
    <t>E-mail @</t>
  </si>
  <si>
    <t>Title</t>
  </si>
  <si>
    <t>Country</t>
  </si>
  <si>
    <t>Manager</t>
  </si>
  <si>
    <t>employeeID</t>
  </si>
  <si>
    <t>mpilich</t>
  </si>
  <si>
    <t>Marta PILICH</t>
  </si>
  <si>
    <t>mpilich@markem-imaje.com</t>
  </si>
  <si>
    <t>Lodz</t>
  </si>
  <si>
    <t>Other Finance</t>
  </si>
  <si>
    <t>France</t>
  </si>
  <si>
    <t>Romain FRASCA</t>
  </si>
  <si>
    <t>amikina</t>
  </si>
  <si>
    <t>Anna Mikina</t>
  </si>
  <si>
    <t>amikina@markem-imaje.com</t>
  </si>
  <si>
    <t>wkalisz</t>
  </si>
  <si>
    <t>Weronika KALISZ</t>
  </si>
  <si>
    <t>wkalisz@markem-imaje.com</t>
  </si>
  <si>
    <t>emikucka</t>
  </si>
  <si>
    <t>Ewelina MIKUCKA</t>
  </si>
  <si>
    <t>emikucka@markem-imaje.com</t>
  </si>
  <si>
    <t>mglowala</t>
  </si>
  <si>
    <t>Marcin GLOWALA</t>
  </si>
  <si>
    <t>mglowala@markem-imaje.com</t>
  </si>
  <si>
    <t>Contractor</t>
  </si>
  <si>
    <t>Germany</t>
  </si>
  <si>
    <t>Luis Gabriel GUIZA PEREZ</t>
  </si>
  <si>
    <t>csolorzano</t>
  </si>
  <si>
    <t>Cesar SOLORZANO</t>
  </si>
  <si>
    <t>csolorzano@markem-imaje.com</t>
  </si>
  <si>
    <t>Consultant Infosys</t>
  </si>
  <si>
    <t>Cindy CZECH</t>
  </si>
  <si>
    <t>ekobierska</t>
  </si>
  <si>
    <t>Ewa KOBIERSKA</t>
  </si>
  <si>
    <t>ekobierska@markem-imaje.com</t>
  </si>
  <si>
    <t>Isabell JAY</t>
  </si>
  <si>
    <t>vjaomanoro</t>
  </si>
  <si>
    <t>Venant JAOMANORO</t>
  </si>
  <si>
    <t>vjaomanoro@markem-imaje.com</t>
  </si>
  <si>
    <t>imajer</t>
  </si>
  <si>
    <t>Ilona MAJER</t>
  </si>
  <si>
    <t>imajer@markem-imaje.com</t>
  </si>
  <si>
    <t>ptomaszewski</t>
  </si>
  <si>
    <t>Patryk TOMASZEWSKI</t>
  </si>
  <si>
    <t>ptomaszewski@markem-imaje.com</t>
  </si>
  <si>
    <t>Infosys contractor</t>
  </si>
  <si>
    <t>unguessan</t>
  </si>
  <si>
    <t>Ursula N'GUESSAN</t>
  </si>
  <si>
    <t>unguessan@markem-imaje.com</t>
  </si>
  <si>
    <t>mliszewski</t>
  </si>
  <si>
    <t>Michal LISZEWSKI</t>
  </si>
  <si>
    <t>mliszewski@markem-imaje.com</t>
  </si>
  <si>
    <t>rdasari</t>
  </si>
  <si>
    <t>Ramanjaneyulu DASARI</t>
  </si>
  <si>
    <t>rdasari@markem-imaje.com</t>
  </si>
  <si>
    <t>Nadine BOLZ</t>
  </si>
  <si>
    <t>pkowalczyk2</t>
  </si>
  <si>
    <t>Piotr KOWALCZYK (BOGGARAPU)</t>
  </si>
  <si>
    <t>pkowalczyk2@markem-imaje.com</t>
  </si>
  <si>
    <t>mpalczynska</t>
  </si>
  <si>
    <t>Marta PALCZYNSKA</t>
  </si>
  <si>
    <t>mpalczynska@markem-imaje.com</t>
  </si>
  <si>
    <t>jaugustyniak</t>
  </si>
  <si>
    <t>Justyna AUGUSTYNIAK</t>
  </si>
  <si>
    <t>jaugustyniak@markem-imaje.com</t>
  </si>
  <si>
    <t>iwilczynska</t>
  </si>
  <si>
    <t>Izabela Wilczynska</t>
  </si>
  <si>
    <t>iwilczynska@markem-imaje.com</t>
  </si>
  <si>
    <t>nmamaladze</t>
  </si>
  <si>
    <t>Nino MAMALADZE (MARMALADZE)</t>
  </si>
  <si>
    <t>nmamaladze@markem-imaje.com</t>
  </si>
  <si>
    <t>awierzbowska</t>
  </si>
  <si>
    <t>Agata WIERZBOWSKA</t>
  </si>
  <si>
    <t>awierzbowska@markem-imaje.com</t>
  </si>
  <si>
    <t>azawadzka</t>
  </si>
  <si>
    <t>Angelika ZAWADZKA</t>
  </si>
  <si>
    <t>azawadzka@markem-imaje.com</t>
  </si>
  <si>
    <t>abrodecka</t>
  </si>
  <si>
    <t>Anna BRODECKA</t>
  </si>
  <si>
    <t>abrodecka@markem-imaje.com</t>
  </si>
  <si>
    <t>akowalska</t>
  </si>
  <si>
    <t>Anna KOWALSKA</t>
  </si>
  <si>
    <t>akowalska@markem-imaje.com</t>
  </si>
  <si>
    <t>asadowska</t>
  </si>
  <si>
    <t>Aneta SADOWSKA</t>
  </si>
  <si>
    <t>asadowska@markem-imaje.com</t>
  </si>
  <si>
    <t>smangalwedhe</t>
  </si>
  <si>
    <t>Sheetal MANGALWEDHEKAR</t>
  </si>
  <si>
    <t>smangalwedhe@markem-imaje.com</t>
  </si>
  <si>
    <t>dbarati</t>
  </si>
  <si>
    <t>Devi BARATI</t>
  </si>
  <si>
    <t>dbarati@markem-imaje.com</t>
  </si>
  <si>
    <t>spathan</t>
  </si>
  <si>
    <t>Sharukhkhan PATHAN (SHARUKHKHAN)</t>
  </si>
  <si>
    <t>spathan@markem-imaje.com</t>
  </si>
  <si>
    <t>jpioro</t>
  </si>
  <si>
    <t>Joanna PIORO</t>
  </si>
  <si>
    <t>jpioro@markem-imaje.com</t>
  </si>
  <si>
    <t>creddy</t>
  </si>
  <si>
    <t>Christy REDDY</t>
  </si>
  <si>
    <t>creddy@markem-imaje.com</t>
  </si>
  <si>
    <t>opavliv</t>
  </si>
  <si>
    <t>Oleg PAVLIV</t>
  </si>
  <si>
    <t>opavliv@markem-imaje.com</t>
  </si>
  <si>
    <t>lsobon</t>
  </si>
  <si>
    <t>Lukasz SOBON</t>
  </si>
  <si>
    <t>lsobon@markem-imaje.com</t>
  </si>
  <si>
    <t>eagier2</t>
  </si>
  <si>
    <t>Emilia AGIER</t>
  </si>
  <si>
    <t>eagier2@markem-imaje.com</t>
  </si>
  <si>
    <t>dpawlak</t>
  </si>
  <si>
    <t>Damian PAWLAK</t>
  </si>
  <si>
    <t>dpawlak@markem-imaje.com</t>
  </si>
  <si>
    <t>pkulza</t>
  </si>
  <si>
    <t>Piotr KULZA</t>
  </si>
  <si>
    <t>pkulza@markem-imaje.com</t>
  </si>
  <si>
    <t>pszczygielsk</t>
  </si>
  <si>
    <t>Piotr SZCZYGIELSKI</t>
  </si>
  <si>
    <t>pszczygielsk@markem-imaje.com</t>
  </si>
  <si>
    <t>asliwkiewicz</t>
  </si>
  <si>
    <t>Aleksandra SLIWKIEWICZ</t>
  </si>
  <si>
    <t>asliwkiewicz@markem-imaje.com</t>
  </si>
  <si>
    <t>ajasion</t>
  </si>
  <si>
    <t>Agata JASION</t>
  </si>
  <si>
    <t>ajasion@markem-imaje.com</t>
  </si>
  <si>
    <t>kbchour</t>
  </si>
  <si>
    <t>Katre BCHOUR</t>
  </si>
  <si>
    <t>kbchour@markem-imaje.com</t>
  </si>
  <si>
    <t>kkierzenkows</t>
  </si>
  <si>
    <t>Katarzyna KIERZENKOWSKA</t>
  </si>
  <si>
    <t>kkierzenkows@markem-imaje.com</t>
  </si>
  <si>
    <t>kstramska</t>
  </si>
  <si>
    <t>Klaudia STRAMSKA</t>
  </si>
  <si>
    <t>kstramska@markem-imaje.com</t>
  </si>
  <si>
    <t>pnastalska</t>
  </si>
  <si>
    <t>Paulina NASTALSKA</t>
  </si>
  <si>
    <t>pnastalska@markem-imaje.com</t>
  </si>
  <si>
    <t>tsaktura</t>
  </si>
  <si>
    <t>Tomasz SAKTURA</t>
  </si>
  <si>
    <t>tsaktura@markem-imaje.com</t>
  </si>
  <si>
    <t>drutkowska</t>
  </si>
  <si>
    <t>Daria RUTKOWSKA</t>
  </si>
  <si>
    <t>drutkowska@markem-imaje.com</t>
  </si>
  <si>
    <t>helouali</t>
  </si>
  <si>
    <t>Hicham EL-OUALI</t>
  </si>
  <si>
    <t>helouali@markem-imaje.com</t>
  </si>
  <si>
    <t>whernandez</t>
  </si>
  <si>
    <t>William HERNANDEZ</t>
  </si>
  <si>
    <t>whernandez@markem-imaje.com</t>
  </si>
  <si>
    <t>smarthala</t>
  </si>
  <si>
    <t>Siva MARTHALA</t>
  </si>
  <si>
    <t>smarthala@markem-imaje.com</t>
  </si>
  <si>
    <t>zhamouda</t>
  </si>
  <si>
    <t>Zied HAMOUDA</t>
  </si>
  <si>
    <t>zhamouda@markem-imaje.com</t>
  </si>
  <si>
    <t>jdon</t>
  </si>
  <si>
    <t>Julie DON</t>
  </si>
  <si>
    <t>jdon@markem-imaje.com</t>
  </si>
  <si>
    <t>jnadolski</t>
  </si>
  <si>
    <t>Jakub NADOLSKI</t>
  </si>
  <si>
    <t>jnadolski@markem-imaje.com</t>
  </si>
  <si>
    <t>eberner</t>
  </si>
  <si>
    <t>Ewa BERNER</t>
  </si>
  <si>
    <t>eberner@markem-imaje.com</t>
  </si>
  <si>
    <t>kdominas</t>
  </si>
  <si>
    <t>Katarzyna DOMINAS</t>
  </si>
  <si>
    <t>kdominas@markem-imaje.com</t>
  </si>
  <si>
    <t>ifagas</t>
  </si>
  <si>
    <t>Izabela FAGAS</t>
  </si>
  <si>
    <t>ifagas@markem-imaje.com</t>
  </si>
  <si>
    <t>wcichal</t>
  </si>
  <si>
    <t>Wioleta CICHAL</t>
  </si>
  <si>
    <t>wcichal@markem-imaje.com</t>
  </si>
  <si>
    <t>lgollapudi</t>
  </si>
  <si>
    <t>Laxmi GOLLAPUDI</t>
  </si>
  <si>
    <t>lgollapudi@markem-imaje.com</t>
  </si>
  <si>
    <t>umiller</t>
  </si>
  <si>
    <t>Urszula MILLER</t>
  </si>
  <si>
    <t>umiller@markem-imaje.com</t>
  </si>
  <si>
    <t>ragadullin</t>
  </si>
  <si>
    <t>Roman AGADULLIN</t>
  </si>
  <si>
    <t>ragadullin@markem-imaje.com</t>
  </si>
  <si>
    <t>pscieszko</t>
  </si>
  <si>
    <t>Pawel SCIESZKO</t>
  </si>
  <si>
    <t>pscieszko@markem-imaje.com</t>
  </si>
  <si>
    <t>ajassine</t>
  </si>
  <si>
    <t>Ahriem JASSINE</t>
  </si>
  <si>
    <t>ajassine@markem-imaje.com</t>
  </si>
  <si>
    <t>lsroka</t>
  </si>
  <si>
    <t>Lukasz SROKA</t>
  </si>
  <si>
    <t>lsroka@markem-imaje.com</t>
  </si>
  <si>
    <t>sszrajnert</t>
  </si>
  <si>
    <t>Sebastian SZRAJNERT</t>
  </si>
  <si>
    <t>sszrajnert@markem-imaje.com</t>
  </si>
  <si>
    <t>jkenmoe</t>
  </si>
  <si>
    <t>Jean Paul KENMOE</t>
  </si>
  <si>
    <t>jkenmoe@markem-imaje.com</t>
  </si>
  <si>
    <t>bramchandani</t>
  </si>
  <si>
    <t>Bharti RAMCHANDANI</t>
  </si>
  <si>
    <t>bramchandani@markem-imaje.com</t>
  </si>
  <si>
    <t>zshekh</t>
  </si>
  <si>
    <t>Zhubia SHEKH</t>
  </si>
  <si>
    <t>zshekh@markem-imaje.com</t>
  </si>
  <si>
    <t>mjaniak</t>
  </si>
  <si>
    <t>Magdalena JANIAK</t>
  </si>
  <si>
    <t>mjaniak@markem-imaje.com</t>
  </si>
  <si>
    <t>rnoe</t>
  </si>
  <si>
    <t>Rodriguez Alamanza NOE</t>
  </si>
  <si>
    <t>rnoe@markem-imaje.com</t>
  </si>
  <si>
    <t>bposeliuzhny</t>
  </si>
  <si>
    <t>Bohdan POSELIUZHNYI</t>
  </si>
  <si>
    <t>bposeliuzhny@markem-imaje.com</t>
  </si>
  <si>
    <t>mmelcon</t>
  </si>
  <si>
    <t>Manuel MELCON</t>
  </si>
  <si>
    <t>mmelcon@markem-imaje.com</t>
  </si>
  <si>
    <t>astefaniak</t>
  </si>
  <si>
    <t>Aleksandra STEFANIAK (SEFANIAK)</t>
  </si>
  <si>
    <t>astefaniak@markem-imaje.com</t>
  </si>
  <si>
    <t>hhammouda</t>
  </si>
  <si>
    <t>Houmem HAMMOUDA</t>
  </si>
  <si>
    <t>hhammouda@markem-imaje.com</t>
  </si>
  <si>
    <t>fchadehumbe</t>
  </si>
  <si>
    <t>Fobester CHADEHUMBE</t>
  </si>
  <si>
    <t>fchadehumbe@markem-imaje.com</t>
  </si>
  <si>
    <t>Domain</t>
  </si>
  <si>
    <t>M-I E-mail @</t>
  </si>
  <si>
    <t>TL</t>
  </si>
  <si>
    <t>Agier</t>
  </si>
  <si>
    <t>AR</t>
  </si>
  <si>
    <t>Yassine</t>
  </si>
  <si>
    <t>Aneta Sadowska</t>
  </si>
  <si>
    <t>Collection</t>
  </si>
  <si>
    <t>AP</t>
  </si>
  <si>
    <t>Athimni</t>
  </si>
  <si>
    <t>Controls</t>
  </si>
  <si>
    <t>GL</t>
  </si>
  <si>
    <t>Bielecki</t>
  </si>
  <si>
    <t>abielecki@markem-imaje.com</t>
  </si>
  <si>
    <t xml:space="preserve">Keerthi Priya </t>
  </si>
  <si>
    <t>Boggarapu</t>
  </si>
  <si>
    <t>Borowska</t>
  </si>
  <si>
    <t>eborowska@markem-imaje.com</t>
  </si>
  <si>
    <t xml:space="preserve">Anna </t>
  </si>
  <si>
    <t>Brodecka</t>
  </si>
  <si>
    <t xml:space="preserve">Fabrizio </t>
  </si>
  <si>
    <t>Carbonaro</t>
  </si>
  <si>
    <t>fcarbonaro@markem-imaje.com</t>
  </si>
  <si>
    <t xml:space="preserve">Fobester </t>
  </si>
  <si>
    <t>Chadehumbe</t>
  </si>
  <si>
    <t xml:space="preserve">Wioleta </t>
  </si>
  <si>
    <t>Cichal</t>
  </si>
  <si>
    <t>Czerwinska</t>
  </si>
  <si>
    <t>iczerwinska@markem-imaje.com</t>
  </si>
  <si>
    <t>Quality</t>
  </si>
  <si>
    <t>Czyzak</t>
  </si>
  <si>
    <t>sczyzak@markem-imaje.com</t>
  </si>
  <si>
    <t xml:space="preserve">Ramanjaneyulu </t>
  </si>
  <si>
    <t>Dasari</t>
  </si>
  <si>
    <t>Faflik</t>
  </si>
  <si>
    <t>efaflik@markem-imaje.com</t>
  </si>
  <si>
    <t xml:space="preserve">Aneta </t>
  </si>
  <si>
    <t>Figura</t>
  </si>
  <si>
    <t>afigura@markem-imaje.com</t>
  </si>
  <si>
    <t xml:space="preserve">Marcin </t>
  </si>
  <si>
    <t>Glowala</t>
  </si>
  <si>
    <t xml:space="preserve">Laxmi </t>
  </si>
  <si>
    <t>Gollapudi</t>
  </si>
  <si>
    <t xml:space="preserve">Daria </t>
  </si>
  <si>
    <t>Grzyb</t>
  </si>
  <si>
    <t>dgrzyb@markem-imaje.com</t>
  </si>
  <si>
    <t>Viraj</t>
  </si>
  <si>
    <t>Gupte</t>
  </si>
  <si>
    <t>vgupte@markem-imaje.com</t>
  </si>
  <si>
    <t>Hyzy</t>
  </si>
  <si>
    <t>ahyzy@markem-imaje.com</t>
  </si>
  <si>
    <t>Jaomanoro</t>
  </si>
  <si>
    <t>Kazimierska</t>
  </si>
  <si>
    <t>Kowalska</t>
  </si>
  <si>
    <t>Kozlenko</t>
  </si>
  <si>
    <t xml:space="preserve">Piotr </t>
  </si>
  <si>
    <t>Kulza</t>
  </si>
  <si>
    <t>Lesiewicz</t>
  </si>
  <si>
    <t>mlesiewicz@markem-imaje.com</t>
  </si>
  <si>
    <t>Martins</t>
  </si>
  <si>
    <t>Muzychko</t>
  </si>
  <si>
    <t xml:space="preserve">Oleg </t>
  </si>
  <si>
    <t>Pavliv</t>
  </si>
  <si>
    <t xml:space="preserve">Damian </t>
  </si>
  <si>
    <t>Pawlak</t>
  </si>
  <si>
    <t>Pietras</t>
  </si>
  <si>
    <t>mpietras@markem-imaje.com</t>
  </si>
  <si>
    <t>Pioro</t>
  </si>
  <si>
    <t>Rutkowska</t>
  </si>
  <si>
    <t>Sadowska</t>
  </si>
  <si>
    <t>Sayed</t>
  </si>
  <si>
    <t>asayed@markem-imaje.com</t>
  </si>
  <si>
    <t xml:space="preserve">Aleksandra </t>
  </si>
  <si>
    <t>Szkatula</t>
  </si>
  <si>
    <t>aszkatula@markem-imaje.com</t>
  </si>
  <si>
    <t xml:space="preserve">Ewa </t>
  </si>
  <si>
    <t>Madanmohan</t>
  </si>
  <si>
    <t>Vijaykumar</t>
  </si>
  <si>
    <t>mvijaykumar@markem-imaje.com</t>
  </si>
  <si>
    <t xml:space="preserve">Agata </t>
  </si>
  <si>
    <t>Wierzbowska</t>
  </si>
  <si>
    <t>Zawadzka</t>
  </si>
  <si>
    <t>Team Leader</t>
  </si>
  <si>
    <t>Email</t>
  </si>
  <si>
    <t>Hub Assignment</t>
  </si>
  <si>
    <t>LastName</t>
  </si>
  <si>
    <t>GPO</t>
  </si>
  <si>
    <t>Agadullin</t>
  </si>
  <si>
    <t>Anna Kowalska</t>
  </si>
  <si>
    <t>Justyna Augustyniak</t>
  </si>
  <si>
    <t>Operations Head</t>
  </si>
  <si>
    <t>Augustyniak</t>
  </si>
  <si>
    <t>Bchour</t>
  </si>
  <si>
    <t>Agata Jasion</t>
  </si>
  <si>
    <t>Berner</t>
  </si>
  <si>
    <t>Agata Wierzbowska</t>
  </si>
  <si>
    <t>Javier</t>
  </si>
  <si>
    <t>jbolanos@markem-imaje.com</t>
  </si>
  <si>
    <t>Daria Rutkowska</t>
  </si>
  <si>
    <t>Dominas</t>
  </si>
  <si>
    <t>Aleksandra Sliwkiewicz</t>
  </si>
  <si>
    <t>Marcelina</t>
  </si>
  <si>
    <t>Dominiak</t>
  </si>
  <si>
    <t>Eduardo</t>
  </si>
  <si>
    <t>egimeno@markem-imaje.com</t>
  </si>
  <si>
    <t>Hammouda</t>
  </si>
  <si>
    <t>Hamouda</t>
  </si>
  <si>
    <t>Wioltta</t>
  </si>
  <si>
    <t>Jakubowska</t>
  </si>
  <si>
    <t>maternity leave</t>
  </si>
  <si>
    <t>Janiak</t>
  </si>
  <si>
    <t>Jasion</t>
  </si>
  <si>
    <t>Emilia Agier</t>
  </si>
  <si>
    <t>Jaworska</t>
  </si>
  <si>
    <t>pjaworska@markem-imaje.com</t>
  </si>
  <si>
    <t>Kalisz</t>
  </si>
  <si>
    <t>Kenmoe</t>
  </si>
  <si>
    <t>Kierzenkowska</t>
  </si>
  <si>
    <t>Kowalczyk</t>
  </si>
  <si>
    <t>Vamsy</t>
  </si>
  <si>
    <t>Krishna</t>
  </si>
  <si>
    <t>vkrishna@markem-imaje.com</t>
  </si>
  <si>
    <t>Kuberska</t>
  </si>
  <si>
    <t>Leszczynska</t>
  </si>
  <si>
    <t>kleszczynska@markem-imaje.com</t>
  </si>
  <si>
    <t>long leave</t>
  </si>
  <si>
    <t>Liszewski</t>
  </si>
  <si>
    <t xml:space="preserve">Ilona </t>
  </si>
  <si>
    <t>Majer</t>
  </si>
  <si>
    <t>Mamaladze</t>
  </si>
  <si>
    <t>Melcon</t>
  </si>
  <si>
    <t>Mikucka</t>
  </si>
  <si>
    <t xml:space="preserve">Urszula </t>
  </si>
  <si>
    <t>Miller</t>
  </si>
  <si>
    <t>Karim</t>
  </si>
  <si>
    <t>Nabigh</t>
  </si>
  <si>
    <t>knabigh@markem-imaje.com</t>
  </si>
  <si>
    <t>Nadolski</t>
  </si>
  <si>
    <t>Nastalska</t>
  </si>
  <si>
    <t xml:space="preserve">Ursula </t>
  </si>
  <si>
    <t>n'Guessan</t>
  </si>
  <si>
    <t>Palczynska</t>
  </si>
  <si>
    <t>Pilich</t>
  </si>
  <si>
    <t>Alessandro</t>
  </si>
  <si>
    <t>Pompa</t>
  </si>
  <si>
    <t>apompa@markem-imaje.com</t>
  </si>
  <si>
    <t>Raszewski</t>
  </si>
  <si>
    <t>praszewski@markem-imaje.com</t>
  </si>
  <si>
    <t xml:space="preserve">Christy </t>
  </si>
  <si>
    <t>Reddy</t>
  </si>
  <si>
    <t>Noe</t>
  </si>
  <si>
    <t>Saktura</t>
  </si>
  <si>
    <t>Scieszko</t>
  </si>
  <si>
    <t>Sliwkiewicz</t>
  </si>
  <si>
    <t>Sobon</t>
  </si>
  <si>
    <t>Solorzano</t>
  </si>
  <si>
    <t>Sroka</t>
  </si>
  <si>
    <t>Stankowiak</t>
  </si>
  <si>
    <t>jstankowiak@markem-imaje.com</t>
  </si>
  <si>
    <t>Szczygielski</t>
  </si>
  <si>
    <t>pszczygielski@markem-imaje.com</t>
  </si>
  <si>
    <t>Szrajnert</t>
  </si>
  <si>
    <t>Tomaszewski</t>
  </si>
  <si>
    <t>Walczuk</t>
  </si>
  <si>
    <t>ewalczuk@markem-imaje.com</t>
  </si>
  <si>
    <t xml:space="preserve">Kaludia </t>
  </si>
  <si>
    <t>Wojtalewicz</t>
  </si>
  <si>
    <t>kwojtalewicz@markem-imaje.com</t>
  </si>
  <si>
    <t>Agnieszka</t>
  </si>
  <si>
    <t>Wyroda</t>
  </si>
  <si>
    <t>awyroda@markem-imaje.com</t>
  </si>
  <si>
    <t>long leave from 27/09/2017</t>
  </si>
  <si>
    <t>Status</t>
  </si>
  <si>
    <t>Tool Status</t>
  </si>
  <si>
    <t>BW</t>
  </si>
  <si>
    <t>Username</t>
  </si>
  <si>
    <t>Email Address</t>
  </si>
  <si>
    <t>Location Code</t>
  </si>
  <si>
    <t>Department</t>
  </si>
  <si>
    <t>Reconciler Role</t>
  </si>
  <si>
    <t>Reviewer Role</t>
  </si>
  <si>
    <t>Approver 1 Role</t>
  </si>
  <si>
    <t>Program Administrator Role</t>
  </si>
  <si>
    <t>Program Administrator User Role</t>
  </si>
  <si>
    <t>Program Administrator Data Profile</t>
  </si>
  <si>
    <t>Reconciler User Group Membership</t>
  </si>
  <si>
    <t>Active User</t>
  </si>
  <si>
    <t>Reconciliation Assignment Count</t>
  </si>
  <si>
    <t>Reconciliation (Backup) Assignment Count</t>
  </si>
  <si>
    <t>Review Assignment Count</t>
  </si>
  <si>
    <t>Review (Backup) Assignment Count</t>
  </si>
  <si>
    <t>Approval 1 Assignment Count</t>
  </si>
  <si>
    <t>Approval 1 (Backup) Assignment Count</t>
  </si>
  <si>
    <t>Paul</t>
  </si>
  <si>
    <t>Griffiths</t>
  </si>
  <si>
    <t>Paul Griffiths</t>
  </si>
  <si>
    <t>pgriffiths@markem-imaje.com</t>
  </si>
  <si>
    <t>MI</t>
  </si>
  <si>
    <t>No</t>
  </si>
  <si>
    <t>Yes</t>
  </si>
  <si>
    <t>Admin_Local</t>
  </si>
  <si>
    <t>MI-USA Canada</t>
  </si>
  <si>
    <t>Jon</t>
  </si>
  <si>
    <t>Babcock</t>
  </si>
  <si>
    <t>Jon Babcock</t>
  </si>
  <si>
    <t>jbabcock@markem-imaje.com</t>
  </si>
  <si>
    <t>Admin_Monitor</t>
  </si>
  <si>
    <t>Jie</t>
  </si>
  <si>
    <t>Maroni</t>
  </si>
  <si>
    <t>Jie Maroni</t>
  </si>
  <si>
    <t>jmaroni@markem-imaje.com</t>
  </si>
  <si>
    <t>MI-US and CanadA E0185 E0785 E6926</t>
  </si>
  <si>
    <t>Athena</t>
  </si>
  <si>
    <t>Seger</t>
  </si>
  <si>
    <t>Athena Seger</t>
  </si>
  <si>
    <t>aseger@markem-imaje.com</t>
  </si>
  <si>
    <t>Madhavi</t>
  </si>
  <si>
    <t>Chavan</t>
  </si>
  <si>
    <t>Madhavi Chavan</t>
  </si>
  <si>
    <t>mchavan@markem-imaje.com</t>
  </si>
  <si>
    <t>MI Infosys NAM</t>
  </si>
  <si>
    <t>Preethu</t>
  </si>
  <si>
    <t>Ram</t>
  </si>
  <si>
    <t>Preethu Ram</t>
  </si>
  <si>
    <t>pram@markem-imaje.com</t>
  </si>
  <si>
    <t>Pranjali</t>
  </si>
  <si>
    <t>Kulkarni</t>
  </si>
  <si>
    <t>Pranjali Kulkarni</t>
  </si>
  <si>
    <t>pkulkarni2@markem-imaje.com</t>
  </si>
  <si>
    <t>Heike</t>
  </si>
  <si>
    <t>FELDMANN</t>
  </si>
  <si>
    <t>Heike FELDMANN</t>
  </si>
  <si>
    <t>hfeldmann@markem-imaje.com</t>
  </si>
  <si>
    <t>Nathalie</t>
  </si>
  <si>
    <t>DUBOIS</t>
  </si>
  <si>
    <t>Nathalie DUBOIS</t>
  </si>
  <si>
    <t>ndubois@markem-imaje.com</t>
  </si>
  <si>
    <t>Pascale</t>
  </si>
  <si>
    <t>Ayache Baranger</t>
  </si>
  <si>
    <t>Pascale Ayache Baranger</t>
  </si>
  <si>
    <t>payache@markem-imaje.com</t>
  </si>
  <si>
    <t>Edeline</t>
  </si>
  <si>
    <t>De Abreu</t>
  </si>
  <si>
    <t>Edeline De Abreu</t>
  </si>
  <si>
    <t>edeabreu@markem-imaje.com</t>
  </si>
  <si>
    <t>Adam</t>
  </si>
  <si>
    <t>Adam Bielecki</t>
  </si>
  <si>
    <t>Adrian</t>
  </si>
  <si>
    <t>Adrian Hyzy</t>
  </si>
  <si>
    <t>Anna Brodecka</t>
  </si>
  <si>
    <t>Igor</t>
  </si>
  <si>
    <t>Igor Kozlenko</t>
  </si>
  <si>
    <t>Ikozlenko@markem-imaje.com</t>
  </si>
  <si>
    <t>Damian Pawlak</t>
  </si>
  <si>
    <t>Daniela</t>
  </si>
  <si>
    <t>Schietinger-Kirstein</t>
  </si>
  <si>
    <t>Daniela Schietinger-Kirstein</t>
  </si>
  <si>
    <t>dkirstein@markem-imaje.com</t>
  </si>
  <si>
    <t>MI-DACH</t>
  </si>
  <si>
    <t>Aneta Figura</t>
  </si>
  <si>
    <t>Wiola</t>
  </si>
  <si>
    <t>Wiola Cichal</t>
  </si>
  <si>
    <t>Wcichal@markem-imaje.com</t>
  </si>
  <si>
    <t>Paula</t>
  </si>
  <si>
    <t>Paula Kazimierska</t>
  </si>
  <si>
    <t>Pkazimierska@markem-imaje.com</t>
  </si>
  <si>
    <t>Drutkowska@markem-imaje.com</t>
  </si>
  <si>
    <t xml:space="preserve">MI-Agnieszka SZKATULA </t>
  </si>
  <si>
    <t>Khaled</t>
  </si>
  <si>
    <t>Khaled Athimni</t>
  </si>
  <si>
    <t>Kathimni@markem-imaje.com</t>
  </si>
  <si>
    <t>Liudmyla</t>
  </si>
  <si>
    <t>Liudmyla Muzychko</t>
  </si>
  <si>
    <t>Lmuzychko@markem-imaje.com</t>
  </si>
  <si>
    <t>Erhard</t>
  </si>
  <si>
    <t>Buchmann</t>
  </si>
  <si>
    <t>Erhard Buchmann</t>
  </si>
  <si>
    <t>ebuchmann@markem-imaje.com</t>
  </si>
  <si>
    <t>Gunter</t>
  </si>
  <si>
    <t>Greve</t>
  </si>
  <si>
    <t>Gunter Greve</t>
  </si>
  <si>
    <t>ggreve@markem-imaje.com</t>
  </si>
  <si>
    <t>Stephanie</t>
  </si>
  <si>
    <t>Braeuchle</t>
  </si>
  <si>
    <t>Stephanie Braeuchle</t>
  </si>
  <si>
    <t>sbrauchle@markem-imaje.com</t>
  </si>
  <si>
    <t>MI-BENELUX</t>
  </si>
  <si>
    <t>David</t>
  </si>
  <si>
    <t>Vissinger</t>
  </si>
  <si>
    <t>David Vissinger</t>
  </si>
  <si>
    <t>dvissinger@markem-imaje.com</t>
  </si>
  <si>
    <t>Elise</t>
  </si>
  <si>
    <t>Tan</t>
  </si>
  <si>
    <t>Elise Tan</t>
  </si>
  <si>
    <t>etan@markem-imaje.com</t>
  </si>
  <si>
    <t>Henry</t>
  </si>
  <si>
    <t>Chua</t>
  </si>
  <si>
    <t>Henry Chua</t>
  </si>
  <si>
    <t>hchua@markem-imaje.com</t>
  </si>
  <si>
    <t>MI-Asia</t>
  </si>
  <si>
    <t>Jimmy</t>
  </si>
  <si>
    <t>Agren</t>
  </si>
  <si>
    <t>Jimmy Agren</t>
  </si>
  <si>
    <t>jagren@markem-imaje.com</t>
  </si>
  <si>
    <t>Stefanie</t>
  </si>
  <si>
    <t>Wenz</t>
  </si>
  <si>
    <t>Stefanie Wenz</t>
  </si>
  <si>
    <t>swenz@markem-imaje.com</t>
  </si>
  <si>
    <t>MI-North Europe</t>
  </si>
  <si>
    <t>Nataliya</t>
  </si>
  <si>
    <t>Bogatova</t>
  </si>
  <si>
    <t>Nataliya Bogatova</t>
  </si>
  <si>
    <t>nbogatova@markem-imaje.com</t>
  </si>
  <si>
    <t>MI-Russia</t>
  </si>
  <si>
    <t>Marina</t>
  </si>
  <si>
    <t>Zharova</t>
  </si>
  <si>
    <t>Marina Zharova</t>
  </si>
  <si>
    <t>mzharova@markem-imaje.com</t>
  </si>
  <si>
    <t>Yao</t>
  </si>
  <si>
    <t>Yang</t>
  </si>
  <si>
    <t>Yao Yang</t>
  </si>
  <si>
    <t>yyang@markem-imaje.com</t>
  </si>
  <si>
    <t>Sakura</t>
  </si>
  <si>
    <t>Nishimiya</t>
  </si>
  <si>
    <t>Sakura Nishimiya</t>
  </si>
  <si>
    <t>snishimiya@markem-imaje.com</t>
  </si>
  <si>
    <t>Yuichiro</t>
  </si>
  <si>
    <t>Kimura</t>
  </si>
  <si>
    <t>Yuichiro Kimura</t>
  </si>
  <si>
    <t>ykimura@markem-imaje.com</t>
  </si>
  <si>
    <t>Paweena</t>
  </si>
  <si>
    <t>Tanvanichkul</t>
  </si>
  <si>
    <t>Paweena Tanvanichkul</t>
  </si>
  <si>
    <t>ptanvanichkul@markem-imaje.com</t>
  </si>
  <si>
    <t>Kanjana</t>
  </si>
  <si>
    <t>Henkoonkwamdee</t>
  </si>
  <si>
    <t>Kanjana Henkoonkwamdee</t>
  </si>
  <si>
    <t>khenkoonkwamdee@markem-imaje.com</t>
  </si>
  <si>
    <t>Gregoire</t>
  </si>
  <si>
    <t>Church</t>
  </si>
  <si>
    <t>Gregoire Church</t>
  </si>
  <si>
    <t>gchurch@markem-imaje.com</t>
  </si>
  <si>
    <t>Sebastien</t>
  </si>
  <si>
    <t>Abadie</t>
  </si>
  <si>
    <t>Sebastien Abadie</t>
  </si>
  <si>
    <t>sabadie@markem-imaje.com</t>
  </si>
  <si>
    <t>Deepak</t>
  </si>
  <si>
    <t>Negi</t>
  </si>
  <si>
    <t>Deepak Negi</t>
  </si>
  <si>
    <t>dnegi@markem-imaje.com</t>
  </si>
  <si>
    <t>MI-India E6946</t>
  </si>
  <si>
    <t>Ada</t>
  </si>
  <si>
    <t>Wu</t>
  </si>
  <si>
    <t>Ada Wu</t>
  </si>
  <si>
    <t>wwu@markem-imaje.com</t>
  </si>
  <si>
    <t>Xiao Yan</t>
  </si>
  <si>
    <t>Deng</t>
  </si>
  <si>
    <t>Xiao Yan Deng</t>
  </si>
  <si>
    <t>XDENG@markem-imaje.com</t>
  </si>
  <si>
    <t>Mabel</t>
  </si>
  <si>
    <t>Jin</t>
  </si>
  <si>
    <t>Mabel Jin</t>
  </si>
  <si>
    <t>mjin@markem-imaje.com</t>
  </si>
  <si>
    <t>MI-China</t>
  </si>
  <si>
    <t>Hua Lan</t>
  </si>
  <si>
    <t>Zhang</t>
  </si>
  <si>
    <t>Hua Lan Zhang</t>
  </si>
  <si>
    <t>hzhang@markem-imaje.com</t>
  </si>
  <si>
    <t>Simon</t>
  </si>
  <si>
    <t>Li</t>
  </si>
  <si>
    <t>Simon Li</t>
  </si>
  <si>
    <t>sli4@markem-imaje.com</t>
  </si>
  <si>
    <t>Betty</t>
  </si>
  <si>
    <t>Yin</t>
  </si>
  <si>
    <t>Betty Yin</t>
  </si>
  <si>
    <t>byin@markem-imaje.com</t>
  </si>
  <si>
    <t>Neeraj</t>
  </si>
  <si>
    <t>Mathur</t>
  </si>
  <si>
    <t>Neeraj Mathur</t>
  </si>
  <si>
    <t>nmathur@markem-imaje.com</t>
  </si>
  <si>
    <t>Khandelwal</t>
  </si>
  <si>
    <t>Deepak Khandelwal</t>
  </si>
  <si>
    <t>dkhandelwal@markem-imaje.com</t>
  </si>
  <si>
    <t>Flora</t>
  </si>
  <si>
    <t>Zou</t>
  </si>
  <si>
    <t>Flora Zou</t>
  </si>
  <si>
    <t>fzou@markem-imaje.com</t>
  </si>
  <si>
    <t>Sha</t>
  </si>
  <si>
    <t>Huang</t>
  </si>
  <si>
    <t>Sha Huang</t>
  </si>
  <si>
    <t>shuang@markem-imaje.com</t>
  </si>
  <si>
    <t>Julie Anne</t>
  </si>
  <si>
    <t>Amistoso</t>
  </si>
  <si>
    <t>Julie Anne Amistoso</t>
  </si>
  <si>
    <t>jamistoso@markem-imaje.com</t>
  </si>
  <si>
    <t>Geok Choo</t>
  </si>
  <si>
    <t>Sia</t>
  </si>
  <si>
    <t>Geok Choo Sia</t>
  </si>
  <si>
    <t>gsia@markem-imaje.com</t>
  </si>
  <si>
    <t>MI-Geok Choo Sia</t>
  </si>
  <si>
    <t>Cheryl</t>
  </si>
  <si>
    <t>Cheryl Tan</t>
  </si>
  <si>
    <t>ctan@markem-imaje.com</t>
  </si>
  <si>
    <t>Kim Thai</t>
  </si>
  <si>
    <t>Chow</t>
  </si>
  <si>
    <t>Kim Thai Chow</t>
  </si>
  <si>
    <t>kchow@markem-imaje.com</t>
  </si>
  <si>
    <t>Kyong Ho</t>
  </si>
  <si>
    <t>Lee</t>
  </si>
  <si>
    <t>Kyong Ho Lee</t>
  </si>
  <si>
    <t>klee2@markem-imaje.com</t>
  </si>
  <si>
    <t>MI-KyongHo Lee</t>
  </si>
  <si>
    <t>Chan Ho</t>
  </si>
  <si>
    <t>Kim</t>
  </si>
  <si>
    <t>Chan Ho Kim</t>
  </si>
  <si>
    <t>ckim@markem-imaje.com</t>
  </si>
  <si>
    <t>June</t>
  </si>
  <si>
    <t>Ng</t>
  </si>
  <si>
    <t>June Ng old</t>
  </si>
  <si>
    <t>jung@markem-imaje.comOLD</t>
  </si>
  <si>
    <t>Neuci</t>
  </si>
  <si>
    <t>Pereira</t>
  </si>
  <si>
    <t>Neuci Pereira</t>
  </si>
  <si>
    <t>npereira@markem-imaje.com</t>
  </si>
  <si>
    <t>Larissa Bidu</t>
  </si>
  <si>
    <t>Domingos</t>
  </si>
  <si>
    <t>Larissa Bidu Domingos</t>
  </si>
  <si>
    <t>Idomingos@markem-imaje.com</t>
  </si>
  <si>
    <t>Rogelio</t>
  </si>
  <si>
    <t>Rodrigues</t>
  </si>
  <si>
    <t>Rogelio Rodrigues</t>
  </si>
  <si>
    <t>rrodrigues@markem-imaje.com</t>
  </si>
  <si>
    <t>Isis</t>
  </si>
  <si>
    <t>Oliveira</t>
  </si>
  <si>
    <t>Isis Oliveira</t>
  </si>
  <si>
    <t>ioliveira@markem-imaje.com</t>
  </si>
  <si>
    <t>Jesica</t>
  </si>
  <si>
    <t>Costa</t>
  </si>
  <si>
    <t>Jesica Costa</t>
  </si>
  <si>
    <t>jcosta@markem-imaje.com</t>
  </si>
  <si>
    <t>Camila</t>
  </si>
  <si>
    <t>Alves</t>
  </si>
  <si>
    <t>Camila Alves</t>
  </si>
  <si>
    <t>coliveira@markem-imaje.com</t>
  </si>
  <si>
    <t>Claudia</t>
  </si>
  <si>
    <t>Claudia Martins</t>
  </si>
  <si>
    <t>cmartins1@markem-imaje.com</t>
  </si>
  <si>
    <t>MI-Brazil</t>
  </si>
  <si>
    <t>Mauricio</t>
  </si>
  <si>
    <t>Mayerhofer</t>
  </si>
  <si>
    <t>Mauricio Mayerhofer</t>
  </si>
  <si>
    <t>mmayerhofer@markem-imaje.com</t>
  </si>
  <si>
    <t>Sueli</t>
  </si>
  <si>
    <t>Lima</t>
  </si>
  <si>
    <t>Sueli Lima</t>
  </si>
  <si>
    <t>slima@markem-imaje.com</t>
  </si>
  <si>
    <t>MI Brazil</t>
  </si>
  <si>
    <t>Emiliano</t>
  </si>
  <si>
    <t>Russo</t>
  </si>
  <si>
    <t>Emiliano Russo</t>
  </si>
  <si>
    <t>erusso@markem-imaje.com</t>
  </si>
  <si>
    <t>MI-Argentina</t>
  </si>
  <si>
    <t>Pablo</t>
  </si>
  <si>
    <t>Fantasia</t>
  </si>
  <si>
    <t>Pablo Fantasia</t>
  </si>
  <si>
    <t>pfantasia@markem-imaje.com</t>
  </si>
  <si>
    <t>MI Argentina</t>
  </si>
  <si>
    <t>Myriam</t>
  </si>
  <si>
    <t>Persak</t>
  </si>
  <si>
    <t>Myriam Persak</t>
  </si>
  <si>
    <t>mpersak@markem-imaje.com</t>
  </si>
  <si>
    <t>Paola</t>
  </si>
  <si>
    <t>Chavarria</t>
  </si>
  <si>
    <t>Paola Chavarria</t>
  </si>
  <si>
    <t>pchavarria@markem-imaje.com</t>
  </si>
  <si>
    <t>Carolina</t>
  </si>
  <si>
    <t>Ledesma</t>
  </si>
  <si>
    <t>Carolina Ledesma</t>
  </si>
  <si>
    <t>cledesma@markem-imaje.com</t>
  </si>
  <si>
    <t>Luis</t>
  </si>
  <si>
    <t>Guiza</t>
  </si>
  <si>
    <t>Luis Guiza</t>
  </si>
  <si>
    <t>lguiza@markem-imaje.com</t>
  </si>
  <si>
    <t>MI-Mexico</t>
  </si>
  <si>
    <t>Kathleen</t>
  </si>
  <si>
    <t>Smith</t>
  </si>
  <si>
    <t>Kathleen Smith</t>
  </si>
  <si>
    <t>ksmith@markem-imaje.com</t>
  </si>
  <si>
    <t>Leydi</t>
  </si>
  <si>
    <t>Walle</t>
  </si>
  <si>
    <t>Leydi Walle</t>
  </si>
  <si>
    <t>lwalle@markem-imaje.com</t>
  </si>
  <si>
    <t>Elizabeth</t>
  </si>
  <si>
    <t>Wasilewski</t>
  </si>
  <si>
    <t>Elizabeth Wasilewski</t>
  </si>
  <si>
    <t>ewasilewski@markem-imaje.com</t>
  </si>
  <si>
    <t>Amber</t>
  </si>
  <si>
    <t>Petchyapaisit</t>
  </si>
  <si>
    <t>Amber Petchyapaisit</t>
  </si>
  <si>
    <t>apetchyapais@markem-imaje.com</t>
  </si>
  <si>
    <t>MI-ASPAC-Amber</t>
  </si>
  <si>
    <t>Rene</t>
  </si>
  <si>
    <t>Karrasch</t>
  </si>
  <si>
    <t>Rene Karrasch</t>
  </si>
  <si>
    <t>rkarrasch@markem-imaje.com</t>
  </si>
  <si>
    <t>Almar</t>
  </si>
  <si>
    <t>Mollenhorst</t>
  </si>
  <si>
    <t>Almar Mollenhorst</t>
  </si>
  <si>
    <t>amollenhorst@markem-imaje.com</t>
  </si>
  <si>
    <t>Leton</t>
  </si>
  <si>
    <t>Wang</t>
  </si>
  <si>
    <t>Leton Wang</t>
  </si>
  <si>
    <t>lwang@markem-imaje.com</t>
  </si>
  <si>
    <t>Chun Hua</t>
  </si>
  <si>
    <t>Xiao</t>
  </si>
  <si>
    <t>Chun Hua Xiao</t>
  </si>
  <si>
    <t>cxiao@markem-imaje.com</t>
  </si>
  <si>
    <t>Chun Dan</t>
  </si>
  <si>
    <t>Tang</t>
  </si>
  <si>
    <t>Chun Dan Tang</t>
  </si>
  <si>
    <t>ctang@markem-imaje.com</t>
  </si>
  <si>
    <t>Christian</t>
  </si>
  <si>
    <t>Singer</t>
  </si>
  <si>
    <t>Christian Singer</t>
  </si>
  <si>
    <t>csinger@markem-imaje.com</t>
  </si>
  <si>
    <t>Lydia</t>
  </si>
  <si>
    <t>Lydia Yang</t>
  </si>
  <si>
    <t>lyang@markem-imaje.com</t>
  </si>
  <si>
    <t>Maria Elena</t>
  </si>
  <si>
    <t>Becerra</t>
  </si>
  <si>
    <t>Maria Elena Becerra</t>
  </si>
  <si>
    <t>mbecerra@markem-imaje.com</t>
  </si>
  <si>
    <t>Dyane</t>
  </si>
  <si>
    <t>Pinheiro</t>
  </si>
  <si>
    <t>Dyane Pinheiro</t>
  </si>
  <si>
    <t>dpinheiro@markem-imaje.com</t>
  </si>
  <si>
    <t>Felipe</t>
  </si>
  <si>
    <t>Ornelles</t>
  </si>
  <si>
    <t>Felipe Ornelles</t>
  </si>
  <si>
    <t>fbetti@markem-imaje.com</t>
  </si>
  <si>
    <t>Thiago</t>
  </si>
  <si>
    <t>Neto</t>
  </si>
  <si>
    <t>Thiago Neto</t>
  </si>
  <si>
    <t>tneto@markem-imaje.com</t>
  </si>
  <si>
    <t>Virginia</t>
  </si>
  <si>
    <t>Maia</t>
  </si>
  <si>
    <t>Virginia Maia</t>
  </si>
  <si>
    <t>vparreiras@markem-imaje.com</t>
  </si>
  <si>
    <t>Viviane</t>
  </si>
  <si>
    <t>deLacerda</t>
  </si>
  <si>
    <t>Viviane deLacerda</t>
  </si>
  <si>
    <t>vdelacerda@markem-imaje.com</t>
  </si>
  <si>
    <t>Yuri</t>
  </si>
  <si>
    <t>Souza</t>
  </si>
  <si>
    <t>Yuri Souza</t>
  </si>
  <si>
    <t>ysouza@markem-imaje.com</t>
  </si>
  <si>
    <t>Wan Ching</t>
  </si>
  <si>
    <t>Eu</t>
  </si>
  <si>
    <t>Wan Ching Eu</t>
  </si>
  <si>
    <t>eching@markem-imaje.com</t>
  </si>
  <si>
    <t>Iwona</t>
  </si>
  <si>
    <t>Iwona Czerwinska</t>
  </si>
  <si>
    <t>Daria Grzyb</t>
  </si>
  <si>
    <t>Marta Pietras</t>
  </si>
  <si>
    <t>Ewelina Borowska</t>
  </si>
  <si>
    <t>Artur</t>
  </si>
  <si>
    <t>Artur Sayed</t>
  </si>
  <si>
    <t>Fobester Chadehumbe</t>
  </si>
  <si>
    <t>Agnieszka Szkatula</t>
  </si>
  <si>
    <t>Hui</t>
  </si>
  <si>
    <t>Chu</t>
  </si>
  <si>
    <t>Hui Chu</t>
  </si>
  <si>
    <t>hchu2@markem-imaje.com</t>
  </si>
  <si>
    <t>Yan</t>
  </si>
  <si>
    <t>Yan Huang</t>
  </si>
  <si>
    <t>yhuang2@markem-imaje.com</t>
  </si>
  <si>
    <t>Dai</t>
  </si>
  <si>
    <t>David Dai</t>
  </si>
  <si>
    <t>xdai@markem-imaje.com</t>
  </si>
  <si>
    <t>Elena</t>
  </si>
  <si>
    <t>Efimenko</t>
  </si>
  <si>
    <t>Elena Efimenko</t>
  </si>
  <si>
    <t>eefimenko@markem-imaje.com</t>
  </si>
  <si>
    <t>Alexander</t>
  </si>
  <si>
    <t>Glockler</t>
  </si>
  <si>
    <t>Alexander Glockler</t>
  </si>
  <si>
    <t>agloeckler@markem-imaje.com</t>
  </si>
  <si>
    <t>Rafal</t>
  </si>
  <si>
    <t>Jonko</t>
  </si>
  <si>
    <t>Rafal Jonko</t>
  </si>
  <si>
    <t>rjonko@markem-imaje.com</t>
  </si>
  <si>
    <t>Ekaterina</t>
  </si>
  <si>
    <t>Dzyuban</t>
  </si>
  <si>
    <t>Ekaterina Dzyuban</t>
  </si>
  <si>
    <t>edzyuban@markem-imaje.com</t>
  </si>
  <si>
    <t>Ruth</t>
  </si>
  <si>
    <t>Slater</t>
  </si>
  <si>
    <t>Ruth Slater</t>
  </si>
  <si>
    <t>rslater@markem-imaje.com</t>
  </si>
  <si>
    <t>Patricia</t>
  </si>
  <si>
    <t>Querrien</t>
  </si>
  <si>
    <t>Patricia Querrien</t>
  </si>
  <si>
    <t>pquerrien@markem-imaje.com</t>
  </si>
  <si>
    <t>June Ng</t>
  </si>
  <si>
    <t>jung@markem-imaje.com</t>
  </si>
  <si>
    <t>Nadine</t>
  </si>
  <si>
    <t>Bolz</t>
  </si>
  <si>
    <t>Nadine Bolz</t>
  </si>
  <si>
    <t>nbolz@markem-imaje.com</t>
  </si>
  <si>
    <t>Auditor</t>
  </si>
  <si>
    <t>Milosz</t>
  </si>
  <si>
    <t>Ciezak</t>
  </si>
  <si>
    <t>Milosz Ciezak</t>
  </si>
  <si>
    <t>mciezak@markem-imaje.com</t>
  </si>
  <si>
    <t>Antonio</t>
  </si>
  <si>
    <t>Soler</t>
  </si>
  <si>
    <t>Antonio Soler</t>
  </si>
  <si>
    <t>asoler@markem-imaje.com</t>
  </si>
  <si>
    <t>Anne-Sophie</t>
  </si>
  <si>
    <t>ALRIC</t>
  </si>
  <si>
    <t>Anne-Sophie ALRIC</t>
  </si>
  <si>
    <t>aalric@markem-imaje.com</t>
  </si>
  <si>
    <t>MI-Anne-Sophie ALRIC</t>
  </si>
  <si>
    <t>Silvani Viana</t>
  </si>
  <si>
    <t>Viana</t>
  </si>
  <si>
    <t>sramos@markem-imaje.com</t>
  </si>
  <si>
    <t>Francois</t>
  </si>
  <si>
    <t>Annat</t>
  </si>
  <si>
    <t>Francois Annat</t>
  </si>
  <si>
    <t>fannat@markem-imaje.com</t>
  </si>
  <si>
    <t>Bo</t>
  </si>
  <si>
    <t>Pang</t>
  </si>
  <si>
    <t>Susan Pang</t>
  </si>
  <si>
    <t>bpang@markem-imaje.com</t>
  </si>
  <si>
    <t>P</t>
  </si>
  <si>
    <t>Nipa</t>
  </si>
  <si>
    <t>P. Nipa</t>
  </si>
  <si>
    <t>pnipa@markem-imaje.com</t>
  </si>
  <si>
    <t>Qiang</t>
  </si>
  <si>
    <t>Tony Wang</t>
  </si>
  <si>
    <t>qwang2@markem-imaje.com</t>
  </si>
  <si>
    <t>MI Infosys Singapore</t>
  </si>
  <si>
    <t>Xin</t>
  </si>
  <si>
    <t>Guo</t>
  </si>
  <si>
    <t>Cynthia Guo</t>
  </si>
  <si>
    <t>xguo@markem-imaje.com</t>
  </si>
  <si>
    <t>MI Infosys Australia</t>
  </si>
  <si>
    <t>C</t>
  </si>
  <si>
    <t>Yap</t>
  </si>
  <si>
    <t>Jaz Yap</t>
  </si>
  <si>
    <t>cyap@markem-imaje.com</t>
  </si>
  <si>
    <t>Lirui</t>
  </si>
  <si>
    <t>Tong</t>
  </si>
  <si>
    <t>Lori Tong</t>
  </si>
  <si>
    <t>ltong@markem-imaje.com</t>
  </si>
  <si>
    <t>Ying</t>
  </si>
  <si>
    <t>Jiang</t>
  </si>
  <si>
    <t>Daisy Jiang</t>
  </si>
  <si>
    <t>yjiang3@markem-imaje.com</t>
  </si>
  <si>
    <t>Qingqi</t>
  </si>
  <si>
    <t>Ma</t>
  </si>
  <si>
    <t>QQ Ma</t>
  </si>
  <si>
    <t>qma@markem-imaje.com</t>
  </si>
  <si>
    <t>Jing</t>
  </si>
  <si>
    <t>Han</t>
  </si>
  <si>
    <t>Jing Han</t>
  </si>
  <si>
    <t>hjing@markem-imaje.com</t>
  </si>
  <si>
    <t>Chuangdong</t>
  </si>
  <si>
    <t>He</t>
  </si>
  <si>
    <t>Andy He</t>
  </si>
  <si>
    <t>che@markem-imaje.com</t>
  </si>
  <si>
    <t>You</t>
  </si>
  <si>
    <t>Gu</t>
  </si>
  <si>
    <t>Yoyo Gu</t>
  </si>
  <si>
    <t>ygu3@markem-imaje.com</t>
  </si>
  <si>
    <t>MI Infosys Thailand</t>
  </si>
  <si>
    <t>Shuang</t>
  </si>
  <si>
    <t>Shuang Li</t>
  </si>
  <si>
    <t>sli5@markem-imaje.com</t>
  </si>
  <si>
    <t>Xuelian</t>
  </si>
  <si>
    <t>Fang</t>
  </si>
  <si>
    <t>Elva Fang</t>
  </si>
  <si>
    <t>xfang@markem-imaje.com</t>
  </si>
  <si>
    <t>Aiting</t>
  </si>
  <si>
    <t>Chen</t>
  </si>
  <si>
    <t>Irene Chen</t>
  </si>
  <si>
    <t>achen@markem-imaje.com</t>
  </si>
  <si>
    <t>Yuting</t>
  </si>
  <si>
    <t>Aviva Zhang</t>
  </si>
  <si>
    <t>yzhang5@markem-imaje.com</t>
  </si>
  <si>
    <t>Xuemei</t>
  </si>
  <si>
    <t>Shirley Han</t>
  </si>
  <si>
    <t>xhan2@markem-imaje.com</t>
  </si>
  <si>
    <t>Chandra</t>
  </si>
  <si>
    <t>Zhuang</t>
  </si>
  <si>
    <t>Chandra Zhuang</t>
  </si>
  <si>
    <t>czhuang@markem-imaje.com</t>
  </si>
  <si>
    <t>Wei</t>
  </si>
  <si>
    <t>Carl Wang</t>
  </si>
  <si>
    <t>wwang4@markem-imaje.com</t>
  </si>
  <si>
    <t>Kenichiro</t>
  </si>
  <si>
    <t>Yamagishi</t>
  </si>
  <si>
    <t>Kenichiro Yamagishi</t>
  </si>
  <si>
    <t>kyamagishi@markem-imaje.com</t>
  </si>
  <si>
    <t>MI-Kenichiro Yamagishi</t>
  </si>
  <si>
    <t>Chin</t>
  </si>
  <si>
    <t>Er</t>
  </si>
  <si>
    <t>Chin Er</t>
  </si>
  <si>
    <t>cer@markem-imaje.com</t>
  </si>
  <si>
    <t>Min Ah</t>
  </si>
  <si>
    <t>Lim</t>
  </si>
  <si>
    <t>Min Ah Lim</t>
  </si>
  <si>
    <t>mlim3@markem-imaje.com</t>
  </si>
  <si>
    <t>MI-ASPAC-Min</t>
  </si>
  <si>
    <t>Xiao Qing</t>
  </si>
  <si>
    <t>Xiao Qing Chen</t>
  </si>
  <si>
    <t>xchen7@markem-imaje.com</t>
  </si>
  <si>
    <t>Dan</t>
  </si>
  <si>
    <t>Dan Li</t>
  </si>
  <si>
    <t>dli3@markem-imaje.com</t>
  </si>
  <si>
    <t>Xin Xin</t>
  </si>
  <si>
    <t>Xu</t>
  </si>
  <si>
    <t>Xin Xin Xu</t>
  </si>
  <si>
    <t>xxu@markem-imaje.com</t>
  </si>
  <si>
    <t>Sylwia</t>
  </si>
  <si>
    <t>Sylwia Czyzak</t>
  </si>
  <si>
    <t>Neumann</t>
  </si>
  <si>
    <t>Oleg Neumann</t>
  </si>
  <si>
    <t>oneumann@markem-imaje.com</t>
  </si>
  <si>
    <t>Iryna</t>
  </si>
  <si>
    <t>Danylo</t>
  </si>
  <si>
    <t>Iryna Danylo</t>
  </si>
  <si>
    <t>idanylo@markem-imaje.com</t>
  </si>
  <si>
    <t>Nikolina</t>
  </si>
  <si>
    <t>Jovicic</t>
  </si>
  <si>
    <t>Nikolina Jovicic</t>
  </si>
  <si>
    <t>njovicic@markem-imaje.com</t>
  </si>
  <si>
    <t>Ye</t>
  </si>
  <si>
    <t>Tian</t>
  </si>
  <si>
    <t>Ye Tian</t>
  </si>
  <si>
    <t>ytian@markem-imaje.com</t>
  </si>
  <si>
    <t>Cindy</t>
  </si>
  <si>
    <t>Czech</t>
  </si>
  <si>
    <t>Cindy Czech</t>
  </si>
  <si>
    <t>cczech@markem-imaje.com</t>
  </si>
  <si>
    <t>Benedicte</t>
  </si>
  <si>
    <t>Maillard</t>
  </si>
  <si>
    <t>Benedicte Maillard</t>
  </si>
  <si>
    <t>bmaillard@markem-imaje.com</t>
  </si>
  <si>
    <t>Veronique</t>
  </si>
  <si>
    <t>Husser</t>
  </si>
  <si>
    <t>Veronique Husser</t>
  </si>
  <si>
    <t>vhusser@markem-imaje.com</t>
  </si>
  <si>
    <t>Buffat</t>
  </si>
  <si>
    <t>Myriam Buffat</t>
  </si>
  <si>
    <t>mbuffat@markem-imaje.com</t>
  </si>
  <si>
    <t>Chenaux</t>
  </si>
  <si>
    <t>David Chenaux</t>
  </si>
  <si>
    <t>Dchenaux@markem-imaje.com</t>
  </si>
  <si>
    <t>Hannah</t>
  </si>
  <si>
    <t>Coe</t>
  </si>
  <si>
    <t>Hannah Coe</t>
  </si>
  <si>
    <t>hcoe@markem-imaje.com</t>
  </si>
  <si>
    <t>Ghislaine</t>
  </si>
  <si>
    <t>Lavanchy</t>
  </si>
  <si>
    <t>Ghislaine Lavanchy</t>
  </si>
  <si>
    <t>Glavanchy@markem-imaje.com</t>
  </si>
  <si>
    <t>Souri</t>
  </si>
  <si>
    <t>Mukherjee</t>
  </si>
  <si>
    <t>Souri Mukherjee</t>
  </si>
  <si>
    <t>smukherjee@markem-imaje.com</t>
  </si>
  <si>
    <t>Romain</t>
  </si>
  <si>
    <t>Frasca</t>
  </si>
  <si>
    <t>Romain Frasca</t>
  </si>
  <si>
    <t>rfrasca@markem-imaje.com</t>
  </si>
  <si>
    <t>MI-South Europe</t>
  </si>
  <si>
    <t>Maria-Consuelo</t>
  </si>
  <si>
    <t>Garcia</t>
  </si>
  <si>
    <t>Maria Consuelo Garcia</t>
  </si>
  <si>
    <t>mgarcia2@markem-imaje.com</t>
  </si>
  <si>
    <t>Gobind</t>
  </si>
  <si>
    <t>Pant</t>
  </si>
  <si>
    <t>Gobind Pant</t>
  </si>
  <si>
    <t>gpant@markem-imaje.com</t>
  </si>
  <si>
    <t>Perrini</t>
  </si>
  <si>
    <t>Anna Perrini</t>
  </si>
  <si>
    <t>aperrini@markem-imaje.com</t>
  </si>
  <si>
    <t>Abhinaw</t>
  </si>
  <si>
    <t>Srivastava</t>
  </si>
  <si>
    <t>Abhinaw Srivastava</t>
  </si>
  <si>
    <t>asrivastava@markem-imaje.com</t>
  </si>
  <si>
    <t>Raphael</t>
  </si>
  <si>
    <t>Theophile</t>
  </si>
  <si>
    <t>Raphael Theophile</t>
  </si>
  <si>
    <t>rtheophile@markem-imaje.com</t>
  </si>
  <si>
    <t>Claire</t>
  </si>
  <si>
    <t>Claire Costa</t>
  </si>
  <si>
    <t>ccosta@markem-imaje.com</t>
  </si>
  <si>
    <t>Martine</t>
  </si>
  <si>
    <t>Faure</t>
  </si>
  <si>
    <t>Martine Faure</t>
  </si>
  <si>
    <t>mfaure@markem-imaje.com</t>
  </si>
  <si>
    <t>Emmanuelle</t>
  </si>
  <si>
    <t>Pessey</t>
  </si>
  <si>
    <t>Emmanuelle Pessey</t>
  </si>
  <si>
    <t>epessey@markem-imaje.com</t>
  </si>
  <si>
    <t>Pauline</t>
  </si>
  <si>
    <t>Roux</t>
  </si>
  <si>
    <t>Pauline Roux</t>
  </si>
  <si>
    <t>proux@markem-imaje.com</t>
  </si>
  <si>
    <t>Prakhar</t>
  </si>
  <si>
    <t>Shrigyan</t>
  </si>
  <si>
    <t>Prakhar Shrigyan</t>
  </si>
  <si>
    <t>pshrigyan@markem-imaje.com</t>
  </si>
  <si>
    <t>Bhagwat</t>
  </si>
  <si>
    <t>Singh</t>
  </si>
  <si>
    <t>Bhagwat Singh</t>
  </si>
  <si>
    <t>bsingh@markem-imaje.com</t>
  </si>
  <si>
    <t>Vikas</t>
  </si>
  <si>
    <t>Vikas Srivastava</t>
  </si>
  <si>
    <t>vsrivastava2@markem-imaje.com</t>
  </si>
  <si>
    <t>Michal Liszewski</t>
  </si>
  <si>
    <t>Christophe</t>
  </si>
  <si>
    <t>Nait</t>
  </si>
  <si>
    <t>Christophe Nait</t>
  </si>
  <si>
    <t>cnait@markem-imaje.com</t>
  </si>
  <si>
    <t>Pingot</t>
  </si>
  <si>
    <t>Katarzyna Pingot</t>
  </si>
  <si>
    <t>kpingot@markem-imaje.com</t>
  </si>
  <si>
    <t>Barbara</t>
  </si>
  <si>
    <t>Przybylak</t>
  </si>
  <si>
    <t>Barbara Przybylak</t>
  </si>
  <si>
    <t>bprzybylak@markem-imaje.com</t>
  </si>
  <si>
    <t>Sophie</t>
  </si>
  <si>
    <t>Paugam</t>
  </si>
  <si>
    <t>Sophie Paugam</t>
  </si>
  <si>
    <t>spaugam@markem-imaje.com</t>
  </si>
  <si>
    <t>Anja</t>
  </si>
  <si>
    <t>Puchinger</t>
  </si>
  <si>
    <t>Anja Puchinger</t>
  </si>
  <si>
    <t>apuchinger@markem-imaje.com</t>
  </si>
  <si>
    <t>Auditor - MI</t>
  </si>
  <si>
    <t>Ryan</t>
  </si>
  <si>
    <t>Ryan Lim</t>
  </si>
  <si>
    <t>rlim@markem-imaje.com</t>
  </si>
  <si>
    <t>Geraldine</t>
  </si>
  <si>
    <t>Tallaron</t>
  </si>
  <si>
    <t>Geraldine Tallaron</t>
  </si>
  <si>
    <t>gtallaron@markem-imaje.com</t>
  </si>
  <si>
    <t>Chaintanya</t>
  </si>
  <si>
    <t>Sadgir</t>
  </si>
  <si>
    <t>Chaintanya Sadgir</t>
  </si>
  <si>
    <t>csadgir@markem-imaje.com</t>
  </si>
  <si>
    <t>Vikrant</t>
  </si>
  <si>
    <t>Tongaonkar</t>
  </si>
  <si>
    <t>Vikrant Tongaonkar</t>
  </si>
  <si>
    <t>vtongaonkar@markem-imaje.com</t>
  </si>
  <si>
    <t>Auditor - MI NAM ACPAC</t>
  </si>
  <si>
    <t>Lisa</t>
  </si>
  <si>
    <t>Lagerberg</t>
  </si>
  <si>
    <t>Lisa Lagerberg</t>
  </si>
  <si>
    <t>llagerberg@markem-imaje.com</t>
  </si>
  <si>
    <t>Rachel</t>
  </si>
  <si>
    <t>Rachel  Yan</t>
  </si>
  <si>
    <t>ryan@markem-imaje.com</t>
  </si>
  <si>
    <t>Isaque</t>
  </si>
  <si>
    <t>Aguiar</t>
  </si>
  <si>
    <t>Isaque Aguiar</t>
  </si>
  <si>
    <t>iaguiar@markem-imaje.com</t>
  </si>
  <si>
    <t>Weronika Kalisz</t>
  </si>
  <si>
    <t>Sionkowska</t>
  </si>
  <si>
    <t>Katarzyna Sionkowska</t>
  </si>
  <si>
    <t>ksionkowska@markem-imaje.com</t>
  </si>
  <si>
    <t>Piotr Kulza</t>
  </si>
  <si>
    <t>Auditor - MI - Wave 1 and 2</t>
  </si>
  <si>
    <t>MI-EMEA and Mexico</t>
  </si>
  <si>
    <t>Ewa Berner</t>
  </si>
  <si>
    <t>Paulina Nastalska</t>
  </si>
  <si>
    <t>MI Infosys South Europe 1</t>
  </si>
  <si>
    <t>Fernanda</t>
  </si>
  <si>
    <t>Vasconcelos</t>
  </si>
  <si>
    <t>Fernanda Vasconcelos</t>
  </si>
  <si>
    <t>fvasconcelos@markem-imaje.com</t>
  </si>
  <si>
    <t>Xeniya</t>
  </si>
  <si>
    <t>Danilova</t>
  </si>
  <si>
    <t>Xeniya Danilova</t>
  </si>
  <si>
    <t>xdanilova@markem-imaje.com</t>
  </si>
  <si>
    <t>Joanna Stankowiak</t>
  </si>
  <si>
    <t>Xin Gu</t>
  </si>
  <si>
    <t>gxin@markem-imaje.com</t>
  </si>
  <si>
    <t>Christina</t>
  </si>
  <si>
    <t>Diemer</t>
  </si>
  <si>
    <t>Christina Diemer</t>
  </si>
  <si>
    <t>cdiemer@markem-imaje.com</t>
  </si>
  <si>
    <t>Marlena</t>
  </si>
  <si>
    <t>Marlena Lesiewicz</t>
  </si>
  <si>
    <t>Fernandes</t>
  </si>
  <si>
    <t>Stephanie Fernandes</t>
  </si>
  <si>
    <t>sfernandes@markem-imaje.com</t>
  </si>
  <si>
    <t>Qi Hua</t>
  </si>
  <si>
    <t>Shen</t>
  </si>
  <si>
    <t>Qi Hua Shen</t>
  </si>
  <si>
    <t>qshen1@markem-imaje.com</t>
  </si>
  <si>
    <t>Danielle</t>
  </si>
  <si>
    <t>Vieira</t>
  </si>
  <si>
    <t>Danielle Vieira</t>
  </si>
  <si>
    <t>dvieira@markem-imaje.com</t>
  </si>
  <si>
    <t>Reginaldo</t>
  </si>
  <si>
    <t>Goncalves</t>
  </si>
  <si>
    <t>Reginaldo Goncalves</t>
  </si>
  <si>
    <t>rgoncalves@markem-imaje.com</t>
  </si>
  <si>
    <t>Xuelin</t>
  </si>
  <si>
    <t>Xuelin Wang</t>
  </si>
  <si>
    <t>swang4@markem-imaje.com</t>
  </si>
  <si>
    <t>MI Infosys Taiwan</t>
  </si>
  <si>
    <t>Silva</t>
  </si>
  <si>
    <t>Eduardo Silva</t>
  </si>
  <si>
    <t>esilva3@markem-imaje.com</t>
  </si>
  <si>
    <t>Rikke</t>
  </si>
  <si>
    <t>Jensen</t>
  </si>
  <si>
    <t>Rikke Jensen</t>
  </si>
  <si>
    <t>rjensen@markem-imaje.com</t>
  </si>
  <si>
    <t>Jagiello</t>
  </si>
  <si>
    <t>Adam Jagiello</t>
  </si>
  <si>
    <t>ajagiello@markem-imaje.com</t>
  </si>
  <si>
    <t>Dhaiana</t>
  </si>
  <si>
    <t>Fernendez</t>
  </si>
  <si>
    <t>Dhaiana Fernendez</t>
  </si>
  <si>
    <t>dfernendez@markem-imaje.com</t>
  </si>
  <si>
    <t>Aik Nah</t>
  </si>
  <si>
    <t>Aik Nah Tan</t>
  </si>
  <si>
    <t>atan3@markem-imaje.com</t>
  </si>
  <si>
    <t>Pawel Scieszko</t>
  </si>
  <si>
    <t>MI Infosys South Europe 2</t>
  </si>
  <si>
    <t>Mallaury</t>
  </si>
  <si>
    <t>Bellier</t>
  </si>
  <si>
    <t>Mallaury Bellier</t>
  </si>
  <si>
    <t>mbellier@markem-imaje.com</t>
  </si>
  <si>
    <t>Lassie</t>
  </si>
  <si>
    <t>Zhou</t>
  </si>
  <si>
    <t>Lassie Zhou</t>
  </si>
  <si>
    <t>lzhou3@markem-imaje.com</t>
  </si>
  <si>
    <t>Meihua</t>
  </si>
  <si>
    <t>Meihua He</t>
  </si>
  <si>
    <t>mhe@markem-imaje.com</t>
  </si>
  <si>
    <t>MI Infosys Korea</t>
  </si>
  <si>
    <t>Wan</t>
  </si>
  <si>
    <t>Yu Yun</t>
  </si>
  <si>
    <t>Wan Yu Yun</t>
  </si>
  <si>
    <t>ywan@markem-imaje.com</t>
  </si>
  <si>
    <t>Manuel Melcon</t>
  </si>
  <si>
    <t>MI Infosys MEXICO</t>
  </si>
  <si>
    <t>Ilona Majer</t>
  </si>
  <si>
    <t>Vinit</t>
  </si>
  <si>
    <t>Kataria</t>
  </si>
  <si>
    <t>Vinit Kataria</t>
  </si>
  <si>
    <t>vkataria@markem-imaje.com</t>
  </si>
  <si>
    <t>Cesar Solorzano</t>
  </si>
  <si>
    <t>Xiao Xia</t>
  </si>
  <si>
    <t>Xiao Xia Li</t>
  </si>
  <si>
    <t>xli5@markem-imaje.com</t>
  </si>
  <si>
    <t>Elodie</t>
  </si>
  <si>
    <t>Chevrol Cattier</t>
  </si>
  <si>
    <t>Elodie Chevrol Cattier</t>
  </si>
  <si>
    <t>echevrol@markem-imaje.com</t>
  </si>
  <si>
    <t>MI-UK</t>
  </si>
  <si>
    <t>Yu Yao</t>
  </si>
  <si>
    <t>Pan</t>
  </si>
  <si>
    <t>Yu Yao Pan</t>
  </si>
  <si>
    <t>ypan2@markem-imaje.com</t>
  </si>
  <si>
    <t>Lukasz Sroka</t>
  </si>
  <si>
    <t>Zakhar</t>
  </si>
  <si>
    <t>Khakhaev</t>
  </si>
  <si>
    <t>Zakhar Khakhaev</t>
  </si>
  <si>
    <t>zkhakhaev@markem-imaje.com</t>
  </si>
  <si>
    <t>Audit</t>
  </si>
  <si>
    <t>Auditor - MI Europe</t>
  </si>
  <si>
    <t>Dina</t>
  </si>
  <si>
    <t>Kitaev</t>
  </si>
  <si>
    <t>Dina Kitaev</t>
  </si>
  <si>
    <t>dkitaev@markem-imaje.com</t>
  </si>
  <si>
    <t>Clemens</t>
  </si>
  <si>
    <t>Baumann</t>
  </si>
  <si>
    <t>Clemens Baumann</t>
  </si>
  <si>
    <t>cbaumann@markem-imaje.com</t>
  </si>
  <si>
    <t>Pieying</t>
  </si>
  <si>
    <t>Li Pieying</t>
  </si>
  <si>
    <t>pli@markem-imaje.com</t>
  </si>
  <si>
    <t>Europe &amp; Australia</t>
  </si>
  <si>
    <t>Marcia</t>
  </si>
  <si>
    <t>Kania</t>
  </si>
  <si>
    <t>Marcia Kania</t>
  </si>
  <si>
    <t>mkania@markem-imaje.com</t>
  </si>
  <si>
    <t>MI-NAM</t>
  </si>
  <si>
    <t>Urszula Miller</t>
  </si>
  <si>
    <t>Patryk Tomaszewski</t>
  </si>
  <si>
    <t>piotr.kowalczyk@infosys.com</t>
  </si>
  <si>
    <t>Tomasz Saktura</t>
  </si>
  <si>
    <t>Vijay</t>
  </si>
  <si>
    <t>Kumar</t>
  </si>
  <si>
    <t>Vijay Kumar</t>
  </si>
  <si>
    <t>vkumar3@markem-imaje.com</t>
  </si>
  <si>
    <t>India</t>
  </si>
  <si>
    <t>Personal Data</t>
  </si>
  <si>
    <t>Working Environnement Data</t>
  </si>
  <si>
    <t>Bank</t>
  </si>
  <si>
    <t>Requested</t>
  </si>
  <si>
    <t>sysadmin</t>
  </si>
  <si>
    <t>System</t>
  </si>
  <si>
    <t>Administrator</t>
  </si>
  <si>
    <t>System Administrator</t>
  </si>
  <si>
    <t>sysadmin@trintech.com</t>
  </si>
  <si>
    <t/>
  </si>
  <si>
    <t>Admin</t>
  </si>
  <si>
    <t>maggie.walsh</t>
  </si>
  <si>
    <t>Maggie</t>
  </si>
  <si>
    <t>Walsh</t>
  </si>
  <si>
    <t>Maggie Walsh</t>
  </si>
  <si>
    <t>margaret.walsh1@ey.com</t>
  </si>
  <si>
    <t>10044537</t>
  </si>
  <si>
    <t>Somosi</t>
  </si>
  <si>
    <t>Adam Somosi</t>
  </si>
  <si>
    <t>ASomosi@dovercorp.com</t>
  </si>
  <si>
    <t>Corp</t>
  </si>
  <si>
    <t>10037797</t>
  </si>
  <si>
    <t>Alyssa</t>
  </si>
  <si>
    <t>Quamme</t>
  </si>
  <si>
    <t>Alyssa Quamme</t>
  </si>
  <si>
    <t>aquamme@dovercorp.com</t>
  </si>
  <si>
    <t>USA</t>
  </si>
  <si>
    <t>10022490</t>
  </si>
  <si>
    <t>Amy</t>
  </si>
  <si>
    <t>Amy Huang</t>
  </si>
  <si>
    <t>arhh@dovercorp.com</t>
  </si>
  <si>
    <t>China &amp; Singapore</t>
  </si>
  <si>
    <t>10003806</t>
  </si>
  <si>
    <t>Barbara Guo</t>
  </si>
  <si>
    <t>BYYG@dovercorp.com</t>
  </si>
  <si>
    <t>Corp-China RHQ</t>
  </si>
  <si>
    <t>10028859</t>
  </si>
  <si>
    <t>Erling</t>
  </si>
  <si>
    <t>Mitton</t>
  </si>
  <si>
    <t>Erling Mitton</t>
  </si>
  <si>
    <t>emitton@dovercorp.com</t>
  </si>
  <si>
    <t>Corp-Europe</t>
  </si>
  <si>
    <t>10000279</t>
  </si>
  <si>
    <t>Haris</t>
  </si>
  <si>
    <t>Sarvana</t>
  </si>
  <si>
    <t>Haris Sarvana</t>
  </si>
  <si>
    <t>hsarvana@dovercorp.com</t>
  </si>
  <si>
    <t>10000167</t>
  </si>
  <si>
    <t>Iris</t>
  </si>
  <si>
    <t>Feng</t>
  </si>
  <si>
    <t>Iris Feng</t>
  </si>
  <si>
    <t>iswf@dovercorp.com</t>
  </si>
  <si>
    <t>10007091</t>
  </si>
  <si>
    <t>Joe</t>
  </si>
  <si>
    <t>Dorzinsky</t>
  </si>
  <si>
    <t>Joe Dorzinsky</t>
  </si>
  <si>
    <t>jdorzinsky@dovercorp.com</t>
  </si>
  <si>
    <t>DOVER</t>
  </si>
  <si>
    <t>10000262</t>
  </si>
  <si>
    <t>May</t>
  </si>
  <si>
    <t>Lisa May</t>
  </si>
  <si>
    <t>LMay@DoverCorp.COM</t>
  </si>
  <si>
    <t>10036104</t>
  </si>
  <si>
    <t>Qin</t>
  </si>
  <si>
    <t>Lisa Qin</t>
  </si>
  <si>
    <t>lmfq@dovercorp.com</t>
  </si>
  <si>
    <t>10004198</t>
  </si>
  <si>
    <t>Maria</t>
  </si>
  <si>
    <t>Reyes</t>
  </si>
  <si>
    <t>Maria Reyes</t>
  </si>
  <si>
    <t>MLReyes@DoverCorp.COM</t>
  </si>
  <si>
    <t>10046024</t>
  </si>
  <si>
    <t>Monica</t>
  </si>
  <si>
    <t>Polak</t>
  </si>
  <si>
    <t>Monica Polak</t>
  </si>
  <si>
    <t>mpolak@dovercorp.com</t>
  </si>
  <si>
    <t>10000253</t>
  </si>
  <si>
    <t>Venkat</t>
  </si>
  <si>
    <t>Chinni</t>
  </si>
  <si>
    <t>Venkat Chinni</t>
  </si>
  <si>
    <t>vchinni@dovercorp.com</t>
  </si>
  <si>
    <t>Corp-Oracle</t>
  </si>
  <si>
    <t>10000157</t>
  </si>
  <si>
    <t>Miao</t>
  </si>
  <si>
    <t>Rachel Miao</t>
  </si>
  <si>
    <t>rlmm@dovercorp.com</t>
  </si>
  <si>
    <t>10044535</t>
  </si>
  <si>
    <t>Rachid</t>
  </si>
  <si>
    <t>AMIR</t>
  </si>
  <si>
    <t>Rachid AMIR</t>
  </si>
  <si>
    <t>RAmir@dovercorp.com</t>
  </si>
  <si>
    <t>10030042</t>
  </si>
  <si>
    <t>Steven</t>
  </si>
  <si>
    <t>Steven Miao</t>
  </si>
  <si>
    <t>Steven.Miao@opwglobal.com</t>
  </si>
  <si>
    <t>10000322</t>
  </si>
  <si>
    <t>Carola</t>
  </si>
  <si>
    <t>Sliwinski</t>
  </si>
  <si>
    <t>Carola Sliwinski</t>
  </si>
  <si>
    <t>csliwinski@dovercorp.com</t>
  </si>
  <si>
    <t>10021238</t>
  </si>
  <si>
    <t>Sarah</t>
  </si>
  <si>
    <t>Pollock</t>
  </si>
  <si>
    <t>Sarah Pollock</t>
  </si>
  <si>
    <t>spollock@dovercorp.com</t>
  </si>
  <si>
    <t>Admin_Central</t>
  </si>
  <si>
    <t>10038466</t>
  </si>
  <si>
    <t>Tingli</t>
  </si>
  <si>
    <t>Tingli Zhou</t>
  </si>
  <si>
    <t>tzhou@dovercorp.com</t>
  </si>
  <si>
    <t>10000321</t>
  </si>
  <si>
    <t>Zackary</t>
  </si>
  <si>
    <t>Barnard</t>
  </si>
  <si>
    <t>Zackary Barnard</t>
  </si>
  <si>
    <t>ZBB@Dovercorp.com</t>
  </si>
  <si>
    <t>10013535</t>
  </si>
  <si>
    <t>Alex</t>
  </si>
  <si>
    <t>Waddell</t>
  </si>
  <si>
    <t>Alex Waddell</t>
  </si>
  <si>
    <t>awaddell@doveresg.com</t>
  </si>
  <si>
    <t>ESG</t>
  </si>
  <si>
    <t>10013518</t>
  </si>
  <si>
    <t>Gregory</t>
  </si>
  <si>
    <t>Amy Gregory</t>
  </si>
  <si>
    <t>agregory@doveresg.com</t>
  </si>
  <si>
    <t>10034002</t>
  </si>
  <si>
    <t>Calvin</t>
  </si>
  <si>
    <t>McDonald</t>
  </si>
  <si>
    <t>Calvin McDonald</t>
  </si>
  <si>
    <t>cmcdonald@doveresg.com</t>
  </si>
  <si>
    <t>10031612</t>
  </si>
  <si>
    <t>Chris</t>
  </si>
  <si>
    <t>Stalans</t>
  </si>
  <si>
    <t>Chris Stalans</t>
  </si>
  <si>
    <t>cstalans@doveresg.com</t>
  </si>
  <si>
    <t>10013612</t>
  </si>
  <si>
    <t>Connie</t>
  </si>
  <si>
    <t>Willingham</t>
  </si>
  <si>
    <t>Connie Willingham</t>
  </si>
  <si>
    <t>cwilling@doveresg.com</t>
  </si>
  <si>
    <t>10001943</t>
  </si>
  <si>
    <t>John</t>
  </si>
  <si>
    <t>Muina</t>
  </si>
  <si>
    <t>John Muina</t>
  </si>
  <si>
    <t>jmuina@doveresg.com</t>
  </si>
  <si>
    <t>10013788</t>
  </si>
  <si>
    <t>Linda</t>
  </si>
  <si>
    <t>Parks</t>
  </si>
  <si>
    <t>Linda Parks</t>
  </si>
  <si>
    <t>lparks@doveresg.com</t>
  </si>
  <si>
    <t>10043026</t>
  </si>
  <si>
    <t>Martin</t>
  </si>
  <si>
    <t>Sepulveda</t>
  </si>
  <si>
    <t>Martin Sepulveda</t>
  </si>
  <si>
    <t>Msepulveda@doveresg.com</t>
  </si>
  <si>
    <t>10013907</t>
  </si>
  <si>
    <t>Steve</t>
  </si>
  <si>
    <t>Scott</t>
  </si>
  <si>
    <t>Steve Scott</t>
  </si>
  <si>
    <t>sscott@doveresg.com</t>
  </si>
  <si>
    <t>10043721</t>
  </si>
  <si>
    <t>Hardin</t>
  </si>
  <si>
    <t>Scott Hardin</t>
  </si>
  <si>
    <t>shardin@doveresg.com</t>
  </si>
  <si>
    <t>10004310</t>
  </si>
  <si>
    <t>Cornelius</t>
  </si>
  <si>
    <t>Steven Cornelius</t>
  </si>
  <si>
    <t>scornelius@doveresg.com</t>
  </si>
  <si>
    <t>10021764</t>
  </si>
  <si>
    <t>Ted</t>
  </si>
  <si>
    <t>Gardner</t>
  </si>
  <si>
    <t>Ted Gardner</t>
  </si>
  <si>
    <t>tgardner@doveresg.com</t>
  </si>
  <si>
    <t>10002474</t>
  </si>
  <si>
    <t>Denise</t>
  </si>
  <si>
    <t>Sledge</t>
  </si>
  <si>
    <t>Denise Sledge</t>
  </si>
  <si>
    <t>denise.sledge@hillphoenix.com</t>
  </si>
  <si>
    <t>HP</t>
  </si>
  <si>
    <t>10043586</t>
  </si>
  <si>
    <t>Irina</t>
  </si>
  <si>
    <t>Kushleva</t>
  </si>
  <si>
    <t>Irina Kushleva</t>
  </si>
  <si>
    <t>irina.kushleva@hillphoenix.com</t>
  </si>
  <si>
    <t>10034653</t>
  </si>
  <si>
    <t>Kalyn</t>
  </si>
  <si>
    <t>Yeager</t>
  </si>
  <si>
    <t>Kalyn Yeager</t>
  </si>
  <si>
    <t>kalyn.yeager@hillphoenix.com</t>
  </si>
  <si>
    <t>10043716</t>
  </si>
  <si>
    <t>Katie</t>
  </si>
  <si>
    <t>Torrance</t>
  </si>
  <si>
    <t>Katie Torrance</t>
  </si>
  <si>
    <t>katie.torrance@hillphoenix.com</t>
  </si>
  <si>
    <t>10002301</t>
  </si>
  <si>
    <t>Marie</t>
  </si>
  <si>
    <t>Allred</t>
  </si>
  <si>
    <t>Marie Allred</t>
  </si>
  <si>
    <t>marie.allred@hillphoenix.com</t>
  </si>
  <si>
    <t>Anthony and HP</t>
  </si>
  <si>
    <t>10037841</t>
  </si>
  <si>
    <t>Ana</t>
  </si>
  <si>
    <t>Peres</t>
  </si>
  <si>
    <t>Ana Peres</t>
  </si>
  <si>
    <t>ana.peres@opwglobal.com</t>
  </si>
  <si>
    <t>OPW</t>
  </si>
  <si>
    <t>OPW-E8914 Brazil</t>
  </si>
  <si>
    <t>10002752</t>
  </si>
  <si>
    <t>Andrew</t>
  </si>
  <si>
    <t>McKibben</t>
  </si>
  <si>
    <t>Andrew McKibben</t>
  </si>
  <si>
    <t>andrew.mckibben@opwglobal.com</t>
  </si>
  <si>
    <t>10002347</t>
  </si>
  <si>
    <t>Cara</t>
  </si>
  <si>
    <t>Leist</t>
  </si>
  <si>
    <t>Cara Leist</t>
  </si>
  <si>
    <t>cara.leist@opwglobal.com</t>
  </si>
  <si>
    <t>OPW-E0103 E6103 E0302</t>
  </si>
  <si>
    <t>10005404</t>
  </si>
  <si>
    <t>Colin</t>
  </si>
  <si>
    <t>Bielesh</t>
  </si>
  <si>
    <t>Colin Bielesh</t>
  </si>
  <si>
    <t>colin.bielesch@opwglobal.com</t>
  </si>
  <si>
    <t>10004582</t>
  </si>
  <si>
    <t>Clemons</t>
  </si>
  <si>
    <t>David Clemons</t>
  </si>
  <si>
    <t>david.clemons@opwglobal.com</t>
  </si>
  <si>
    <t>OPW-E0302 CivaconKnappCo</t>
  </si>
  <si>
    <t>10031979</t>
  </si>
  <si>
    <t>Jacqui</t>
  </si>
  <si>
    <t>Preston</t>
  </si>
  <si>
    <t>Jacqui Preston</t>
  </si>
  <si>
    <t>jacqui@fibrelite.com</t>
  </si>
  <si>
    <t>OPW-Jacqui Preston</t>
  </si>
  <si>
    <t>10043599</t>
  </si>
  <si>
    <t>Jake</t>
  </si>
  <si>
    <t>Bustle</t>
  </si>
  <si>
    <t>Jake Bustle</t>
  </si>
  <si>
    <t>jake.bustle@opwglobal.com</t>
  </si>
  <si>
    <t>DBS</t>
  </si>
  <si>
    <t>DBS NA</t>
  </si>
  <si>
    <t>10027481</t>
  </si>
  <si>
    <t>Jason</t>
  </si>
  <si>
    <t>Golenbiewski</t>
  </si>
  <si>
    <t>Jason Golenbiewski</t>
  </si>
  <si>
    <t>jason.golenbiewski@opwglobal.com</t>
  </si>
  <si>
    <t>10021893</t>
  </si>
  <si>
    <t>Jeremy</t>
  </si>
  <si>
    <t>Shell</t>
  </si>
  <si>
    <t>Jeremy Shell</t>
  </si>
  <si>
    <t>jeremy.shell@opwglobal.com</t>
  </si>
  <si>
    <t>OPW-JeremyShell-TempAccess</t>
  </si>
  <si>
    <t>10044985</t>
  </si>
  <si>
    <t>Kene</t>
  </si>
  <si>
    <t>Cerri</t>
  </si>
  <si>
    <t>Kene Cerri</t>
  </si>
  <si>
    <t>kcerri@dovercorp.com</t>
  </si>
  <si>
    <t>Brazil</t>
  </si>
  <si>
    <t>Corp-Brazil</t>
  </si>
  <si>
    <t>10001429</t>
  </si>
  <si>
    <t>Matt</t>
  </si>
  <si>
    <t>Matt Singer</t>
  </si>
  <si>
    <t>matt.singer@opwglobal.com</t>
  </si>
  <si>
    <t>10002112</t>
  </si>
  <si>
    <t>Melanie</t>
  </si>
  <si>
    <t>Liu</t>
  </si>
  <si>
    <t>Melanie Liu</t>
  </si>
  <si>
    <t>melanie.liu@opwglobal.com</t>
  </si>
  <si>
    <t>OPW-E2301 E0915 E8201 China</t>
  </si>
  <si>
    <t>10027904</t>
  </si>
  <si>
    <t>Nancy</t>
  </si>
  <si>
    <t>Sanner</t>
  </si>
  <si>
    <t>Nancy Sanner</t>
  </si>
  <si>
    <t>nancy.sanner@opwglobal.com</t>
  </si>
  <si>
    <t>10001466</t>
  </si>
  <si>
    <t>Pam</t>
  </si>
  <si>
    <t>Baah</t>
  </si>
  <si>
    <t>Pam Baah</t>
  </si>
  <si>
    <t>pamela.baah@opwglobal.com</t>
  </si>
  <si>
    <t>10034217</t>
  </si>
  <si>
    <t>Santos</t>
  </si>
  <si>
    <t>Patricia Santos</t>
  </si>
  <si>
    <t>psantos@dovercorp.com</t>
  </si>
  <si>
    <t>10002520</t>
  </si>
  <si>
    <t>Peter</t>
  </si>
  <si>
    <t>Huijer</t>
  </si>
  <si>
    <t>Peter Huijer</t>
  </si>
  <si>
    <t>peter.huijer@opwglobal.com</t>
  </si>
  <si>
    <t>OPW-E0264 Netherlands</t>
  </si>
  <si>
    <t>10001169</t>
  </si>
  <si>
    <t>Richard</t>
  </si>
  <si>
    <t>Yuan</t>
  </si>
  <si>
    <t>Richard Yuan</t>
  </si>
  <si>
    <t>richard.yuan@opwglobal.com</t>
  </si>
  <si>
    <t>10003684</t>
  </si>
  <si>
    <t>Reinke</t>
  </si>
  <si>
    <t>Ryan Reinke</t>
  </si>
  <si>
    <t>rreinke@dovercorp.com</t>
  </si>
  <si>
    <t>10005585</t>
  </si>
  <si>
    <t>Sander</t>
  </si>
  <si>
    <t>Van de Pol</t>
  </si>
  <si>
    <t>Sander Van de Pol</t>
  </si>
  <si>
    <t>sander.vandepol@opwglobal.com</t>
  </si>
  <si>
    <t>10044998</t>
  </si>
  <si>
    <t>Shanggari</t>
  </si>
  <si>
    <t>Jayakumaran</t>
  </si>
  <si>
    <t>Shanggari Jayakumaran</t>
  </si>
  <si>
    <t>shanggari.jayakumaran@opwglobal.com</t>
  </si>
  <si>
    <t>10037473</t>
  </si>
  <si>
    <t>Subah</t>
  </si>
  <si>
    <t>Thurenaidu</t>
  </si>
  <si>
    <t>Subah Thurenaidu</t>
  </si>
  <si>
    <t>subah@fibrelite.com</t>
  </si>
  <si>
    <t>OPW-E6601 Malaysia</t>
  </si>
  <si>
    <t>10003164</t>
  </si>
  <si>
    <t>Tim</t>
  </si>
  <si>
    <t>Ketterman</t>
  </si>
  <si>
    <t>Tim Ketterman</t>
  </si>
  <si>
    <t>tim.ketterman@opwglobal.com</t>
  </si>
  <si>
    <t xml:space="preserve">OPW-E0101 E6101 </t>
  </si>
  <si>
    <t>10005581</t>
  </si>
  <si>
    <t>Tom</t>
  </si>
  <si>
    <t>Noonan</t>
  </si>
  <si>
    <t>Tom Noonan</t>
  </si>
  <si>
    <t>tom.noonan@opwglobal.com</t>
  </si>
  <si>
    <t>OPW - E0080 E6501</t>
  </si>
  <si>
    <t>10002882</t>
  </si>
  <si>
    <t>Trent</t>
  </si>
  <si>
    <t>Campbell</t>
  </si>
  <si>
    <t>Trent Campbell</t>
  </si>
  <si>
    <t>trent.campbell@opwglobal.com</t>
  </si>
  <si>
    <t>10034465</t>
  </si>
  <si>
    <t>Vikki</t>
  </si>
  <si>
    <t>Maher</t>
  </si>
  <si>
    <t>Vikki Maher</t>
  </si>
  <si>
    <t>vikki@fibrelite.com</t>
  </si>
  <si>
    <t>10007136</t>
  </si>
  <si>
    <t>Anne</t>
  </si>
  <si>
    <t>Hoffer</t>
  </si>
  <si>
    <t>Anne Hoffer</t>
  </si>
  <si>
    <t>anne.hoffer@psgdover.comOLD</t>
  </si>
  <si>
    <t>PSG</t>
  </si>
  <si>
    <t>10043344</t>
  </si>
  <si>
    <t>Clark</t>
  </si>
  <si>
    <t>Naroleski</t>
  </si>
  <si>
    <t>Clark Naroleski</t>
  </si>
  <si>
    <t>clark.naroleski@psgdover.com</t>
  </si>
  <si>
    <t>10013148</t>
  </si>
  <si>
    <t>Deb</t>
  </si>
  <si>
    <t>Ward</t>
  </si>
  <si>
    <t>Deb Ward</t>
  </si>
  <si>
    <t>deb.ward@psgdover.com</t>
  </si>
  <si>
    <t>10042893</t>
  </si>
  <si>
    <t>Gloria</t>
  </si>
  <si>
    <t>Ku</t>
  </si>
  <si>
    <t>Gloria Ku</t>
  </si>
  <si>
    <t>gloria.ku@psgdover.com</t>
  </si>
  <si>
    <t>10043383</t>
  </si>
  <si>
    <t>Mark</t>
  </si>
  <si>
    <t>Bellia</t>
  </si>
  <si>
    <t>Mark Bellia</t>
  </si>
  <si>
    <t>mark.bellia@psgdover.com</t>
  </si>
  <si>
    <t>10043889</t>
  </si>
  <si>
    <t>Dengos</t>
  </si>
  <si>
    <t>Richard Dengos</t>
  </si>
  <si>
    <t>rdengos@dovercorp.com</t>
  </si>
  <si>
    <t>10001709</t>
  </si>
  <si>
    <t>Sue</t>
  </si>
  <si>
    <t>Feuerstein</t>
  </si>
  <si>
    <t>Sue Feuerstein</t>
  </si>
  <si>
    <t>sue.feuerstein@psgdover.comOLD</t>
  </si>
  <si>
    <t>10030770</t>
  </si>
  <si>
    <t>McArdle</t>
  </si>
  <si>
    <t>Claire McArdle</t>
  </si>
  <si>
    <t>cmcardle@waukbearing.com</t>
  </si>
  <si>
    <t>WB</t>
  </si>
  <si>
    <t>10001411</t>
  </si>
  <si>
    <t>Young</t>
  </si>
  <si>
    <t>Claire Young</t>
  </si>
  <si>
    <t>CYOUNG@waukbearing.com</t>
  </si>
  <si>
    <t>BC</t>
  </si>
  <si>
    <t>10002746</t>
  </si>
  <si>
    <t>Fiona</t>
  </si>
  <si>
    <t>Baird</t>
  </si>
  <si>
    <t>Fiona Baird</t>
  </si>
  <si>
    <t>fbaird@waukbearing.com</t>
  </si>
  <si>
    <t>10037433</t>
  </si>
  <si>
    <t>Turner</t>
  </si>
  <si>
    <t>Jon Turner</t>
  </si>
  <si>
    <t>jturner@waukbearing.com</t>
  </si>
  <si>
    <t>BC - E0069 and E1469</t>
  </si>
  <si>
    <t>10027840</t>
  </si>
  <si>
    <t>Kate</t>
  </si>
  <si>
    <t>Cantrall</t>
  </si>
  <si>
    <t>Kate Cantrall</t>
  </si>
  <si>
    <t>kcantrall@waukbearing.com</t>
  </si>
  <si>
    <t>10002662</t>
  </si>
  <si>
    <t>Michelle</t>
  </si>
  <si>
    <t>Roelandts</t>
  </si>
  <si>
    <t>Michelle Roelandts</t>
  </si>
  <si>
    <t>MRoelandts@waukbearing.com</t>
  </si>
  <si>
    <t>10045148</t>
  </si>
  <si>
    <t>Lindert</t>
  </si>
  <si>
    <t>Stephanie Lindert</t>
  </si>
  <si>
    <t>slindert@waukbearing.com</t>
  </si>
  <si>
    <t>10040249</t>
  </si>
  <si>
    <t>Vicki</t>
  </si>
  <si>
    <t>Broughton</t>
  </si>
  <si>
    <t>Vicki Broughton</t>
  </si>
  <si>
    <t>vbroughton@waukbearing.com</t>
  </si>
  <si>
    <t>10038470</t>
  </si>
  <si>
    <t>McCorkindale</t>
  </si>
  <si>
    <t>Mark McCorkindale</t>
  </si>
  <si>
    <t>mmccorkindale@waukbearing.com</t>
  </si>
  <si>
    <t>BC - E0832, E0969 and E6569</t>
  </si>
  <si>
    <t>10000006</t>
  </si>
  <si>
    <t>Radoslav</t>
  </si>
  <si>
    <t>Zlatanov</t>
  </si>
  <si>
    <t>Radoslav Zlatanov</t>
  </si>
  <si>
    <t>RZlatanov@DoverCorp.COM</t>
  </si>
  <si>
    <t>10002544</t>
  </si>
  <si>
    <t>Demonico</t>
  </si>
  <si>
    <t>John Demonico</t>
  </si>
  <si>
    <t>john.demonico@hillphoenix.com</t>
  </si>
  <si>
    <t>10031642</t>
  </si>
  <si>
    <t>Sherman</t>
  </si>
  <si>
    <t>Yau</t>
  </si>
  <si>
    <t>Sherman Yau</t>
  </si>
  <si>
    <t>syau@dovercorp.com</t>
  </si>
  <si>
    <t>TEST</t>
  </si>
  <si>
    <t>Test</t>
  </si>
  <si>
    <t>TEST@dovercorp.com</t>
  </si>
  <si>
    <t>10043533</t>
  </si>
  <si>
    <t>Hamir</t>
  </si>
  <si>
    <t>Mahajan</t>
  </si>
  <si>
    <t>Hamir Mahajan</t>
  </si>
  <si>
    <t>hamir.mahajan@opwglobal.com</t>
  </si>
  <si>
    <t xml:space="preserve">OPW-Hamir </t>
  </si>
  <si>
    <t>10000336</t>
  </si>
  <si>
    <t>Kirchoff</t>
  </si>
  <si>
    <t>Jason Kirchoff</t>
  </si>
  <si>
    <t>jkirchoff@dovercorp.com</t>
  </si>
  <si>
    <t>DUMMYREV</t>
  </si>
  <si>
    <t>Dummy</t>
  </si>
  <si>
    <t>Reviewer</t>
  </si>
  <si>
    <t>Dummy Reviewer</t>
  </si>
  <si>
    <t>dovercadencysupportt@dovercorp.com</t>
  </si>
  <si>
    <t>DUMMYREC</t>
  </si>
  <si>
    <t>Reconciler</t>
  </si>
  <si>
    <t>Dummy Reconciler</t>
  </si>
  <si>
    <t>dovercadencysupport@dovercorp.com</t>
  </si>
  <si>
    <t>DBS CEBU</t>
  </si>
  <si>
    <t>10032560</t>
  </si>
  <si>
    <t>Olivia</t>
  </si>
  <si>
    <t>Jennings</t>
  </si>
  <si>
    <t>Olivia Jennings</t>
  </si>
  <si>
    <t>olivia@fibrelite.com</t>
  </si>
  <si>
    <t>10046654</t>
  </si>
  <si>
    <t>Bellin</t>
  </si>
  <si>
    <t>Peter Bellin</t>
  </si>
  <si>
    <t>peter.bellin@opwglobal.com</t>
  </si>
  <si>
    <t>10001022</t>
  </si>
  <si>
    <t>Debbie</t>
  </si>
  <si>
    <t>Riley</t>
  </si>
  <si>
    <t>Debbie Riley</t>
  </si>
  <si>
    <t>debbie.riley@opwglobal.com</t>
  </si>
  <si>
    <t>10002174</t>
  </si>
  <si>
    <t>Harrow</t>
  </si>
  <si>
    <t>Tom Harrow</t>
  </si>
  <si>
    <t>tom.harrow@opwglobal.com</t>
  </si>
  <si>
    <t>10013154</t>
  </si>
  <si>
    <t>anne.hoffer@psgdover.com</t>
  </si>
  <si>
    <t>10012772</t>
  </si>
  <si>
    <t>sue.feuerstein@psgdover.com</t>
  </si>
  <si>
    <t>10001419</t>
  </si>
  <si>
    <t>Stacy</t>
  </si>
  <si>
    <t>Holland</t>
  </si>
  <si>
    <t>Stacy Holland</t>
  </si>
  <si>
    <t>sholland@waukbearing.com</t>
  </si>
  <si>
    <t>10036854</t>
  </si>
  <si>
    <t>Van Lanen</t>
  </si>
  <si>
    <t>Matt Van Lanen</t>
  </si>
  <si>
    <t>mvanlanen@waukbearing.com</t>
  </si>
  <si>
    <t>10046892</t>
  </si>
  <si>
    <t>Kevin</t>
  </si>
  <si>
    <t>Rudnick</t>
  </si>
  <si>
    <t>Kevin Rudnick</t>
  </si>
  <si>
    <t>krudnick@dovercorp.com</t>
  </si>
  <si>
    <t>10047041</t>
  </si>
  <si>
    <t>Corrine</t>
  </si>
  <si>
    <t>Anderson</t>
  </si>
  <si>
    <t>Corrine Anderson</t>
  </si>
  <si>
    <t>corrine.anderson@dovercorp.com</t>
  </si>
  <si>
    <t>10038626</t>
  </si>
  <si>
    <t>Alejandra</t>
  </si>
  <si>
    <t>Quezada</t>
  </si>
  <si>
    <t>Alejandra Quezada</t>
  </si>
  <si>
    <t>alejandra.quezada@hillphonix.com</t>
  </si>
  <si>
    <t>10045368</t>
  </si>
  <si>
    <t>Candiani</t>
  </si>
  <si>
    <t>Christian Candiani</t>
  </si>
  <si>
    <t>christian.candiani@hillphoenix.com</t>
  </si>
  <si>
    <t>10014513</t>
  </si>
  <si>
    <t>Alma</t>
  </si>
  <si>
    <t>Arriaga</t>
  </si>
  <si>
    <t>Alma Arriaga</t>
  </si>
  <si>
    <t>alma.arriaga@hillphoenix.com</t>
  </si>
  <si>
    <t>10001131</t>
  </si>
  <si>
    <t>Cinthya</t>
  </si>
  <si>
    <t>Angeles</t>
  </si>
  <si>
    <t>Cinthya Angeles</t>
  </si>
  <si>
    <t>cinthya.angeles@hillphoenix.com</t>
  </si>
  <si>
    <t>10015574</t>
  </si>
  <si>
    <t>Adriana</t>
  </si>
  <si>
    <t>Rodriguez</t>
  </si>
  <si>
    <t>Adriana Rodriguez</t>
  </si>
  <si>
    <t>adriana.rodriguez@hillphoenix.com</t>
  </si>
  <si>
    <t>10036084</t>
  </si>
  <si>
    <t>Jesus</t>
  </si>
  <si>
    <t>Vigil</t>
  </si>
  <si>
    <t>Jesus Vigil</t>
  </si>
  <si>
    <t>jesus.vigil@hillphoenix.com</t>
  </si>
  <si>
    <t>HP-LATAM</t>
  </si>
  <si>
    <t>10043585</t>
  </si>
  <si>
    <t>Jacqueline</t>
  </si>
  <si>
    <t>Villedas</t>
  </si>
  <si>
    <t>Jacqueline Villedas</t>
  </si>
  <si>
    <t>jacqueline.villedas@hillphoenix.com</t>
  </si>
  <si>
    <t>10039129</t>
  </si>
  <si>
    <t>Trine Friis</t>
  </si>
  <si>
    <t>Moeller</t>
  </si>
  <si>
    <t>Trine Friis Moeller</t>
  </si>
  <si>
    <t>tfm@advansor.dk</t>
  </si>
  <si>
    <t>10034548</t>
  </si>
  <si>
    <t>Klaus</t>
  </si>
  <si>
    <t>Noergaard</t>
  </si>
  <si>
    <t>Klaus Noergaard</t>
  </si>
  <si>
    <t>kln@advansor.dk</t>
  </si>
  <si>
    <t>10030310</t>
  </si>
  <si>
    <t>Nina</t>
  </si>
  <si>
    <t>Nina Guo</t>
  </si>
  <si>
    <t>NGuo@okinternational.com</t>
  </si>
  <si>
    <t>OKI</t>
  </si>
  <si>
    <t>OKI-Asia</t>
  </si>
  <si>
    <t>10029101</t>
  </si>
  <si>
    <t>Mavis</t>
  </si>
  <si>
    <t>Xie</t>
  </si>
  <si>
    <t>Mavis Xie</t>
  </si>
  <si>
    <t>MXie@okinternational.com</t>
  </si>
  <si>
    <t>10000489</t>
  </si>
  <si>
    <t>Rose</t>
  </si>
  <si>
    <t>Vu</t>
  </si>
  <si>
    <t>Rose Vu</t>
  </si>
  <si>
    <t>RVu@okinternational.com</t>
  </si>
  <si>
    <t>10029731</t>
  </si>
  <si>
    <t>Jojo</t>
  </si>
  <si>
    <t>Jojo Jiang</t>
  </si>
  <si>
    <t>JJiang@okinternational.com</t>
  </si>
  <si>
    <t>10029856</t>
  </si>
  <si>
    <t>Jenny</t>
  </si>
  <si>
    <t>Lv</t>
  </si>
  <si>
    <t>Jenny Lv</t>
  </si>
  <si>
    <t>JLv@okinternational.com</t>
  </si>
  <si>
    <t>10000931</t>
  </si>
  <si>
    <t>Salpy</t>
  </si>
  <si>
    <t>Godinez</t>
  </si>
  <si>
    <t>Salpy Godinez</t>
  </si>
  <si>
    <t>SGodinez@okinternational.com</t>
  </si>
  <si>
    <t>10000833</t>
  </si>
  <si>
    <t>James</t>
  </si>
  <si>
    <t>Chang</t>
  </si>
  <si>
    <t>James Chang</t>
  </si>
  <si>
    <t>JChang@okinternational.com</t>
  </si>
  <si>
    <t>10006396</t>
  </si>
  <si>
    <t>Delmer</t>
  </si>
  <si>
    <t>Espanol</t>
  </si>
  <si>
    <t>Delmer Espanol</t>
  </si>
  <si>
    <t>DEspanol@okinternational.com</t>
  </si>
  <si>
    <t>10006391</t>
  </si>
  <si>
    <t>Gina</t>
  </si>
  <si>
    <t>Flores</t>
  </si>
  <si>
    <t>Gina Flores</t>
  </si>
  <si>
    <t>GFlores@okinternational.com</t>
  </si>
  <si>
    <t>10006490</t>
  </si>
  <si>
    <t>KC</t>
  </si>
  <si>
    <t>Khuc</t>
  </si>
  <si>
    <t>KC Khuc</t>
  </si>
  <si>
    <t>KKhuc@okinternational.com</t>
  </si>
  <si>
    <t>10032241</t>
  </si>
  <si>
    <t>Karin</t>
  </si>
  <si>
    <t>Blomkvist</t>
  </si>
  <si>
    <t>Karin Blomkvist</t>
  </si>
  <si>
    <t>karin.blomkvist@opwglobal.com</t>
  </si>
  <si>
    <t>10034466</t>
  </si>
  <si>
    <t>Helen</t>
  </si>
  <si>
    <t>Lundberg</t>
  </si>
  <si>
    <t>Helen Lundberg</t>
  </si>
  <si>
    <t>helen.lundberg@opwglobal.com</t>
  </si>
  <si>
    <t>OPW-E8201 KPS Sweden</t>
  </si>
  <si>
    <t>10002912</t>
  </si>
  <si>
    <t>Kelly</t>
  </si>
  <si>
    <t>Bisset</t>
  </si>
  <si>
    <t>Kelly Bisset</t>
  </si>
  <si>
    <t>KBissett@DoverCorp.COM</t>
  </si>
  <si>
    <t>10044536</t>
  </si>
  <si>
    <t>Katja</t>
  </si>
  <si>
    <t>Hannemann</t>
  </si>
  <si>
    <t>Katja Hannemann</t>
  </si>
  <si>
    <t>khannemann@dovercorp.com</t>
  </si>
  <si>
    <t>Corp-Europe-Tax</t>
  </si>
  <si>
    <t>10032344</t>
  </si>
  <si>
    <t>Tan Bee</t>
  </si>
  <si>
    <t>Huey</t>
  </si>
  <si>
    <t>Tan Bee Huey</t>
  </si>
  <si>
    <t>bee.huey@strategic-consultancy.com.sg</t>
  </si>
  <si>
    <t>10002898</t>
  </si>
  <si>
    <t>Doris</t>
  </si>
  <si>
    <t>Doris Ng</t>
  </si>
  <si>
    <t>DorisNg@DoverCorp.COM</t>
  </si>
  <si>
    <t>Corp-Singapore</t>
  </si>
  <si>
    <t>10034491</t>
  </si>
  <si>
    <t>Tyler</t>
  </si>
  <si>
    <t>Mathews</t>
  </si>
  <si>
    <t>Tyler Mathews</t>
  </si>
  <si>
    <t>tmathews@cookcompression.com</t>
  </si>
  <si>
    <t>Cook</t>
  </si>
  <si>
    <t>BC - E0051 and E0351</t>
  </si>
  <si>
    <t>10032979</t>
  </si>
  <si>
    <t>Paciotti</t>
  </si>
  <si>
    <t>Chris Paciotti</t>
  </si>
  <si>
    <t>cpaciotti@cookcompression.com</t>
  </si>
  <si>
    <t>10034402</t>
  </si>
  <si>
    <t>Curiel</t>
  </si>
  <si>
    <t>Adrian Curiel</t>
  </si>
  <si>
    <t>acuriel@cookcompression.com</t>
  </si>
  <si>
    <t>BC - E1817 and E0217</t>
  </si>
  <si>
    <t>10011128</t>
  </si>
  <si>
    <t>Jennifer</t>
  </si>
  <si>
    <t>Brooks Crouch</t>
  </si>
  <si>
    <t>Jennifer Brooks Crouch</t>
  </si>
  <si>
    <t>JBrooks@cookcompression.com</t>
  </si>
  <si>
    <t>10029096</t>
  </si>
  <si>
    <t>Denae</t>
  </si>
  <si>
    <t>Hough</t>
  </si>
  <si>
    <t>Denae Hough</t>
  </si>
  <si>
    <t>dhough@cookcompression.com</t>
  </si>
  <si>
    <t>10006760</t>
  </si>
  <si>
    <t>Jennifer Lim</t>
  </si>
  <si>
    <t>JLim@cookcompression.com</t>
  </si>
  <si>
    <t>10003865</t>
  </si>
  <si>
    <t>Mysti</t>
  </si>
  <si>
    <t>Graham</t>
  </si>
  <si>
    <t>Mysti Graham</t>
  </si>
  <si>
    <t>MGraham@cookcompression.com</t>
  </si>
  <si>
    <t>BC - E0017</t>
  </si>
  <si>
    <t>10003875</t>
  </si>
  <si>
    <t>Stacey</t>
  </si>
  <si>
    <t>McCrea</t>
  </si>
  <si>
    <t>Stacey McCrea</t>
  </si>
  <si>
    <t>smccrea@cookcompression.com</t>
  </si>
  <si>
    <t>10002235</t>
  </si>
  <si>
    <t>Jackie</t>
  </si>
  <si>
    <t>Johnson</t>
  </si>
  <si>
    <t>Jackie Johnson</t>
  </si>
  <si>
    <t>jjohnson@cookcompression.com</t>
  </si>
  <si>
    <t>10001315</t>
  </si>
  <si>
    <t>Ashworth</t>
  </si>
  <si>
    <t>Sarah Ashworth</t>
  </si>
  <si>
    <t>sashworth@cookcompression.com</t>
  </si>
  <si>
    <t>10002119</t>
  </si>
  <si>
    <t>Wayne</t>
  </si>
  <si>
    <t>Marshall</t>
  </si>
  <si>
    <t>Wayne Marshall</t>
  </si>
  <si>
    <t>wmarshall@tippertie.com</t>
  </si>
  <si>
    <t>Tipper</t>
  </si>
  <si>
    <t>10022150</t>
  </si>
  <si>
    <t>Cheri</t>
  </si>
  <si>
    <t>Chapman</t>
  </si>
  <si>
    <t>Cheri Chapman</t>
  </si>
  <si>
    <t>cchapman@tippertie.com</t>
  </si>
  <si>
    <t>10002863</t>
  </si>
  <si>
    <t>Chad</t>
  </si>
  <si>
    <t>Lijewski</t>
  </si>
  <si>
    <t>Chad Lijewski</t>
  </si>
  <si>
    <t>clijewski@tippertie.com</t>
  </si>
  <si>
    <t>10001326</t>
  </si>
  <si>
    <t>Sandra</t>
  </si>
  <si>
    <t>Pridgen</t>
  </si>
  <si>
    <t>Sandra Pridgen</t>
  </si>
  <si>
    <t>spridgen@tippertie.com</t>
  </si>
  <si>
    <t>10034259</t>
  </si>
  <si>
    <t>Shanna</t>
  </si>
  <si>
    <t>Reece</t>
  </si>
  <si>
    <t>Shanna Reece</t>
  </si>
  <si>
    <t>sreece@tippertie.com</t>
  </si>
  <si>
    <t>10001183</t>
  </si>
  <si>
    <t>Ellie</t>
  </si>
  <si>
    <t>Ellie Wang</t>
  </si>
  <si>
    <t>ellie.wang@opwglobal.com</t>
  </si>
  <si>
    <t>10028834</t>
  </si>
  <si>
    <t>Isaac</t>
  </si>
  <si>
    <t>Villegas</t>
  </si>
  <si>
    <t>Isaac Villegas</t>
  </si>
  <si>
    <t>isaac.villegas@hillphoenix.com</t>
  </si>
  <si>
    <t>10029675</t>
  </si>
  <si>
    <t>Serene</t>
  </si>
  <si>
    <t>Serene Yuan</t>
  </si>
  <si>
    <t>serene.yuan@opwglobal.com</t>
  </si>
  <si>
    <t>10029236</t>
  </si>
  <si>
    <t>Cindy Wei</t>
  </si>
  <si>
    <t>cwiw@dovercorp.com</t>
  </si>
  <si>
    <t>10029121</t>
  </si>
  <si>
    <t>Kevin Wang</t>
  </si>
  <si>
    <t>kliw@dovercorp.com</t>
  </si>
  <si>
    <t>10047555</t>
  </si>
  <si>
    <t>Erika</t>
  </si>
  <si>
    <t>Gabriel</t>
  </si>
  <si>
    <t>Erika Gabriel</t>
  </si>
  <si>
    <t>egabriel@cookcompression.com</t>
  </si>
  <si>
    <t>10036244</t>
  </si>
  <si>
    <t>Diana</t>
  </si>
  <si>
    <t>Bustos</t>
  </si>
  <si>
    <t>Diana Bustos</t>
  </si>
  <si>
    <t>dbustos@cookcompression.com</t>
  </si>
  <si>
    <t>10047831</t>
  </si>
  <si>
    <t>Dawn</t>
  </si>
  <si>
    <t>Ballard</t>
  </si>
  <si>
    <t>Dawn Ballard</t>
  </si>
  <si>
    <t>dballard@waukbearing.com</t>
  </si>
  <si>
    <t>10045956</t>
  </si>
  <si>
    <t>Edson</t>
  </si>
  <si>
    <t>Fernando</t>
  </si>
  <si>
    <t>Edson Fernando</t>
  </si>
  <si>
    <t>efernando@dovercorp.com</t>
  </si>
  <si>
    <t>10002900</t>
  </si>
  <si>
    <t>Pellison</t>
  </si>
  <si>
    <t>Patricia Pellison</t>
  </si>
  <si>
    <t>ppellison@dovercorp.com</t>
  </si>
  <si>
    <t>10039994</t>
  </si>
  <si>
    <t>Renata</t>
  </si>
  <si>
    <t>Moreira</t>
  </si>
  <si>
    <t>Renata Moreira</t>
  </si>
  <si>
    <t>rmoreira@dovercorp.com</t>
  </si>
  <si>
    <t>10048250</t>
  </si>
  <si>
    <t>Brian</t>
  </si>
  <si>
    <t>Bafaro</t>
  </si>
  <si>
    <t>Brian J. Bafaro</t>
  </si>
  <si>
    <t>brian.j.bafaro@pwc.com</t>
  </si>
  <si>
    <t>Auditors</t>
  </si>
  <si>
    <t>Auditor PwC - OpCo</t>
  </si>
  <si>
    <t>10048274</t>
  </si>
  <si>
    <t>Daniel</t>
  </si>
  <si>
    <t>Ettleson</t>
  </si>
  <si>
    <t>Daniel A Ettleson</t>
  </si>
  <si>
    <t>daniel.a.ettleson@pwc.comOLD</t>
  </si>
  <si>
    <t>10048275</t>
  </si>
  <si>
    <t>Jaglowski</t>
  </si>
  <si>
    <t>David M. Jaglowski</t>
  </si>
  <si>
    <t>david.m.jaglowski@pwc.com</t>
  </si>
  <si>
    <t>Auditor PwC - Corp Wellsite</t>
  </si>
  <si>
    <t>10048276</t>
  </si>
  <si>
    <t>Popoca</t>
  </si>
  <si>
    <t>Jesus A Popoca</t>
  </si>
  <si>
    <t>jesus.a.popoca@pwc.comOLD</t>
  </si>
  <si>
    <t>Auditor PwC - Corp</t>
  </si>
  <si>
    <t>10048277</t>
  </si>
  <si>
    <t>Lindsey</t>
  </si>
  <si>
    <t>Fauerbach</t>
  </si>
  <si>
    <t>Lindsey K Fauerbach</t>
  </si>
  <si>
    <t>lindsey.k.fauerbach@pwc.comOLD</t>
  </si>
  <si>
    <t>10044824</t>
  </si>
  <si>
    <t>Matthew</t>
  </si>
  <si>
    <t>Stumpf</t>
  </si>
  <si>
    <t>Matthew S Stumpf</t>
  </si>
  <si>
    <t>c-mstumpf@dovercorp.com</t>
  </si>
  <si>
    <t>10048278</t>
  </si>
  <si>
    <t>Pinter</t>
  </si>
  <si>
    <t>Tyler W Pinter</t>
  </si>
  <si>
    <t>tyler.w.pinter@pwc.comOLD</t>
  </si>
  <si>
    <t>10048279</t>
  </si>
  <si>
    <t>Ricardo</t>
  </si>
  <si>
    <t>Moreno</t>
  </si>
  <si>
    <t>Ricardo A Moreno</t>
  </si>
  <si>
    <t>ricardo.a.moreno@pwc.com</t>
  </si>
  <si>
    <t>10005165</t>
  </si>
  <si>
    <t>Barb</t>
  </si>
  <si>
    <t>Hawkins</t>
  </si>
  <si>
    <t>Barb Hawkins</t>
  </si>
  <si>
    <t>bhawkins@inpro-seal.com</t>
  </si>
  <si>
    <t>10038360</t>
  </si>
  <si>
    <t>Christine</t>
  </si>
  <si>
    <t>Cole</t>
  </si>
  <si>
    <t>Christine Cole</t>
  </si>
  <si>
    <t>ccole@inpro-seal.com</t>
  </si>
  <si>
    <t>10046480</t>
  </si>
  <si>
    <t>Victoria</t>
  </si>
  <si>
    <t>Lopez</t>
  </si>
  <si>
    <t>Victoria Lopez</t>
  </si>
  <si>
    <t>vlopez@waukbearing.com</t>
  </si>
  <si>
    <t>10048297</t>
  </si>
  <si>
    <t>Martha</t>
  </si>
  <si>
    <t>Baker</t>
  </si>
  <si>
    <t>Martha Baker</t>
  </si>
  <si>
    <t>martha.baker@psgdover.com</t>
  </si>
  <si>
    <t>10012561</t>
  </si>
  <si>
    <t>Karen</t>
  </si>
  <si>
    <t>Stephens</t>
  </si>
  <si>
    <t>Karen Stephens</t>
  </si>
  <si>
    <t>karen.stephens@psgdover.com</t>
  </si>
  <si>
    <t>10048259</t>
  </si>
  <si>
    <t>Kristy</t>
  </si>
  <si>
    <t>Brooks</t>
  </si>
  <si>
    <t>Kristy Brooks</t>
  </si>
  <si>
    <t>kbrooks@waukbearing.com</t>
  </si>
  <si>
    <t>10000394</t>
  </si>
  <si>
    <t>Valerie</t>
  </si>
  <si>
    <t>Fisson</t>
  </si>
  <si>
    <t>Valerie Fisson</t>
  </si>
  <si>
    <t>vfisson@dovercorp.com</t>
  </si>
  <si>
    <t>10002693</t>
  </si>
  <si>
    <t>Darren</t>
  </si>
  <si>
    <t>Bird</t>
  </si>
  <si>
    <t>Darren Bird</t>
  </si>
  <si>
    <t>dbird@doveresg.com</t>
  </si>
  <si>
    <t>10048397</t>
  </si>
  <si>
    <t>Leilei</t>
  </si>
  <si>
    <t>Graeflin</t>
  </si>
  <si>
    <t>Leilei Graeflin</t>
  </si>
  <si>
    <t>lgraeflin@doveresg.com</t>
  </si>
  <si>
    <t>10046499</t>
  </si>
  <si>
    <t>Mary</t>
  </si>
  <si>
    <t>McLaughlin</t>
  </si>
  <si>
    <t>Mary McLaughlin</t>
  </si>
  <si>
    <t>Mary.McLaughlin1@ey.com</t>
  </si>
  <si>
    <t>10046501</t>
  </si>
  <si>
    <t>Ross</t>
  </si>
  <si>
    <t>Simkins</t>
  </si>
  <si>
    <t>Ross Simkins</t>
  </si>
  <si>
    <t>Ross.Simkins@ey.com</t>
  </si>
  <si>
    <t>Auditor EY Core</t>
  </si>
  <si>
    <t>10046500</t>
  </si>
  <si>
    <t>Dave</t>
  </si>
  <si>
    <t>Winkler</t>
  </si>
  <si>
    <t>Dave Winkler</t>
  </si>
  <si>
    <t>Dave.Winkler@ey.com</t>
  </si>
  <si>
    <t>10048270</t>
  </si>
  <si>
    <t>Linjun</t>
  </si>
  <si>
    <t>Linjun Wei</t>
  </si>
  <si>
    <t>ljwei@dovercorp.com</t>
  </si>
  <si>
    <t>10048396</t>
  </si>
  <si>
    <t>Amye</t>
  </si>
  <si>
    <t>House</t>
  </si>
  <si>
    <t>Amye House</t>
  </si>
  <si>
    <t>ahouse@doveresg.com</t>
  </si>
  <si>
    <t>10036963</t>
  </si>
  <si>
    <t>Vandermeer</t>
  </si>
  <si>
    <t>Jason Vandermeer</t>
  </si>
  <si>
    <t>jvandermeer@dovercorp.com</t>
  </si>
  <si>
    <t>10029275</t>
  </si>
  <si>
    <t>Burgess</t>
  </si>
  <si>
    <t>Cheryl Burgess</t>
  </si>
  <si>
    <t>cherylb@belvac.com</t>
  </si>
  <si>
    <t>Belvac</t>
  </si>
  <si>
    <t>10001330</t>
  </si>
  <si>
    <t>Rob</t>
  </si>
  <si>
    <t>Garner</t>
  </si>
  <si>
    <t>Rob Garner</t>
  </si>
  <si>
    <t>robg@belvac.com</t>
  </si>
  <si>
    <t>10040614</t>
  </si>
  <si>
    <t>Henefeld</t>
  </si>
  <si>
    <t>Mark Henefeld</t>
  </si>
  <si>
    <t>mhenefeld@belvac.com</t>
  </si>
  <si>
    <t>10038566</t>
  </si>
  <si>
    <t>Kelly Smith</t>
  </si>
  <si>
    <t>kellys@belvac.com</t>
  </si>
  <si>
    <t>10019654</t>
  </si>
  <si>
    <t>Pat</t>
  </si>
  <si>
    <t>Coleman</t>
  </si>
  <si>
    <t>Pat Coleman</t>
  </si>
  <si>
    <t>patc@belvac.com</t>
  </si>
  <si>
    <t>10019671</t>
  </si>
  <si>
    <t>Graves</t>
  </si>
  <si>
    <t>Lisa Graves</t>
  </si>
  <si>
    <t>lisag@belvac.com</t>
  </si>
  <si>
    <t>10002050</t>
  </si>
  <si>
    <t>Shelly</t>
  </si>
  <si>
    <t>Shelly Lee</t>
  </si>
  <si>
    <t>shellyl@belvac.com</t>
  </si>
  <si>
    <t>10002407</t>
  </si>
  <si>
    <t>Chuck</t>
  </si>
  <si>
    <t>Chuck Brooks</t>
  </si>
  <si>
    <t>chuckb@belvac.com</t>
  </si>
  <si>
    <t>10004414</t>
  </si>
  <si>
    <t>Bobbie</t>
  </si>
  <si>
    <t>Wheeler</t>
  </si>
  <si>
    <t>Bobbie Wheeler</t>
  </si>
  <si>
    <t>bwheeler@dovertwg.com</t>
  </si>
  <si>
    <t>TWG</t>
  </si>
  <si>
    <t>10007748</t>
  </si>
  <si>
    <t>Liesl</t>
  </si>
  <si>
    <t>Glass</t>
  </si>
  <si>
    <t>Liesl Glass</t>
  </si>
  <si>
    <t>lglass@dovertwg.com</t>
  </si>
  <si>
    <t>10002536</t>
  </si>
  <si>
    <t>Simmons</t>
  </si>
  <si>
    <t>Tim Simmons</t>
  </si>
  <si>
    <t>tsimmons@dovertwg.com</t>
  </si>
  <si>
    <t>10022366</t>
  </si>
  <si>
    <t>Ilene</t>
  </si>
  <si>
    <t>Schneider</t>
  </si>
  <si>
    <t>Ilene Schneider</t>
  </si>
  <si>
    <t>ischneider@dovertwg.com</t>
  </si>
  <si>
    <t>10022473</t>
  </si>
  <si>
    <t>Ioana</t>
  </si>
  <si>
    <t>Puscasu</t>
  </si>
  <si>
    <t>Ioana Puscasu</t>
  </si>
  <si>
    <t>ipuscasu@team-twg.com</t>
  </si>
  <si>
    <t>10022474</t>
  </si>
  <si>
    <t>Jyoti</t>
  </si>
  <si>
    <t>Saini</t>
  </si>
  <si>
    <t>Jyoti Saini</t>
  </si>
  <si>
    <t>jsaini@team-twg.com</t>
  </si>
  <si>
    <t>10022365</t>
  </si>
  <si>
    <t>Johnny</t>
  </si>
  <si>
    <t>Johnny Yuan</t>
  </si>
  <si>
    <t>jyuan@dovertwg.com</t>
  </si>
  <si>
    <t>TWG-Pullmaster</t>
  </si>
  <si>
    <t>10022367</t>
  </si>
  <si>
    <t>Ray</t>
  </si>
  <si>
    <t>Ray Smith</t>
  </si>
  <si>
    <t>rsmith@team-twg.com</t>
  </si>
  <si>
    <t>10000757</t>
  </si>
  <si>
    <t>Caroline</t>
  </si>
  <si>
    <t>Higgins</t>
  </si>
  <si>
    <t>Caroline Higgins</t>
  </si>
  <si>
    <t>chiggins@dowkey.com</t>
  </si>
  <si>
    <t>MPG</t>
  </si>
  <si>
    <t>10004127</t>
  </si>
  <si>
    <t>Chris Smith</t>
  </si>
  <si>
    <t>CSmith@klmicrowave.com</t>
  </si>
  <si>
    <t>10004403</t>
  </si>
  <si>
    <t>Eric</t>
  </si>
  <si>
    <t>Canales</t>
  </si>
  <si>
    <t>Eric Canales</t>
  </si>
  <si>
    <t>ECANALES@dowkey.com</t>
  </si>
  <si>
    <t>10000454</t>
  </si>
  <si>
    <t>Hazel</t>
  </si>
  <si>
    <t>Hazel Santos</t>
  </si>
  <si>
    <t>hsantos@dowkey.com</t>
  </si>
  <si>
    <t>10000902</t>
  </si>
  <si>
    <t>Witherell</t>
  </si>
  <si>
    <t>Daniel Witherell</t>
  </si>
  <si>
    <t>dwitherell@polezero.com</t>
  </si>
  <si>
    <t>10019468</t>
  </si>
  <si>
    <t>Coral</t>
  </si>
  <si>
    <t>Small</t>
  </si>
  <si>
    <t>Coral Small</t>
  </si>
  <si>
    <t>csmall@polezero.com</t>
  </si>
  <si>
    <t>10000912</t>
  </si>
  <si>
    <t>Durkin</t>
  </si>
  <si>
    <t>Pat Durkin</t>
  </si>
  <si>
    <t>pdurkin@polezero.com</t>
  </si>
  <si>
    <t>10003952</t>
  </si>
  <si>
    <t>Ginny</t>
  </si>
  <si>
    <t>Studley</t>
  </si>
  <si>
    <t>Ginny Studley</t>
  </si>
  <si>
    <t>GStudley@klmicrowave.com</t>
  </si>
  <si>
    <t>10003919</t>
  </si>
  <si>
    <t>Willing</t>
  </si>
  <si>
    <t>Steve Willing</t>
  </si>
  <si>
    <t>swilling@klmicrowave.com</t>
  </si>
  <si>
    <t>10004086</t>
  </si>
  <si>
    <t>Teena</t>
  </si>
  <si>
    <t>Webster</t>
  </si>
  <si>
    <t>Teena Webster</t>
  </si>
  <si>
    <t>TWebster@klmicrowave.com</t>
  </si>
  <si>
    <t>10004000</t>
  </si>
  <si>
    <t>Larry</t>
  </si>
  <si>
    <t>Albright</t>
  </si>
  <si>
    <t>Larry Albright</t>
  </si>
  <si>
    <t>lalbright@klmicrowave.com</t>
  </si>
  <si>
    <t>10004219</t>
  </si>
  <si>
    <t>Yocasta</t>
  </si>
  <si>
    <t>Terrero</t>
  </si>
  <si>
    <t>Yocasta Terrero</t>
  </si>
  <si>
    <t>YTerrero@klmicrowave.com</t>
  </si>
  <si>
    <t>10000515</t>
  </si>
  <si>
    <t>Horrocks</t>
  </si>
  <si>
    <t>Jason Horrocks</t>
  </si>
  <si>
    <t>jhorrocks@dowkey.com</t>
  </si>
  <si>
    <t>10029575</t>
  </si>
  <si>
    <t>Joe Smith</t>
  </si>
  <si>
    <t>jwsmith@klmicrowave.com</t>
  </si>
  <si>
    <t>10000558</t>
  </si>
  <si>
    <t>Mandrell</t>
  </si>
  <si>
    <t>Mark Mandrell</t>
  </si>
  <si>
    <t>mmandrell@dowkey.com</t>
  </si>
  <si>
    <t>MPG - Dowkey E0444</t>
  </si>
  <si>
    <t>10004225</t>
  </si>
  <si>
    <t>Darisa</t>
  </si>
  <si>
    <t>Polonia</t>
  </si>
  <si>
    <t>Darisa Polonia</t>
  </si>
  <si>
    <t>DPolonia@klmicrowave.com</t>
  </si>
  <si>
    <t>10046309</t>
  </si>
  <si>
    <t>Zandro</t>
  </si>
  <si>
    <t>Diaz</t>
  </si>
  <si>
    <t>Zandro Diaz</t>
  </si>
  <si>
    <t>zdiaz@dowkey.com</t>
  </si>
  <si>
    <t>11000035</t>
  </si>
  <si>
    <t>Bryan</t>
  </si>
  <si>
    <t>Green</t>
  </si>
  <si>
    <t>Bryan Green</t>
  </si>
  <si>
    <t>bgreen@dovercorp.com</t>
  </si>
  <si>
    <t>Corp-Bryan Green</t>
  </si>
  <si>
    <t>11000016</t>
  </si>
  <si>
    <t>Danny</t>
  </si>
  <si>
    <t>Latrofa</t>
  </si>
  <si>
    <t>Danny Latrofa</t>
  </si>
  <si>
    <t>dlatrofa@dovercorp.com</t>
  </si>
  <si>
    <t>10029019</t>
  </si>
  <si>
    <t>DiTomasso</t>
  </si>
  <si>
    <t>Paul DiTomasso</t>
  </si>
  <si>
    <t>pauld@belvac.com</t>
  </si>
  <si>
    <t>10008358</t>
  </si>
  <si>
    <t>Brandon</t>
  </si>
  <si>
    <t>Rhodes</t>
  </si>
  <si>
    <t>Brandon Rhodes</t>
  </si>
  <si>
    <t>brhodes@ussynthetic.com</t>
  </si>
  <si>
    <t>USS</t>
  </si>
  <si>
    <t>10001803</t>
  </si>
  <si>
    <t>Larson</t>
  </si>
  <si>
    <t>David Larson</t>
  </si>
  <si>
    <t>dlarson@ussynthetic.com</t>
  </si>
  <si>
    <t>10002691</t>
  </si>
  <si>
    <t>Jeff</t>
  </si>
  <si>
    <t>Hansen</t>
  </si>
  <si>
    <t>Jeff Hansen</t>
  </si>
  <si>
    <t>jhansen@ussynthetic.com</t>
  </si>
  <si>
    <t>10001124</t>
  </si>
  <si>
    <t>Jordan</t>
  </si>
  <si>
    <t>Farr</t>
  </si>
  <si>
    <t>Jordan Farr</t>
  </si>
  <si>
    <t>jfarr@ussynthetic.com</t>
  </si>
  <si>
    <t>10001387</t>
  </si>
  <si>
    <t>Curtis</t>
  </si>
  <si>
    <t>Stucki</t>
  </si>
  <si>
    <t>Curtis Stucki</t>
  </si>
  <si>
    <t>cstucki@ussynthetic.com</t>
  </si>
  <si>
    <t>10023706</t>
  </si>
  <si>
    <t>Loanne</t>
  </si>
  <si>
    <t>Freedlund</t>
  </si>
  <si>
    <t>Loanne Freedlund</t>
  </si>
  <si>
    <t>lfreedlund@anthonyintl.com</t>
  </si>
  <si>
    <t>Anthony</t>
  </si>
  <si>
    <t>10022918</t>
  </si>
  <si>
    <t>Dunagan</t>
  </si>
  <si>
    <t>Chris Dunagan</t>
  </si>
  <si>
    <t>cdunagan@anthonyintl.com</t>
  </si>
  <si>
    <t>10023281</t>
  </si>
  <si>
    <t>Brownlee</t>
  </si>
  <si>
    <t>Elena Brownlee</t>
  </si>
  <si>
    <t>ebrownlee@anthonyintl.com</t>
  </si>
  <si>
    <t>10043223</t>
  </si>
  <si>
    <t>Katrina</t>
  </si>
  <si>
    <t>Banks</t>
  </si>
  <si>
    <t>Katrina Banks</t>
  </si>
  <si>
    <t>katrina.banks@hillphoenix.com</t>
  </si>
  <si>
    <t>10001188</t>
  </si>
  <si>
    <t>Tammy</t>
  </si>
  <si>
    <t>Bishop</t>
  </si>
  <si>
    <t>Tammy Bishop</t>
  </si>
  <si>
    <t>tammy.bishop@hillphoenix.com</t>
  </si>
  <si>
    <t>10045773</t>
  </si>
  <si>
    <t>Justin</t>
  </si>
  <si>
    <t>Justin Smith</t>
  </si>
  <si>
    <t>justin.smith@hillphoenix.com</t>
  </si>
  <si>
    <t>10039076</t>
  </si>
  <si>
    <t>Nick</t>
  </si>
  <si>
    <t>Grevas</t>
  </si>
  <si>
    <t>Nick Grevas</t>
  </si>
  <si>
    <t>Nick.Grevas@hillphoenix.com</t>
  </si>
  <si>
    <t>10048024</t>
  </si>
  <si>
    <t>Renee</t>
  </si>
  <si>
    <t>Harris</t>
  </si>
  <si>
    <t>Renee Harris</t>
  </si>
  <si>
    <t>rharris@anthonyintl.com</t>
  </si>
  <si>
    <t>10047800</t>
  </si>
  <si>
    <t>Borys</t>
  </si>
  <si>
    <t>John Borys</t>
  </si>
  <si>
    <t>jborys@anthonyintl.com</t>
  </si>
  <si>
    <t>10047059</t>
  </si>
  <si>
    <t>Duong</t>
  </si>
  <si>
    <t>Adam Duong</t>
  </si>
  <si>
    <t>adam.duong@hillphoenix.com</t>
  </si>
  <si>
    <t>10002439</t>
  </si>
  <si>
    <t>Ljung</t>
  </si>
  <si>
    <t>Christina Ljung</t>
  </si>
  <si>
    <t>christina.ljung@swep.net</t>
  </si>
  <si>
    <t>SWEP</t>
  </si>
  <si>
    <t>10011245</t>
  </si>
  <si>
    <t>Eva</t>
  </si>
  <si>
    <t>Berg</t>
  </si>
  <si>
    <t>Eva Berg</t>
  </si>
  <si>
    <t>Eva.Berg@swep.net</t>
  </si>
  <si>
    <t>10002880</t>
  </si>
  <si>
    <t>Robert</t>
  </si>
  <si>
    <t>Christoffersson</t>
  </si>
  <si>
    <t>Robert Christoffersson</t>
  </si>
  <si>
    <t>robert.christoffersson@swep.net</t>
  </si>
  <si>
    <t>10011783</t>
  </si>
  <si>
    <t>Carina</t>
  </si>
  <si>
    <t>Johansson</t>
  </si>
  <si>
    <t>Carina Johansson</t>
  </si>
  <si>
    <t>carina.johansson@swep.net</t>
  </si>
  <si>
    <t>10039730</t>
  </si>
  <si>
    <t>Jelena</t>
  </si>
  <si>
    <t>Dojcinovic</t>
  </si>
  <si>
    <t>Jelena Dojcinovic</t>
  </si>
  <si>
    <t>jelena.dojcinovicjohansson@swep.net</t>
  </si>
  <si>
    <t>10001758</t>
  </si>
  <si>
    <t>Roger</t>
  </si>
  <si>
    <t>Holmgren</t>
  </si>
  <si>
    <t>Roger Holmgren</t>
  </si>
  <si>
    <t>roger.holmgren@swep.net</t>
  </si>
  <si>
    <t>10038003</t>
  </si>
  <si>
    <t>De Capitani</t>
  </si>
  <si>
    <t>Elena De Capitani</t>
  </si>
  <si>
    <t>elena.decapitani@finderpumps.com</t>
  </si>
  <si>
    <t>10038002</t>
  </si>
  <si>
    <t>Elisabetta</t>
  </si>
  <si>
    <t>Viscardi</t>
  </si>
  <si>
    <t>Elisabetta Viscardi</t>
  </si>
  <si>
    <t>elisabetta.viscardi@finderpumps.com</t>
  </si>
  <si>
    <t>10037997</t>
  </si>
  <si>
    <t>Larysa</t>
  </si>
  <si>
    <t>Fedorenko</t>
  </si>
  <si>
    <t>Larysa Fedorenko</t>
  </si>
  <si>
    <t>larysa.fedorenko@finderpumps.com</t>
  </si>
  <si>
    <t>10037999</t>
  </si>
  <si>
    <t>Sonia</t>
  </si>
  <si>
    <t>Panzeri</t>
  </si>
  <si>
    <t>Sonia Panzeri</t>
  </si>
  <si>
    <t>sonia.panzeri@finderpumps.com</t>
  </si>
  <si>
    <t>10038004</t>
  </si>
  <si>
    <t>Valeria</t>
  </si>
  <si>
    <t>Pozzato</t>
  </si>
  <si>
    <t>Valeria Pozzato</t>
  </si>
  <si>
    <t>valeria.pozzato@finderpumps.com</t>
  </si>
  <si>
    <t>PSG - Finder</t>
  </si>
  <si>
    <t>10037998</t>
  </si>
  <si>
    <t>Alba</t>
  </si>
  <si>
    <t>Meloni</t>
  </si>
  <si>
    <t>Alba Meloni</t>
  </si>
  <si>
    <t>alba.meloni@finderpumps.com</t>
  </si>
  <si>
    <t>10042883</t>
  </si>
  <si>
    <t>Maurizio</t>
  </si>
  <si>
    <t>Marmo</t>
  </si>
  <si>
    <t>Maurizio Marmo</t>
  </si>
  <si>
    <t>maurizio.marmo@finderpumps.com</t>
  </si>
  <si>
    <t>10011296</t>
  </si>
  <si>
    <t>Malin</t>
  </si>
  <si>
    <t>Ekelund</t>
  </si>
  <si>
    <t>Malin Ekelund</t>
  </si>
  <si>
    <t>malin.ekelund@swep.net</t>
  </si>
  <si>
    <t>10011750</t>
  </si>
  <si>
    <t>Susanne</t>
  </si>
  <si>
    <t>Klinglof</t>
  </si>
  <si>
    <t>Susanne Klinglof</t>
  </si>
  <si>
    <t>susanne.klinglof@swep.net</t>
  </si>
  <si>
    <t>10002505</t>
  </si>
  <si>
    <t>Lena</t>
  </si>
  <si>
    <t>Dahlberg</t>
  </si>
  <si>
    <t>Lena Dahlberg</t>
  </si>
  <si>
    <t>lena.dahlberg@swep.net</t>
  </si>
  <si>
    <t>10011946</t>
  </si>
  <si>
    <t>Pontus</t>
  </si>
  <si>
    <t>Rasmusson</t>
  </si>
  <si>
    <t>Pontus Rasmusson</t>
  </si>
  <si>
    <t>pontus.rasmusson@swep.net</t>
  </si>
  <si>
    <t>10037860</t>
  </si>
  <si>
    <t>Luca</t>
  </si>
  <si>
    <t>Galbiati</t>
  </si>
  <si>
    <t>Luca Galbiati</t>
  </si>
  <si>
    <t>luca.galbiati@finderpumps.com</t>
  </si>
  <si>
    <t>10050300</t>
  </si>
  <si>
    <t>Mota</t>
  </si>
  <si>
    <t>Erika Mota</t>
  </si>
  <si>
    <t>emota@dovercorp.com</t>
  </si>
  <si>
    <t>10032149</t>
  </si>
  <si>
    <t>Hampus</t>
  </si>
  <si>
    <t>Darrell</t>
  </si>
  <si>
    <t>Hampus Darrell</t>
  </si>
  <si>
    <t>hampus.darrell@kpmg.se</t>
  </si>
  <si>
    <t>Corp-Europe-E0809</t>
  </si>
  <si>
    <t>10037067</t>
  </si>
  <si>
    <t>Sam</t>
  </si>
  <si>
    <t>Elsner</t>
  </si>
  <si>
    <t>Sam Elsner</t>
  </si>
  <si>
    <t>sam.elsner@psgdover.com</t>
  </si>
  <si>
    <t>10035953</t>
  </si>
  <si>
    <t>Stephen</t>
  </si>
  <si>
    <t>Milliken</t>
  </si>
  <si>
    <t>Stephen Milliken</t>
  </si>
  <si>
    <t>stephen.milliken@psgdover.com</t>
  </si>
  <si>
    <t>10023448</t>
  </si>
  <si>
    <t>Laura</t>
  </si>
  <si>
    <t>Wright</t>
  </si>
  <si>
    <t>Laura Wright</t>
  </si>
  <si>
    <t>laura.wright@bscfilters.com</t>
  </si>
  <si>
    <t>10000963</t>
  </si>
  <si>
    <t>Martyn</t>
  </si>
  <si>
    <t>Martyn Lee</t>
  </si>
  <si>
    <t>martyn.lee@bscfilters.com</t>
  </si>
  <si>
    <t>10002895</t>
  </si>
  <si>
    <t>Bousfield</t>
  </si>
  <si>
    <t>Nick Bousfield</t>
  </si>
  <si>
    <t>nick.bousfield@bscfilters.com</t>
  </si>
  <si>
    <t xml:space="preserve">MPG - PZ E0944 </t>
  </si>
  <si>
    <t>10007343</t>
  </si>
  <si>
    <t>Fisher</t>
  </si>
  <si>
    <t>Paul Fisher</t>
  </si>
  <si>
    <t>paul.fisher@bscfilters.com</t>
  </si>
  <si>
    <t>10035462</t>
  </si>
  <si>
    <t>Lily</t>
  </si>
  <si>
    <t>Lily Wang</t>
  </si>
  <si>
    <t>lily.wang@psgdover.com</t>
  </si>
  <si>
    <t>10001044</t>
  </si>
  <si>
    <t>Shelley</t>
  </si>
  <si>
    <t>Shelley Xiao</t>
  </si>
  <si>
    <t>shelley.xiao@psgdover.com</t>
  </si>
  <si>
    <t>10040484</t>
  </si>
  <si>
    <t>Jerry</t>
  </si>
  <si>
    <t>Jerry Wang</t>
  </si>
  <si>
    <t>jerry.wang@psgdover.com</t>
  </si>
  <si>
    <t>PSG - China E1034</t>
  </si>
  <si>
    <t>10012252</t>
  </si>
  <si>
    <t>Linda Liu</t>
  </si>
  <si>
    <t>linda.liu@psgdover.com</t>
  </si>
  <si>
    <t>10047972</t>
  </si>
  <si>
    <t>Mat</t>
  </si>
  <si>
    <t>Scasny</t>
  </si>
  <si>
    <t>Mat Scasny</t>
  </si>
  <si>
    <t>mscasny@waukbearing.com</t>
  </si>
  <si>
    <t>10002458</t>
  </si>
  <si>
    <t>Bohnsack</t>
  </si>
  <si>
    <t>Dan Bohnsack</t>
  </si>
  <si>
    <t>dbohnsack@destaco.com</t>
  </si>
  <si>
    <t>DESTACO</t>
  </si>
  <si>
    <t>10050555</t>
  </si>
  <si>
    <t>Camille</t>
  </si>
  <si>
    <t>Bastes</t>
  </si>
  <si>
    <t>Camille Bastes</t>
  </si>
  <si>
    <t>c-cbastes@dovercorp.com</t>
  </si>
  <si>
    <t>10048223</t>
  </si>
  <si>
    <t>Charles</t>
  </si>
  <si>
    <t>Go</t>
  </si>
  <si>
    <t>Charles Go</t>
  </si>
  <si>
    <t>c-cgo@dovercorp.com</t>
  </si>
  <si>
    <t>10050556</t>
  </si>
  <si>
    <t>April</t>
  </si>
  <si>
    <t>Antiporta</t>
  </si>
  <si>
    <t>April Antiporta</t>
  </si>
  <si>
    <t>c-aantiporta@dovercorp.com</t>
  </si>
  <si>
    <t>10048238</t>
  </si>
  <si>
    <t>Locanas</t>
  </si>
  <si>
    <t>William Locanas</t>
  </si>
  <si>
    <t>c-wlocanas@dovercorp.com</t>
  </si>
  <si>
    <t>10050322</t>
  </si>
  <si>
    <t>Rex</t>
  </si>
  <si>
    <t>Lagare</t>
  </si>
  <si>
    <t>Rex Lagare</t>
  </si>
  <si>
    <t>c-rlagare@dovercorp.com</t>
  </si>
  <si>
    <t>10048239</t>
  </si>
  <si>
    <t>Aaron Marco</t>
  </si>
  <si>
    <t>Capucion</t>
  </si>
  <si>
    <t>Aaron Marco Capucion</t>
  </si>
  <si>
    <t>c-acapucion@dovercorp.com</t>
  </si>
  <si>
    <t>10002534</t>
  </si>
  <si>
    <t>Taylor</t>
  </si>
  <si>
    <t>Dan Taylor</t>
  </si>
  <si>
    <t>dan.taylor@opwglobal.com</t>
  </si>
  <si>
    <t>DBS EMEA</t>
  </si>
  <si>
    <t>10048249</t>
  </si>
  <si>
    <t>Grounde</t>
  </si>
  <si>
    <t>Jennifer Grounde</t>
  </si>
  <si>
    <t>jgrounde@anthonyintl.com</t>
  </si>
  <si>
    <t>10046600</t>
  </si>
  <si>
    <t>Carmen</t>
  </si>
  <si>
    <t>Butters</t>
  </si>
  <si>
    <t>Carmen Butters</t>
  </si>
  <si>
    <t>cbutters@anthonyintl.com</t>
  </si>
  <si>
    <t>10040435</t>
  </si>
  <si>
    <t>Hudgens</t>
  </si>
  <si>
    <t>Andrew Hudgens</t>
  </si>
  <si>
    <t>ahudgens@anthonyintl.com</t>
  </si>
  <si>
    <t>10050695</t>
  </si>
  <si>
    <t>Jinmei</t>
  </si>
  <si>
    <t>Tao</t>
  </si>
  <si>
    <t>Jinmei Tao</t>
  </si>
  <si>
    <t>jinmei.tao@hillphoenix.com</t>
  </si>
  <si>
    <t>10050501</t>
  </si>
  <si>
    <t>Sanders</t>
  </si>
  <si>
    <t>Scott Sanders</t>
  </si>
  <si>
    <t>scott.sanders@hillphoenix.com</t>
  </si>
  <si>
    <t>10027280</t>
  </si>
  <si>
    <t>Little</t>
  </si>
  <si>
    <t>Henry Little</t>
  </si>
  <si>
    <t>henry.little@hillphoenix.com</t>
  </si>
  <si>
    <t>10014936</t>
  </si>
  <si>
    <t>Keren</t>
  </si>
  <si>
    <t>Garis</t>
  </si>
  <si>
    <t>Karen Garis</t>
  </si>
  <si>
    <t>karen.garis@hillphoenix.com</t>
  </si>
  <si>
    <t>10044808</t>
  </si>
  <si>
    <t>Stacy Miller</t>
  </si>
  <si>
    <t>Stacy.Miller@hillphoenix.com</t>
  </si>
  <si>
    <t>10002326</t>
  </si>
  <si>
    <t>Chaipat</t>
  </si>
  <si>
    <t>Kongtham</t>
  </si>
  <si>
    <t>Chaipat Kongtham</t>
  </si>
  <si>
    <t>ckongtham@destaco.com</t>
  </si>
  <si>
    <t>DESTACO-Asia</t>
  </si>
  <si>
    <t>10035301</t>
  </si>
  <si>
    <t>Leelard</t>
  </si>
  <si>
    <t>Kunfong</t>
  </si>
  <si>
    <t>Leelard Kunfong</t>
  </si>
  <si>
    <t>lkunfong@destaco.com</t>
  </si>
  <si>
    <t>10035354</t>
  </si>
  <si>
    <t>Pimporn</t>
  </si>
  <si>
    <t>Ountadee</t>
  </si>
  <si>
    <t>Pimporn Ountadee</t>
  </si>
  <si>
    <t>pountadee@destaco.com</t>
  </si>
  <si>
    <t>10035047</t>
  </si>
  <si>
    <t>Rinrada</t>
  </si>
  <si>
    <t>Boonchun</t>
  </si>
  <si>
    <t>Rinrada Boonchun</t>
  </si>
  <si>
    <t>rboonchun@destaco.com</t>
  </si>
  <si>
    <t>10045024</t>
  </si>
  <si>
    <t>Shanshan</t>
  </si>
  <si>
    <t>Zhao</t>
  </si>
  <si>
    <t>Shanshan Zhao</t>
  </si>
  <si>
    <t>shanshan.zhao@psgdover.com</t>
  </si>
  <si>
    <t>10050753</t>
  </si>
  <si>
    <t>Pravina</t>
  </si>
  <si>
    <t>Pravina Contractor</t>
  </si>
  <si>
    <t>pcontractor@okinternational.com</t>
  </si>
  <si>
    <t>10046516</t>
  </si>
  <si>
    <t>Chelsea</t>
  </si>
  <si>
    <t>Chelsea Smith</t>
  </si>
  <si>
    <t>Chelsea.Smith1@ey.com</t>
  </si>
  <si>
    <t>Compliance</t>
  </si>
  <si>
    <t>10031643</t>
  </si>
  <si>
    <t>Doak</t>
  </si>
  <si>
    <t>Elliott</t>
  </si>
  <si>
    <t>Doak Elliott</t>
  </si>
  <si>
    <t>Doak.Elliott@ey.com</t>
  </si>
  <si>
    <t>10047699</t>
  </si>
  <si>
    <t>Sullivan</t>
  </si>
  <si>
    <t>Kate Sullivan</t>
  </si>
  <si>
    <t>Kate.Sullivan@ey.com</t>
  </si>
  <si>
    <t>10045172</t>
  </si>
  <si>
    <t>Susan</t>
  </si>
  <si>
    <t>Cruz</t>
  </si>
  <si>
    <t>Susan Cruz</t>
  </si>
  <si>
    <t>Susan.Cruz@ey.com</t>
  </si>
  <si>
    <t>10046503</t>
  </si>
  <si>
    <t>Tyra</t>
  </si>
  <si>
    <t>Diop</t>
  </si>
  <si>
    <t>Tyra Diop</t>
  </si>
  <si>
    <t>Tyra.Diop@ey.com</t>
  </si>
  <si>
    <t>10046635</t>
  </si>
  <si>
    <t>Ellington</t>
  </si>
  <si>
    <t>Lindsey Ellington</t>
  </si>
  <si>
    <t>Lindsey.Ellington1@ey.com</t>
  </si>
  <si>
    <t>10045937</t>
  </si>
  <si>
    <t>Amy Deng</t>
  </si>
  <si>
    <t>Amy.Deng@ey.com</t>
  </si>
  <si>
    <t>10047356</t>
  </si>
  <si>
    <t>Pavlishin</t>
  </si>
  <si>
    <t>Alex Pavlishin</t>
  </si>
  <si>
    <t>Alex.Pavlishin@ey.com</t>
  </si>
  <si>
    <t>10050553</t>
  </si>
  <si>
    <t>Vibhesh</t>
  </si>
  <si>
    <t>Patel</t>
  </si>
  <si>
    <t>Vibhesh Patel</t>
  </si>
  <si>
    <t>Vibhesh.Patel1@ey.com</t>
  </si>
  <si>
    <t>10046856</t>
  </si>
  <si>
    <t>Gerald</t>
  </si>
  <si>
    <t>Mudjer</t>
  </si>
  <si>
    <t>Gerald Mudjer</t>
  </si>
  <si>
    <t>Gerald.Mudjer@ey.com</t>
  </si>
  <si>
    <t>10046504</t>
  </si>
  <si>
    <t>Lin</t>
  </si>
  <si>
    <t>Justin Lin</t>
  </si>
  <si>
    <t>Justin.Lin@ey.com</t>
  </si>
  <si>
    <t>10046889</t>
  </si>
  <si>
    <t>Hartkopf</t>
  </si>
  <si>
    <t>Lisa Hartkopf</t>
  </si>
  <si>
    <t>Lisa.Hartkopf@ey.com</t>
  </si>
  <si>
    <t>10046890</t>
  </si>
  <si>
    <t>Fodor</t>
  </si>
  <si>
    <t>Joe Fodor</t>
  </si>
  <si>
    <t>joseph.fodor@ey.com</t>
  </si>
  <si>
    <t>11000018</t>
  </si>
  <si>
    <t>Teresa</t>
  </si>
  <si>
    <t>Thomas</t>
  </si>
  <si>
    <t>Teresa Thomas</t>
  </si>
  <si>
    <t>tthomas@dovercorp.com</t>
  </si>
  <si>
    <t>10051259</t>
  </si>
  <si>
    <t>Jay</t>
  </si>
  <si>
    <t>Dalal</t>
  </si>
  <si>
    <t>Jay Dalal</t>
  </si>
  <si>
    <t>Jay.Dalal1@ey.com</t>
  </si>
  <si>
    <t>10051260</t>
  </si>
  <si>
    <t>Pastroff</t>
  </si>
  <si>
    <t>Jeremy Pastroff</t>
  </si>
  <si>
    <t>Jeremy.Pastroff@ey.com</t>
  </si>
  <si>
    <t>10051139</t>
  </si>
  <si>
    <t>Don</t>
  </si>
  <si>
    <t>Hekman</t>
  </si>
  <si>
    <t>Don Hekman</t>
  </si>
  <si>
    <t>dhekman@psgdover.com</t>
  </si>
  <si>
    <t>10001491</t>
  </si>
  <si>
    <t>Stafford</t>
  </si>
  <si>
    <t>Whitman</t>
  </si>
  <si>
    <t>Stafford Whitman</t>
  </si>
  <si>
    <t>stafford.whitman@hillphoenix.com</t>
  </si>
  <si>
    <t>HP-Systems</t>
  </si>
  <si>
    <t>10037996</t>
  </si>
  <si>
    <t>Alessandra</t>
  </si>
  <si>
    <t>Crippa</t>
  </si>
  <si>
    <t>Alessandra Crippa</t>
  </si>
  <si>
    <t>alessandra.crippa@finderpumps.com</t>
  </si>
  <si>
    <t>Finder</t>
  </si>
  <si>
    <t>10000382</t>
  </si>
  <si>
    <t>Stefan</t>
  </si>
  <si>
    <t>Franken</t>
  </si>
  <si>
    <t>Stefan Franken</t>
  </si>
  <si>
    <t>sxf@DoverCorp.COM</t>
  </si>
  <si>
    <t>Corp-Europe-E0152</t>
  </si>
  <si>
    <t>10000422</t>
  </si>
  <si>
    <t>Mike</t>
  </si>
  <si>
    <t>Griffin</t>
  </si>
  <si>
    <t>Mike Griffin</t>
  </si>
  <si>
    <t>mgriffin@okinternational.com</t>
  </si>
  <si>
    <t>OKI-UK</t>
  </si>
  <si>
    <t>10000866</t>
  </si>
  <si>
    <t>Saunders</t>
  </si>
  <si>
    <t>Dawn Saunders</t>
  </si>
  <si>
    <t>dsaunders@okinternational.com</t>
  </si>
  <si>
    <t>10043729</t>
  </si>
  <si>
    <t>Jane</t>
  </si>
  <si>
    <t>Flewin</t>
  </si>
  <si>
    <t>Jane Flewin</t>
  </si>
  <si>
    <t>jflewin@okinternational.com</t>
  </si>
  <si>
    <t>10006379</t>
  </si>
  <si>
    <t>Becky</t>
  </si>
  <si>
    <t>Land</t>
  </si>
  <si>
    <t>Becky Land</t>
  </si>
  <si>
    <t>bland@okinternational.com</t>
  </si>
  <si>
    <t>10040030</t>
  </si>
  <si>
    <t>Walter</t>
  </si>
  <si>
    <t>McGrath</t>
  </si>
  <si>
    <t>Walter McGrath</t>
  </si>
  <si>
    <t>wally.mcgrath@doverals.com</t>
  </si>
  <si>
    <t>DEPS</t>
  </si>
  <si>
    <t>10029381</t>
  </si>
  <si>
    <t>Brainard</t>
  </si>
  <si>
    <t>Larry Brainard</t>
  </si>
  <si>
    <t>lbrainard@pmi-brands.com</t>
  </si>
  <si>
    <t>PMI</t>
  </si>
  <si>
    <t>10001052</t>
  </si>
  <si>
    <t>Hill</t>
  </si>
  <si>
    <t>Larry Hill</t>
  </si>
  <si>
    <t>lhill@wiseco.com</t>
  </si>
  <si>
    <t>10002585</t>
  </si>
  <si>
    <t>Leea</t>
  </si>
  <si>
    <t>Ramirez</t>
  </si>
  <si>
    <t>Leea Ramirez</t>
  </si>
  <si>
    <t>lramirez@jepistons.com</t>
  </si>
  <si>
    <t>10044920</t>
  </si>
  <si>
    <t>Kitson</t>
  </si>
  <si>
    <t>Jennifer Kitson</t>
  </si>
  <si>
    <t>jkitson@doverpmi.com</t>
  </si>
  <si>
    <t>10002564</t>
  </si>
  <si>
    <t>Kurt</t>
  </si>
  <si>
    <t>Allen</t>
  </si>
  <si>
    <t>Kurt Allen</t>
  </si>
  <si>
    <t>kurt@quartzdyne.com</t>
  </si>
  <si>
    <t>DEA</t>
  </si>
  <si>
    <t>DAL DEA-Kurt Allen</t>
  </si>
  <si>
    <t>10002094</t>
  </si>
  <si>
    <t>Todd</t>
  </si>
  <si>
    <t>Crandall</t>
  </si>
  <si>
    <t>Todd Crandall</t>
  </si>
  <si>
    <t>tcrandall@cookcompression.com</t>
  </si>
  <si>
    <t>10003511</t>
  </si>
  <si>
    <t>Yoshiko</t>
  </si>
  <si>
    <t>Fukunaga</t>
  </si>
  <si>
    <t>Yoshiko Fukunaga</t>
  </si>
  <si>
    <t>yoshiko.fukunaga@doverals.com</t>
  </si>
  <si>
    <t>DBS DE</t>
  </si>
  <si>
    <t>10001722</t>
  </si>
  <si>
    <t>White</t>
  </si>
  <si>
    <t>Peter White</t>
  </si>
  <si>
    <t>peter.white@doverals.com</t>
  </si>
  <si>
    <t>DAL</t>
  </si>
  <si>
    <t>DAL and DEA</t>
  </si>
  <si>
    <t>10048072</t>
  </si>
  <si>
    <t>Rochelle</t>
  </si>
  <si>
    <t>Mulder</t>
  </si>
  <si>
    <t>Rochelle Mulder</t>
  </si>
  <si>
    <t>rochelle.mulder@doverals.com</t>
  </si>
  <si>
    <t>DAL-E0475</t>
  </si>
  <si>
    <t>10012020</t>
  </si>
  <si>
    <t>Romrell</t>
  </si>
  <si>
    <t>Justin Romrell</t>
  </si>
  <si>
    <t>jromrell@quartzdyne.com</t>
  </si>
  <si>
    <t>DAL DEA-Quartzdyne</t>
  </si>
  <si>
    <t>10044121</t>
  </si>
  <si>
    <t>Read</t>
  </si>
  <si>
    <t>David Readold</t>
  </si>
  <si>
    <t>david.read@acceleratedproduction.comold</t>
  </si>
  <si>
    <t>10040227</t>
  </si>
  <si>
    <t>LeAnne</t>
  </si>
  <si>
    <t>Lyne</t>
  </si>
  <si>
    <t>LeAnne Lyne</t>
  </si>
  <si>
    <t>leanne.lyne@doverals.com</t>
  </si>
  <si>
    <t>10030484</t>
  </si>
  <si>
    <t>Hudson</t>
  </si>
  <si>
    <t>Rob Hudson</t>
  </si>
  <si>
    <t>rob.hudson@doverals.com</t>
  </si>
  <si>
    <t>DAL DEA-Rob Hudson</t>
  </si>
  <si>
    <t>10029582</t>
  </si>
  <si>
    <t>Seaman</t>
  </si>
  <si>
    <t>John Seaman</t>
  </si>
  <si>
    <t>john.seaman@doverals.com</t>
  </si>
  <si>
    <t>DAL DEA-DynaFlo</t>
  </si>
  <si>
    <t>10029175</t>
  </si>
  <si>
    <t>Brenda</t>
  </si>
  <si>
    <t>Dymond</t>
  </si>
  <si>
    <t>Brenda Dymond</t>
  </si>
  <si>
    <t>brenda.dymond@doverals.com</t>
  </si>
  <si>
    <t>10048490</t>
  </si>
  <si>
    <t>Kayla</t>
  </si>
  <si>
    <t>Kayla Martin</t>
  </si>
  <si>
    <t>kayla.martin@doverals.com</t>
  </si>
  <si>
    <t>10046438</t>
  </si>
  <si>
    <t>Kirstin</t>
  </si>
  <si>
    <t>Kirstin Clark</t>
  </si>
  <si>
    <t>kirstin.clark@doverals.com</t>
  </si>
  <si>
    <t>10002971</t>
  </si>
  <si>
    <t>CindyLee</t>
  </si>
  <si>
    <t>Kammerer</t>
  </si>
  <si>
    <t>CindyLee Kammerer</t>
  </si>
  <si>
    <t>cindy.kammerer@doverals.com</t>
  </si>
  <si>
    <t>10001704</t>
  </si>
  <si>
    <t>Ann Marie</t>
  </si>
  <si>
    <t>Gowan</t>
  </si>
  <si>
    <t>Ann Marie Gowan</t>
  </si>
  <si>
    <t>annmarie.gowan@doverals.com</t>
  </si>
  <si>
    <t>10004648</t>
  </si>
  <si>
    <t>Sherry</t>
  </si>
  <si>
    <t>Soto - x</t>
  </si>
  <si>
    <t>Sherry Soto - x</t>
  </si>
  <si>
    <t>sherry.soto@doverals.comx</t>
  </si>
  <si>
    <t>10002633</t>
  </si>
  <si>
    <t>Rustam</t>
  </si>
  <si>
    <t>Zakirov</t>
  </si>
  <si>
    <t>Rustam Zakirov</t>
  </si>
  <si>
    <t>rustam.zakirov@doverals.com</t>
  </si>
  <si>
    <t>10031584</t>
  </si>
  <si>
    <t>Cabrera</t>
  </si>
  <si>
    <t>Fernando Cabrera</t>
  </si>
  <si>
    <t>fernando.cabrera@doverals.com</t>
  </si>
  <si>
    <t>10048369</t>
  </si>
  <si>
    <t>Wylan</t>
  </si>
  <si>
    <t>LeMaire</t>
  </si>
  <si>
    <t>Wylan LeMaire</t>
  </si>
  <si>
    <t>wylan.lemaire@doverautomation.com</t>
  </si>
  <si>
    <t>10036813</t>
  </si>
  <si>
    <t>Michalak</t>
  </si>
  <si>
    <t>Ryan Michalak</t>
  </si>
  <si>
    <t>ryan.michalak@doverautomation.com</t>
  </si>
  <si>
    <t>10033703</t>
  </si>
  <si>
    <t>Maguire</t>
  </si>
  <si>
    <t>Linda Maguire</t>
  </si>
  <si>
    <t>linda.maguire@doverals.com</t>
  </si>
  <si>
    <t>10034965</t>
  </si>
  <si>
    <t>Dhruvesh</t>
  </si>
  <si>
    <t>Photawala</t>
  </si>
  <si>
    <t>Dhruvesh Photawala</t>
  </si>
  <si>
    <t>dhruvesh.photawala@doverals.com</t>
  </si>
  <si>
    <t>10022796</t>
  </si>
  <si>
    <t>Coke</t>
  </si>
  <si>
    <t>Robert Coke</t>
  </si>
  <si>
    <t>robert.coke@doverals.com</t>
  </si>
  <si>
    <t>10001680</t>
  </si>
  <si>
    <t>Kirkpatrick</t>
  </si>
  <si>
    <t>Steve Kirkpatrick</t>
  </si>
  <si>
    <t>steve.kirkpatrick@doverals.com</t>
  </si>
  <si>
    <t>10026894</t>
  </si>
  <si>
    <t>Spencer</t>
  </si>
  <si>
    <t>Rachel Spencer</t>
  </si>
  <si>
    <t>rachel.spencer@doverals.com</t>
  </si>
  <si>
    <t>10019058</t>
  </si>
  <si>
    <t>Jason Taylor</t>
  </si>
  <si>
    <t>jason.taylor@doverals.com</t>
  </si>
  <si>
    <t>DAL DEA-PCS Ferguson</t>
  </si>
  <si>
    <t>10042789</t>
  </si>
  <si>
    <t>Florian</t>
  </si>
  <si>
    <t>Lindstaedt</t>
  </si>
  <si>
    <t>Florian Lindstaedt</t>
  </si>
  <si>
    <t>florian.lindstaedt@doverals.com</t>
  </si>
  <si>
    <t>DAL DEA-HFI</t>
  </si>
  <si>
    <t>10002611</t>
  </si>
  <si>
    <t>McIntyre</t>
  </si>
  <si>
    <t>James McIntyre</t>
  </si>
  <si>
    <t>james.mcintyre@doverals.com</t>
  </si>
  <si>
    <t>10003093</t>
  </si>
  <si>
    <t>Bridgette</t>
  </si>
  <si>
    <t>Howell</t>
  </si>
  <si>
    <t>Bridgette Howell</t>
  </si>
  <si>
    <t>bridgette.howell@doverals.com</t>
  </si>
  <si>
    <t>10038735</t>
  </si>
  <si>
    <t>Hancock</t>
  </si>
  <si>
    <t>Mary Hancock</t>
  </si>
  <si>
    <t>mary.hancock@doverals.com</t>
  </si>
  <si>
    <t>DBS NA_DE</t>
  </si>
  <si>
    <t>10051252</t>
  </si>
  <si>
    <t>Issa</t>
  </si>
  <si>
    <t>Sabbah</t>
  </si>
  <si>
    <t>Issa Sabbah</t>
  </si>
  <si>
    <t>issa.sabbah@doverals.com</t>
  </si>
  <si>
    <t>10040592</t>
  </si>
  <si>
    <t>Bibi</t>
  </si>
  <si>
    <t>Mendoza</t>
  </si>
  <si>
    <t>Bibi Mendoza</t>
  </si>
  <si>
    <t>bibi.mendoza@doverals.com</t>
  </si>
  <si>
    <t>10019061</t>
  </si>
  <si>
    <t>Monique</t>
  </si>
  <si>
    <t>Stevens</t>
  </si>
  <si>
    <t>Monique Stevens</t>
  </si>
  <si>
    <t>monique.stevens@doverals.com</t>
  </si>
  <si>
    <t>DAL - E2992</t>
  </si>
  <si>
    <t>10040226</t>
  </si>
  <si>
    <t>Rusty</t>
  </si>
  <si>
    <t>Stover</t>
  </si>
  <si>
    <t>Rusty Stover</t>
  </si>
  <si>
    <t>rusty.stover@doverals.com</t>
  </si>
  <si>
    <t>DAL - E2392</t>
  </si>
  <si>
    <t>10044992</t>
  </si>
  <si>
    <t>10001090</t>
  </si>
  <si>
    <t>10050891</t>
  </si>
  <si>
    <t>10001954</t>
  </si>
  <si>
    <t>10048635</t>
  </si>
  <si>
    <t>10048346</t>
  </si>
  <si>
    <t>10050480</t>
  </si>
  <si>
    <t>10050227</t>
  </si>
  <si>
    <t>Bob</t>
  </si>
  <si>
    <t>Meehl</t>
  </si>
  <si>
    <t>Bob Meehl</t>
  </si>
  <si>
    <t>meehlb@warn.com</t>
  </si>
  <si>
    <t>Warn</t>
  </si>
  <si>
    <t>10045401</t>
  </si>
  <si>
    <t>Melby</t>
  </si>
  <si>
    <t>Brenda Melby</t>
  </si>
  <si>
    <t>melbyb@warn.com</t>
  </si>
  <si>
    <t>10007564</t>
  </si>
  <si>
    <t>Gorman</t>
  </si>
  <si>
    <t>Steve Gorman</t>
  </si>
  <si>
    <t>gormans@warn.com</t>
  </si>
  <si>
    <t>10002620</t>
  </si>
  <si>
    <t>Shearmire</t>
  </si>
  <si>
    <t>Steve Shearmire</t>
  </si>
  <si>
    <t>shearmires@warn.com</t>
  </si>
  <si>
    <t>10047794</t>
  </si>
  <si>
    <t>Hays</t>
  </si>
  <si>
    <t>Steve Hays</t>
  </si>
  <si>
    <t>hayss@warn.com</t>
  </si>
  <si>
    <t>10050510</t>
  </si>
  <si>
    <t>Patrick</t>
  </si>
  <si>
    <t>Patrick Kelly</t>
  </si>
  <si>
    <t>kellyp@warn.com</t>
  </si>
  <si>
    <t>11000047</t>
  </si>
  <si>
    <t>Liddell</t>
  </si>
  <si>
    <t>Karen Liddell</t>
  </si>
  <si>
    <t>kliddell@dovercorp.com</t>
  </si>
  <si>
    <t>10002554</t>
  </si>
  <si>
    <t>Robin</t>
  </si>
  <si>
    <t>Sun</t>
  </si>
  <si>
    <t>Robin Sun</t>
  </si>
  <si>
    <t>robin.sun@psgdover.com</t>
  </si>
  <si>
    <t>10026961</t>
  </si>
  <si>
    <t>Zhu</t>
  </si>
  <si>
    <t>Henry Zhu</t>
  </si>
  <si>
    <t>henry.zhu@psgdover.com</t>
  </si>
  <si>
    <t>10022035</t>
  </si>
  <si>
    <t>Ammy</t>
  </si>
  <si>
    <t>Ammy Zhang</t>
  </si>
  <si>
    <t>zhang.ammy@psgdover.com</t>
  </si>
  <si>
    <t>10031831</t>
  </si>
  <si>
    <t>Barbara Zhang</t>
  </si>
  <si>
    <t>barbara.zhang@psgdover.com</t>
  </si>
  <si>
    <t>10042741</t>
  </si>
  <si>
    <t>Chi</t>
  </si>
  <si>
    <t>Nguyen</t>
  </si>
  <si>
    <t>Chi Nguyen</t>
  </si>
  <si>
    <t>chi.nguyen@doverals.com</t>
  </si>
  <si>
    <t>10046707</t>
  </si>
  <si>
    <t>Tuohy</t>
  </si>
  <si>
    <t>Sue Tuohy</t>
  </si>
  <si>
    <t>stuohy@norriseal.com</t>
  </si>
  <si>
    <t>DAL DEA-Norriseal Quartzdyne</t>
  </si>
  <si>
    <t>10046056</t>
  </si>
  <si>
    <t>Melton</t>
  </si>
  <si>
    <t>Amy Melton</t>
  </si>
  <si>
    <t>amelton@vsgdover.com</t>
  </si>
  <si>
    <t>VSG</t>
  </si>
  <si>
    <t>10039133</t>
  </si>
  <si>
    <t>Megan</t>
  </si>
  <si>
    <t>Hicks</t>
  </si>
  <si>
    <t>Megan Hicks</t>
  </si>
  <si>
    <t>mhicks@vsgdover.com</t>
  </si>
  <si>
    <t>10022009</t>
  </si>
  <si>
    <t>Brewster</t>
  </si>
  <si>
    <t>Anne Brewster</t>
  </si>
  <si>
    <t>abrewster@rotarylift.com</t>
  </si>
  <si>
    <t>10031600</t>
  </si>
  <si>
    <t>Chrissy</t>
  </si>
  <si>
    <t>Stewart</t>
  </si>
  <si>
    <t>Chrissy Stewart</t>
  </si>
  <si>
    <t>cstewart@vsgdover.com</t>
  </si>
  <si>
    <t>10008974</t>
  </si>
  <si>
    <t>Donnie</t>
  </si>
  <si>
    <t>Scholl</t>
  </si>
  <si>
    <t>Donnie Scholl</t>
  </si>
  <si>
    <t>dscholl@vsgdover.com</t>
  </si>
  <si>
    <t>10008987</t>
  </si>
  <si>
    <t>Roberts</t>
  </si>
  <si>
    <t>Christy Roberts</t>
  </si>
  <si>
    <t>croberts@vsgdover.com</t>
  </si>
  <si>
    <t>10001702</t>
  </si>
  <si>
    <t>Donna</t>
  </si>
  <si>
    <t>Faris</t>
  </si>
  <si>
    <t>Donna Faris</t>
  </si>
  <si>
    <t>dfaris@vsgdover.com</t>
  </si>
  <si>
    <t>10001949</t>
  </si>
  <si>
    <t>Hay</t>
  </si>
  <si>
    <t>Jeff Hay</t>
  </si>
  <si>
    <t>jhay@vsgdover.com</t>
  </si>
  <si>
    <t>10001807</t>
  </si>
  <si>
    <t>Jim</t>
  </si>
  <si>
    <t>Wysinski</t>
  </si>
  <si>
    <t>Jim Wysinski</t>
  </si>
  <si>
    <t>jwysinski@vsgdover.com</t>
  </si>
  <si>
    <t>10050291</t>
  </si>
  <si>
    <t>Sunny</t>
  </si>
  <si>
    <t>Pham</t>
  </si>
  <si>
    <t>Sunny Pham</t>
  </si>
  <si>
    <t>spham@vsgdover.com</t>
  </si>
  <si>
    <t>10019712</t>
  </si>
  <si>
    <t>Jana</t>
  </si>
  <si>
    <t>Novackova</t>
  </si>
  <si>
    <t>Jana Novackova</t>
  </si>
  <si>
    <t>janan@belvac.com</t>
  </si>
  <si>
    <t>10019766</t>
  </si>
  <si>
    <t>Jaroslava</t>
  </si>
  <si>
    <t>Smrhova</t>
  </si>
  <si>
    <t>Jaroslava Smrhova</t>
  </si>
  <si>
    <t>jaroslavas@belvac.com</t>
  </si>
  <si>
    <t>10021207</t>
  </si>
  <si>
    <t>Baha eddin</t>
  </si>
  <si>
    <t>Alkhatib</t>
  </si>
  <si>
    <t>Baha eddin Alkhatib</t>
  </si>
  <si>
    <t>bahaad@belvac.com</t>
  </si>
  <si>
    <t>10019059</t>
  </si>
  <si>
    <t>Joel</t>
  </si>
  <si>
    <t>Perez</t>
  </si>
  <si>
    <t>Joel Perez</t>
  </si>
  <si>
    <t>joel.perez@doverals.com</t>
  </si>
  <si>
    <t>10044083</t>
  </si>
  <si>
    <t>Deborah</t>
  </si>
  <si>
    <t>Grassity</t>
  </si>
  <si>
    <t>Deborah Grassityold</t>
  </si>
  <si>
    <t>deborah.grassity@acceleratedproduction.com</t>
  </si>
  <si>
    <t>10044107</t>
  </si>
  <si>
    <t>Kathy</t>
  </si>
  <si>
    <t>Hengstebeck</t>
  </si>
  <si>
    <t>Kathy Hengstebeck</t>
  </si>
  <si>
    <t>kathy.hengstebeck@acceleratedproduction.com</t>
  </si>
  <si>
    <t>10022469</t>
  </si>
  <si>
    <t>Salim</t>
  </si>
  <si>
    <t>Barbery</t>
  </si>
  <si>
    <t>Salim Barbery</t>
  </si>
  <si>
    <t>salim.barbery@doverals.com</t>
  </si>
  <si>
    <t>10044313</t>
  </si>
  <si>
    <t>Georges</t>
  </si>
  <si>
    <t>Georges Stephens</t>
  </si>
  <si>
    <t>georges.stephens@acceleratedps.com</t>
  </si>
  <si>
    <t>10007188</t>
  </si>
  <si>
    <t>Winston</t>
  </si>
  <si>
    <t>Eric Winston</t>
  </si>
  <si>
    <t>winstone@warn.com</t>
  </si>
  <si>
    <t>10021929</t>
  </si>
  <si>
    <t>Fred</t>
  </si>
  <si>
    <t>Kimball</t>
  </si>
  <si>
    <t>Fred Kimball</t>
  </si>
  <si>
    <t>kimballf@warn.com</t>
  </si>
  <si>
    <t>10007671</t>
  </si>
  <si>
    <t>Westberg</t>
  </si>
  <si>
    <t>Scott Westberg</t>
  </si>
  <si>
    <t>westbergs@warn.com</t>
  </si>
  <si>
    <t>10007434</t>
  </si>
  <si>
    <t>Rajesh</t>
  </si>
  <si>
    <t>Bandaru</t>
  </si>
  <si>
    <t>Rajesh Bandaru</t>
  </si>
  <si>
    <t>bandarur@warn.com</t>
  </si>
  <si>
    <t>10048010</t>
  </si>
  <si>
    <t>Aaron</t>
  </si>
  <si>
    <t>Froehlich</t>
  </si>
  <si>
    <t>Aaron Froehlich</t>
  </si>
  <si>
    <t>afroehlich@doverpmi.com</t>
  </si>
  <si>
    <t>10046650</t>
  </si>
  <si>
    <t>Emily</t>
  </si>
  <si>
    <t>Shooter</t>
  </si>
  <si>
    <t>Emily Shooter</t>
  </si>
  <si>
    <t>eshooter@doverpmi.com</t>
  </si>
  <si>
    <t>10001981</t>
  </si>
  <si>
    <t>June Yang</t>
  </si>
  <si>
    <t>jyang@dovercorp.comold</t>
  </si>
  <si>
    <t>10042740</t>
  </si>
  <si>
    <t>Olena</t>
  </si>
  <si>
    <t>Malynina</t>
  </si>
  <si>
    <t>Olena Malynina</t>
  </si>
  <si>
    <t>olena.malynina@doverals.com</t>
  </si>
  <si>
    <t>10031815</t>
  </si>
  <si>
    <t>Elsy</t>
  </si>
  <si>
    <t>Halford</t>
  </si>
  <si>
    <t>Elsy Halford</t>
  </si>
  <si>
    <t>elsy.halford@doverals.com</t>
  </si>
  <si>
    <t>10051704</t>
  </si>
  <si>
    <t>Mason</t>
  </si>
  <si>
    <t>Gilliland</t>
  </si>
  <si>
    <t>Mason Gilliland</t>
  </si>
  <si>
    <t>mason.gilliland@trintech.com</t>
  </si>
  <si>
    <t>10050665</t>
  </si>
  <si>
    <t>Dagmar</t>
  </si>
  <si>
    <t>Svobodova</t>
  </si>
  <si>
    <t>Dagmar Svobodova</t>
  </si>
  <si>
    <t>c-asvobodova@dovercorp.com</t>
  </si>
  <si>
    <t>10050657</t>
  </si>
  <si>
    <t>Gimarino</t>
  </si>
  <si>
    <t>John Gimarino</t>
  </si>
  <si>
    <t>c-agimarino@dovercorp.com</t>
  </si>
  <si>
    <t>10047082</t>
  </si>
  <si>
    <t>Connell</t>
  </si>
  <si>
    <t>Chris Connell</t>
  </si>
  <si>
    <t>cc@anthonyintl.com</t>
  </si>
  <si>
    <t>10051387</t>
  </si>
  <si>
    <t>Elyse</t>
  </si>
  <si>
    <t>Elyse Taylor</t>
  </si>
  <si>
    <t>etaylor@vsgdover.com</t>
  </si>
  <si>
    <t>10048599</t>
  </si>
  <si>
    <t>Davis</t>
  </si>
  <si>
    <t>Anna Davis</t>
  </si>
  <si>
    <t>anna.davis@hillphoenix.com</t>
  </si>
  <si>
    <t>10051591</t>
  </si>
  <si>
    <t>D'Andre</t>
  </si>
  <si>
    <t>D'Andre Anderson</t>
  </si>
  <si>
    <t>dandre.anderson@hillphoenix.com</t>
  </si>
  <si>
    <t>10028403</t>
  </si>
  <si>
    <t>Tugwell</t>
  </si>
  <si>
    <t>Jordan Tugwell</t>
  </si>
  <si>
    <t>jordan.tugwell@doverals.com</t>
  </si>
  <si>
    <t>10051093</t>
  </si>
  <si>
    <t>Christensen</t>
  </si>
  <si>
    <t>Andrew Christensen</t>
  </si>
  <si>
    <t>achristensen@quartzdyne.com</t>
  </si>
  <si>
    <t>10051917</t>
  </si>
  <si>
    <t>Eck</t>
  </si>
  <si>
    <t>Wayne Eck</t>
  </si>
  <si>
    <t>wayne.eck@psgdover.com</t>
  </si>
  <si>
    <t>10051240</t>
  </si>
  <si>
    <t>Benjamin</t>
  </si>
  <si>
    <t>Goode</t>
  </si>
  <si>
    <t>Benjamin Goode</t>
  </si>
  <si>
    <t>benjamin.goode@psgdover.com</t>
  </si>
  <si>
    <t>10000997</t>
  </si>
  <si>
    <t>Mallia</t>
  </si>
  <si>
    <t>Betty Mallia</t>
  </si>
  <si>
    <t>betty.mallia@doverals.com</t>
  </si>
  <si>
    <t>10001908</t>
  </si>
  <si>
    <t>10040090</t>
  </si>
  <si>
    <t>10045736</t>
  </si>
  <si>
    <t>10001695</t>
  </si>
  <si>
    <t>10046659</t>
  </si>
  <si>
    <t>Aleksandr</t>
  </si>
  <si>
    <t>Krutik</t>
  </si>
  <si>
    <t>Aleksandr Krutik</t>
  </si>
  <si>
    <t>akrutik@dovercorp.com</t>
  </si>
  <si>
    <t>11000062</t>
  </si>
  <si>
    <t>Morrison</t>
  </si>
  <si>
    <t>Amy Morrison</t>
  </si>
  <si>
    <t>amorrison@dovercorp.com</t>
  </si>
  <si>
    <t>10019363</t>
  </si>
  <si>
    <t>Anny</t>
  </si>
  <si>
    <t>Anny Jiang</t>
  </si>
  <si>
    <t>jhz@rotaryliftasia.com</t>
  </si>
  <si>
    <t>10019361</t>
  </si>
  <si>
    <t>Jessica</t>
  </si>
  <si>
    <t>Jessica Wang</t>
  </si>
  <si>
    <t>jessica.wang@rotaryliftasia.com</t>
  </si>
  <si>
    <t>10033351</t>
  </si>
  <si>
    <t>Summer</t>
  </si>
  <si>
    <t>Summer Chen</t>
  </si>
  <si>
    <t>summer.chen@rotaryliftasia.com</t>
  </si>
  <si>
    <t>VSGA</t>
  </si>
  <si>
    <t>10001102</t>
  </si>
  <si>
    <t>Aaron Wu</t>
  </si>
  <si>
    <t>aaronwu@rotaryliftasia.com</t>
  </si>
  <si>
    <t>10019386</t>
  </si>
  <si>
    <t>Vicky</t>
  </si>
  <si>
    <t>Vicky Chen</t>
  </si>
  <si>
    <t>cj@rotaryliftasia.com</t>
  </si>
  <si>
    <t>10036150</t>
  </si>
  <si>
    <t>Fancy</t>
  </si>
  <si>
    <t>Fan</t>
  </si>
  <si>
    <t>Fancy Fan</t>
  </si>
  <si>
    <t>fancy.fan@rotaryliftasia.com</t>
  </si>
  <si>
    <t>10019368</t>
  </si>
  <si>
    <t>Shi</t>
  </si>
  <si>
    <t>Susan Shi</t>
  </si>
  <si>
    <t>susan.shi@rotaryliftasia.com</t>
  </si>
  <si>
    <t>10001828</t>
  </si>
  <si>
    <t>Sardonini</t>
  </si>
  <si>
    <t>Daniel Sardonini</t>
  </si>
  <si>
    <t>daniel.sardonini@swep.net</t>
  </si>
  <si>
    <t>10011857</t>
  </si>
  <si>
    <t>Chhoudi Blanc</t>
  </si>
  <si>
    <t>Nadine Chhoudi Blanc</t>
  </si>
  <si>
    <t>nadine.chhoudiblanc@swep.net</t>
  </si>
  <si>
    <t>10031198</t>
  </si>
  <si>
    <t>Joachim</t>
  </si>
  <si>
    <t>Leicht</t>
  </si>
  <si>
    <t>Joachim Leicht</t>
  </si>
  <si>
    <t>jleicht@rotarylift.com</t>
  </si>
  <si>
    <t>10052316</t>
  </si>
  <si>
    <t>Kimberly</t>
  </si>
  <si>
    <t>Beck</t>
  </si>
  <si>
    <t>Kimberly Beck</t>
  </si>
  <si>
    <t>c-kbeck@dovercorp.com</t>
  </si>
  <si>
    <t>10009159</t>
  </si>
  <si>
    <t>Martina</t>
  </si>
  <si>
    <t>Wehrle</t>
  </si>
  <si>
    <t>Martina Wehrle</t>
  </si>
  <si>
    <t>mwehrle@rotarylift.com</t>
  </si>
  <si>
    <t>10042827</t>
  </si>
  <si>
    <t>Wochner</t>
  </si>
  <si>
    <t>Doris Wochner</t>
  </si>
  <si>
    <t>dwochner@rotarylift.com</t>
  </si>
  <si>
    <t>VSGE - E0212 and E0812</t>
  </si>
  <si>
    <t>10009140</t>
  </si>
  <si>
    <t>Petra</t>
  </si>
  <si>
    <t>Petra Baumann</t>
  </si>
  <si>
    <t>pbaumann@rotarylift.com</t>
  </si>
  <si>
    <t>10038669</t>
  </si>
  <si>
    <t>Matthias</t>
  </si>
  <si>
    <t>Chemnitz</t>
  </si>
  <si>
    <t>Matthias Chemnitz</t>
  </si>
  <si>
    <t>mchemnitz@tippertie.com</t>
  </si>
  <si>
    <t>10037643</t>
  </si>
  <si>
    <t>Michael</t>
  </si>
  <si>
    <t>Byrne</t>
  </si>
  <si>
    <t>Michael Byrne</t>
  </si>
  <si>
    <t>mbyrne@tippertie.com</t>
  </si>
  <si>
    <t>10021424</t>
  </si>
  <si>
    <t>Anton</t>
  </si>
  <si>
    <t>Petra Anton</t>
  </si>
  <si>
    <t>panton@tippertie.com</t>
  </si>
  <si>
    <t>10021443</t>
  </si>
  <si>
    <t>Sergej</t>
  </si>
  <si>
    <t>Siroschenko</t>
  </si>
  <si>
    <t>Sergej Siroschenko</t>
  </si>
  <si>
    <t>ssiroschenko@tippertie.com</t>
  </si>
  <si>
    <t>10021348</t>
  </si>
  <si>
    <t>Wanda</t>
  </si>
  <si>
    <t>Zieba</t>
  </si>
  <si>
    <t>Wanda Zieba</t>
  </si>
  <si>
    <t>wzieba@tippertie.com</t>
  </si>
  <si>
    <t>10002497</t>
  </si>
  <si>
    <t>Dzurilla</t>
  </si>
  <si>
    <t>Robert Dzurilla</t>
  </si>
  <si>
    <t>robert.dzurilla@swep.net</t>
  </si>
  <si>
    <t>10043528</t>
  </si>
  <si>
    <t>Lionel</t>
  </si>
  <si>
    <t>Kouassi</t>
  </si>
  <si>
    <t>Lionel Kouassi</t>
  </si>
  <si>
    <t>lionel.kouassi@swep.net</t>
  </si>
  <si>
    <t>10002673</t>
  </si>
  <si>
    <t>Michaela</t>
  </si>
  <si>
    <t>Fortunakova</t>
  </si>
  <si>
    <t>Michaela Fortunakova</t>
  </si>
  <si>
    <t>michaela.fortunakova@swep.net</t>
  </si>
  <si>
    <t>10043928</t>
  </si>
  <si>
    <t>Zuzana</t>
  </si>
  <si>
    <t>Ziduliakova</t>
  </si>
  <si>
    <t>Zuzana Ziduliakova</t>
  </si>
  <si>
    <t>zuzana.ziduliakova@swep.net</t>
  </si>
  <si>
    <t>10039955</t>
  </si>
  <si>
    <t>Gabriela</t>
  </si>
  <si>
    <t>Balazova</t>
  </si>
  <si>
    <t>Gabriela Balazova</t>
  </si>
  <si>
    <t>gabriela.balazova@swep.net</t>
  </si>
  <si>
    <t>10011630</t>
  </si>
  <si>
    <t>Francakova</t>
  </si>
  <si>
    <t>Gabriela Francakova</t>
  </si>
  <si>
    <t>gabriela.francakova@swep.net</t>
  </si>
  <si>
    <t>10000245</t>
  </si>
  <si>
    <t>Ed</t>
  </si>
  <si>
    <t>Levy</t>
  </si>
  <si>
    <t>Ed Levy</t>
  </si>
  <si>
    <t>elevy@dovercorp.com</t>
  </si>
  <si>
    <t>10042656</t>
  </si>
  <si>
    <t>Vishal</t>
  </si>
  <si>
    <t>Saraf</t>
  </si>
  <si>
    <t>Vishal Saraf</t>
  </si>
  <si>
    <t>vsaraf@dovercorp.com</t>
  </si>
  <si>
    <t>10000414</t>
  </si>
  <si>
    <t>Rahul</t>
  </si>
  <si>
    <t>Naroola</t>
  </si>
  <si>
    <t>Rahul Naroola</t>
  </si>
  <si>
    <t>rnaroola@dovercorp.com</t>
  </si>
  <si>
    <t>10000238</t>
  </si>
  <si>
    <t>Cynthia</t>
  </si>
  <si>
    <t>Boumann</t>
  </si>
  <si>
    <t>Cynthia Boumann</t>
  </si>
  <si>
    <t>CBoumann@DoverCorp.COM</t>
  </si>
  <si>
    <t>10044892</t>
  </si>
  <si>
    <t>10046988</t>
  </si>
  <si>
    <t>10044893</t>
  </si>
  <si>
    <t>MI Infosys BENELUX; MI Infosys DACH; MI Infosys NORDICS; MI Infosys South Europe 1; MI Infosys South Europe 2</t>
  </si>
  <si>
    <t>10047459</t>
  </si>
  <si>
    <t>10047880</t>
  </si>
  <si>
    <t>MI Infosys DACH; MI Infosys NORDICS; MI Infosys RUSSIA</t>
  </si>
  <si>
    <t>10001309</t>
  </si>
  <si>
    <t>10047715</t>
  </si>
  <si>
    <t>10046303</t>
  </si>
  <si>
    <t>10045844</t>
  </si>
  <si>
    <t>10047955</t>
  </si>
  <si>
    <t>MI Infosys DACH; MI Infosys MEXICO; MI Infosys NORDICS; MI Infosys RUSSIA; MI Infosys South Europe 1; MI Infosys South Europe 2</t>
  </si>
  <si>
    <t>10044900</t>
  </si>
  <si>
    <t>10046673</t>
  </si>
  <si>
    <t>10022104</t>
  </si>
  <si>
    <t>Valena</t>
  </si>
  <si>
    <t>Valena Scott</t>
  </si>
  <si>
    <t>vscott@unifiedbrands.net</t>
  </si>
  <si>
    <t>UB</t>
  </si>
  <si>
    <t>10006190</t>
  </si>
  <si>
    <t>Tania</t>
  </si>
  <si>
    <t>Matthews</t>
  </si>
  <si>
    <t>Tania Matthews</t>
  </si>
  <si>
    <t>tmatthews2@unifiedbrands.net</t>
  </si>
  <si>
    <t>10001135</t>
  </si>
  <si>
    <t>Covington</t>
  </si>
  <si>
    <t>Mike Covington</t>
  </si>
  <si>
    <t>mcovington@unifiedbrands.net</t>
  </si>
  <si>
    <t>10046622</t>
  </si>
  <si>
    <t>Morris</t>
  </si>
  <si>
    <t>Monica Morris</t>
  </si>
  <si>
    <t>mmorris@unifiedbrands.net</t>
  </si>
  <si>
    <t>10002464</t>
  </si>
  <si>
    <t>Geoffrey</t>
  </si>
  <si>
    <t>Mullen</t>
  </si>
  <si>
    <t>Geoffrey Mullen</t>
  </si>
  <si>
    <t>gmullen@unifiedbrands.net</t>
  </si>
  <si>
    <t>10001995</t>
  </si>
  <si>
    <t>Leigh</t>
  </si>
  <si>
    <t>Camp</t>
  </si>
  <si>
    <t>Leigh Camp</t>
  </si>
  <si>
    <t>lgcamp@unifiedbrands.net</t>
  </si>
  <si>
    <t>10004446</t>
  </si>
  <si>
    <t>Raju</t>
  </si>
  <si>
    <t>KS</t>
  </si>
  <si>
    <t>Raju KS</t>
  </si>
  <si>
    <t>raju.ks@doverals.com</t>
  </si>
  <si>
    <t>10036260</t>
  </si>
  <si>
    <t>10004243</t>
  </si>
  <si>
    <t>10048941</t>
  </si>
  <si>
    <t>10047303</t>
  </si>
  <si>
    <t>10043608</t>
  </si>
  <si>
    <t>10045331</t>
  </si>
  <si>
    <t>10046956</t>
  </si>
  <si>
    <t>10048460</t>
  </si>
  <si>
    <t>10002098</t>
  </si>
  <si>
    <t>10001549</t>
  </si>
  <si>
    <t>10051393</t>
  </si>
  <si>
    <t>10025906</t>
  </si>
  <si>
    <t>10001535</t>
  </si>
  <si>
    <t>10030485</t>
  </si>
  <si>
    <t>Nimmanwattana</t>
  </si>
  <si>
    <t>Pimporn Nimmanwattana</t>
  </si>
  <si>
    <t>pnimmanwattana@markem-imaje.com</t>
  </si>
  <si>
    <t>10043340</t>
  </si>
  <si>
    <t>10025262</t>
  </si>
  <si>
    <t>10020422</t>
  </si>
  <si>
    <t>10033888</t>
  </si>
  <si>
    <t>10046860</t>
  </si>
  <si>
    <t>Sarah Zhang</t>
  </si>
  <si>
    <t>sarah.zhang@doverals.com</t>
  </si>
  <si>
    <t>10000990</t>
  </si>
  <si>
    <t>10025684</t>
  </si>
  <si>
    <t>10025681</t>
  </si>
  <si>
    <t>10040365</t>
  </si>
  <si>
    <t>10020413</t>
  </si>
  <si>
    <t>10048411</t>
  </si>
  <si>
    <t>10043865</t>
  </si>
  <si>
    <t>10002397</t>
  </si>
  <si>
    <t>10037883</t>
  </si>
  <si>
    <t>10021029</t>
  </si>
  <si>
    <t>10002682</t>
  </si>
  <si>
    <t>10050561</t>
  </si>
  <si>
    <t>10001879</t>
  </si>
  <si>
    <t>10025884</t>
  </si>
  <si>
    <t>10025668</t>
  </si>
  <si>
    <t>10043570</t>
  </si>
  <si>
    <t>10025274</t>
  </si>
  <si>
    <t>10001336</t>
  </si>
  <si>
    <t>Da Wun</t>
  </si>
  <si>
    <t>Ham</t>
  </si>
  <si>
    <t>Da Wun Ham</t>
  </si>
  <si>
    <t>dwham@markem-imaje.com</t>
  </si>
  <si>
    <t>10028283</t>
  </si>
  <si>
    <t>10001977</t>
  </si>
  <si>
    <t>10047092</t>
  </si>
  <si>
    <t>10025348</t>
  </si>
  <si>
    <t>10042983</t>
  </si>
  <si>
    <t>10030331</t>
  </si>
  <si>
    <t>10025186</t>
  </si>
  <si>
    <t>10036185</t>
  </si>
  <si>
    <t>10050806</t>
  </si>
  <si>
    <t>10025366</t>
  </si>
  <si>
    <t>10039854</t>
  </si>
  <si>
    <t>10028332</t>
  </si>
  <si>
    <t>10025983</t>
  </si>
  <si>
    <t>10046955</t>
  </si>
  <si>
    <t>10029300</t>
  </si>
  <si>
    <t>10031794</t>
  </si>
  <si>
    <t>10045690</t>
  </si>
  <si>
    <t>10048300</t>
  </si>
  <si>
    <t>10048977</t>
  </si>
  <si>
    <t>10006502</t>
  </si>
  <si>
    <t>Kara</t>
  </si>
  <si>
    <t>Manning</t>
  </si>
  <si>
    <t>Kara Manning</t>
  </si>
  <si>
    <t>kara.manning@hillphoenix.com</t>
  </si>
  <si>
    <t>10040585</t>
  </si>
  <si>
    <t>Derkacy</t>
  </si>
  <si>
    <t>Michael Derkacy</t>
  </si>
  <si>
    <t>michael.derkacy@hillphoenix.com</t>
  </si>
  <si>
    <t>HP-Specialty-E6204</t>
  </si>
  <si>
    <t>10013182</t>
  </si>
  <si>
    <t>Season</t>
  </si>
  <si>
    <t>Tum</t>
  </si>
  <si>
    <t>Season Tum</t>
  </si>
  <si>
    <t>season.tum@psgdover.com</t>
  </si>
  <si>
    <t>10002143</t>
  </si>
  <si>
    <t>McCormick</t>
  </si>
  <si>
    <t>Victoria McCormick</t>
  </si>
  <si>
    <t>victoria.mccormick@psgdover.com</t>
  </si>
  <si>
    <t>10002382</t>
  </si>
  <si>
    <t>Juan</t>
  </si>
  <si>
    <t>Barba</t>
  </si>
  <si>
    <t>Juan Barba</t>
  </si>
  <si>
    <t>juan.barba@psgdover.com</t>
  </si>
  <si>
    <t>10048240</t>
  </si>
  <si>
    <t>Bernadine</t>
  </si>
  <si>
    <t>Cayabyab</t>
  </si>
  <si>
    <t>Bernadine Cayabyab</t>
  </si>
  <si>
    <t>c-bcayabyab@dovercorp.com</t>
  </si>
  <si>
    <t>10004549</t>
  </si>
  <si>
    <t>Melroy</t>
  </si>
  <si>
    <t>Crasto</t>
  </si>
  <si>
    <t>Melroy Crasto</t>
  </si>
  <si>
    <t>melroy.crasto@doverals.com</t>
  </si>
  <si>
    <t>10032025</t>
  </si>
  <si>
    <t>Avinash</t>
  </si>
  <si>
    <t>More</t>
  </si>
  <si>
    <t>Avinash More</t>
  </si>
  <si>
    <t>avinash.more@doverals.com</t>
  </si>
  <si>
    <t>10033382</t>
  </si>
  <si>
    <t>Yeraldyn</t>
  </si>
  <si>
    <t>Gonzalez</t>
  </si>
  <si>
    <t>Yeraldyn Gonzalez</t>
  </si>
  <si>
    <t>yeraldyn.gonzalez@doverals.com</t>
  </si>
  <si>
    <t>11000039</t>
  </si>
  <si>
    <t>Troy</t>
  </si>
  <si>
    <t>Hannum</t>
  </si>
  <si>
    <t>Troy Hannum</t>
  </si>
  <si>
    <t>thannum@dovercorp.com</t>
  </si>
  <si>
    <t>11000049</t>
  </si>
  <si>
    <t>Tina</t>
  </si>
  <si>
    <t>McGlasson</t>
  </si>
  <si>
    <t>Tina McGlasson</t>
  </si>
  <si>
    <t>tmcglasson@dovercorp.com</t>
  </si>
  <si>
    <t>10006690</t>
  </si>
  <si>
    <t>Erin</t>
  </si>
  <si>
    <t>Fullerton</t>
  </si>
  <si>
    <t>Erin Fullerton</t>
  </si>
  <si>
    <t>efullerton@dovercorp.com</t>
  </si>
  <si>
    <t>10050656</t>
  </si>
  <si>
    <t>Jade</t>
  </si>
  <si>
    <t>Waje</t>
  </si>
  <si>
    <t>Jade Waje</t>
  </si>
  <si>
    <t>c-awaje@dovercorp.com</t>
  </si>
  <si>
    <t>10050655</t>
  </si>
  <si>
    <t>Harold</t>
  </si>
  <si>
    <t>Dela Cruz</t>
  </si>
  <si>
    <t>Harold Dela Cruz</t>
  </si>
  <si>
    <t>c-adelacruz@dovercorp.com</t>
  </si>
  <si>
    <t>10050653</t>
  </si>
  <si>
    <t>Angelynn</t>
  </si>
  <si>
    <t>Mercado</t>
  </si>
  <si>
    <t>Angelynn Mercado</t>
  </si>
  <si>
    <t>c-angelynn.mercado@dovercorp.com</t>
  </si>
  <si>
    <t>10047876</t>
  </si>
  <si>
    <t>Khim</t>
  </si>
  <si>
    <t>Dagangon</t>
  </si>
  <si>
    <t>Khim Dagangon</t>
  </si>
  <si>
    <t>c-kdagangon@dovercorp.com</t>
  </si>
  <si>
    <t>10050652</t>
  </si>
  <si>
    <t>Aileen</t>
  </si>
  <si>
    <t>Vetus</t>
  </si>
  <si>
    <t>Aileen Vetus</t>
  </si>
  <si>
    <t>c-avetus@dovercorp.com</t>
  </si>
  <si>
    <t>10052649</t>
  </si>
  <si>
    <t>Janette</t>
  </si>
  <si>
    <t>Rainey</t>
  </si>
  <si>
    <t>Janette Rainey</t>
  </si>
  <si>
    <t>jrainey@dovercorp.com</t>
  </si>
  <si>
    <t>10052342</t>
  </si>
  <si>
    <t>Stuart</t>
  </si>
  <si>
    <t>McAllister</t>
  </si>
  <si>
    <t>Stuart McAllister</t>
  </si>
  <si>
    <t>smcallister@dovercorp.com</t>
  </si>
  <si>
    <t>10051324</t>
  </si>
  <si>
    <t>Mark Webster</t>
  </si>
  <si>
    <t>mwebster@dovercorp.com</t>
  </si>
  <si>
    <t>11000066</t>
  </si>
  <si>
    <t>Keith</t>
  </si>
  <si>
    <t>Keith Clemons</t>
  </si>
  <si>
    <t>kclemons@dovercorp.com</t>
  </si>
  <si>
    <t>DBS NA_DF</t>
  </si>
  <si>
    <t>10050842</t>
  </si>
  <si>
    <t>Kathryn</t>
  </si>
  <si>
    <t>Paton</t>
  </si>
  <si>
    <t>Kathryn Paton</t>
  </si>
  <si>
    <t>kpaton@dovercorp.com</t>
  </si>
  <si>
    <t>11000078</t>
  </si>
  <si>
    <t>Andy</t>
  </si>
  <si>
    <t>Grogg</t>
  </si>
  <si>
    <t>Andy Grogg</t>
  </si>
  <si>
    <t>agrogg@dovercorp.com</t>
  </si>
  <si>
    <t>11000081</t>
  </si>
  <si>
    <t>Butler</t>
  </si>
  <si>
    <t>Sherman Butler</t>
  </si>
  <si>
    <t>sbutler@dovercorp.com</t>
  </si>
  <si>
    <t>11000070</t>
  </si>
  <si>
    <t>Perl</t>
  </si>
  <si>
    <t>Marwah</t>
  </si>
  <si>
    <t>Perl Marwah</t>
  </si>
  <si>
    <t>PMarwah@dovercorp.com</t>
  </si>
  <si>
    <t>10051874</t>
  </si>
  <si>
    <t>Brendan</t>
  </si>
  <si>
    <t>Webb</t>
  </si>
  <si>
    <t>Brendan Webb</t>
  </si>
  <si>
    <t>bwebb@dovercorp.com</t>
  </si>
  <si>
    <t>10028120</t>
  </si>
  <si>
    <t>Smart</t>
  </si>
  <si>
    <t>Stephen Smart</t>
  </si>
  <si>
    <t>ssmart@waukbearing.com</t>
  </si>
  <si>
    <t>10051725</t>
  </si>
  <si>
    <t>10051951</t>
  </si>
  <si>
    <t>Leatrice</t>
  </si>
  <si>
    <t>Wilson-Cramer</t>
  </si>
  <si>
    <t>Leatrice Wilson-Cramer</t>
  </si>
  <si>
    <t>lcramer@okinternational.com</t>
  </si>
  <si>
    <t>10037918</t>
  </si>
  <si>
    <t>Bruce</t>
  </si>
  <si>
    <t>Bruce Miller</t>
  </si>
  <si>
    <t>bmiller@destaco.com</t>
  </si>
  <si>
    <t>10002272</t>
  </si>
  <si>
    <t>Greg</t>
  </si>
  <si>
    <t>Doherty</t>
  </si>
  <si>
    <t>Greg Doherty</t>
  </si>
  <si>
    <t>gdoherty@destaco.com</t>
  </si>
  <si>
    <t>10020871</t>
  </si>
  <si>
    <t>Wiggin</t>
  </si>
  <si>
    <t>Eric Wiggin</t>
  </si>
  <si>
    <t>ewiggin@destaco.com</t>
  </si>
  <si>
    <t>10051239</t>
  </si>
  <si>
    <t>10029104</t>
  </si>
  <si>
    <t>Woodard</t>
  </si>
  <si>
    <t>Chad Woodard</t>
  </si>
  <si>
    <t>chad.woodard@swep.net</t>
  </si>
  <si>
    <t>10045695</t>
  </si>
  <si>
    <t>Murray</t>
  </si>
  <si>
    <t>Renee Murray</t>
  </si>
  <si>
    <t>renee.murray@swep.net</t>
  </si>
  <si>
    <t>10032075</t>
  </si>
  <si>
    <t>Nurul Janati</t>
  </si>
  <si>
    <t>Ahmad</t>
  </si>
  <si>
    <t>Nurul Janati Ahmad</t>
  </si>
  <si>
    <t>nuruljanati.ahmad@swep.net</t>
  </si>
  <si>
    <t>10036517</t>
  </si>
  <si>
    <t>Kim Sang</t>
  </si>
  <si>
    <t>Yeong</t>
  </si>
  <si>
    <t>Kim Sang Yeong</t>
  </si>
  <si>
    <t>yeong.kimsang@swep.net</t>
  </si>
  <si>
    <t>10033894</t>
  </si>
  <si>
    <t>Sally</t>
  </si>
  <si>
    <t>Sally Lim</t>
  </si>
  <si>
    <t>sally.lim@swep.net</t>
  </si>
  <si>
    <t>10029067</t>
  </si>
  <si>
    <t>Mohd Faizal</t>
  </si>
  <si>
    <t>Kasuri</t>
  </si>
  <si>
    <t>Mohd Faizal bin Kasuri</t>
  </si>
  <si>
    <t>mohdfaizal.kasuri@swep.net</t>
  </si>
  <si>
    <t>10052911</t>
  </si>
  <si>
    <t>Lei</t>
  </si>
  <si>
    <t>Lei Zhang</t>
  </si>
  <si>
    <t>logan.zhang@psgdover.com</t>
  </si>
  <si>
    <t>10052889</t>
  </si>
  <si>
    <t>Vandita</t>
  </si>
  <si>
    <t>Sahu</t>
  </si>
  <si>
    <t>Vandita Sahu</t>
  </si>
  <si>
    <t>Vandita.Sahu@in.ey.com</t>
  </si>
  <si>
    <t>10052890</t>
  </si>
  <si>
    <t>Ayush</t>
  </si>
  <si>
    <t>Wahi</t>
  </si>
  <si>
    <t>Ayush Wahi</t>
  </si>
  <si>
    <t>ayush.wahi@in.ey.com</t>
  </si>
  <si>
    <t>10050658</t>
  </si>
  <si>
    <t>Joseph</t>
  </si>
  <si>
    <t>Delvo</t>
  </si>
  <si>
    <t>Joseph Delvo</t>
  </si>
  <si>
    <t>c-adelvo@dovercorp.com</t>
  </si>
  <si>
    <t>10035044</t>
  </si>
  <si>
    <t>Allison</t>
  </si>
  <si>
    <t>Hall</t>
  </si>
  <si>
    <t>Allison Hall</t>
  </si>
  <si>
    <t>ahall@vsgdover.com</t>
  </si>
  <si>
    <t>10002509</t>
  </si>
  <si>
    <t>Lawrence</t>
  </si>
  <si>
    <t>Chase</t>
  </si>
  <si>
    <t>Lawrence Chase</t>
  </si>
  <si>
    <t>lchase@vsgdover.com</t>
  </si>
  <si>
    <t>10032108</t>
  </si>
  <si>
    <t>Tober</t>
  </si>
  <si>
    <t>Mike Tober</t>
  </si>
  <si>
    <t>mtober@vsgdover.com</t>
  </si>
  <si>
    <t>10052587</t>
  </si>
  <si>
    <t>Dante</t>
  </si>
  <si>
    <t>Del-Vecchio</t>
  </si>
  <si>
    <t>Dante Del-Vecchio</t>
  </si>
  <si>
    <t>c-ddel-vecchio@dovercorp.com</t>
  </si>
  <si>
    <t>10050654</t>
  </si>
  <si>
    <t>Dy</t>
  </si>
  <si>
    <t>April Dy</t>
  </si>
  <si>
    <t>c-ady@dovercorp.com</t>
  </si>
  <si>
    <t>10048197</t>
  </si>
  <si>
    <t>Jamine</t>
  </si>
  <si>
    <t>Cambaling</t>
  </si>
  <si>
    <t>Jamine Cambaling</t>
  </si>
  <si>
    <t>c-jcambaling@dovercorp.com</t>
  </si>
  <si>
    <t>10050566</t>
  </si>
  <si>
    <t>Thea Nicole</t>
  </si>
  <si>
    <t>Staana</t>
  </si>
  <si>
    <t>Thea Nicole Staana</t>
  </si>
  <si>
    <t>c-tstaana@dovercorp.com</t>
  </si>
  <si>
    <t>10053169</t>
  </si>
  <si>
    <t>Mahmoud</t>
  </si>
  <si>
    <t>Ahmad Mahmoud</t>
  </si>
  <si>
    <t>ahmad.mahmoud1@ey.com</t>
  </si>
  <si>
    <t>10053170</t>
  </si>
  <si>
    <t>Nupur</t>
  </si>
  <si>
    <t>Kalra</t>
  </si>
  <si>
    <t>Nupur Kalra</t>
  </si>
  <si>
    <t>Nupur.Kalra@in.ey.com</t>
  </si>
  <si>
    <t>10014617</t>
  </si>
  <si>
    <t>Tara</t>
  </si>
  <si>
    <t>Brewer</t>
  </si>
  <si>
    <t>Tara Brewer</t>
  </si>
  <si>
    <t>tara.brewer@hillphoenix.com</t>
  </si>
  <si>
    <t>10045830</t>
  </si>
  <si>
    <t>10001548</t>
  </si>
  <si>
    <t>10025595</t>
  </si>
  <si>
    <t>10044551</t>
  </si>
  <si>
    <t>10046965</t>
  </si>
  <si>
    <t>10053020</t>
  </si>
  <si>
    <t>Ankit</t>
  </si>
  <si>
    <t>Ankit Negi</t>
  </si>
  <si>
    <t>ankit.negi@in.ey.com</t>
  </si>
  <si>
    <t>10050552</t>
  </si>
  <si>
    <t>Vibutesh</t>
  </si>
  <si>
    <t>Ravisankar</t>
  </si>
  <si>
    <t>Vibutesh Ravisankar</t>
  </si>
  <si>
    <t>Vibutesh.Ravisankar@ey.com</t>
  </si>
  <si>
    <t>10052903</t>
  </si>
  <si>
    <t>Tarchinski</t>
  </si>
  <si>
    <t>Mary Tarchinski</t>
  </si>
  <si>
    <t>Mary.Tarchinski@ey.com</t>
  </si>
  <si>
    <t>10053019</t>
  </si>
  <si>
    <t>Megha</t>
  </si>
  <si>
    <t>Shah</t>
  </si>
  <si>
    <t>Megha Shah</t>
  </si>
  <si>
    <t>Megha.Shah1@ey.com</t>
  </si>
  <si>
    <t>10052991</t>
  </si>
  <si>
    <t>Gabe</t>
  </si>
  <si>
    <t>Parker</t>
  </si>
  <si>
    <t>Gabe Parker</t>
  </si>
  <si>
    <t>Gabriel.parker@ey.com</t>
  </si>
  <si>
    <t>10053045</t>
  </si>
  <si>
    <t>Laura-Roselia</t>
  </si>
  <si>
    <t>Sanchez</t>
  </si>
  <si>
    <t>Laura-Roselia Sanchez</t>
  </si>
  <si>
    <t>LauraRoselia.Sanchez@ey.com</t>
  </si>
  <si>
    <t>10052900</t>
  </si>
  <si>
    <t>Wilson</t>
  </si>
  <si>
    <t>William Wilson</t>
  </si>
  <si>
    <t>William.Wilson@ey.com</t>
  </si>
  <si>
    <t>10052346</t>
  </si>
  <si>
    <t>Fahd</t>
  </si>
  <si>
    <t>Bashir</t>
  </si>
  <si>
    <t>Fahd Bashir</t>
  </si>
  <si>
    <t>Fahd.Bashir@ey.com</t>
  </si>
  <si>
    <t>10053207</t>
  </si>
  <si>
    <t>Katherine</t>
  </si>
  <si>
    <t>Wood</t>
  </si>
  <si>
    <t>Katherine G Wood</t>
  </si>
  <si>
    <t>Katherine.Wood@ey.com</t>
  </si>
  <si>
    <t>10053206</t>
  </si>
  <si>
    <t>Lukas</t>
  </si>
  <si>
    <t>O'Donnell</t>
  </si>
  <si>
    <t>Lukas L O'Donnell</t>
  </si>
  <si>
    <t>Lukas.ODonnell@ey.com</t>
  </si>
  <si>
    <t>10053235</t>
  </si>
  <si>
    <t>Gomez</t>
  </si>
  <si>
    <t>Jeremy Gomez</t>
  </si>
  <si>
    <t>Jeremy.Gomez@ey.com</t>
  </si>
  <si>
    <t>10052975</t>
  </si>
  <si>
    <t>Reed</t>
  </si>
  <si>
    <t>Megan Reed</t>
  </si>
  <si>
    <t>megan.reed@psgdover.com</t>
  </si>
  <si>
    <t>10053252</t>
  </si>
  <si>
    <t>Jorge</t>
  </si>
  <si>
    <t>Soto Taboada</t>
  </si>
  <si>
    <t>Jorge Soto</t>
  </si>
  <si>
    <t>Jorge.SotoTaboada@ey.com</t>
  </si>
  <si>
    <t>10025572</t>
  </si>
  <si>
    <t>10053290</t>
  </si>
  <si>
    <t>Dillon</t>
  </si>
  <si>
    <t>Claire Dillon</t>
  </si>
  <si>
    <t>Claire.Dillon@ey.com</t>
  </si>
  <si>
    <t>10025387</t>
  </si>
  <si>
    <t>10050961</t>
  </si>
  <si>
    <t>10052584</t>
  </si>
  <si>
    <t>10046945</t>
  </si>
  <si>
    <t>10052725</t>
  </si>
  <si>
    <t>10051967</t>
  </si>
  <si>
    <t>10045927</t>
  </si>
  <si>
    <t>10053086</t>
  </si>
  <si>
    <t>Jihye</t>
  </si>
  <si>
    <t>Jung</t>
  </si>
  <si>
    <t>Jihye Jung</t>
  </si>
  <si>
    <t>jjung@markem-imaje.com</t>
  </si>
  <si>
    <t>10007325</t>
  </si>
  <si>
    <t>Laura Brooks</t>
  </si>
  <si>
    <t>lparker@unifiedbrands.net</t>
  </si>
  <si>
    <t>10020419</t>
  </si>
  <si>
    <t>10047543</t>
  </si>
  <si>
    <t>10047545</t>
  </si>
  <si>
    <t>10047548</t>
  </si>
  <si>
    <t>10047547</t>
  </si>
  <si>
    <t>10044898</t>
  </si>
  <si>
    <t>Maciejewska</t>
  </si>
  <si>
    <t>Ewelina Maciejewska</t>
  </si>
  <si>
    <t>emaciejewska@markem-imaje.com</t>
  </si>
  <si>
    <t>10046989</t>
  </si>
  <si>
    <t>10047482</t>
  </si>
  <si>
    <t>MI Infosys BENELUX; MI Infosys NORDICS; MI Infosys South Europe 2</t>
  </si>
  <si>
    <t>10047851</t>
  </si>
  <si>
    <t>10053602</t>
  </si>
  <si>
    <t>Chas</t>
  </si>
  <si>
    <t>Chas Johnson</t>
  </si>
  <si>
    <t>Chas.Johnson@ey.com</t>
  </si>
  <si>
    <t>10053603</t>
  </si>
  <si>
    <t>Yoel</t>
  </si>
  <si>
    <t>Bublick</t>
  </si>
  <si>
    <t>Yoel Bublick</t>
  </si>
  <si>
    <t>Yoel.Bublick@ey.com</t>
  </si>
  <si>
    <t>10053604</t>
  </si>
  <si>
    <t>Pusateri</t>
  </si>
  <si>
    <t>Anny Pusateri</t>
  </si>
  <si>
    <t>Anna.Pusateri@ey.com</t>
  </si>
  <si>
    <t>10053605</t>
  </si>
  <si>
    <t>Konou</t>
  </si>
  <si>
    <t>Joel Konou</t>
  </si>
  <si>
    <t>JoelGaetane.Konou@ey.com</t>
  </si>
  <si>
    <t>10053623</t>
  </si>
  <si>
    <t>Victor</t>
  </si>
  <si>
    <t>Hoogenraad</t>
  </si>
  <si>
    <t>Victor Hoogenraad</t>
  </si>
  <si>
    <t>vhoogenraad@pmi-europe.nl</t>
  </si>
  <si>
    <t>10045121</t>
  </si>
  <si>
    <t>Tineke</t>
  </si>
  <si>
    <t>Nuyens</t>
  </si>
  <si>
    <t>Tineke Nuyens</t>
  </si>
  <si>
    <t>tnuyens@pmi-europe.nl</t>
  </si>
  <si>
    <t>10053655</t>
  </si>
  <si>
    <t>Kyle</t>
  </si>
  <si>
    <t>Walker</t>
  </si>
  <si>
    <t>Kyle Walker</t>
  </si>
  <si>
    <t>kyle.walker@hillphoenix.com</t>
  </si>
  <si>
    <t>10053333</t>
  </si>
  <si>
    <t>Dudiak</t>
  </si>
  <si>
    <t>Mike Dudiak</t>
  </si>
  <si>
    <t>dudiakm@warn.com</t>
  </si>
  <si>
    <t>10052407</t>
  </si>
  <si>
    <t>Ray Gomez</t>
  </si>
  <si>
    <t>c-rgomez@dovercorp.com</t>
  </si>
  <si>
    <t>10053215</t>
  </si>
  <si>
    <t>Ken</t>
  </si>
  <si>
    <t>Manicki</t>
  </si>
  <si>
    <t>Ken Manicki</t>
  </si>
  <si>
    <t>kmanicki@anthonyintl.com</t>
  </si>
  <si>
    <t>10052777</t>
  </si>
  <si>
    <t>loanne.freedlund@hillphoenix.com</t>
  </si>
  <si>
    <t>10053581</t>
  </si>
  <si>
    <t>Fatma</t>
  </si>
  <si>
    <t>Al Raisi</t>
  </si>
  <si>
    <t>Fatma Al Raisi</t>
  </si>
  <si>
    <t>fatma.alraisi@doverals.com</t>
  </si>
  <si>
    <t>10053360</t>
  </si>
  <si>
    <t>Larsen</t>
  </si>
  <si>
    <t>Michelle Larsen</t>
  </si>
  <si>
    <t>michelle.larsen@hillphoenix.com</t>
  </si>
  <si>
    <t>10053537</t>
  </si>
  <si>
    <t>Davide</t>
  </si>
  <si>
    <t>Vanini</t>
  </si>
  <si>
    <t>Davide Vanini</t>
  </si>
  <si>
    <t>dvanini@dovercorp.com</t>
  </si>
  <si>
    <t>10053755</t>
  </si>
  <si>
    <t>Vikram</t>
  </si>
  <si>
    <t>Balaji</t>
  </si>
  <si>
    <t>Vikram Nathamuni Balaji</t>
  </si>
  <si>
    <t>Vikram.NathamuniBalaji@ey.com</t>
  </si>
  <si>
    <t>10047262</t>
  </si>
  <si>
    <t>10025259</t>
  </si>
  <si>
    <t>10020867</t>
  </si>
  <si>
    <t>10036610</t>
  </si>
  <si>
    <t>10053698</t>
  </si>
  <si>
    <t>10053749</t>
  </si>
  <si>
    <t>10047149</t>
  </si>
  <si>
    <t>10050565</t>
  </si>
  <si>
    <t>Justine</t>
  </si>
  <si>
    <t>Justine Staana</t>
  </si>
  <si>
    <t>c-jstaana@dovercorp.com</t>
  </si>
  <si>
    <t>10054017</t>
  </si>
  <si>
    <t>Newbold</t>
  </si>
  <si>
    <t>Michael Newbold</t>
  </si>
  <si>
    <t>Mike.Newbold@ey.com</t>
  </si>
  <si>
    <t>10054018</t>
  </si>
  <si>
    <t>Fox</t>
  </si>
  <si>
    <t>Matt Fox</t>
  </si>
  <si>
    <t>Matthew.Fox@ey.com</t>
  </si>
  <si>
    <t>10015981</t>
  </si>
  <si>
    <t>Wolf</t>
  </si>
  <si>
    <t>Tara Wolf</t>
  </si>
  <si>
    <t>tara.wolf@hillphoenix.com</t>
  </si>
  <si>
    <t>10014938</t>
  </si>
  <si>
    <t>Garmon</t>
  </si>
  <si>
    <t>Teresa Garmon</t>
  </si>
  <si>
    <t>Teresa.garmon@hillphoenix.com</t>
  </si>
  <si>
    <t>10014958</t>
  </si>
  <si>
    <t>Rhonda</t>
  </si>
  <si>
    <t>Goehring</t>
  </si>
  <si>
    <t>Rhonda Goehring</t>
  </si>
  <si>
    <t>Rhonda.goehring@hillphoenix.com</t>
  </si>
  <si>
    <t>10014701</t>
  </si>
  <si>
    <t>Charbonneau</t>
  </si>
  <si>
    <t>Matt Charbonneau</t>
  </si>
  <si>
    <t>matt.charbonneau@hillphoenix.com</t>
  </si>
  <si>
    <t>10053645</t>
  </si>
  <si>
    <t>James Christian</t>
  </si>
  <si>
    <t>jchristian@okinternational.com</t>
  </si>
  <si>
    <t>10002883</t>
  </si>
  <si>
    <t>Ken Taylor</t>
  </si>
  <si>
    <t>ktaylor@team-twg.com</t>
  </si>
  <si>
    <t>10032891</t>
  </si>
  <si>
    <t>Nadja</t>
  </si>
  <si>
    <t>Spiller</t>
  </si>
  <si>
    <t>Nadja Spiller</t>
  </si>
  <si>
    <t>Nadja.Spiller@maag.com</t>
  </si>
  <si>
    <t>Maag</t>
  </si>
  <si>
    <t>10032390</t>
  </si>
  <si>
    <t>Mohamed</t>
  </si>
  <si>
    <t>Khalil</t>
  </si>
  <si>
    <t>Mohamed Khalil</t>
  </si>
  <si>
    <t>Mohamed.Khalil@maag.com</t>
  </si>
  <si>
    <t>10045295</t>
  </si>
  <si>
    <t>Bartlomiej</t>
  </si>
  <si>
    <t>Lech</t>
  </si>
  <si>
    <t>Bartlomiej	Lech</t>
  </si>
  <si>
    <t>bartlomiej.lech@maag.com</t>
  </si>
  <si>
    <t>10032909</t>
  </si>
  <si>
    <t>Dominic</t>
  </si>
  <si>
    <t>Dominic Beck</t>
  </si>
  <si>
    <t>Dominic.Beck@maag.com</t>
  </si>
  <si>
    <t>11000102</t>
  </si>
  <si>
    <t>Olson</t>
  </si>
  <si>
    <t>Jennifer Olson</t>
  </si>
  <si>
    <t>jolson@dovercorp.com</t>
  </si>
  <si>
    <t>11003833</t>
  </si>
  <si>
    <t>Uzair</t>
  </si>
  <si>
    <t>Chippa</t>
  </si>
  <si>
    <t>Uzair Chippa</t>
  </si>
  <si>
    <t>uchippa@dovercorp.com</t>
  </si>
  <si>
    <t>11003834</t>
  </si>
  <si>
    <t>LilyAnne</t>
  </si>
  <si>
    <t>Nuevaespana</t>
  </si>
  <si>
    <t>LilyAnne Nuevaespana</t>
  </si>
  <si>
    <t>lnuevaespana@dovercorp.com</t>
  </si>
  <si>
    <t>10045273</t>
  </si>
  <si>
    <t>Lyle</t>
  </si>
  <si>
    <t>O'Keefe</t>
  </si>
  <si>
    <t>Lyle O'Keefe</t>
  </si>
  <si>
    <t>lokeefe@hydrosystemsap.com</t>
  </si>
  <si>
    <t>Hydro</t>
  </si>
  <si>
    <t>10045269</t>
  </si>
  <si>
    <t>Anita</t>
  </si>
  <si>
    <t>Nalhous</t>
  </si>
  <si>
    <t>Anita Nalhous</t>
  </si>
  <si>
    <t>analhous@hydrosystemsap.com</t>
  </si>
  <si>
    <t>10053060</t>
  </si>
  <si>
    <t>Whitten</t>
  </si>
  <si>
    <t>Joe Whitten</t>
  </si>
  <si>
    <t>whittenj@warn.com</t>
  </si>
  <si>
    <t>10053931</t>
  </si>
  <si>
    <t>Dominick</t>
  </si>
  <si>
    <t>Romano</t>
  </si>
  <si>
    <t>Dominick Romano</t>
  </si>
  <si>
    <t>dominick.romano@pwc.com</t>
  </si>
  <si>
    <t>10053932</t>
  </si>
  <si>
    <t>Waibel</t>
  </si>
  <si>
    <t>Eric C. Waibel</t>
  </si>
  <si>
    <t>eric.c.waibel@pwc.com</t>
  </si>
  <si>
    <t>10053933</t>
  </si>
  <si>
    <t>Erica</t>
  </si>
  <si>
    <t>Heissler</t>
  </si>
  <si>
    <t>Erica Heissler</t>
  </si>
  <si>
    <t>erica.l.heissler@pwc.com</t>
  </si>
  <si>
    <t>10053934</t>
  </si>
  <si>
    <t>Flavia</t>
  </si>
  <si>
    <t>Ikeda</t>
  </si>
  <si>
    <t>Flavia Ikeda</t>
  </si>
  <si>
    <t>flavia.l.ikeda@pwc.com</t>
  </si>
  <si>
    <t>Auditor PwC - Wellsite</t>
  </si>
  <si>
    <t>10054166</t>
  </si>
  <si>
    <t>Robinson</t>
  </si>
  <si>
    <t>Sarah Robinson</t>
  </si>
  <si>
    <t>sarah.m.robinson@pwc.com</t>
  </si>
  <si>
    <t>10054167</t>
  </si>
  <si>
    <t>Ong</t>
  </si>
  <si>
    <t>William Ong</t>
  </si>
  <si>
    <t>william.ong@pwc.com</t>
  </si>
  <si>
    <t>10054168</t>
  </si>
  <si>
    <t>Yixian</t>
  </si>
  <si>
    <t>Nie</t>
  </si>
  <si>
    <t>Yixian Nie</t>
  </si>
  <si>
    <t>yixian.nie@pwc.com</t>
  </si>
  <si>
    <t>10053930</t>
  </si>
  <si>
    <t>York</t>
  </si>
  <si>
    <t>Brian York</t>
  </si>
  <si>
    <t>brian.t.york@pwc.com</t>
  </si>
  <si>
    <t>10044817</t>
  </si>
  <si>
    <t>Nicole</t>
  </si>
  <si>
    <t>Nicole S Wolf</t>
  </si>
  <si>
    <t>nicole.s.wolf@pwc.com</t>
  </si>
  <si>
    <t>10054171</t>
  </si>
  <si>
    <t>Lindsey K. Fauerbach</t>
  </si>
  <si>
    <t>lindsey.k.fauerbach@pwc.com</t>
  </si>
  <si>
    <t>10054172</t>
  </si>
  <si>
    <t>tyler.w.pinter@pwc.com</t>
  </si>
  <si>
    <t>10054170</t>
  </si>
  <si>
    <t>Jesus Popoca</t>
  </si>
  <si>
    <t>jesus.a.popoca@pwc.com</t>
  </si>
  <si>
    <t>10053553</t>
  </si>
  <si>
    <t>Sivakumar</t>
  </si>
  <si>
    <t>Balaji Sivakumar</t>
  </si>
  <si>
    <t>balaji.sivakumar@hillphoenix.com</t>
  </si>
  <si>
    <t>10036877</t>
  </si>
  <si>
    <t>Lynn</t>
  </si>
  <si>
    <t>Brenton</t>
  </si>
  <si>
    <t>Lynn Brenton</t>
  </si>
  <si>
    <t>lynn.brenton@hillphoenix.com</t>
  </si>
  <si>
    <t>10002705</t>
  </si>
  <si>
    <t>Rita</t>
  </si>
  <si>
    <t>Moore</t>
  </si>
  <si>
    <t>Rita Moore</t>
  </si>
  <si>
    <t>rmoore@vsgdover.com</t>
  </si>
  <si>
    <t>10053171</t>
  </si>
  <si>
    <t>10000287</t>
  </si>
  <si>
    <t>Petersen</t>
  </si>
  <si>
    <t>Steve Petersen</t>
  </si>
  <si>
    <t>spetersen@dovercorp.com</t>
  </si>
  <si>
    <t>10002178</t>
  </si>
  <si>
    <t>10029859</t>
  </si>
  <si>
    <t>10050694</t>
  </si>
  <si>
    <t>Carlos</t>
  </si>
  <si>
    <t>Carlos Angeles</t>
  </si>
  <si>
    <t>carlos.angeles@hillphoenix.com</t>
  </si>
  <si>
    <t>10052960</t>
  </si>
  <si>
    <t>Ernesto</t>
  </si>
  <si>
    <t>Hernandez</t>
  </si>
  <si>
    <t>Ernesto Hernandez</t>
  </si>
  <si>
    <t>ernesto.hernandez@hillphoenix.com</t>
  </si>
  <si>
    <t>10053700</t>
  </si>
  <si>
    <t>Marlenne</t>
  </si>
  <si>
    <t>Villanueva</t>
  </si>
  <si>
    <t>Marlenne Villanueva</t>
  </si>
  <si>
    <t>marlenne.villanueva@hillphoenix.com</t>
  </si>
  <si>
    <t>11003901</t>
  </si>
  <si>
    <t>Bhavin</t>
  </si>
  <si>
    <t>Bhavin Patel</t>
  </si>
  <si>
    <t>bpatel@dovercorp.com</t>
  </si>
  <si>
    <t>10044060</t>
  </si>
  <si>
    <t>Patty</t>
  </si>
  <si>
    <t>Curran</t>
  </si>
  <si>
    <t>Patty Curran</t>
  </si>
  <si>
    <t>patty.curran@doverals.com</t>
  </si>
  <si>
    <t>10043778</t>
  </si>
  <si>
    <t>10047125</t>
  </si>
  <si>
    <t>10053140</t>
  </si>
  <si>
    <t>11003841</t>
  </si>
  <si>
    <t>Jennifer Alba</t>
  </si>
  <si>
    <t>jalba@dovercorp.com</t>
  </si>
  <si>
    <t>10005605</t>
  </si>
  <si>
    <t>Lenka</t>
  </si>
  <si>
    <t>Tomankova</t>
  </si>
  <si>
    <t>Lenka Tomankova</t>
  </si>
  <si>
    <t>lenka.tomankova@opwglobal.com</t>
  </si>
  <si>
    <t>10002792</t>
  </si>
  <si>
    <t>Sladkovska</t>
  </si>
  <si>
    <t>Jana Sladkovska</t>
  </si>
  <si>
    <t>jana.sladkovska@opwglobal.com</t>
  </si>
  <si>
    <t>OPW-E0574 Czech</t>
  </si>
  <si>
    <t>10002722</t>
  </si>
  <si>
    <t>Halaskova</t>
  </si>
  <si>
    <t>Petra Halaskova</t>
  </si>
  <si>
    <t>petra.halaskova@opwglobal.com</t>
  </si>
  <si>
    <t>10043601</t>
  </si>
  <si>
    <t>Jitka</t>
  </si>
  <si>
    <t>Nemeckova</t>
  </si>
  <si>
    <t>Jitka Nemeckova</t>
  </si>
  <si>
    <t>jitka.nemeckova@opwglobal.com</t>
  </si>
  <si>
    <t>10000855</t>
  </si>
  <si>
    <t>Clifford</t>
  </si>
  <si>
    <t>Doi</t>
  </si>
  <si>
    <t>Clifford Doi</t>
  </si>
  <si>
    <t>cdoi@dowkey.com</t>
  </si>
  <si>
    <t>MPG - KL-MPGC-BSC</t>
  </si>
  <si>
    <t>10054148</t>
  </si>
  <si>
    <t>Soto</t>
  </si>
  <si>
    <t>Sherry Soto</t>
  </si>
  <si>
    <t>sherry.soto@doverals.com</t>
  </si>
  <si>
    <t>10050441</t>
  </si>
  <si>
    <t>10054681</t>
  </si>
  <si>
    <t>Magnus</t>
  </si>
  <si>
    <t>Borgstrom</t>
  </si>
  <si>
    <t>Magnus Borgstrom</t>
  </si>
  <si>
    <t>magnus.borgstrom@se.pwc.com</t>
  </si>
  <si>
    <t>Auditor - SWEP</t>
  </si>
  <si>
    <t>10054682</t>
  </si>
  <si>
    <t>Sofia</t>
  </si>
  <si>
    <t>Uddemar</t>
  </si>
  <si>
    <t>Sofia Uddemar</t>
  </si>
  <si>
    <t>sofia.uddemar@se.pwc.com</t>
  </si>
  <si>
    <t>10054683</t>
  </si>
  <si>
    <t>Katarina</t>
  </si>
  <si>
    <t>Alquist</t>
  </si>
  <si>
    <t>Katarina Alquist</t>
  </si>
  <si>
    <t>katarina.alquist@se.pwc.com</t>
  </si>
  <si>
    <t>10054684</t>
  </si>
  <si>
    <t>Jonas</t>
  </si>
  <si>
    <t>Wendt</t>
  </si>
  <si>
    <t>Jonas Wendt</t>
  </si>
  <si>
    <t>jonas.wendt@se.pwc.com</t>
  </si>
  <si>
    <t>10054685</t>
  </si>
  <si>
    <t>Jesper</t>
  </si>
  <si>
    <t>Ankeraa</t>
  </si>
  <si>
    <t>Jesper Ankeraa</t>
  </si>
  <si>
    <t>jesper.ankeraa@se.pwc.com</t>
  </si>
  <si>
    <t>10054686</t>
  </si>
  <si>
    <t>Rossana</t>
  </si>
  <si>
    <t>Pravato</t>
  </si>
  <si>
    <t>Rossana Pravato</t>
  </si>
  <si>
    <t>rossana.pravato@it.pwc.com</t>
  </si>
  <si>
    <t>10047728</t>
  </si>
  <si>
    <t>Maithreyee</t>
  </si>
  <si>
    <t>V</t>
  </si>
  <si>
    <t>Maithreyee V</t>
  </si>
  <si>
    <t>maithreyee.v@psgdover.com</t>
  </si>
  <si>
    <t>10023485</t>
  </si>
  <si>
    <t>Prabagaran</t>
  </si>
  <si>
    <t>Null</t>
  </si>
  <si>
    <t>prabagaran@psgdover.com</t>
  </si>
  <si>
    <t>10029220</t>
  </si>
  <si>
    <t>Nanda</t>
  </si>
  <si>
    <t>Kishor</t>
  </si>
  <si>
    <t>Nanda Kishor</t>
  </si>
  <si>
    <t>Nanda.Kishor@psgdover.com</t>
  </si>
  <si>
    <t>10006327</t>
  </si>
  <si>
    <t>Priya</t>
  </si>
  <si>
    <t>priya@psgdover.com</t>
  </si>
  <si>
    <t>10053789</t>
  </si>
  <si>
    <t>Sai</t>
  </si>
  <si>
    <t>Lakshman</t>
  </si>
  <si>
    <t>Sai Lakshman</t>
  </si>
  <si>
    <t>sai.lakshman@psgdover.com</t>
  </si>
  <si>
    <t>10029253</t>
  </si>
  <si>
    <t>Bamne</t>
  </si>
  <si>
    <t>Anita Bamne</t>
  </si>
  <si>
    <t>anita.bamne@opwglobal.com</t>
  </si>
  <si>
    <t>10034512</t>
  </si>
  <si>
    <t>Rupak</t>
  </si>
  <si>
    <t>Kundu</t>
  </si>
  <si>
    <t>Rupak Kundu</t>
  </si>
  <si>
    <t>rupak.kundu@opwglobal.com</t>
  </si>
  <si>
    <t>10047567</t>
  </si>
  <si>
    <t>Kiran</t>
  </si>
  <si>
    <t>Parmar</t>
  </si>
  <si>
    <t>Kiran Parmar</t>
  </si>
  <si>
    <t>kiran.parmar@maag.com</t>
  </si>
  <si>
    <t>10047053</t>
  </si>
  <si>
    <t>RS</t>
  </si>
  <si>
    <t>Srikumaran</t>
  </si>
  <si>
    <t>RS Srikumaran</t>
  </si>
  <si>
    <t>rs.srikumaran@psgdover.com</t>
  </si>
  <si>
    <t>10032230</t>
  </si>
  <si>
    <t>Jia</t>
  </si>
  <si>
    <t>Hannah Jia</t>
  </si>
  <si>
    <t>hannah.jia@opwglobal.com</t>
  </si>
  <si>
    <t>OPW - E0915 E2301 E1180 E6601 E2201</t>
  </si>
  <si>
    <t>10053984</t>
  </si>
  <si>
    <t>VanLanen</t>
  </si>
  <si>
    <t>Scott VanLanen</t>
  </si>
  <si>
    <t>scott.vanlanen@pdqinc.com</t>
  </si>
  <si>
    <t>10054161</t>
  </si>
  <si>
    <t>Teran</t>
  </si>
  <si>
    <t>Cesar Teran</t>
  </si>
  <si>
    <t>cesar.teran@hillphoenix.com</t>
  </si>
  <si>
    <t>10030632</t>
  </si>
  <si>
    <t>Ugalde</t>
  </si>
  <si>
    <t>Monica Ugalde</t>
  </si>
  <si>
    <t>monica.ugalde@hillphoenix.com</t>
  </si>
  <si>
    <t>10027091</t>
  </si>
  <si>
    <t>Lindsay</t>
  </si>
  <si>
    <t>Lindsay Rose</t>
  </si>
  <si>
    <t>lrose@hydrosystemsco.com</t>
  </si>
  <si>
    <t>10052847</t>
  </si>
  <si>
    <t>Kevin White</t>
  </si>
  <si>
    <t>kwhite@hydrosystemsco.com</t>
  </si>
  <si>
    <t>10053534</t>
  </si>
  <si>
    <t>Drew</t>
  </si>
  <si>
    <t>Gaebler</t>
  </si>
  <si>
    <t>Drew Gaebler</t>
  </si>
  <si>
    <t>andrew.gaebler@psgdover.com</t>
  </si>
  <si>
    <t>PSG - Grand Terrace</t>
  </si>
  <si>
    <t>10040593</t>
  </si>
  <si>
    <t>David Read</t>
  </si>
  <si>
    <t>david.read@doverals.com</t>
  </si>
  <si>
    <t>10052589</t>
  </si>
  <si>
    <t>Andrea</t>
  </si>
  <si>
    <t>Santomo</t>
  </si>
  <si>
    <t>Andrea Santomo</t>
  </si>
  <si>
    <t>c-asantomo@dovercorp.com</t>
  </si>
  <si>
    <t>10054743</t>
  </si>
  <si>
    <t>Margaret</t>
  </si>
  <si>
    <t>Glavin</t>
  </si>
  <si>
    <t>Margaret Glavin</t>
  </si>
  <si>
    <t>margaret.e.glavin@pwc.com</t>
  </si>
  <si>
    <t>10054934</t>
  </si>
  <si>
    <t>10030383</t>
  </si>
  <si>
    <t>Zach</t>
  </si>
  <si>
    <t>Norman</t>
  </si>
  <si>
    <t>Zach Norman</t>
  </si>
  <si>
    <t>znorman@dovercorp.com</t>
  </si>
  <si>
    <t>11003837</t>
  </si>
  <si>
    <t>Markle</t>
  </si>
  <si>
    <t>Steven Markle</t>
  </si>
  <si>
    <t>smarkle@dovercorp.com</t>
  </si>
  <si>
    <t>11003922</t>
  </si>
  <si>
    <t>Felicetti</t>
  </si>
  <si>
    <t>Andrew Felicetti</t>
  </si>
  <si>
    <t>afelicetti@dovercorp.com</t>
  </si>
  <si>
    <t>10054725</t>
  </si>
  <si>
    <t>c-lmay@dovercorp.com</t>
  </si>
  <si>
    <t>10053676</t>
  </si>
  <si>
    <t>Jones</t>
  </si>
  <si>
    <t>Kayla Jones</t>
  </si>
  <si>
    <t>kjones@inpro-seal.com</t>
  </si>
  <si>
    <t>BC - E6269 E6369 and E6569</t>
  </si>
  <si>
    <t>10054186</t>
  </si>
  <si>
    <t>Horne</t>
  </si>
  <si>
    <t>Daniel Horne</t>
  </si>
  <si>
    <t>dhorne@inpro-seal.com</t>
  </si>
  <si>
    <t>10054608</t>
  </si>
  <si>
    <t>Rene Perez</t>
  </si>
  <si>
    <t>c-rperez@cookcompression.com</t>
  </si>
  <si>
    <t>BC - Rene Perez</t>
  </si>
  <si>
    <t>10053073</t>
  </si>
  <si>
    <t>Bonham</t>
  </si>
  <si>
    <t>Jameson</t>
  </si>
  <si>
    <t>Bonham Jameson</t>
  </si>
  <si>
    <t>bjameson@cookcompression.com</t>
  </si>
  <si>
    <t>BC - E1517 and E6369</t>
  </si>
  <si>
    <t>10028104</t>
  </si>
  <si>
    <t>Austin</t>
  </si>
  <si>
    <t>McCormack</t>
  </si>
  <si>
    <t>Austin McCormack</t>
  </si>
  <si>
    <t>amccormack@cookcompression.com</t>
  </si>
  <si>
    <t>BC - Austin McCormack</t>
  </si>
  <si>
    <t>10053500</t>
  </si>
  <si>
    <t>Johanna</t>
  </si>
  <si>
    <t>Suarez</t>
  </si>
  <si>
    <t>Johanna Suarez</t>
  </si>
  <si>
    <t>jsuarez@cookcompression.com</t>
  </si>
  <si>
    <t>10033077</t>
  </si>
  <si>
    <t>Tornielli</t>
  </si>
  <si>
    <t>Daniela Tornielli</t>
  </si>
  <si>
    <t>Daniela.Tornielli@maag.com</t>
  </si>
  <si>
    <t>10033046</t>
  </si>
  <si>
    <t>Silvana</t>
  </si>
  <si>
    <t>Mastronardi</t>
  </si>
  <si>
    <t>Silvana Mastronardi</t>
  </si>
  <si>
    <t>Silvana.Mastronardi@maag.com</t>
  </si>
  <si>
    <t>10033042</t>
  </si>
  <si>
    <t>Francesca</t>
  </si>
  <si>
    <t>Cattaneo</t>
  </si>
  <si>
    <t>Francesca Cattaneo</t>
  </si>
  <si>
    <t>Francesca.Cattaneo@maag.com</t>
  </si>
  <si>
    <t>10036374</t>
  </si>
  <si>
    <t>Adam Morris</t>
  </si>
  <si>
    <t>adam.morris@opwglobal.com</t>
  </si>
  <si>
    <t>10048339</t>
  </si>
  <si>
    <t>10050308</t>
  </si>
  <si>
    <t>Sara</t>
  </si>
  <si>
    <t>Tomito</t>
  </si>
  <si>
    <t>Sara Tomito</t>
  </si>
  <si>
    <t>sarat@kesseltronics.com</t>
  </si>
  <si>
    <t>10052998</t>
  </si>
  <si>
    <t>10053003</t>
  </si>
  <si>
    <t>10053506</t>
  </si>
  <si>
    <t>MI Infosys Singapore; MI Infosys Taiwan</t>
  </si>
  <si>
    <t>10053005</t>
  </si>
  <si>
    <t>MI Infosys Australia; MI Infosys Japan; MI Infosys Korea; MI Infosys Malaysia; MI Infosys Singapore; MI Infosys Taiwan; MI Infosys Thailand</t>
  </si>
  <si>
    <t>10053000</t>
  </si>
  <si>
    <t>10053678</t>
  </si>
  <si>
    <t>Peng</t>
  </si>
  <si>
    <t>Hao</t>
  </si>
  <si>
    <t>Echo Hao</t>
  </si>
  <si>
    <t>phao@markem-imaje.com</t>
  </si>
  <si>
    <t>10053501</t>
  </si>
  <si>
    <t>10054093</t>
  </si>
  <si>
    <t>10033114</t>
  </si>
  <si>
    <t>Loehr</t>
  </si>
  <si>
    <t>Barbara Loehr</t>
  </si>
  <si>
    <t>Barbara.Loehr@maag.com</t>
  </si>
  <si>
    <t>10033051</t>
  </si>
  <si>
    <t>Jonathan</t>
  </si>
  <si>
    <t>Ridge</t>
  </si>
  <si>
    <t>Jonathan Ridge</t>
  </si>
  <si>
    <t>Jonathan.Ridge@maag.com</t>
  </si>
  <si>
    <t>10047886</t>
  </si>
  <si>
    <t>Mary Morris</t>
  </si>
  <si>
    <t>mary.morris@maag.com</t>
  </si>
  <si>
    <t>10054935</t>
  </si>
  <si>
    <t>Lindstedt</t>
  </si>
  <si>
    <t>Scott Lindstedt</t>
  </si>
  <si>
    <t>lindstedts@warn.com</t>
  </si>
  <si>
    <t>10033555</t>
  </si>
  <si>
    <t>Stegmann</t>
  </si>
  <si>
    <t>Stefan Stegmann</t>
  </si>
  <si>
    <t>Stefan.Stegmann@maag.com</t>
  </si>
  <si>
    <t>10051979</t>
  </si>
  <si>
    <t>Voelkl</t>
  </si>
  <si>
    <t>Thomas Voelkl</t>
  </si>
  <si>
    <t>thomas.voelkl@maag.com</t>
  </si>
  <si>
    <t>10052701</t>
  </si>
  <si>
    <t>Soltis</t>
  </si>
  <si>
    <t>Stephen Soltis</t>
  </si>
  <si>
    <t>stephen.soltis@maag.com</t>
  </si>
  <si>
    <t>10053879</t>
  </si>
  <si>
    <t>Ute</t>
  </si>
  <si>
    <t>Laizure</t>
  </si>
  <si>
    <t>Ute Laizure</t>
  </si>
  <si>
    <t>ute.laizure@maag.com</t>
  </si>
  <si>
    <t>10053004</t>
  </si>
  <si>
    <t>10053504</t>
  </si>
  <si>
    <t>10053010</t>
  </si>
  <si>
    <t>10053008</t>
  </si>
  <si>
    <t>10053505</t>
  </si>
  <si>
    <t>10053006</t>
  </si>
  <si>
    <t>10052997</t>
  </si>
  <si>
    <t>10053009</t>
  </si>
  <si>
    <t>10053007</t>
  </si>
  <si>
    <t>10052999</t>
  </si>
  <si>
    <t>MI Infosys Australia; MI Infosys Malaysia; MI Infosys Thailand</t>
  </si>
  <si>
    <t>10055014</t>
  </si>
  <si>
    <t>11004030</t>
  </si>
  <si>
    <t>Jaclyn</t>
  </si>
  <si>
    <t>Biro</t>
  </si>
  <si>
    <t>Jaclyn Biro</t>
  </si>
  <si>
    <t>jbiro@dovercorp.com</t>
  </si>
  <si>
    <t>11003936</t>
  </si>
  <si>
    <t>Cosimo</t>
  </si>
  <si>
    <t>Italiano</t>
  </si>
  <si>
    <t>Cosimo Italiano</t>
  </si>
  <si>
    <t>citaliano@dovercorp.com</t>
  </si>
  <si>
    <t>11003891</t>
  </si>
  <si>
    <t>Slava</t>
  </si>
  <si>
    <t>Bigvava</t>
  </si>
  <si>
    <t>Slava Bigvava</t>
  </si>
  <si>
    <t>sbigvava@dovercorp.com</t>
  </si>
  <si>
    <t>10055046</t>
  </si>
  <si>
    <t>10055045</t>
  </si>
  <si>
    <t>10055044</t>
  </si>
  <si>
    <t>10055021</t>
  </si>
  <si>
    <t>10055200</t>
  </si>
  <si>
    <t>10055227</t>
  </si>
  <si>
    <t>10055299</t>
  </si>
  <si>
    <t>Price</t>
  </si>
  <si>
    <t>Stephanie Price</t>
  </si>
  <si>
    <t>stephanie.price@hillphoenix.com</t>
  </si>
  <si>
    <t>10055302</t>
  </si>
  <si>
    <t>Venice</t>
  </si>
  <si>
    <t>Venice Lawrence</t>
  </si>
  <si>
    <t>venice.lawrence@hillphoenix.com</t>
  </si>
  <si>
    <t>11004024</t>
  </si>
  <si>
    <t>Ryan Jones</t>
  </si>
  <si>
    <t>rjones@quartzdyne.com</t>
  </si>
  <si>
    <t>10050720</t>
  </si>
  <si>
    <t>10055048</t>
  </si>
  <si>
    <t>10054737</t>
  </si>
  <si>
    <t>Marion</t>
  </si>
  <si>
    <t>Watt</t>
  </si>
  <si>
    <t>Marion Watt</t>
  </si>
  <si>
    <t>mwatt@okinternational.com</t>
  </si>
  <si>
    <t>10053839</t>
  </si>
  <si>
    <t>10053783</t>
  </si>
  <si>
    <t>Jodie</t>
  </si>
  <si>
    <t>Jodie Jiang</t>
  </si>
  <si>
    <t>jodie.jiang@swep.net</t>
  </si>
  <si>
    <t>10011481</t>
  </si>
  <si>
    <t>Summer Lv</t>
  </si>
  <si>
    <t>summer.lv@swep.net</t>
  </si>
  <si>
    <t>10007052</t>
  </si>
  <si>
    <t>Carrie</t>
  </si>
  <si>
    <t>Carrie Yuan</t>
  </si>
  <si>
    <t>carrie.yuan@swep.net</t>
  </si>
  <si>
    <t>10011755</t>
  </si>
  <si>
    <t>Amy Zhao</t>
  </si>
  <si>
    <t>amy.zhao@swep.net</t>
  </si>
  <si>
    <t>10011280</t>
  </si>
  <si>
    <t>Xi</t>
  </si>
  <si>
    <t>Jane Xi</t>
  </si>
  <si>
    <t>jane.xi@swep.net</t>
  </si>
  <si>
    <t>10002309</t>
  </si>
  <si>
    <t>Michelle Wang</t>
  </si>
  <si>
    <t>michelle.wang@swep.net</t>
  </si>
  <si>
    <t>10007051</t>
  </si>
  <si>
    <t>Eileen</t>
  </si>
  <si>
    <t>Fu</t>
  </si>
  <si>
    <t>Eileen Fu</t>
  </si>
  <si>
    <t>eileen.fu@swep.net</t>
  </si>
  <si>
    <t>10040031</t>
  </si>
  <si>
    <t>Adrienne</t>
  </si>
  <si>
    <t>Tucker</t>
  </si>
  <si>
    <t>Adrienne Tucker</t>
  </si>
  <si>
    <t>atucker@dovercorp.com</t>
  </si>
  <si>
    <t>Tax</t>
  </si>
  <si>
    <t>10055662</t>
  </si>
  <si>
    <t>Myles</t>
  </si>
  <si>
    <t>Grainger</t>
  </si>
  <si>
    <t>Myles Grainger</t>
  </si>
  <si>
    <t>Myles.p.grainger@uk.pwc.com</t>
  </si>
  <si>
    <t>Auditor PwC - UK</t>
  </si>
  <si>
    <t>11004113</t>
  </si>
  <si>
    <t>Larkins</t>
  </si>
  <si>
    <t>Peter Larkins</t>
  </si>
  <si>
    <t>peter.larkins@doverals.com</t>
  </si>
  <si>
    <t>10032024</t>
  </si>
  <si>
    <t>Melissa</t>
  </si>
  <si>
    <t>Melissa Wilson</t>
  </si>
  <si>
    <t>melissa.wilson@doverals.com</t>
  </si>
  <si>
    <t>11004091</t>
  </si>
  <si>
    <t>Shaw</t>
  </si>
  <si>
    <t>Taylor Shaw</t>
  </si>
  <si>
    <t>tshaw@vsgdover.com</t>
  </si>
  <si>
    <t>10055501</t>
  </si>
  <si>
    <t>Kirstinx</t>
  </si>
  <si>
    <t>Clarkx</t>
  </si>
  <si>
    <t>Kirstin Clarkx</t>
  </si>
  <si>
    <t>kirstin.clark@doverals.comx</t>
  </si>
  <si>
    <t>10034142</t>
  </si>
  <si>
    <t>Caterina</t>
  </si>
  <si>
    <t>Furini</t>
  </si>
  <si>
    <t>Caterina Furini</t>
  </si>
  <si>
    <t>c.furini@msitaly.com</t>
  </si>
  <si>
    <t>MS</t>
  </si>
  <si>
    <t>11004139</t>
  </si>
  <si>
    <t>Reka</t>
  </si>
  <si>
    <t>Okros</t>
  </si>
  <si>
    <t>Reka Okros</t>
  </si>
  <si>
    <t>rokros@dovercorp.com</t>
  </si>
  <si>
    <t>10038308</t>
  </si>
  <si>
    <t>Bruna</t>
  </si>
  <si>
    <t>A Souza</t>
  </si>
  <si>
    <t>Bruna de Almeida Souza</t>
  </si>
  <si>
    <t>basouza@dovercorp.com</t>
  </si>
  <si>
    <t>Dover Brazil</t>
  </si>
  <si>
    <t>10053413</t>
  </si>
  <si>
    <t>Fiorante</t>
  </si>
  <si>
    <t>Fernanda Fiorante</t>
  </si>
  <si>
    <t>ffiorante@dovercorp.com</t>
  </si>
  <si>
    <t>10036333</t>
  </si>
  <si>
    <t>10006762</t>
  </si>
  <si>
    <t>Shaeffer</t>
  </si>
  <si>
    <t>Charles Shaeffer</t>
  </si>
  <si>
    <t>cshaeffer@cookcompression.com</t>
  </si>
  <si>
    <t>11003994</t>
  </si>
  <si>
    <t>Siebold</t>
  </si>
  <si>
    <t>David Siebold</t>
  </si>
  <si>
    <t>dsiebold@dovercorp.com</t>
  </si>
  <si>
    <t>10038579</t>
  </si>
  <si>
    <t>Patrick O'Donnell</t>
  </si>
  <si>
    <t>patrick.m.odonnell@pwc.com</t>
  </si>
  <si>
    <t>10053544</t>
  </si>
  <si>
    <t>Erik</t>
  </si>
  <si>
    <t>McCarthy</t>
  </si>
  <si>
    <t>Erik McCarthy</t>
  </si>
  <si>
    <t>erik.mccarthy@pwc.com</t>
  </si>
  <si>
    <t>Auditor PwC - Opco Wellsite</t>
  </si>
  <si>
    <t>10055998</t>
  </si>
  <si>
    <t>Glennon</t>
  </si>
  <si>
    <t>Jordan Glennon</t>
  </si>
  <si>
    <t>jordan.l.glennon@pwc.com</t>
  </si>
  <si>
    <t>10055999</t>
  </si>
  <si>
    <t>Stutesman</t>
  </si>
  <si>
    <t>Thomas Stutesman</t>
  </si>
  <si>
    <t>thomas.b.stutesman@pwc.com</t>
  </si>
  <si>
    <t>10056000</t>
  </si>
  <si>
    <t>Colin Stelljes</t>
  </si>
  <si>
    <t>Stelljes</t>
  </si>
  <si>
    <t>colin.m.stelljes@pwc.com</t>
  </si>
  <si>
    <t>10055780</t>
  </si>
  <si>
    <t>10055162</t>
  </si>
  <si>
    <t>10055901</t>
  </si>
  <si>
    <t>Freeman</t>
  </si>
  <si>
    <t>Chris Freeman</t>
  </si>
  <si>
    <t>chris.freeman@hillphoenix.com</t>
  </si>
  <si>
    <t>10055174</t>
  </si>
  <si>
    <t>Hank</t>
  </si>
  <si>
    <t>Lujan</t>
  </si>
  <si>
    <t>Hank Lujan</t>
  </si>
  <si>
    <t>hlujan@okinternational.com</t>
  </si>
  <si>
    <t>10055969</t>
  </si>
  <si>
    <t>Krantz</t>
  </si>
  <si>
    <t>Joe Krantz</t>
  </si>
  <si>
    <t>joe.krantz@opwglobal.com</t>
  </si>
  <si>
    <t>DFS</t>
  </si>
  <si>
    <t>11010019</t>
  </si>
  <si>
    <t>Angela</t>
  </si>
  <si>
    <t>Behnke</t>
  </si>
  <si>
    <t>Angela Behnke</t>
  </si>
  <si>
    <t>angela.behnke@pdqinc.com</t>
  </si>
  <si>
    <t>10055743</t>
  </si>
  <si>
    <t>11004259</t>
  </si>
  <si>
    <t>Usman</t>
  </si>
  <si>
    <t>Hussain</t>
  </si>
  <si>
    <t>Usman Hussain</t>
  </si>
  <si>
    <t>uhussain@dovercorp.com</t>
  </si>
  <si>
    <t>10056099</t>
  </si>
  <si>
    <t>Angeli</t>
  </si>
  <si>
    <t>Esguerra</t>
  </si>
  <si>
    <t>Angeli Esguerra</t>
  </si>
  <si>
    <t>c-aesguerra@dovercorp.com</t>
  </si>
  <si>
    <t>10055635</t>
  </si>
  <si>
    <t>Fortuna</t>
  </si>
  <si>
    <t>Stacey Fortuna</t>
  </si>
  <si>
    <t>c-sfortuna@dovercorp.com</t>
  </si>
  <si>
    <t>10055636</t>
  </si>
  <si>
    <t>Juanito</t>
  </si>
  <si>
    <t>Juanito Ramirez</t>
  </si>
  <si>
    <t>c-jramirez@dovercorp.com</t>
  </si>
  <si>
    <t>10055638</t>
  </si>
  <si>
    <t>Frida</t>
  </si>
  <si>
    <t>Frida David</t>
  </si>
  <si>
    <t>c-fdavid@dovercorp.com</t>
  </si>
  <si>
    <t>10055633</t>
  </si>
  <si>
    <t>Jen</t>
  </si>
  <si>
    <t>Atienza</t>
  </si>
  <si>
    <t>Jen Atienza</t>
  </si>
  <si>
    <t>c-jatienza@dovercorp.com</t>
  </si>
  <si>
    <t>10056251</t>
  </si>
  <si>
    <t>10024400</t>
  </si>
  <si>
    <t>10002048</t>
  </si>
  <si>
    <t>10055966</t>
  </si>
  <si>
    <t>10024620</t>
  </si>
  <si>
    <t>10045987</t>
  </si>
  <si>
    <t>10046954</t>
  </si>
  <si>
    <t>10050832</t>
  </si>
  <si>
    <t>10027999</t>
  </si>
  <si>
    <t>10002584</t>
  </si>
  <si>
    <t>10025465</t>
  </si>
  <si>
    <t>10001112</t>
  </si>
  <si>
    <t>10056075</t>
  </si>
  <si>
    <t>10001350</t>
  </si>
  <si>
    <t>10001164</t>
  </si>
  <si>
    <t>10024712</t>
  </si>
  <si>
    <t>10024869</t>
  </si>
  <si>
    <t>10026471</t>
  </si>
  <si>
    <t>10046073</t>
  </si>
  <si>
    <t>10055753</t>
  </si>
  <si>
    <t>10054718</t>
  </si>
  <si>
    <t>Mroz</t>
  </si>
  <si>
    <t>Paulina Mroz</t>
  </si>
  <si>
    <t>pmroz@markem-imaje.com</t>
  </si>
  <si>
    <t>10056094</t>
  </si>
  <si>
    <t>10053693</t>
  </si>
  <si>
    <t>11010139</t>
  </si>
  <si>
    <t>Stoefen</t>
  </si>
  <si>
    <t>Susan Stoefen</t>
  </si>
  <si>
    <t>sstoefen@inpro-seal.com</t>
  </si>
  <si>
    <t>BC - E6269</t>
  </si>
  <si>
    <t>10054611</t>
  </si>
  <si>
    <t>Ian</t>
  </si>
  <si>
    <t>Fidler</t>
  </si>
  <si>
    <t>Ian  Fidler</t>
  </si>
  <si>
    <t>c-ifidler@cookcompression.comwrong</t>
  </si>
  <si>
    <t>11004319</t>
  </si>
  <si>
    <t>Knobel</t>
  </si>
  <si>
    <t>Eric Knobel</t>
  </si>
  <si>
    <t>eric.knobel@psgdover.com</t>
  </si>
  <si>
    <t>10054085</t>
  </si>
  <si>
    <t>Coan</t>
  </si>
  <si>
    <t>Stephanie Coan</t>
  </si>
  <si>
    <t>Stephanie.Coan@ey.com</t>
  </si>
  <si>
    <t>10056379</t>
  </si>
  <si>
    <t>Rebecka</t>
  </si>
  <si>
    <t>Kenton</t>
  </si>
  <si>
    <t>Rebecka Kenton</t>
  </si>
  <si>
    <t>rebecka.kenton@pwc.com</t>
  </si>
  <si>
    <t>10056105</t>
  </si>
  <si>
    <t>Karl</t>
  </si>
  <si>
    <t>Karl Tao</t>
  </si>
  <si>
    <t>Taok@warn.com</t>
  </si>
  <si>
    <t>10055411</t>
  </si>
  <si>
    <t>Keisha</t>
  </si>
  <si>
    <t>Keisha Campbell</t>
  </si>
  <si>
    <t>CampbellK@warn.com</t>
  </si>
  <si>
    <t>11004111</t>
  </si>
  <si>
    <t>Adams</t>
  </si>
  <si>
    <t>Ryan Adams</t>
  </si>
  <si>
    <t>radams@dovercorp.com</t>
  </si>
  <si>
    <t>10051574</t>
  </si>
  <si>
    <t>rsun@dovercorp.com</t>
  </si>
  <si>
    <t>10051573</t>
  </si>
  <si>
    <t>jyang@dovercorp.com</t>
  </si>
  <si>
    <t>10056369</t>
  </si>
  <si>
    <t>10056424</t>
  </si>
  <si>
    <t>10035804</t>
  </si>
  <si>
    <t>Megan Wilson</t>
  </si>
  <si>
    <t>megan.wilson@hillphoenix.com</t>
  </si>
  <si>
    <t>11010120</t>
  </si>
  <si>
    <t>Merlin</t>
  </si>
  <si>
    <t>Haehlke</t>
  </si>
  <si>
    <t>Merlin Haehlke</t>
  </si>
  <si>
    <t>mhaehlke@waukbearing.com</t>
  </si>
  <si>
    <t>10056458</t>
  </si>
  <si>
    <t>Raffiel</t>
  </si>
  <si>
    <t>Abenoja</t>
  </si>
  <si>
    <t>Raffiel Charles S. Abenoja</t>
  </si>
  <si>
    <t>c-rabenoja@dovercorp.com</t>
  </si>
  <si>
    <t>10055976</t>
  </si>
  <si>
    <t>Jewell</t>
  </si>
  <si>
    <t>Donna Jewell</t>
  </si>
  <si>
    <t>c-djewell@dovercorp.com</t>
  </si>
  <si>
    <t>10050560</t>
  </si>
  <si>
    <t>Katrizia</t>
  </si>
  <si>
    <t>Ignacio</t>
  </si>
  <si>
    <t>Katrizia Ignacio</t>
  </si>
  <si>
    <t>c-kignacio@dovercorp.com</t>
  </si>
  <si>
    <t>10053880</t>
  </si>
  <si>
    <t>Anil</t>
  </si>
  <si>
    <t>Ghodake</t>
  </si>
  <si>
    <t>Anil GhodakeOLD</t>
  </si>
  <si>
    <t>anil.ghodake@liquip.comOLD</t>
  </si>
  <si>
    <t>10058362</t>
  </si>
  <si>
    <t>11003907</t>
  </si>
  <si>
    <t>Fidlerold</t>
  </si>
  <si>
    <t>Ian Fidlerold</t>
  </si>
  <si>
    <t>c-ifidler@cookcompression.com</t>
  </si>
  <si>
    <t>10058271</t>
  </si>
  <si>
    <t>Adkin-Harcum</t>
  </si>
  <si>
    <t>Dawn Adkin-Harcum</t>
  </si>
  <si>
    <t>daharcum@klmicrowave.com</t>
  </si>
  <si>
    <t>10024794</t>
  </si>
  <si>
    <t>Woenker</t>
  </si>
  <si>
    <t>Chris Woenker</t>
  </si>
  <si>
    <t>cwoenker@vsgdover.com</t>
  </si>
  <si>
    <t>10046238</t>
  </si>
  <si>
    <t>Miriam</t>
  </si>
  <si>
    <t>Rech</t>
  </si>
  <si>
    <t>Miriam Rech</t>
  </si>
  <si>
    <t>mrech@rotarylift.com</t>
  </si>
  <si>
    <t>10058307</t>
  </si>
  <si>
    <t>10024274</t>
  </si>
  <si>
    <t>10046129</t>
  </si>
  <si>
    <t>Doug</t>
  </si>
  <si>
    <t>Papp</t>
  </si>
  <si>
    <t>Doug Papp</t>
  </si>
  <si>
    <t>dpapp@hydrosystemsco.com</t>
  </si>
  <si>
    <t>10052301</t>
  </si>
  <si>
    <t>Ron</t>
  </si>
  <si>
    <t>Scheetz</t>
  </si>
  <si>
    <t>Ron Scheetz</t>
  </si>
  <si>
    <t>rscheetz@hydrosystemsco.com</t>
  </si>
  <si>
    <t>10034462</t>
  </si>
  <si>
    <t>Tanja</t>
  </si>
  <si>
    <t>Scheinberger</t>
  </si>
  <si>
    <t>Tanja Scheinberger</t>
  </si>
  <si>
    <t>Tanja.Scheinberger@maag.com</t>
  </si>
  <si>
    <t>10053682</t>
  </si>
  <si>
    <t>Ashma</t>
  </si>
  <si>
    <t>Raiz</t>
  </si>
  <si>
    <t>Ashma Raiz</t>
  </si>
  <si>
    <t>ariaz@hydrosystemseurope.com</t>
  </si>
  <si>
    <t>Hydro-E0268</t>
  </si>
  <si>
    <t>10047878</t>
  </si>
  <si>
    <t>Cheng</t>
  </si>
  <si>
    <t>Sam Cheng</t>
  </si>
  <si>
    <t>sam.cheng@rotaryliftasia.com</t>
  </si>
  <si>
    <t>10036268</t>
  </si>
  <si>
    <t>Leah</t>
  </si>
  <si>
    <t>Leah Elliott</t>
  </si>
  <si>
    <t>lelliott@hydrosystemsco.com</t>
  </si>
  <si>
    <t>10046633</t>
  </si>
  <si>
    <t>Walton</t>
  </si>
  <si>
    <t>Alex Walton</t>
  </si>
  <si>
    <t>awalton@hydrosystemseurope.com</t>
  </si>
  <si>
    <t>10046066</t>
  </si>
  <si>
    <t>Max</t>
  </si>
  <si>
    <t>Kovalyov</t>
  </si>
  <si>
    <t>Max Kovalyov</t>
  </si>
  <si>
    <t>mkovalyov@hydrosystemsco.com</t>
  </si>
  <si>
    <t>10058806</t>
  </si>
  <si>
    <t>Cheryll</t>
  </si>
  <si>
    <t>Bolden</t>
  </si>
  <si>
    <t>Cheryll Bolden</t>
  </si>
  <si>
    <t>cheryll.bolden@hillphoenix.com</t>
  </si>
  <si>
    <t>10055604</t>
  </si>
  <si>
    <t>11010102</t>
  </si>
  <si>
    <t>Crystal</t>
  </si>
  <si>
    <t>Crystal Reece</t>
  </si>
  <si>
    <t>creece@dovercorp.com</t>
  </si>
  <si>
    <t>11010103</t>
  </si>
  <si>
    <t>Rosalind</t>
  </si>
  <si>
    <t>Holmes</t>
  </si>
  <si>
    <t>Rosalind Holmes</t>
  </si>
  <si>
    <t>rholmes@dovercorp.com</t>
  </si>
  <si>
    <t>11010149</t>
  </si>
  <si>
    <t>Peters</t>
  </si>
  <si>
    <t>Michael Peters</t>
  </si>
  <si>
    <t>mpeters@dovercorp.com</t>
  </si>
  <si>
    <t>10058616</t>
  </si>
  <si>
    <t>Faith</t>
  </si>
  <si>
    <t>Leonard</t>
  </si>
  <si>
    <t>Faith Leonard</t>
  </si>
  <si>
    <t>fleonard@anthonyintl.com</t>
  </si>
  <si>
    <t>11010432</t>
  </si>
  <si>
    <t>Langschwager</t>
  </si>
  <si>
    <t>Joseph Langschwager</t>
  </si>
  <si>
    <t>jlangschwager@vsgdover.com</t>
  </si>
  <si>
    <t>11010426</t>
  </si>
  <si>
    <t>Sara Amalina</t>
  </si>
  <si>
    <t>Mohammed-Samsuddin</t>
  </si>
  <si>
    <t>Sara Amalina Mohammed-Samsuddin</t>
  </si>
  <si>
    <t>sara.samsudin@opwglobal.com</t>
  </si>
  <si>
    <t>10047537</t>
  </si>
  <si>
    <t>11012075</t>
  </si>
  <si>
    <t>Violeta</t>
  </si>
  <si>
    <t>Nedelcu</t>
  </si>
  <si>
    <t>Violeta Nedelcu</t>
  </si>
  <si>
    <t>Vnedelcu@dovercorp.com</t>
  </si>
  <si>
    <t>11012330</t>
  </si>
  <si>
    <t>Denny</t>
  </si>
  <si>
    <t>Vanportfliet</t>
  </si>
  <si>
    <t>Denny Vanportfliet</t>
  </si>
  <si>
    <t>denny.vanportfliet@psgdover.com</t>
  </si>
  <si>
    <t>PSG - Blackmer E0018</t>
  </si>
  <si>
    <t>11010402</t>
  </si>
  <si>
    <t>Qi</t>
  </si>
  <si>
    <t>Sunny Qi</t>
  </si>
  <si>
    <t>sqi@dovercorp.com</t>
  </si>
  <si>
    <t>DBS China</t>
  </si>
  <si>
    <t>10001930</t>
  </si>
  <si>
    <t>10058245</t>
  </si>
  <si>
    <t>10056391</t>
  </si>
  <si>
    <t>10058984</t>
  </si>
  <si>
    <t>Augustus</t>
  </si>
  <si>
    <t>Bessah</t>
  </si>
  <si>
    <t>Augustus Bessah</t>
  </si>
  <si>
    <t>c-augustus.bessah@hillphoenix.com</t>
  </si>
  <si>
    <t>10056139</t>
  </si>
  <si>
    <t>Hubik</t>
  </si>
  <si>
    <t>Michael Hubik</t>
  </si>
  <si>
    <t>michael.hubik@wayne.com</t>
  </si>
  <si>
    <t>10040224</t>
  </si>
  <si>
    <t>Deborah Grassity</t>
  </si>
  <si>
    <t>Deborah.grassity@doverals.com</t>
  </si>
  <si>
    <t>10002686</t>
  </si>
  <si>
    <t>Connie Adams</t>
  </si>
  <si>
    <t>connie.adams@hillphoenix.com</t>
  </si>
  <si>
    <t>10058569</t>
  </si>
  <si>
    <t>Donald</t>
  </si>
  <si>
    <t>Cash</t>
  </si>
  <si>
    <t>Donald Cash</t>
  </si>
  <si>
    <t>c-dcash@dovercorp.com</t>
  </si>
  <si>
    <t>10056233</t>
  </si>
  <si>
    <t>MI Infosys BENELUX; MI Infosys DACH; MI Infosys NORDICS; MI Infosys RUSSIA; MI Infosys South Europe 2</t>
  </si>
  <si>
    <t>10058528</t>
  </si>
  <si>
    <t>10051468</t>
  </si>
  <si>
    <t>10045347</t>
  </si>
  <si>
    <t>10054760</t>
  </si>
  <si>
    <t>10053840</t>
  </si>
  <si>
    <t>MI Infosys South Europe 1; MI Infosys South Europe 2</t>
  </si>
  <si>
    <t>10056155</t>
  </si>
  <si>
    <t>10058349</t>
  </si>
  <si>
    <t>Kirk</t>
  </si>
  <si>
    <t>SangslandOLD</t>
  </si>
  <si>
    <t>Kirk SangslandOLD</t>
  </si>
  <si>
    <t>c-ksangsland@psgdover.com</t>
  </si>
  <si>
    <t>10056381</t>
  </si>
  <si>
    <t>Marco</t>
  </si>
  <si>
    <t>Sala</t>
  </si>
  <si>
    <t>Marco Sala</t>
  </si>
  <si>
    <t>m.sala@msitaly.com</t>
  </si>
  <si>
    <t>10047297</t>
  </si>
  <si>
    <t>Magda</t>
  </si>
  <si>
    <t>Lori</t>
  </si>
  <si>
    <t>Magda  Lori</t>
  </si>
  <si>
    <t>m.lori@msitaly.com</t>
  </si>
  <si>
    <t>10035559</t>
  </si>
  <si>
    <t>Salvatore</t>
  </si>
  <si>
    <t>Strocchia</t>
  </si>
  <si>
    <t>Salvatore Strocchia</t>
  </si>
  <si>
    <t>s.strocchia@msitaly.com</t>
  </si>
  <si>
    <t>11004289</t>
  </si>
  <si>
    <t>Ian Fidler</t>
  </si>
  <si>
    <t>ifidler@cookcompression.com</t>
  </si>
  <si>
    <t>11012428</t>
  </si>
  <si>
    <t>Rohini</t>
  </si>
  <si>
    <t>Nedadur</t>
  </si>
  <si>
    <t>Rohini Nedadur</t>
  </si>
  <si>
    <t>rnedadur@destaco.com</t>
  </si>
  <si>
    <t>10058658</t>
  </si>
  <si>
    <t>Heather</t>
  </si>
  <si>
    <t>FrancisOLD</t>
  </si>
  <si>
    <t>Heather FrancisOLD</t>
  </si>
  <si>
    <t>c-heather.francis@liquip.comOLD</t>
  </si>
  <si>
    <t>10052143</t>
  </si>
  <si>
    <t>Mariette</t>
  </si>
  <si>
    <t>Mkari</t>
  </si>
  <si>
    <t>Mariette MkariOLD</t>
  </si>
  <si>
    <t>mariette.mkari@liquip.comOLD</t>
  </si>
  <si>
    <t>10051274</t>
  </si>
  <si>
    <t>Michelle Fan</t>
  </si>
  <si>
    <t>michelle.fan@rotaryliftasia.com</t>
  </si>
  <si>
    <t>10038910</t>
  </si>
  <si>
    <t>Ramesh</t>
  </si>
  <si>
    <t>Kalyan</t>
  </si>
  <si>
    <t>Ramesh Kalyan</t>
  </si>
  <si>
    <t>ramesh.kalyan@liquip.com</t>
  </si>
  <si>
    <t>10059240</t>
  </si>
  <si>
    <t>11012736</t>
  </si>
  <si>
    <t>Shirley</t>
  </si>
  <si>
    <t>Shirley Yang</t>
  </si>
  <si>
    <t>syang@dovercorp.com</t>
  </si>
  <si>
    <t>11012735</t>
  </si>
  <si>
    <t>Serena</t>
  </si>
  <si>
    <t>Serena Zhu</t>
  </si>
  <si>
    <t>szhu@dovercorp.com</t>
  </si>
  <si>
    <t>DBS China GL</t>
  </si>
  <si>
    <t>10055386</t>
  </si>
  <si>
    <t>Andy Chen</t>
  </si>
  <si>
    <t>c-achen@dovercorp.com</t>
  </si>
  <si>
    <t>11012544</t>
  </si>
  <si>
    <t>Wendy</t>
  </si>
  <si>
    <t>Wendy Wei</t>
  </si>
  <si>
    <t>wwei@dovercorp.com</t>
  </si>
  <si>
    <t>DBS China AR</t>
  </si>
  <si>
    <t>11012066</t>
  </si>
  <si>
    <t>Zhoey</t>
  </si>
  <si>
    <t>Zhoey Yang</t>
  </si>
  <si>
    <t>zyang@dovercorp.com</t>
  </si>
  <si>
    <t>11012265</t>
  </si>
  <si>
    <t>Judy</t>
  </si>
  <si>
    <t>Judy Zhang</t>
  </si>
  <si>
    <t>jzhang@dovercorp.com</t>
  </si>
  <si>
    <t>DBS China AP</t>
  </si>
  <si>
    <t>10036968</t>
  </si>
  <si>
    <t>Grace</t>
  </si>
  <si>
    <t>Grace  Gu</t>
  </si>
  <si>
    <t>grace.gu@opwglobal.com</t>
  </si>
  <si>
    <t>10043751</t>
  </si>
  <si>
    <t>Vivian</t>
  </si>
  <si>
    <t>Vivian Liu</t>
  </si>
  <si>
    <t>vivian.liu@opwglobal.com</t>
  </si>
  <si>
    <t>11012081</t>
  </si>
  <si>
    <t>Bonnie</t>
  </si>
  <si>
    <t>Bonnie Wang</t>
  </si>
  <si>
    <t>bwang@dovercorp.com</t>
  </si>
  <si>
    <t>11012067</t>
  </si>
  <si>
    <t>Angela Tao</t>
  </si>
  <si>
    <t>atao@dovercorp.com</t>
  </si>
  <si>
    <t>10052060</t>
  </si>
  <si>
    <t>Amy Zhou</t>
  </si>
  <si>
    <t>amy.zhou@opwglobal.com</t>
  </si>
  <si>
    <t>10029336</t>
  </si>
  <si>
    <t>Mary Liu</t>
  </si>
  <si>
    <t>mary.liu@opwglobal.com</t>
  </si>
  <si>
    <t>10054152</t>
  </si>
  <si>
    <t>Amanda</t>
  </si>
  <si>
    <t>Amanda  Xie</t>
  </si>
  <si>
    <t>axie@okinternational.com</t>
  </si>
  <si>
    <t>11012192</t>
  </si>
  <si>
    <t>Nieves</t>
  </si>
  <si>
    <t>Sonia  Nieves</t>
  </si>
  <si>
    <t>sonia.nieves@doverals.com</t>
  </si>
  <si>
    <t>10044698</t>
  </si>
  <si>
    <t>Lily Fan</t>
  </si>
  <si>
    <t>lily.fan@opwglobal.com</t>
  </si>
  <si>
    <t>10056351</t>
  </si>
  <si>
    <t>Karla</t>
  </si>
  <si>
    <t>Figarola</t>
  </si>
  <si>
    <t>Karla Figarola</t>
  </si>
  <si>
    <t>c-kfigarola@dovercorp.com</t>
  </si>
  <si>
    <t>10040200</t>
  </si>
  <si>
    <t>Emma</t>
  </si>
  <si>
    <t>Lovell</t>
  </si>
  <si>
    <t>Emma Lovell</t>
  </si>
  <si>
    <t>emma.lovell@liquip.com</t>
  </si>
  <si>
    <t>10059422</t>
  </si>
  <si>
    <t>Tieakia</t>
  </si>
  <si>
    <t>Castro</t>
  </si>
  <si>
    <t>Tieakia Castro</t>
  </si>
  <si>
    <t>c-tieakia.castro@hillphoenix.com</t>
  </si>
  <si>
    <t>10043779</t>
  </si>
  <si>
    <t>Laura Chapman</t>
  </si>
  <si>
    <t>laura@fibrelite.com</t>
  </si>
  <si>
    <t>11012604</t>
  </si>
  <si>
    <t>Kris</t>
  </si>
  <si>
    <t>Opila</t>
  </si>
  <si>
    <t>Kris Opila</t>
  </si>
  <si>
    <t>Kopila@dovercorp.com</t>
  </si>
  <si>
    <t>10058783</t>
  </si>
  <si>
    <t>11010283</t>
  </si>
  <si>
    <t>Natalia</t>
  </si>
  <si>
    <t>Reichardt</t>
  </si>
  <si>
    <t>Natalia Reichardt</t>
  </si>
  <si>
    <t>natalia.reichardt@opwglobal.com</t>
  </si>
  <si>
    <t>10059272</t>
  </si>
  <si>
    <t>MI Infosys Japan; MI Infosys Korea</t>
  </si>
  <si>
    <t>10059542</t>
  </si>
  <si>
    <t>11013165</t>
  </si>
  <si>
    <t>Reinaldo</t>
  </si>
  <si>
    <t>Brigatto</t>
  </si>
  <si>
    <t>Reinaldo Brigatto</t>
  </si>
  <si>
    <t>rbrigatto@dovercorp.com</t>
  </si>
  <si>
    <t>10059477</t>
  </si>
  <si>
    <t>Reggie</t>
  </si>
  <si>
    <t>Worthy</t>
  </si>
  <si>
    <t>Reggie Worthy</t>
  </si>
  <si>
    <t>c-reggie.worthy@hillphoenix.com</t>
  </si>
  <si>
    <t>11012748</t>
  </si>
  <si>
    <t>achen@dovercorp.com</t>
  </si>
  <si>
    <t>10040019</t>
  </si>
  <si>
    <t>Andrew Miller</t>
  </si>
  <si>
    <t>andrew.miller@liquip.com</t>
  </si>
  <si>
    <t>10047456</t>
  </si>
  <si>
    <t>11013336</t>
  </si>
  <si>
    <t>Smiley</t>
  </si>
  <si>
    <t>Renee Smiley</t>
  </si>
  <si>
    <t>rsmiley@dovercorp.com</t>
  </si>
  <si>
    <t>DBS NA_DRFE</t>
  </si>
  <si>
    <t>10059821</t>
  </si>
  <si>
    <t>Nissan</t>
  </si>
  <si>
    <t>Buagas</t>
  </si>
  <si>
    <t>Nissan Buagas</t>
  </si>
  <si>
    <t>nbuagas@dovercorp.com</t>
  </si>
  <si>
    <t>Cebu</t>
  </si>
  <si>
    <t>10059466</t>
  </si>
  <si>
    <t>Heidi</t>
  </si>
  <si>
    <t>Hull</t>
  </si>
  <si>
    <t>Heidi Hull</t>
  </si>
  <si>
    <t>HullH@warn.com</t>
  </si>
  <si>
    <t>11013312</t>
  </si>
  <si>
    <t>Anna Wei</t>
  </si>
  <si>
    <t>awei@dovercorp.com</t>
  </si>
  <si>
    <t>10059818</t>
  </si>
  <si>
    <t>Eleanor</t>
  </si>
  <si>
    <t>Guarde</t>
  </si>
  <si>
    <t>Eleanor Guarde</t>
  </si>
  <si>
    <t>eguarde@dovercorp.com</t>
  </si>
  <si>
    <t>10059823</t>
  </si>
  <si>
    <t>DelaCruz</t>
  </si>
  <si>
    <t>Carrie DelaCruz</t>
  </si>
  <si>
    <t>cdelacruz@dovercorp.com</t>
  </si>
  <si>
    <t>10059826</t>
  </si>
  <si>
    <t>Marc Louie</t>
  </si>
  <si>
    <t>Singgit</t>
  </si>
  <si>
    <t>Marc Louie Singgit</t>
  </si>
  <si>
    <t>msinggit@dovercorp.com</t>
  </si>
  <si>
    <t>10059817</t>
  </si>
  <si>
    <t>Mariz</t>
  </si>
  <si>
    <t>Atat</t>
  </si>
  <si>
    <t>Mariz Atat</t>
  </si>
  <si>
    <t>mat-at@dovercorp.com</t>
  </si>
  <si>
    <t>10059822</t>
  </si>
  <si>
    <t>Pinky</t>
  </si>
  <si>
    <t>Ricarte</t>
  </si>
  <si>
    <t>Pinky Ricarte</t>
  </si>
  <si>
    <t>pricarte@dovercorp.com</t>
  </si>
  <si>
    <t>10059819</t>
  </si>
  <si>
    <t>Soco</t>
  </si>
  <si>
    <t>Connie Soco</t>
  </si>
  <si>
    <t>csoco@dovercorp.com</t>
  </si>
  <si>
    <t>10059827</t>
  </si>
  <si>
    <t>Nicacio</t>
  </si>
  <si>
    <t>Libre</t>
  </si>
  <si>
    <t>Nicacio Libre</t>
  </si>
  <si>
    <t>nlibre@dovercorp.com</t>
  </si>
  <si>
    <t>11012921</t>
  </si>
  <si>
    <t>Jordan Webb</t>
  </si>
  <si>
    <t>jordan.webb@hillphoenix.com</t>
  </si>
  <si>
    <t>11013300</t>
  </si>
  <si>
    <t>Gupta</t>
  </si>
  <si>
    <t>Andy Gupta</t>
  </si>
  <si>
    <t>agupta@dovercorp.com</t>
  </si>
  <si>
    <t>10059521</t>
  </si>
  <si>
    <t>11012491</t>
  </si>
  <si>
    <t>Charles Ashworth</t>
  </si>
  <si>
    <t>charles.ashworth@acceleratedps.com</t>
  </si>
  <si>
    <t>Accelerated - E2592</t>
  </si>
  <si>
    <t>11013430</t>
  </si>
  <si>
    <t>Viacheslav</t>
  </si>
  <si>
    <t>Kovalev</t>
  </si>
  <si>
    <t>Viacheslav Kovalev</t>
  </si>
  <si>
    <t>skovalev@dovercorp.com</t>
  </si>
  <si>
    <t>10053742</t>
  </si>
  <si>
    <t>Brand</t>
  </si>
  <si>
    <t>Gerald Brand</t>
  </si>
  <si>
    <t>gerald.brand@acceleratedps.com</t>
  </si>
  <si>
    <t>10059839</t>
  </si>
  <si>
    <t>DelaTorre</t>
  </si>
  <si>
    <t>Maria DelaTorre</t>
  </si>
  <si>
    <t>mdelatorre@dovercorp.com</t>
  </si>
  <si>
    <t>10059824</t>
  </si>
  <si>
    <t>Roniza</t>
  </si>
  <si>
    <t>Derecho</t>
  </si>
  <si>
    <t>Roniza  Derecho</t>
  </si>
  <si>
    <t>rderecho@dovercorp.com</t>
  </si>
  <si>
    <t>10059814</t>
  </si>
  <si>
    <t>Gleecel</t>
  </si>
  <si>
    <t>Tampus</t>
  </si>
  <si>
    <t>Gleecel Tampus</t>
  </si>
  <si>
    <t>gtampus@dovercorp.com</t>
  </si>
  <si>
    <t>10059815</t>
  </si>
  <si>
    <t>Mante</t>
  </si>
  <si>
    <t>Helen Mante</t>
  </si>
  <si>
    <t>mmante@dovercorp.com</t>
  </si>
  <si>
    <t>10059825</t>
  </si>
  <si>
    <t>Rhodin</t>
  </si>
  <si>
    <t>Gines</t>
  </si>
  <si>
    <t>Rhodin Gines</t>
  </si>
  <si>
    <t>rgines@dovercorp.com</t>
  </si>
  <si>
    <t>11013547</t>
  </si>
  <si>
    <t>Lowman</t>
  </si>
  <si>
    <t>John Lowman</t>
  </si>
  <si>
    <t>john.lowman@hillphoenix.com</t>
  </si>
  <si>
    <t>11013533</t>
  </si>
  <si>
    <t>Ping</t>
  </si>
  <si>
    <t>Julie Ping</t>
  </si>
  <si>
    <t>jping@dovercorp.com</t>
  </si>
  <si>
    <t>10059878</t>
  </si>
  <si>
    <t>Arfie</t>
  </si>
  <si>
    <t>Redona</t>
  </si>
  <si>
    <t>Arfie Redona</t>
  </si>
  <si>
    <t>aredona@dovercorp.com</t>
  </si>
  <si>
    <t>10060237</t>
  </si>
  <si>
    <t>Adil</t>
  </si>
  <si>
    <t>Abidi</t>
  </si>
  <si>
    <t>Adil Abidi</t>
  </si>
  <si>
    <t>adil.abidi2@ey.com</t>
  </si>
  <si>
    <t>10060238</t>
  </si>
  <si>
    <t>Kevin Hansen</t>
  </si>
  <si>
    <t>kevin.hansen@ey.com</t>
  </si>
  <si>
    <t>10060239</t>
  </si>
  <si>
    <t>Zoe</t>
  </si>
  <si>
    <t>Romanoski</t>
  </si>
  <si>
    <t>Zoe Romanoski</t>
  </si>
  <si>
    <t>zoe.romanoski@ey.com</t>
  </si>
  <si>
    <t>10060240</t>
  </si>
  <si>
    <t>Shweta</t>
  </si>
  <si>
    <t>Saxena</t>
  </si>
  <si>
    <t>Shweta Saxena</t>
  </si>
  <si>
    <t>Shweta.saxena@in.ey.com</t>
  </si>
  <si>
    <t>10060241</t>
  </si>
  <si>
    <t>Vinita</t>
  </si>
  <si>
    <t>Choradia</t>
  </si>
  <si>
    <t>Vinita Choradia</t>
  </si>
  <si>
    <t>Vinita.choradia@ey.com</t>
  </si>
  <si>
    <t>10060242</t>
  </si>
  <si>
    <t>Jaya</t>
  </si>
  <si>
    <t>Sharma</t>
  </si>
  <si>
    <t>Jaya Sharma</t>
  </si>
  <si>
    <t>jaya.sharma@ey.com</t>
  </si>
  <si>
    <t>10059816</t>
  </si>
  <si>
    <t>Jayvee</t>
  </si>
  <si>
    <t>Hoylar</t>
  </si>
  <si>
    <t>Jayvee Hoylar</t>
  </si>
  <si>
    <t>jhoylar@dovercorp.com</t>
  </si>
  <si>
    <t>10060259</t>
  </si>
  <si>
    <t>Jerlou</t>
  </si>
  <si>
    <t>Jaca</t>
  </si>
  <si>
    <t>Jerlou Jaca</t>
  </si>
  <si>
    <t>jjaca@dovercorp.com</t>
  </si>
  <si>
    <t>10059813</t>
  </si>
  <si>
    <t>Macandog</t>
  </si>
  <si>
    <t>Emily Macandog</t>
  </si>
  <si>
    <t>emacandog@dovercorp.com</t>
  </si>
  <si>
    <t>10059829</t>
  </si>
  <si>
    <t>Edgar</t>
  </si>
  <si>
    <t>Edgar Flores</t>
  </si>
  <si>
    <t>eflores@dovercorp.com</t>
  </si>
  <si>
    <t>10060371</t>
  </si>
  <si>
    <t>Noriega</t>
  </si>
  <si>
    <t>Erik Noriega</t>
  </si>
  <si>
    <t>erik.r.noriega@pwc.com</t>
  </si>
  <si>
    <t>10060372</t>
  </si>
  <si>
    <t>McCartin</t>
  </si>
  <si>
    <t>Sandra McCartin</t>
  </si>
  <si>
    <t>sandra.m.mccartin@pwc.com</t>
  </si>
  <si>
    <t>10060373</t>
  </si>
  <si>
    <t>Dvorak</t>
  </si>
  <si>
    <t>Stephanie Dvorak</t>
  </si>
  <si>
    <t>stephanie.dvorak@pwc.com</t>
  </si>
  <si>
    <t>10060374</t>
  </si>
  <si>
    <t>Deasey</t>
  </si>
  <si>
    <t>Patrick Deasey</t>
  </si>
  <si>
    <t>patrick.j.deasey@pwc.com</t>
  </si>
  <si>
    <t>10060375</t>
  </si>
  <si>
    <t>Rugo</t>
  </si>
  <si>
    <t>Antonio Rugo</t>
  </si>
  <si>
    <t>antonio.v.rugo@pwc.com</t>
  </si>
  <si>
    <t>10060376</t>
  </si>
  <si>
    <t>Christopher</t>
  </si>
  <si>
    <t>Mayor</t>
  </si>
  <si>
    <t>Christopher Mayor</t>
  </si>
  <si>
    <t>mayor.christopher@pwc.com</t>
  </si>
  <si>
    <t>10052056</t>
  </si>
  <si>
    <t>11012909</t>
  </si>
  <si>
    <t>Bombardier</t>
  </si>
  <si>
    <t>Tammy Bombardier</t>
  </si>
  <si>
    <t>tbombardier@3rdeyecam.com</t>
  </si>
  <si>
    <t>10027173</t>
  </si>
  <si>
    <t>Sivaramakrishna</t>
  </si>
  <si>
    <t>Chenna</t>
  </si>
  <si>
    <t>Sivaramakrishna Chenna</t>
  </si>
  <si>
    <t>schenna@dovercorp.com</t>
  </si>
  <si>
    <t>10060442</t>
  </si>
  <si>
    <t>Fransco</t>
  </si>
  <si>
    <t>Sukarto</t>
  </si>
  <si>
    <t>Fransco Sukarto</t>
  </si>
  <si>
    <t>c-fsukarto@anthonyintl.com</t>
  </si>
  <si>
    <t>11012729</t>
  </si>
  <si>
    <t>Cate</t>
  </si>
  <si>
    <t>Iwaskewycz</t>
  </si>
  <si>
    <t>Cate Iwaskewycz</t>
  </si>
  <si>
    <t>cate.iwaskewycz@acceleratedps.com</t>
  </si>
  <si>
    <t>11013613</t>
  </si>
  <si>
    <t>Osaro</t>
  </si>
  <si>
    <t>Ngofa</t>
  </si>
  <si>
    <t>Osaro Ngofa</t>
  </si>
  <si>
    <t>ongofa@anthonyintl.com</t>
  </si>
  <si>
    <t>11013965</t>
  </si>
  <si>
    <t>Hoene</t>
  </si>
  <si>
    <t>Michelle Hoene</t>
  </si>
  <si>
    <t>mhoene@vsgdover.com</t>
  </si>
  <si>
    <t>11012031</t>
  </si>
  <si>
    <t>Annalisa</t>
  </si>
  <si>
    <t>Lattarulo</t>
  </si>
  <si>
    <t>Annalisa Lattarulo</t>
  </si>
  <si>
    <t>alattarulo@dovercorp.com</t>
  </si>
  <si>
    <t>11012280</t>
  </si>
  <si>
    <t>Brandi</t>
  </si>
  <si>
    <t>Corbello</t>
  </si>
  <si>
    <t>Brandi Corbello</t>
  </si>
  <si>
    <t>bcorbello@dovercorp.com</t>
  </si>
  <si>
    <t>DBS - Brandi Corbello</t>
  </si>
  <si>
    <t>11004267</t>
  </si>
  <si>
    <t>VanderMolen</t>
  </si>
  <si>
    <t>Kevin VanderMolen</t>
  </si>
  <si>
    <t>kvandermolen@dovercorp.com</t>
  </si>
  <si>
    <t>10028184</t>
  </si>
  <si>
    <t>Christina Wang</t>
  </si>
  <si>
    <t>christina.wang@opwglobal.com</t>
  </si>
  <si>
    <t>11014006</t>
  </si>
  <si>
    <t>Camilla</t>
  </si>
  <si>
    <t>Bertelli</t>
  </si>
  <si>
    <t>Camilla Bertelli</t>
  </si>
  <si>
    <t>c.bertelli@msitaly.com</t>
  </si>
  <si>
    <t>10060314</t>
  </si>
  <si>
    <t>10058890</t>
  </si>
  <si>
    <t>10055574</t>
  </si>
  <si>
    <t>11013202</t>
  </si>
  <si>
    <t>Werner</t>
  </si>
  <si>
    <t>Matt Werner</t>
  </si>
  <si>
    <t>mwerner@hydrosystemsco.com</t>
  </si>
  <si>
    <t>11014278</t>
  </si>
  <si>
    <t>Brenden</t>
  </si>
  <si>
    <t>Padilla</t>
  </si>
  <si>
    <t>Brenden Padilla</t>
  </si>
  <si>
    <t>bpadilla@3rdeyecam.com</t>
  </si>
  <si>
    <t>10029927</t>
  </si>
  <si>
    <t>Chandrashekar</t>
  </si>
  <si>
    <t>Subbegowda</t>
  </si>
  <si>
    <t>Chandrashekar Subbegowda</t>
  </si>
  <si>
    <t>csubbegowda@dovercorp.com</t>
  </si>
  <si>
    <t>10048299</t>
  </si>
  <si>
    <t>10060861</t>
  </si>
  <si>
    <t>Mona</t>
  </si>
  <si>
    <t>Ackeret</t>
  </si>
  <si>
    <t>Mona Ackeret</t>
  </si>
  <si>
    <t>c-mackeret@dovercorp.com</t>
  </si>
  <si>
    <t>10053124</t>
  </si>
  <si>
    <t>Janaina</t>
  </si>
  <si>
    <t>Batista</t>
  </si>
  <si>
    <t>Janaina Batista</t>
  </si>
  <si>
    <t>jbatista@dovercorp.com</t>
  </si>
  <si>
    <t>11014026</t>
  </si>
  <si>
    <t>Kosartes</t>
  </si>
  <si>
    <t>Chris Kosartes</t>
  </si>
  <si>
    <t>ckosartes@dovercorp.com</t>
  </si>
  <si>
    <t>11014361</t>
  </si>
  <si>
    <t>Anil Ghodake</t>
  </si>
  <si>
    <t>anil.ghodake@liquip.com</t>
  </si>
  <si>
    <t>10046697</t>
  </si>
  <si>
    <t>Marketa</t>
  </si>
  <si>
    <t>Speis</t>
  </si>
  <si>
    <t>Marketa Speis</t>
  </si>
  <si>
    <t>marketa.speis@opwglobal.com</t>
  </si>
  <si>
    <t>10059491</t>
  </si>
  <si>
    <t>11012954</t>
  </si>
  <si>
    <t>Sangsland</t>
  </si>
  <si>
    <t>Kirk Sangsland</t>
  </si>
  <si>
    <t>kirk.sangsland@psgdover.com</t>
  </si>
  <si>
    <t>10060622</t>
  </si>
  <si>
    <t>Raffaello</t>
  </si>
  <si>
    <t>D'Angelo</t>
  </si>
  <si>
    <t>Raffaello D'Angelo</t>
  </si>
  <si>
    <t>c-raffaello.dangelo@maag.com</t>
  </si>
  <si>
    <t>10058688</t>
  </si>
  <si>
    <t>10060165</t>
  </si>
  <si>
    <t>10059322</t>
  </si>
  <si>
    <t>Xiao Wang</t>
  </si>
  <si>
    <t>c-xwang@dovercorp.com</t>
  </si>
  <si>
    <t>10060892</t>
  </si>
  <si>
    <t>Gillette</t>
  </si>
  <si>
    <t>Charles Gillette</t>
  </si>
  <si>
    <t>charles.gillette@acceleratedps.com</t>
  </si>
  <si>
    <t>11014363</t>
  </si>
  <si>
    <t>Francis</t>
  </si>
  <si>
    <t>Heather Francis</t>
  </si>
  <si>
    <t>heather.francis@liquip.com</t>
  </si>
  <si>
    <t>10059122</t>
  </si>
  <si>
    <t>Cubos</t>
  </si>
  <si>
    <t>Juanito Cubos</t>
  </si>
  <si>
    <t>jcubos@dovercorp.com</t>
  </si>
  <si>
    <t>10059831</t>
  </si>
  <si>
    <t>Ritzel</t>
  </si>
  <si>
    <t>Magallon</t>
  </si>
  <si>
    <t>Ritzel Magallon</t>
  </si>
  <si>
    <t>rmagallon@dovercorp.com</t>
  </si>
  <si>
    <t>11010340</t>
  </si>
  <si>
    <t>Palmer</t>
  </si>
  <si>
    <t>Andrew Palmer</t>
  </si>
  <si>
    <t>apalmer@dovercorp.com</t>
  </si>
  <si>
    <t>11014399</t>
  </si>
  <si>
    <t>Mariette Mkari</t>
  </si>
  <si>
    <t>mariette.mkari@liquip.com</t>
  </si>
  <si>
    <t>10000165</t>
  </si>
  <si>
    <t>Hua</t>
  </si>
  <si>
    <t>Kathy Hua</t>
  </si>
  <si>
    <t>kwbh@dovercorp.com</t>
  </si>
  <si>
    <t>11014265</t>
  </si>
  <si>
    <t>Falko</t>
  </si>
  <si>
    <t>Jeske</t>
  </si>
  <si>
    <t>Falko Jeske</t>
  </si>
  <si>
    <t>falko.jeske@maag.com</t>
  </si>
  <si>
    <t>10059329</t>
  </si>
  <si>
    <t>Dietmar</t>
  </si>
  <si>
    <t>Schweigler</t>
  </si>
  <si>
    <t>Dietmar Schweigler</t>
  </si>
  <si>
    <t>dschweigler@vsgdover.comOLD</t>
  </si>
  <si>
    <t>10051981</t>
  </si>
  <si>
    <t>Sells</t>
  </si>
  <si>
    <t>Michelle Sells</t>
  </si>
  <si>
    <t>msells@destaco.com</t>
  </si>
  <si>
    <t>10048589</t>
  </si>
  <si>
    <t>Clay</t>
  </si>
  <si>
    <t>Moerland</t>
  </si>
  <si>
    <t>Clay Moerland</t>
  </si>
  <si>
    <t>cmoerland@destaco.com</t>
  </si>
  <si>
    <t>10061030</t>
  </si>
  <si>
    <t>10060592</t>
  </si>
  <si>
    <t>10055686</t>
  </si>
  <si>
    <t>11014500</t>
  </si>
  <si>
    <t>Lisha</t>
  </si>
  <si>
    <t>Lisha Shen</t>
  </si>
  <si>
    <t>LiShen@anthonyintl.com</t>
  </si>
  <si>
    <t>10005470</t>
  </si>
  <si>
    <t>Wieczorek</t>
  </si>
  <si>
    <t>Tom Wieczorek</t>
  </si>
  <si>
    <t>TWieczorek@dovercorp.com</t>
  </si>
  <si>
    <t>10001852</t>
  </si>
  <si>
    <t>Gill</t>
  </si>
  <si>
    <t>Ethridge</t>
  </si>
  <si>
    <t>Gill Ethridge</t>
  </si>
  <si>
    <t>Gill.Ethridge@HillPhoenix.com</t>
  </si>
  <si>
    <t>10052886</t>
  </si>
  <si>
    <t>Somerville</t>
  </si>
  <si>
    <t>Darren Somerville</t>
  </si>
  <si>
    <t>darren.somerville@doverfs.com</t>
  </si>
  <si>
    <t>10061054</t>
  </si>
  <si>
    <t>Rim</t>
  </si>
  <si>
    <t>Armel Yannick Ilboudo</t>
  </si>
  <si>
    <t>Rim Armel Yannick Ilboudo</t>
  </si>
  <si>
    <t>c-rarmelyannickilboudo@dovercorp.com</t>
  </si>
  <si>
    <t>10061001</t>
  </si>
  <si>
    <t>Dilukshan</t>
  </si>
  <si>
    <t>Mariyanayagam</t>
  </si>
  <si>
    <t>Dilukshan Mariyanayagam</t>
  </si>
  <si>
    <t>c-dmariyanayagam@dovercorp.com</t>
  </si>
  <si>
    <t>10060900</t>
  </si>
  <si>
    <t>11016087</t>
  </si>
  <si>
    <t>Jellison</t>
  </si>
  <si>
    <t>Kurt Jellison</t>
  </si>
  <si>
    <t>kurt.jellison@hydrosystemsco.com</t>
  </si>
  <si>
    <t>10055474</t>
  </si>
  <si>
    <t>Wenxia</t>
  </si>
  <si>
    <t>Wenxia Dai</t>
  </si>
  <si>
    <t>wenxia.dai@psgdover.comOLD</t>
  </si>
  <si>
    <t>11004145</t>
  </si>
  <si>
    <t>Suyoun</t>
  </si>
  <si>
    <t>Suyoun Lee</t>
  </si>
  <si>
    <t>slee@cookcompression.com</t>
  </si>
  <si>
    <t>10035319</t>
  </si>
  <si>
    <t>Axel</t>
  </si>
  <si>
    <t>Brueck</t>
  </si>
  <si>
    <t>Axel Brueck</t>
  </si>
  <si>
    <t>abrueck@destaco.com</t>
  </si>
  <si>
    <t>10027397</t>
  </si>
  <si>
    <t>Bienek</t>
  </si>
  <si>
    <t>Jennifer Bienek</t>
  </si>
  <si>
    <t>jbienek@destaco.com</t>
  </si>
  <si>
    <t>10001840</t>
  </si>
  <si>
    <t>Langer</t>
  </si>
  <si>
    <t>Martin Langer</t>
  </si>
  <si>
    <t>mlanger@destaco.com</t>
  </si>
  <si>
    <t>10035318</t>
  </si>
  <si>
    <t>Bianca</t>
  </si>
  <si>
    <t>Kilian</t>
  </si>
  <si>
    <t>Bianca Kilian</t>
  </si>
  <si>
    <t>bkilian@destaco.com</t>
  </si>
  <si>
    <t>10059418</t>
  </si>
  <si>
    <t>10060999</t>
  </si>
  <si>
    <t>Jeffrey</t>
  </si>
  <si>
    <t>Lewis</t>
  </si>
  <si>
    <t>Jeffrey Lewis</t>
  </si>
  <si>
    <t>c-jlewis@dovercorp.com</t>
  </si>
  <si>
    <t>10061354</t>
  </si>
  <si>
    <t>Rabecca</t>
  </si>
  <si>
    <t>Phiri</t>
  </si>
  <si>
    <t>Rabecca Phiri</t>
  </si>
  <si>
    <t>c-rphiri@dovercorp.com</t>
  </si>
  <si>
    <t>10061355</t>
  </si>
  <si>
    <t>Wicklein</t>
  </si>
  <si>
    <t>Robert Wicklein</t>
  </si>
  <si>
    <t>c-rwicklein@dovercorp.com</t>
  </si>
  <si>
    <t>10061356</t>
  </si>
  <si>
    <t>Boskovich</t>
  </si>
  <si>
    <t>Amanda Boskovich</t>
  </si>
  <si>
    <t>c-aboskovich@dovercorp.com</t>
  </si>
  <si>
    <t>10061357</t>
  </si>
  <si>
    <t>Tierney</t>
  </si>
  <si>
    <t>Stein</t>
  </si>
  <si>
    <t>Tierney Stein</t>
  </si>
  <si>
    <t>c-tstein@dovercorp.com</t>
  </si>
  <si>
    <t>10061358</t>
  </si>
  <si>
    <t>Vrunda</t>
  </si>
  <si>
    <t>Gandhi</t>
  </si>
  <si>
    <t>Vrunda Gandhi</t>
  </si>
  <si>
    <t>c-vgandhi@dovercorp.com</t>
  </si>
  <si>
    <t>10061053</t>
  </si>
  <si>
    <t>Sumit</t>
  </si>
  <si>
    <t>Rao</t>
  </si>
  <si>
    <t>Sumit Rao</t>
  </si>
  <si>
    <t>Sumit.Rao@in.ey.com</t>
  </si>
  <si>
    <t>10059828</t>
  </si>
  <si>
    <t>Jenevie</t>
  </si>
  <si>
    <t>Jenevie Lima</t>
  </si>
  <si>
    <t>jlima@dovercorp.com</t>
  </si>
  <si>
    <t>10025481</t>
  </si>
  <si>
    <t>10060196</t>
  </si>
  <si>
    <t>10061161</t>
  </si>
  <si>
    <t>11016365</t>
  </si>
  <si>
    <t>Brock</t>
  </si>
  <si>
    <t>Jason Brock</t>
  </si>
  <si>
    <t>jbrock@doveresg.com</t>
  </si>
  <si>
    <t>11017080</t>
  </si>
  <si>
    <t>Linh</t>
  </si>
  <si>
    <t>Linh Nguyen</t>
  </si>
  <si>
    <t>lnguyen@cookcompression.com</t>
  </si>
  <si>
    <t>10061427</t>
  </si>
  <si>
    <t>Aline</t>
  </si>
  <si>
    <t>Ducloyer</t>
  </si>
  <si>
    <t>Aline Ducloyer</t>
  </si>
  <si>
    <t>Aline.Ducloyer@fr.ey.com</t>
  </si>
  <si>
    <t>Auditor - MI France</t>
  </si>
  <si>
    <t>10061325</t>
  </si>
  <si>
    <t>Godzinski</t>
  </si>
  <si>
    <t>Adam Godzinski</t>
  </si>
  <si>
    <t>c-agodzinski@dovercorp.com</t>
  </si>
  <si>
    <t>10061324</t>
  </si>
  <si>
    <t>Laurence</t>
  </si>
  <si>
    <t>Plane</t>
  </si>
  <si>
    <t>Laurence Plane</t>
  </si>
  <si>
    <t>Laurence.Plane@fr.ey.com</t>
  </si>
  <si>
    <t>10061326</t>
  </si>
  <si>
    <t>Fatimata</t>
  </si>
  <si>
    <t>Gadio</t>
  </si>
  <si>
    <t>Fatimata Gadio</t>
  </si>
  <si>
    <t>Fatimata.Gadio@fr.ey.com</t>
  </si>
  <si>
    <t>10060859</t>
  </si>
  <si>
    <t>Randy</t>
  </si>
  <si>
    <t>Hoppe</t>
  </si>
  <si>
    <t>Randy Hoppe</t>
  </si>
  <si>
    <t>randy.e.hoppe@pwc.com</t>
  </si>
  <si>
    <t>10054169</t>
  </si>
  <si>
    <t>daniel.a.ettleson@pwc.com</t>
  </si>
  <si>
    <t>11014519</t>
  </si>
  <si>
    <t>Yoyo</t>
  </si>
  <si>
    <t>Yoyo Shi</t>
  </si>
  <si>
    <t>yshi@dovercorp.com</t>
  </si>
  <si>
    <t>10044550</t>
  </si>
  <si>
    <t>11017186</t>
  </si>
  <si>
    <t>Anura</t>
  </si>
  <si>
    <t>Bradbery</t>
  </si>
  <si>
    <t>Anura Bradbery</t>
  </si>
  <si>
    <t>abradbery@dovercorp.com</t>
  </si>
  <si>
    <t>10033107</t>
  </si>
  <si>
    <t>Sabrina</t>
  </si>
  <si>
    <t>Nicholson</t>
  </si>
  <si>
    <t>Sabrina Nicholson</t>
  </si>
  <si>
    <t>sabrina.nicholson@maag.com</t>
  </si>
  <si>
    <t>10056240</t>
  </si>
  <si>
    <t>Sharee</t>
  </si>
  <si>
    <t>Sharee Cole</t>
  </si>
  <si>
    <t>sharee.cole@maag.com</t>
  </si>
  <si>
    <t>10063138</t>
  </si>
  <si>
    <t>Glenn</t>
  </si>
  <si>
    <t>Jarrell</t>
  </si>
  <si>
    <t>Glenn Jarrell</t>
  </si>
  <si>
    <t>c-gjarrell@psgdover.com</t>
  </si>
  <si>
    <t>10061029</t>
  </si>
  <si>
    <t>10056152</t>
  </si>
  <si>
    <t>Xavier</t>
  </si>
  <si>
    <t>Casamayor</t>
  </si>
  <si>
    <t>Xavier Casamayor</t>
  </si>
  <si>
    <t>xcasamayor@destaco.com</t>
  </si>
  <si>
    <t>DESTACO-France</t>
  </si>
  <si>
    <t>10035033</t>
  </si>
  <si>
    <t>Anne-Marie</t>
  </si>
  <si>
    <t>Pilro</t>
  </si>
  <si>
    <t>Anne-Marie Pilro</t>
  </si>
  <si>
    <t>ampilro@destaco.com</t>
  </si>
  <si>
    <t>10040320</t>
  </si>
  <si>
    <t>Fabrice</t>
  </si>
  <si>
    <t>Grand</t>
  </si>
  <si>
    <t>Fabrice Grand</t>
  </si>
  <si>
    <t>fgrand@destaco.com</t>
  </si>
  <si>
    <t>11013358</t>
  </si>
  <si>
    <t>Rong</t>
  </si>
  <si>
    <t>Rong Rong</t>
  </si>
  <si>
    <t>rong.rong@opwglobal.com</t>
  </si>
  <si>
    <t>10063110</t>
  </si>
  <si>
    <t>MI Infosys BENELUX; MI Infosys NORDICS</t>
  </si>
  <si>
    <t>10060836</t>
  </si>
  <si>
    <t>10040149</t>
  </si>
  <si>
    <t>Travis</t>
  </si>
  <si>
    <t>Vanderloon</t>
  </si>
  <si>
    <t>Travis Vanderloon</t>
  </si>
  <si>
    <t>travis.vanderloon@hillphoenix.com</t>
  </si>
  <si>
    <t>11016092</t>
  </si>
  <si>
    <t>Wenxia Dai new</t>
  </si>
  <si>
    <t>Wenxia.Dai@psgdover.com</t>
  </si>
  <si>
    <t>10061215</t>
  </si>
  <si>
    <t>10063243</t>
  </si>
  <si>
    <t>10063269</t>
  </si>
  <si>
    <t>11017156</t>
  </si>
  <si>
    <t>Schmoyer</t>
  </si>
  <si>
    <t>Chris Schmoyer</t>
  </si>
  <si>
    <t>cschmoyer@dovercorp.com</t>
  </si>
  <si>
    <t>10063194</t>
  </si>
  <si>
    <t>10061146</t>
  </si>
  <si>
    <t>Jessica.zs Lin</t>
  </si>
  <si>
    <t>c-jlinzs@dovercorp.com.com</t>
  </si>
  <si>
    <t>11017700</t>
  </si>
  <si>
    <t>11000098</t>
  </si>
  <si>
    <t>Hanrahan</t>
  </si>
  <si>
    <t>Kevin Hanrahan</t>
  </si>
  <si>
    <t>khanrahan@dovercorp.com</t>
  </si>
  <si>
    <t>11014004</t>
  </si>
  <si>
    <t>Nancy Tan</t>
  </si>
  <si>
    <t>ntan@dovercorp.com</t>
  </si>
  <si>
    <t>11017447</t>
  </si>
  <si>
    <t>Barrett</t>
  </si>
  <si>
    <t>Todd Barrett</t>
  </si>
  <si>
    <t>todd.barrett@doverals.com</t>
  </si>
  <si>
    <t>DAL DEA-Todd Barrett</t>
  </si>
  <si>
    <t>11017768</t>
  </si>
  <si>
    <t>McCarty</t>
  </si>
  <si>
    <t>Richard McCarty</t>
  </si>
  <si>
    <t>rmccarty@dovercorp.com</t>
  </si>
  <si>
    <t>10063052</t>
  </si>
  <si>
    <t>Tiffiny</t>
  </si>
  <si>
    <t>Tiffiny Stuart</t>
  </si>
  <si>
    <t>tiffiny.stuart@doverfs.com</t>
  </si>
  <si>
    <t>10044658</t>
  </si>
  <si>
    <t>Robin Moore</t>
  </si>
  <si>
    <t>robin.moore@doverfs.com</t>
  </si>
  <si>
    <t>10061917</t>
  </si>
  <si>
    <t>Edward</t>
  </si>
  <si>
    <t>Lavin</t>
  </si>
  <si>
    <t>Edward Lavin</t>
  </si>
  <si>
    <t>edward.lavin@doverfs.com</t>
  </si>
  <si>
    <t>11017064</t>
  </si>
  <si>
    <t>11012011</t>
  </si>
  <si>
    <t>Fraser</t>
  </si>
  <si>
    <t>Greg Fraser</t>
  </si>
  <si>
    <t>greg.fraser@doverfs.com</t>
  </si>
  <si>
    <t>10063039</t>
  </si>
  <si>
    <t>Kendra</t>
  </si>
  <si>
    <t>Keller</t>
  </si>
  <si>
    <t>Kendra Keller</t>
  </si>
  <si>
    <t>kendra.keller@doverfs.com</t>
  </si>
  <si>
    <t>11017168</t>
  </si>
  <si>
    <t>Andy Chen SWEP</t>
  </si>
  <si>
    <t>andy.chen@swep.net</t>
  </si>
  <si>
    <t>10063290</t>
  </si>
  <si>
    <t>Carlito</t>
  </si>
  <si>
    <t>Lao-as</t>
  </si>
  <si>
    <t>Carlito Lao-as</t>
  </si>
  <si>
    <t>clao-as@dovercorp.com</t>
  </si>
  <si>
    <t>DBS NA_DE; DBS NA_DF; DBS NA_DRFE</t>
  </si>
  <si>
    <t>10063505</t>
  </si>
  <si>
    <t>11017473</t>
  </si>
  <si>
    <t>Bryan Maag</t>
  </si>
  <si>
    <t>bmaag@3rdeyecam.com</t>
  </si>
  <si>
    <t>10063621</t>
  </si>
  <si>
    <t>Rebecca</t>
  </si>
  <si>
    <t>Asplund</t>
  </si>
  <si>
    <t>Rebecca Asplund</t>
  </si>
  <si>
    <t>rebecca.asplund@pwc.com</t>
  </si>
  <si>
    <t>10063619</t>
  </si>
  <si>
    <t>Rickard</t>
  </si>
  <si>
    <t>Marjanovic</t>
  </si>
  <si>
    <t>Rickard Marjanovic</t>
  </si>
  <si>
    <t>rickard.marjanovic@pwc.com</t>
  </si>
  <si>
    <t>10063620</t>
  </si>
  <si>
    <t>Leila</t>
  </si>
  <si>
    <t>Adrovic</t>
  </si>
  <si>
    <t>Leila Adrovic</t>
  </si>
  <si>
    <t>leila.adrovic@pwc.com</t>
  </si>
  <si>
    <t>11014283</t>
  </si>
  <si>
    <t>Sky</t>
  </si>
  <si>
    <t>Sky Wang</t>
  </si>
  <si>
    <t>swang@dovercorp.com</t>
  </si>
  <si>
    <t>10063291</t>
  </si>
  <si>
    <t>Lee Brian</t>
  </si>
  <si>
    <t>Bullos</t>
  </si>
  <si>
    <t>Lee Brian Bullos</t>
  </si>
  <si>
    <t>lbullos@dovercorp.com</t>
  </si>
  <si>
    <t>11017701</t>
  </si>
  <si>
    <t>raffaello.dangelo@maag.com</t>
  </si>
  <si>
    <t>10051033</t>
  </si>
  <si>
    <t>Giuseppina</t>
  </si>
  <si>
    <t>Uliano</t>
  </si>
  <si>
    <t>Giuseppina Uliano</t>
  </si>
  <si>
    <t>giuseppina.uliano@j-k-group.com</t>
  </si>
  <si>
    <t>JK</t>
  </si>
  <si>
    <t>10060102</t>
  </si>
  <si>
    <t>Mirko</t>
  </si>
  <si>
    <t>De Fusco</t>
  </si>
  <si>
    <t>Mirko De Fusco</t>
  </si>
  <si>
    <t>mirko.defusco@j-k-group.com</t>
  </si>
  <si>
    <t>10052840</t>
  </si>
  <si>
    <t>Marelli</t>
  </si>
  <si>
    <t>Linda Marelli</t>
  </si>
  <si>
    <t>linda.marelli@j-k-group.com</t>
  </si>
  <si>
    <t>10051018</t>
  </si>
  <si>
    <t>Giampaolo</t>
  </si>
  <si>
    <t>Levi</t>
  </si>
  <si>
    <t>Giampaolo Levi</t>
  </si>
  <si>
    <t>giampaolo.levi@j-k-group.com</t>
  </si>
  <si>
    <t>11018145</t>
  </si>
  <si>
    <t>11018063</t>
  </si>
  <si>
    <t>Wendy Wu</t>
  </si>
  <si>
    <t>wwu@dovercorp.com</t>
  </si>
  <si>
    <t>10063094</t>
  </si>
  <si>
    <t>11018115</t>
  </si>
  <si>
    <t>Ayala</t>
  </si>
  <si>
    <t>Luis Ayala</t>
  </si>
  <si>
    <t>layala@dovercorp.com</t>
  </si>
  <si>
    <t>11016994</t>
  </si>
  <si>
    <t>Elly</t>
  </si>
  <si>
    <t>Hernawati</t>
  </si>
  <si>
    <t>Elly Hernawati</t>
  </si>
  <si>
    <t>elly.hernawati@doverautomation.com</t>
  </si>
  <si>
    <t>10061012</t>
  </si>
  <si>
    <t>10050576</t>
  </si>
  <si>
    <t>Kerr</t>
  </si>
  <si>
    <t>Donna Kerr</t>
  </si>
  <si>
    <t>Donna.kerr@hillphoenix.com</t>
  </si>
  <si>
    <t>11018189</t>
  </si>
  <si>
    <t>Ding</t>
  </si>
  <si>
    <t>Sunny  Ding</t>
  </si>
  <si>
    <t>sding@dovercorp.com</t>
  </si>
  <si>
    <t>10053841</t>
  </si>
  <si>
    <t>11018037</t>
  </si>
  <si>
    <t>Martin Xu</t>
  </si>
  <si>
    <t>martin.xu@opwglobal.com</t>
  </si>
  <si>
    <t>10063980</t>
  </si>
  <si>
    <t>Raquel</t>
  </si>
  <si>
    <t>Pasague</t>
  </si>
  <si>
    <t>Raquel Pasague</t>
  </si>
  <si>
    <t>rpasague@dovercorp.com</t>
  </si>
  <si>
    <t>10063993</t>
  </si>
  <si>
    <t>Simone</t>
  </si>
  <si>
    <t>Sother</t>
  </si>
  <si>
    <t>Simone Sother</t>
  </si>
  <si>
    <t>c-ssother@dovercorp.com</t>
  </si>
  <si>
    <t>10063911</t>
  </si>
  <si>
    <t>c-rsun@dovercorp.com</t>
  </si>
  <si>
    <t>11013408</t>
  </si>
  <si>
    <t>Mee Su</t>
  </si>
  <si>
    <t>Thoune</t>
  </si>
  <si>
    <t>Mee Su Thoune</t>
  </si>
  <si>
    <t>meesuthoune@pdqinc.com</t>
  </si>
  <si>
    <t>11018739</t>
  </si>
  <si>
    <t>dschweigler@vsgdover.com</t>
  </si>
  <si>
    <t>11018921</t>
  </si>
  <si>
    <t>Shereen</t>
  </si>
  <si>
    <t>Shereen Tan</t>
  </si>
  <si>
    <t>c-shereen.tan@liquip.com</t>
  </si>
  <si>
    <t>10060687</t>
  </si>
  <si>
    <t>11013453</t>
  </si>
  <si>
    <t>Shearon</t>
  </si>
  <si>
    <t>Mary Shearon</t>
  </si>
  <si>
    <t>mary.shearon@hillphoenix.com</t>
  </si>
  <si>
    <t>10064336</t>
  </si>
  <si>
    <t>Ferguson</t>
  </si>
  <si>
    <t>Michael Ferguson</t>
  </si>
  <si>
    <t>michael.s.ferguson@pwc.com</t>
  </si>
  <si>
    <t>10064337</t>
  </si>
  <si>
    <t>Bernardo</t>
  </si>
  <si>
    <t>Navarro</t>
  </si>
  <si>
    <t>Bernardo Navarro</t>
  </si>
  <si>
    <t>bernardo.j.navarro@pwc.com</t>
  </si>
  <si>
    <t>DB / infosys people</t>
  </si>
  <si>
    <t>France
101-401-402</t>
  </si>
  <si>
    <t>spain
114</t>
  </si>
  <si>
    <t>spain
414</t>
  </si>
  <si>
    <t>Portugal
116</t>
  </si>
  <si>
    <t>italy
110</t>
  </si>
  <si>
    <t>uk
152-452</t>
  </si>
  <si>
    <t>dover
207</t>
  </si>
  <si>
    <t>MAJ A FAIRE</t>
  </si>
  <si>
    <t>x</t>
  </si>
  <si>
    <t>Jassine</t>
  </si>
  <si>
    <t>kkierzenkowska</t>
  </si>
  <si>
    <t xml:space="preserve">imajer </t>
  </si>
  <si>
    <t>to be deleted - will leave on 31/01/2018</t>
  </si>
  <si>
    <t>pending</t>
  </si>
  <si>
    <t>to be added</t>
  </si>
  <si>
    <t xml:space="preserve">Katarzyna </t>
  </si>
  <si>
    <t>DB / MI people</t>
  </si>
  <si>
    <t>aalric</t>
  </si>
  <si>
    <t>Alric</t>
  </si>
  <si>
    <t>payache</t>
  </si>
  <si>
    <t>Ayache-Baranger</t>
  </si>
  <si>
    <t>mbailey</t>
  </si>
  <si>
    <t>Bailey</t>
  </si>
  <si>
    <t>cbeal</t>
  </si>
  <si>
    <t>Chantal</t>
  </si>
  <si>
    <t>Beal</t>
  </si>
  <si>
    <t>jbernabeu</t>
  </si>
  <si>
    <t>Jorge Victoriano</t>
  </si>
  <si>
    <t>Bernabeu Gonzalez</t>
  </si>
  <si>
    <t>mbitasi</t>
  </si>
  <si>
    <t>Bitasi</t>
  </si>
  <si>
    <t>nbolz</t>
  </si>
  <si>
    <t>gbour</t>
  </si>
  <si>
    <t>Gérard</t>
  </si>
  <si>
    <t>Bour</t>
  </si>
  <si>
    <t>mbuffat</t>
  </si>
  <si>
    <t>ecassetta</t>
  </si>
  <si>
    <t>Elisabeth</t>
  </si>
  <si>
    <t>Cassetta</t>
  </si>
  <si>
    <t>dchenaux</t>
  </si>
  <si>
    <t>echevrol</t>
  </si>
  <si>
    <t>gchurch</t>
  </si>
  <si>
    <t>ccicare</t>
  </si>
  <si>
    <t>Cicare</t>
  </si>
  <si>
    <t>pcoelho</t>
  </si>
  <si>
    <t>Pedro Miguel</t>
  </si>
  <si>
    <t>Coelho</t>
  </si>
  <si>
    <t>sdauvilliers</t>
  </si>
  <si>
    <t>Sylvie</t>
  </si>
  <si>
    <t>Dauvilliers</t>
  </si>
  <si>
    <t>edeabreu</t>
  </si>
  <si>
    <t>mfaure</t>
  </si>
  <si>
    <t>dfavorido</t>
  </si>
  <si>
    <t>Favorido</t>
  </si>
  <si>
    <t>sfernandes</t>
  </si>
  <si>
    <t>Stéphanie</t>
  </si>
  <si>
    <t>afernandez</t>
  </si>
  <si>
    <t>Fernandez</t>
  </si>
  <si>
    <t>sfranken</t>
  </si>
  <si>
    <t>rfrasca</t>
  </si>
  <si>
    <t>mgarcia2</t>
  </si>
  <si>
    <t>Maria Consuelo</t>
  </si>
  <si>
    <t>Garcia Ortega</t>
  </si>
  <si>
    <t>ahariss</t>
  </si>
  <si>
    <t>Amal</t>
  </si>
  <si>
    <t>Hariss</t>
  </si>
  <si>
    <t>hheads</t>
  </si>
  <si>
    <t>Heads</t>
  </si>
  <si>
    <t>bjarrige</t>
  </si>
  <si>
    <t>Bernard</t>
  </si>
  <si>
    <t>Jarrige</t>
  </si>
  <si>
    <t>olambert</t>
  </si>
  <si>
    <t>Olivier</t>
  </si>
  <si>
    <t>Lambert</t>
  </si>
  <si>
    <t>glavanchy</t>
  </si>
  <si>
    <t>klecoq</t>
  </si>
  <si>
    <t>Lecoq</t>
  </si>
  <si>
    <t>elefèvre</t>
  </si>
  <si>
    <t>Emmanuel</t>
  </si>
  <si>
    <t>Lefèvre</t>
  </si>
  <si>
    <t>à supprimer au 28/2/18</t>
  </si>
  <si>
    <t>dlegrand</t>
  </si>
  <si>
    <t>Denis</t>
  </si>
  <si>
    <t>Legrand</t>
  </si>
  <si>
    <t>rmalik</t>
  </si>
  <si>
    <t>Rizwan</t>
  </si>
  <si>
    <t>Malik</t>
  </si>
  <si>
    <t>smartin</t>
  </si>
  <si>
    <t>cmiossec</t>
  </si>
  <si>
    <t>Miossec</t>
  </si>
  <si>
    <t>emitton</t>
  </si>
  <si>
    <t>lperez</t>
  </si>
  <si>
    <t>epessey</t>
  </si>
  <si>
    <t>pquerrien</t>
  </si>
  <si>
    <t>sray</t>
  </si>
  <si>
    <t>cricard</t>
  </si>
  <si>
    <t>Ricard</t>
  </si>
  <si>
    <t>triley</t>
  </si>
  <si>
    <t>arizzitano</t>
  </si>
  <si>
    <t>Amedeo</t>
  </si>
  <si>
    <t>Rizzitano</t>
  </si>
  <si>
    <t>mjustel</t>
  </si>
  <si>
    <t>Montserrat</t>
  </si>
  <si>
    <t>Rodriguez Justel</t>
  </si>
  <si>
    <t>nroger</t>
  </si>
  <si>
    <t>Nicolas</t>
  </si>
  <si>
    <t>cspaeth</t>
  </si>
  <si>
    <t>Claude</t>
  </si>
  <si>
    <t>Spaeth</t>
  </si>
  <si>
    <t>ftaine</t>
  </si>
  <si>
    <t>Françoise</t>
  </si>
  <si>
    <t>Taine</t>
  </si>
  <si>
    <t>rtheophile</t>
  </si>
  <si>
    <t>swakeford</t>
  </si>
  <si>
    <t>Wakeford</t>
  </si>
  <si>
    <t>lweber</t>
  </si>
  <si>
    <t>Lea</t>
  </si>
  <si>
    <t>Weber</t>
  </si>
  <si>
    <t>dwood</t>
  </si>
  <si>
    <t>Email Adress</t>
  </si>
  <si>
    <t>Comments</t>
  </si>
  <si>
    <t>Leaving Date</t>
  </si>
  <si>
    <t>ConcacName</t>
  </si>
  <si>
    <t>Bolanos Herrasti</t>
  </si>
  <si>
    <t>Czerwczak</t>
  </si>
  <si>
    <t>waiting for MI account</t>
  </si>
  <si>
    <t>ediaz@markem-imaje.com</t>
  </si>
  <si>
    <t>Don Amon</t>
  </si>
  <si>
    <t xml:space="preserve">El-Ouali </t>
  </si>
  <si>
    <t>Active - In Termination</t>
  </si>
  <si>
    <t>Guzenda-Ilo</t>
  </si>
  <si>
    <t>dnkem@markem-imaje.com</t>
  </si>
  <si>
    <t xml:space="preserve">Hammouda </t>
  </si>
  <si>
    <t>Active - Long Leave</t>
  </si>
  <si>
    <t>Szturc</t>
  </si>
  <si>
    <t>ASzturc@markem-imaje.com</t>
  </si>
  <si>
    <t>pkowalczyk@markem-imaje.com</t>
  </si>
  <si>
    <t xml:space="preserve">Lesniewska </t>
  </si>
  <si>
    <t>Karolina</t>
  </si>
  <si>
    <t>Nawrat</t>
  </si>
  <si>
    <t>Ela</t>
  </si>
  <si>
    <t>Rinke</t>
  </si>
  <si>
    <t>erinke@markem-imaje.com</t>
  </si>
  <si>
    <t xml:space="preserve">Rodriguez Alamanza </t>
  </si>
  <si>
    <t>Santana</t>
  </si>
  <si>
    <t>asantana@markem-imaje.com</t>
  </si>
  <si>
    <t xml:space="preserve">Anastasia </t>
  </si>
  <si>
    <t xml:space="preserve">Serhukhina </t>
  </si>
  <si>
    <t xml:space="preserve">Oskar </t>
  </si>
  <si>
    <t>Staniszewski</t>
  </si>
  <si>
    <t xml:space="preserve">Stefaniak </t>
  </si>
  <si>
    <t>Stepanova</t>
  </si>
  <si>
    <t xml:space="preserve">Szrajnert </t>
  </si>
  <si>
    <t xml:space="preserve">Adrian </t>
  </si>
  <si>
    <t xml:space="preserve">Szturc </t>
  </si>
  <si>
    <t>Vilchez</t>
  </si>
  <si>
    <t>evilchez@markem-imaje.com</t>
  </si>
  <si>
    <t>kzielinska@markem-imaje.com</t>
  </si>
  <si>
    <t>Kaminska</t>
  </si>
  <si>
    <t>Joachimiak</t>
  </si>
  <si>
    <t>Oksana</t>
  </si>
  <si>
    <t>Karpenko</t>
  </si>
  <si>
    <t xml:space="preserve">Justyna </t>
  </si>
  <si>
    <t>Lukasik</t>
  </si>
  <si>
    <t xml:space="preserve">Jakub </t>
  </si>
  <si>
    <t>Komorowski</t>
  </si>
  <si>
    <t xml:space="preserve">Bartlomiej </t>
  </si>
  <si>
    <t>Skubis</t>
  </si>
  <si>
    <t>Monika</t>
  </si>
  <si>
    <t>Majzner</t>
  </si>
  <si>
    <t xml:space="preserve">Rahul </t>
  </si>
  <si>
    <t>Sausa</t>
  </si>
  <si>
    <t>Alesia</t>
  </si>
  <si>
    <t>Cilenti</t>
  </si>
  <si>
    <t xml:space="preserve">Wojciech </t>
  </si>
  <si>
    <t>Kowalski</t>
  </si>
  <si>
    <t>Bartlomiejczyk</t>
  </si>
  <si>
    <t xml:space="preserve">Jorge </t>
  </si>
  <si>
    <t>Campos</t>
  </si>
  <si>
    <t>Zasada</t>
  </si>
  <si>
    <t xml:space="preserve">Karolina </t>
  </si>
  <si>
    <t>Bugdał</t>
  </si>
  <si>
    <t>Malgorzata</t>
  </si>
  <si>
    <t>Kospin</t>
  </si>
  <si>
    <t>Elvira</t>
  </si>
  <si>
    <t>Murga</t>
  </si>
  <si>
    <t>Wegrzyn</t>
  </si>
  <si>
    <t>Malwina</t>
  </si>
  <si>
    <t>Ostalczyk</t>
  </si>
  <si>
    <t xml:space="preserve">Paula </t>
  </si>
  <si>
    <t>Huget</t>
  </si>
  <si>
    <t xml:space="preserve">Marlena </t>
  </si>
  <si>
    <t>Szydłowska</t>
  </si>
  <si>
    <t>Filipe</t>
  </si>
  <si>
    <t>Lopes</t>
  </si>
  <si>
    <t>Prajs</t>
  </si>
  <si>
    <t xml:space="preserve">Sergio </t>
  </si>
  <si>
    <t xml:space="preserve">Alvaro </t>
  </si>
  <si>
    <t>Solis</t>
  </si>
  <si>
    <t xml:space="preserve">Igor </t>
  </si>
  <si>
    <t xml:space="preserve">Dominika </t>
  </si>
  <si>
    <t>Nowaczyk</t>
  </si>
  <si>
    <t>Dominika</t>
  </si>
  <si>
    <t>Baranska</t>
  </si>
  <si>
    <t xml:space="preserve">Lukasz </t>
  </si>
  <si>
    <t>Kranas</t>
  </si>
  <si>
    <t xml:space="preserve">Sander </t>
  </si>
  <si>
    <t>Jonker</t>
  </si>
  <si>
    <t xml:space="preserve">Marta </t>
  </si>
  <si>
    <t>Szymanska</t>
  </si>
  <si>
    <t xml:space="preserve">Teddy </t>
  </si>
  <si>
    <t xml:space="preserve">Atchigue </t>
  </si>
  <si>
    <t xml:space="preserve">Artur </t>
  </si>
  <si>
    <t xml:space="preserve">Liudmyla </t>
  </si>
  <si>
    <t>Walczak</t>
  </si>
  <si>
    <t xml:space="preserve">Daniel </t>
  </si>
  <si>
    <t>Elseus</t>
  </si>
  <si>
    <t>Przemyslaw</t>
  </si>
  <si>
    <t>Bubel</t>
  </si>
  <si>
    <t xml:space="preserve">Edyta </t>
  </si>
  <si>
    <t>Boguslawska</t>
  </si>
  <si>
    <t>Ahmed</t>
  </si>
  <si>
    <t>Lazreg</t>
  </si>
  <si>
    <t xml:space="preserve">Alexander </t>
  </si>
  <si>
    <t>Osypiuk</t>
  </si>
  <si>
    <t xml:space="preserve">Agnieszka </t>
  </si>
  <si>
    <t>Stroz</t>
  </si>
  <si>
    <t xml:space="preserve">Fransien </t>
  </si>
  <si>
    <t>Van Dyk</t>
  </si>
  <si>
    <t>Radzik</t>
  </si>
  <si>
    <t>Allan</t>
  </si>
  <si>
    <t>Kone</t>
  </si>
  <si>
    <t xml:space="preserve">Ewelina </t>
  </si>
  <si>
    <t>Sood</t>
  </si>
  <si>
    <t>Anurag</t>
  </si>
  <si>
    <t>Mirmanaf</t>
  </si>
  <si>
    <t>Manafli</t>
  </si>
  <si>
    <t xml:space="preserve">Julia </t>
  </si>
  <si>
    <t>Przezdziecka</t>
  </si>
  <si>
    <t xml:space="preserve">Khaled </t>
  </si>
  <si>
    <t>Patrycja</t>
  </si>
  <si>
    <t>Jedra</t>
  </si>
  <si>
    <t>Woznicka</t>
  </si>
  <si>
    <t xml:space="preserve">Sebastien </t>
  </si>
  <si>
    <t>Jacqmin</t>
  </si>
  <si>
    <t>Lamas Navas</t>
  </si>
  <si>
    <t xml:space="preserve">Alicja </t>
  </si>
  <si>
    <t>Gref</t>
  </si>
  <si>
    <t>Manan</t>
  </si>
  <si>
    <t xml:space="preserve">Mishra </t>
  </si>
  <si>
    <t>Aneesh</t>
  </si>
  <si>
    <t>Mohan</t>
  </si>
  <si>
    <t xml:space="preserve">Gabriel </t>
  </si>
  <si>
    <t>Valcarcel</t>
  </si>
  <si>
    <t>Dawid</t>
  </si>
  <si>
    <t>Gos</t>
  </si>
  <si>
    <t xml:space="preserve">Cas </t>
  </si>
  <si>
    <t>Lammers</t>
  </si>
  <si>
    <t>Feiglewicz</t>
  </si>
  <si>
    <t>Adamczyk</t>
  </si>
  <si>
    <t xml:space="preserve">Jon </t>
  </si>
  <si>
    <t>Alonso</t>
  </si>
  <si>
    <t>Lecente</t>
  </si>
  <si>
    <t xml:space="preserve">Walid </t>
  </si>
  <si>
    <t>Ourzikene</t>
  </si>
  <si>
    <t>Mattia</t>
  </si>
  <si>
    <t xml:space="preserve">Schifano </t>
  </si>
  <si>
    <t xml:space="preserve">Carlos Manuel </t>
  </si>
  <si>
    <t xml:space="preserve">Iwona </t>
  </si>
  <si>
    <t>Acevedo</t>
  </si>
  <si>
    <t xml:space="preserve">Joanna </t>
  </si>
  <si>
    <t>Pochec</t>
  </si>
  <si>
    <t xml:space="preserve">Adam </t>
  </si>
  <si>
    <t>Ostrowska</t>
  </si>
  <si>
    <t xml:space="preserve">Danylo </t>
  </si>
  <si>
    <t xml:space="preserve">Edson </t>
  </si>
  <si>
    <t>Canganjo</t>
  </si>
  <si>
    <t xml:space="preserve">Anis </t>
  </si>
  <si>
    <t xml:space="preserve">Mzoughi </t>
  </si>
  <si>
    <t>Lasinski</t>
  </si>
  <si>
    <t>Kmiecik</t>
  </si>
  <si>
    <t>Ludmila</t>
  </si>
  <si>
    <t>Kobeszko</t>
  </si>
  <si>
    <t>Amuary</t>
  </si>
  <si>
    <t>Sappei</t>
  </si>
  <si>
    <t>Krzysztof</t>
  </si>
  <si>
    <t>Wozniakowski</t>
  </si>
  <si>
    <t>Douglas</t>
  </si>
  <si>
    <t xml:space="preserve">Malgorzata </t>
  </si>
  <si>
    <t>Kijanska</t>
  </si>
  <si>
    <t>Pietryka</t>
  </si>
  <si>
    <t>Sokil</t>
  </si>
  <si>
    <t>Tuncel</t>
  </si>
  <si>
    <t xml:space="preserve">Zjawiona </t>
  </si>
  <si>
    <t xml:space="preserve">Sylwia </t>
  </si>
  <si>
    <t xml:space="preserve">Gimeno Blasco </t>
  </si>
  <si>
    <t>Keerthi Priya</t>
  </si>
  <si>
    <t>jkaminska@markem-imaje.com</t>
  </si>
  <si>
    <t>moachimiak@markem-imaje.com</t>
  </si>
  <si>
    <t>okarpenko@markem-imaje.com</t>
  </si>
  <si>
    <t>jlukasik@markem-imaje.com</t>
  </si>
  <si>
    <t>spioro@markem-imaje.com</t>
  </si>
  <si>
    <t>jkomorowski@markem-imaje.com</t>
  </si>
  <si>
    <t>bskubis@markem-imaje.com</t>
  </si>
  <si>
    <t>mmajzner@markem-imaje.com</t>
  </si>
  <si>
    <t>rsousa@markem-imaje.com</t>
  </si>
  <si>
    <t>acilenti@markem-imaje.com</t>
  </si>
  <si>
    <t>wkowalski@markem-imaje.com</t>
  </si>
  <si>
    <t>kbartlomiejc@markem-imaje.com</t>
  </si>
  <si>
    <t>jcampos3@markem-imaje.com</t>
  </si>
  <si>
    <t>azasada@markem-imaje.com</t>
  </si>
  <si>
    <t>kbugdal@markem-imaje.com</t>
  </si>
  <si>
    <t>mkospin@markem-imaje.com</t>
  </si>
  <si>
    <t>emurga@markem-imaje.com</t>
  </si>
  <si>
    <t>awegrzyn@markem-imaje.com</t>
  </si>
  <si>
    <t>mostalczyk@markem-imaje.com</t>
  </si>
  <si>
    <t>pkazimierska@markem-imaje.com</t>
  </si>
  <si>
    <t>jhuget@markem-imaje.com</t>
  </si>
  <si>
    <t>mszydlowska@markem-imaje.com</t>
  </si>
  <si>
    <t>flopes@markem-imaje.com</t>
  </si>
  <si>
    <t>jprajs@markem-imaje.com</t>
  </si>
  <si>
    <t>sperez@markem-imaje.com</t>
  </si>
  <si>
    <t>asolis@markem-imaje.com</t>
  </si>
  <si>
    <t>ikozlenko@markem-imaje.com</t>
  </si>
  <si>
    <t>dnowaczyk@markem-imaje.com</t>
  </si>
  <si>
    <t>dbaranska@markem-imaje.com</t>
  </si>
  <si>
    <t>lkranas@markem-imaje.com</t>
  </si>
  <si>
    <t>sjonker@markem-imaje.com</t>
  </si>
  <si>
    <t>aszymanska@markem-imaje.com</t>
  </si>
  <si>
    <t>tatchigue@markem-imaje.com</t>
  </si>
  <si>
    <t>lmuzychko@markem-imaje.com</t>
  </si>
  <si>
    <t>mwalczak@markem-imaje.com</t>
  </si>
  <si>
    <t>delseus@markem-imaje.com</t>
  </si>
  <si>
    <t>pbubel@markem-imaje.com</t>
  </si>
  <si>
    <t>eboguslawska@markem-imaje.com</t>
  </si>
  <si>
    <t>alazreg@markem-imaje.com</t>
  </si>
  <si>
    <t>aosypiuk@markem-imaje.com</t>
  </si>
  <si>
    <t>astroz@markem-imaje.com</t>
  </si>
  <si>
    <t>fvandyk@markem-imaje.com</t>
  </si>
  <si>
    <t>eradzik@markem-imaje.com</t>
  </si>
  <si>
    <t>akone@markem-imaje.com</t>
  </si>
  <si>
    <t>sanurag@markem-imaje.com</t>
  </si>
  <si>
    <t>mmirrauf@markem-imaje.com</t>
  </si>
  <si>
    <t>jprzezdzieck@markem-imaje.com</t>
  </si>
  <si>
    <t>kathimni@markem-imaje.com</t>
  </si>
  <si>
    <t>pjedra@markem-imaje.com</t>
  </si>
  <si>
    <t>iwoznicka@markem-imaje.com</t>
  </si>
  <si>
    <t>sjacqmin@markem-imaje.com</t>
  </si>
  <si>
    <t>dlamas@markem-imaje.com</t>
  </si>
  <si>
    <t>agref@markem-imaje.com</t>
  </si>
  <si>
    <t>mmanan@markem-imaje.com</t>
  </si>
  <si>
    <t>amohan@markem-imaje.com</t>
  </si>
  <si>
    <t>fmartins@markem-imaje.com</t>
  </si>
  <si>
    <t>gvalcarcel@markem-imaje.com</t>
  </si>
  <si>
    <t>dgos@markem-imaje.com</t>
  </si>
  <si>
    <t>clammers@markem-imaje.com</t>
  </si>
  <si>
    <t>jfeiglewicz@markem-imaje.com</t>
  </si>
  <si>
    <t>jadamczyk@markem-imaje.com</t>
  </si>
  <si>
    <t>jalonso@markem-imaje.com</t>
  </si>
  <si>
    <t>slecente@markem-imaje.com</t>
  </si>
  <si>
    <t>wourzikene@markem-imaje.com</t>
  </si>
  <si>
    <t>mschifano@markem-imaje.com</t>
  </si>
  <si>
    <t>cmanuel@markem-imaje.com</t>
  </si>
  <si>
    <t>cacevedo@markem-imaje.com</t>
  </si>
  <si>
    <t>jpochec@markem-imaje.com</t>
  </si>
  <si>
    <t>mostrowska@markem-imaje.com</t>
  </si>
  <si>
    <t>ecanganjo@markem-imaje.com</t>
  </si>
  <si>
    <t>amzoughi@markem-imaje.com</t>
  </si>
  <si>
    <t>rlasinski@markem-imaje.com</t>
  </si>
  <si>
    <t>akmiecik@markem-imaje.com</t>
  </si>
  <si>
    <t>lkobuszko@markem-imaje.com</t>
  </si>
  <si>
    <t>asappei@markem-imaje.com</t>
  </si>
  <si>
    <t>kwozniakowsk@markem-imaje.com</t>
  </si>
  <si>
    <t>dcampos@markem-imaje.com</t>
  </si>
  <si>
    <t>mkijanska@markem-imaje.com</t>
  </si>
  <si>
    <t>wpietryka@markem-imaje.com</t>
  </si>
  <si>
    <t>lsokil@markem-imaje.com</t>
  </si>
  <si>
    <t>etuncel@markem-imaje.com</t>
  </si>
  <si>
    <t>azjawiona@markem-imaje.com</t>
  </si>
  <si>
    <t>Bolanos</t>
  </si>
  <si>
    <t>Anastasia</t>
  </si>
  <si>
    <t>Serhukhina</t>
  </si>
  <si>
    <t>Oskar</t>
  </si>
  <si>
    <t>Agier2</t>
  </si>
  <si>
    <t>MDominiak@markem-imaje.com</t>
  </si>
  <si>
    <t>Helouali@markem-imaje.com</t>
  </si>
  <si>
    <t>wjakubowska@markem-imaje.com</t>
  </si>
  <si>
    <t>kkierzenkowska@markem-imaje.com</t>
  </si>
  <si>
    <t>KBoggarapu@markem-imaje.com</t>
  </si>
  <si>
    <t>Requested for Creation</t>
  </si>
  <si>
    <t>Requested for Modification</t>
  </si>
  <si>
    <t>Requested for Termination</t>
  </si>
  <si>
    <t>KLesniewska @markem-imaje.com</t>
  </si>
  <si>
    <t>HR Request Status</t>
  </si>
  <si>
    <t>SAP Request Status</t>
  </si>
  <si>
    <t>SAP Account Status</t>
  </si>
  <si>
    <t>Great Plains</t>
  </si>
  <si>
    <t>BW Request Status</t>
  </si>
  <si>
    <t>BW Account Status</t>
  </si>
  <si>
    <t>Great Plain Request Status</t>
  </si>
  <si>
    <t>Great Plain Account Status</t>
  </si>
  <si>
    <t>DB Request Status</t>
  </si>
  <si>
    <t>DB Account Status</t>
  </si>
  <si>
    <t>Bank Scope</t>
  </si>
  <si>
    <t>EMEA South</t>
  </si>
  <si>
    <t>EMEA North</t>
  </si>
  <si>
    <t>France - Dover Europe</t>
  </si>
  <si>
    <t>DB Scope</t>
  </si>
  <si>
    <t>EMEA All</t>
  </si>
  <si>
    <t>EMEA - Without Dover Europe</t>
  </si>
  <si>
    <t>JAugustyniak@markem-imaje.com</t>
  </si>
  <si>
    <t>Tools</t>
  </si>
  <si>
    <t>Cadency  Request Status</t>
  </si>
  <si>
    <t>Cadency Account Status</t>
  </si>
  <si>
    <t>Terminated</t>
  </si>
  <si>
    <t>Wojciech</t>
  </si>
  <si>
    <t>Sergio</t>
  </si>
  <si>
    <t>Alvaro</t>
  </si>
  <si>
    <t>Teddy</t>
  </si>
  <si>
    <t>Edyta</t>
  </si>
  <si>
    <t>Fransien</t>
  </si>
  <si>
    <t>Julia</t>
  </si>
  <si>
    <t>Alicja</t>
  </si>
  <si>
    <t>Cas</t>
  </si>
  <si>
    <t>Walid</t>
  </si>
  <si>
    <t>Carlos Manuel</t>
  </si>
  <si>
    <t>Anis</t>
  </si>
  <si>
    <t>Kaludia</t>
  </si>
  <si>
    <t>Fabrizio</t>
  </si>
  <si>
    <t>El-Ouali</t>
  </si>
  <si>
    <t>Lesniewska</t>
  </si>
  <si>
    <t>Stefaniak</t>
  </si>
  <si>
    <t>Atchigue</t>
  </si>
  <si>
    <t>Mishra</t>
  </si>
  <si>
    <t>Schifano</t>
  </si>
  <si>
    <t>Mzoughi</t>
  </si>
  <si>
    <t>Zjawiona</t>
  </si>
  <si>
    <t>Gimeno Blasco</t>
  </si>
  <si>
    <t>Iberica</t>
  </si>
  <si>
    <t>Italy</t>
  </si>
  <si>
    <t>Uk</t>
  </si>
  <si>
    <t>Benelux</t>
  </si>
  <si>
    <t>Nordics</t>
  </si>
  <si>
    <t>Dach</t>
  </si>
  <si>
    <t>Iberica + Italy</t>
  </si>
  <si>
    <t>Request Status</t>
  </si>
  <si>
    <t>Activated</t>
  </si>
  <si>
    <t>Pending Requests for all users</t>
  </si>
  <si>
    <t>List of Users in Modification</t>
  </si>
  <si>
    <t>Brzozowska</t>
  </si>
  <si>
    <t>Winerowicz</t>
  </si>
  <si>
    <t>Zied Hamouda</t>
  </si>
  <si>
    <t>List of Active User per Tool</t>
  </si>
  <si>
    <t>In modification ?</t>
  </si>
  <si>
    <t>j'aimerai lister tous les users en modification ici</t>
  </si>
  <si>
    <t>INDEX('Users Tracker'!D4:D201;EQUIV("Yes";'Users Tracker'!AJ4:AJ201;0))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</si>
</sst>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mmmm\ d\,\ yyyy;@"/>
  </numFmts>
  <fonts count="2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0"/>
      <color rgb="FF000000"/>
      <name val="Segoe UI"/>
      <family val="2"/>
    </font>
    <font>
      <b/>
      <sz val="11"/>
      <color rgb="FFFF0000"/>
      <name val="Calibri"/>
      <family val="2"/>
    </font>
    <font>
      <b/>
      <i/>
      <sz val="11"/>
      <color rgb="FFFF0000"/>
      <name val="Calibri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1F497D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i/>
      <sz val="11"/>
      <name val="Calibri"/>
      <family val="2"/>
    </font>
    <font>
      <sz val="11"/>
      <color rgb="FF00B050"/>
      <name val="Calibri"/>
      <family val="2"/>
      <scheme val="minor"/>
    </font>
    <font>
      <sz val="11"/>
      <color indexed="8"/>
      <name val="Calibri"/>
      <family val="2"/>
      <charset val="1"/>
    </font>
    <font>
      <sz val="11"/>
      <color theme="1"/>
      <name val="Calibri"/>
      <family val="2"/>
      <charset val="238"/>
      <scheme val="minor"/>
    </font>
    <font>
      <sz val="10"/>
      <name val="Arial"/>
      <family val="2"/>
    </font>
    <font>
      <i/>
      <sz val="11"/>
      <color rgb="FFFF0000"/>
      <name val="Calibri"/>
      <family val="2"/>
    </font>
    <font>
      <sz val="11"/>
      <color rgb="FFC0000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49998474074526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19" fillId="0" borderId="0"/>
    <xf numFmtId="0" fontId="19" fillId="0" borderId="0"/>
    <xf numFmtId="0" fontId="11" fillId="0" borderId="0" applyNumberFormat="0" applyFill="0" applyBorder="0" applyAlignment="0" applyProtection="0"/>
    <xf numFmtId="0" fontId="20" fillId="0" borderId="0"/>
    <xf numFmtId="0" fontId="21" fillId="0" borderId="0"/>
    <xf numFmtId="0" fontId="21" fillId="0" borderId="0"/>
    <xf numFmtId="0" fontId="11" fillId="0" borderId="0" applyNumberFormat="0" applyFill="0" applyBorder="0" applyAlignment="0" applyProtection="0"/>
  </cellStyleXfs>
  <cellXfs count="139">
    <xf numFmtId="0" fontId="0" fillId="0" borderId="0" xfId="0"/>
    <xf numFmtId="0" fontId="0" fillId="0" borderId="0" xfId="0" applyAlignment="1">
      <alignment horizontal="left"/>
    </xf>
    <xf numFmtId="0" fontId="2" fillId="0" borderId="0" xfId="0" applyFont="1"/>
    <xf numFmtId="0" fontId="0" fillId="0" borderId="0" xfId="0" applyAlignment="1">
      <alignment horizontal="center"/>
    </xf>
    <xf numFmtId="0" fontId="2" fillId="3" borderId="0" xfId="0" applyFont="1" applyFill="1"/>
    <xf numFmtId="0" fontId="1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left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0" xfId="0" applyFont="1" applyFill="1" applyAlignment="1">
      <alignment horizontal="left"/>
    </xf>
    <xf numFmtId="0" fontId="5" fillId="5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left" vertical="center"/>
    </xf>
    <xf numFmtId="0" fontId="6" fillId="0" borderId="1" xfId="0" applyFont="1" applyBorder="1"/>
    <xf numFmtId="0" fontId="0" fillId="5" borderId="1" xfId="0" applyFill="1" applyBorder="1" applyAlignment="1">
      <alignment horizontal="left"/>
    </xf>
    <xf numFmtId="0" fontId="0" fillId="0" borderId="0" xfId="0" applyFont="1" applyAlignment="1">
      <alignment horizontal="center"/>
    </xf>
    <xf numFmtId="0" fontId="0" fillId="0" borderId="1" xfId="0" applyBorder="1"/>
    <xf numFmtId="0" fontId="0" fillId="0" borderId="0" xfId="0" applyBorder="1"/>
    <xf numFmtId="0" fontId="0" fillId="0" borderId="1" xfId="0" applyFill="1" applyBorder="1"/>
    <xf numFmtId="164" fontId="8" fillId="5" borderId="1" xfId="0" quotePrefix="1" applyNumberFormat="1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left" vertical="center"/>
    </xf>
    <xf numFmtId="0" fontId="5" fillId="7" borderId="1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left" vertical="center"/>
    </xf>
    <xf numFmtId="0" fontId="9" fillId="7" borderId="1" xfId="0" quotePrefix="1" applyFont="1" applyFill="1" applyBorder="1" applyAlignment="1">
      <alignment horizontal="center" vertical="center"/>
    </xf>
    <xf numFmtId="0" fontId="7" fillId="0" borderId="1" xfId="0" applyFont="1" applyBorder="1" applyAlignment="1">
      <alignment vertical="center"/>
    </xf>
    <xf numFmtId="0" fontId="0" fillId="0" borderId="1" xfId="0" applyFont="1" applyFill="1" applyBorder="1" applyAlignment="1">
      <alignment horizontal="left"/>
    </xf>
    <xf numFmtId="0" fontId="2" fillId="8" borderId="0" xfId="0" applyFont="1" applyFill="1"/>
    <xf numFmtId="16" fontId="12" fillId="0" borderId="0" xfId="0" applyNumberFormat="1" applyFont="1"/>
    <xf numFmtId="16" fontId="12" fillId="0" borderId="0" xfId="0" applyNumberFormat="1" applyFont="1" applyAlignment="1">
      <alignment horizontal="left"/>
    </xf>
    <xf numFmtId="0" fontId="2" fillId="0" borderId="0" xfId="0" applyFont="1" applyAlignment="1">
      <alignment horizontal="center"/>
    </xf>
    <xf numFmtId="0" fontId="13" fillId="0" borderId="0" xfId="0" applyFont="1"/>
    <xf numFmtId="16" fontId="12" fillId="0" borderId="0" xfId="0" applyNumberFormat="1" applyFont="1" applyAlignment="1">
      <alignment horizontal="center"/>
    </xf>
    <xf numFmtId="0" fontId="2" fillId="9" borderId="1" xfId="0" applyFont="1" applyFill="1" applyBorder="1" applyAlignment="1">
      <alignment horizontal="center" wrapText="1"/>
    </xf>
    <xf numFmtId="0" fontId="14" fillId="9" borderId="1" xfId="0" applyFont="1" applyFill="1" applyBorder="1" applyAlignment="1">
      <alignment horizontal="center"/>
    </xf>
    <xf numFmtId="0" fontId="15" fillId="0" borderId="0" xfId="0" applyFont="1" applyAlignment="1">
      <alignment vertical="center"/>
    </xf>
    <xf numFmtId="0" fontId="0" fillId="0" borderId="1" xfId="0" applyFont="1" applyBorder="1" applyAlignment="1">
      <alignment horizontal="center"/>
    </xf>
    <xf numFmtId="0" fontId="2" fillId="0" borderId="1" xfId="0" applyFont="1" applyBorder="1"/>
    <xf numFmtId="0" fontId="16" fillId="0" borderId="1" xfId="0" applyFont="1" applyBorder="1"/>
    <xf numFmtId="0" fontId="4" fillId="0" borderId="1" xfId="0" applyFont="1" applyBorder="1" applyAlignment="1">
      <alignment horizontal="center"/>
    </xf>
    <xf numFmtId="0" fontId="14" fillId="0" borderId="1" xfId="0" applyFont="1" applyBorder="1"/>
    <xf numFmtId="0" fontId="12" fillId="0" borderId="1" xfId="0" applyFont="1" applyBorder="1"/>
    <xf numFmtId="0" fontId="0" fillId="0" borderId="1" xfId="0" applyFont="1" applyBorder="1"/>
    <xf numFmtId="0" fontId="4" fillId="0" borderId="1" xfId="0" applyFont="1" applyFill="1" applyBorder="1"/>
    <xf numFmtId="0" fontId="17" fillId="10" borderId="1" xfId="0" quotePrefix="1" applyFont="1" applyFill="1" applyBorder="1" applyAlignment="1">
      <alignment horizontal="left" vertical="center"/>
    </xf>
    <xf numFmtId="0" fontId="10" fillId="0" borderId="1" xfId="0" applyFont="1" applyBorder="1"/>
    <xf numFmtId="0" fontId="10" fillId="0" borderId="1" xfId="0" applyFont="1" applyBorder="1" applyAlignment="1">
      <alignment horizontal="left"/>
    </xf>
    <xf numFmtId="0" fontId="10" fillId="0" borderId="1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5" fillId="0" borderId="0" xfId="0" applyFont="1"/>
    <xf numFmtId="0" fontId="16" fillId="0" borderId="1" xfId="0" applyFont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18" fillId="0" borderId="1" xfId="0" applyFont="1" applyFill="1" applyBorder="1"/>
    <xf numFmtId="0" fontId="18" fillId="0" borderId="1" xfId="0" applyFont="1" applyBorder="1"/>
    <xf numFmtId="0" fontId="18" fillId="0" borderId="1" xfId="0" applyFont="1" applyBorder="1" applyAlignment="1">
      <alignment horizontal="left"/>
    </xf>
    <xf numFmtId="0" fontId="18" fillId="0" borderId="1" xfId="0" applyFont="1" applyBorder="1" applyAlignment="1">
      <alignment horizontal="center"/>
    </xf>
    <xf numFmtId="0" fontId="0" fillId="0" borderId="0" xfId="0" applyFont="1"/>
    <xf numFmtId="0" fontId="0" fillId="0" borderId="1" xfId="0" applyFont="1" applyFill="1" applyBorder="1"/>
    <xf numFmtId="0" fontId="0" fillId="11" borderId="1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10" fillId="0" borderId="1" xfId="0" applyFont="1" applyFill="1" applyBorder="1"/>
    <xf numFmtId="0" fontId="10" fillId="11" borderId="1" xfId="0" applyFont="1" applyFill="1" applyBorder="1" applyAlignment="1">
      <alignment horizontal="left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left" vertical="center"/>
    </xf>
    <xf numFmtId="0" fontId="3" fillId="12" borderId="1" xfId="0" applyFont="1" applyFill="1" applyBorder="1" applyAlignment="1">
      <alignment horizontal="left"/>
    </xf>
    <xf numFmtId="14" fontId="5" fillId="0" borderId="1" xfId="0" applyNumberFormat="1" applyFont="1" applyFill="1" applyBorder="1" applyAlignment="1">
      <alignment horizontal="center" vertical="center"/>
    </xf>
    <xf numFmtId="0" fontId="22" fillId="6" borderId="1" xfId="0" applyFont="1" applyFill="1" applyBorder="1" applyAlignment="1">
      <alignment horizontal="left" vertical="center"/>
    </xf>
    <xf numFmtId="14" fontId="5" fillId="6" borderId="1" xfId="0" applyNumberFormat="1" applyFont="1" applyFill="1" applyBorder="1" applyAlignment="1">
      <alignment horizontal="center" vertical="center"/>
    </xf>
    <xf numFmtId="14" fontId="8" fillId="5" borderId="1" xfId="0" quotePrefix="1" applyNumberFormat="1" applyFont="1" applyFill="1" applyBorder="1" applyAlignment="1">
      <alignment horizontal="center" vertical="center"/>
    </xf>
    <xf numFmtId="0" fontId="0" fillId="6" borderId="1" xfId="0" applyFill="1" applyBorder="1"/>
    <xf numFmtId="14" fontId="9" fillId="7" borderId="1" xfId="0" quotePrefix="1" applyNumberFormat="1" applyFont="1" applyFill="1" applyBorder="1" applyAlignment="1">
      <alignment horizontal="center" vertical="center"/>
    </xf>
    <xf numFmtId="0" fontId="11" fillId="6" borderId="1" xfId="7" applyFill="1" applyBorder="1"/>
    <xf numFmtId="0" fontId="0" fillId="0" borderId="1" xfId="0" applyFont="1" applyBorder="1" applyAlignment="1">
      <alignment horizontal="left"/>
    </xf>
    <xf numFmtId="14" fontId="0" fillId="0" borderId="1" xfId="0" applyNumberFormat="1" applyFont="1" applyBorder="1" applyAlignment="1">
      <alignment horizontal="center"/>
    </xf>
    <xf numFmtId="0" fontId="11" fillId="0" borderId="1" xfId="7" applyFill="1" applyBorder="1"/>
    <xf numFmtId="0" fontId="11" fillId="7" borderId="1" xfId="7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13" borderId="5" xfId="0" applyFill="1" applyBorder="1"/>
    <xf numFmtId="0" fontId="0" fillId="13" borderId="0" xfId="0" applyFill="1" applyBorder="1"/>
    <xf numFmtId="0" fontId="0" fillId="13" borderId="0" xfId="0" applyNumberFormat="1" applyFill="1" applyBorder="1"/>
    <xf numFmtId="0" fontId="0" fillId="13" borderId="0" xfId="0" applyFill="1"/>
    <xf numFmtId="0" fontId="14" fillId="13" borderId="5" xfId="0" applyFont="1" applyFill="1" applyBorder="1"/>
    <xf numFmtId="0" fontId="14" fillId="13" borderId="0" xfId="0" applyFont="1" applyFill="1" applyBorder="1"/>
    <xf numFmtId="0" fontId="0" fillId="5" borderId="5" xfId="0" applyFill="1" applyBorder="1"/>
    <xf numFmtId="0" fontId="0" fillId="5" borderId="0" xfId="0" applyFill="1" applyBorder="1"/>
    <xf numFmtId="14" fontId="0" fillId="5" borderId="0" xfId="0" applyNumberFormat="1" applyFill="1" applyBorder="1"/>
    <xf numFmtId="0" fontId="0" fillId="5" borderId="0" xfId="0" applyNumberFormat="1" applyFill="1" applyBorder="1"/>
    <xf numFmtId="0" fontId="0" fillId="5" borderId="5" xfId="0" applyNumberFormat="1" applyFill="1" applyBorder="1"/>
    <xf numFmtId="0" fontId="14" fillId="5" borderId="5" xfId="0" applyFont="1" applyFill="1" applyBorder="1"/>
    <xf numFmtId="0" fontId="14" fillId="5" borderId="0" xfId="0" applyFont="1" applyFill="1" applyBorder="1"/>
    <xf numFmtId="0" fontId="14" fillId="14" borderId="0" xfId="0" applyFont="1" applyFill="1" applyAlignment="1">
      <alignment horizontal="center"/>
    </xf>
    <xf numFmtId="0" fontId="0" fillId="14" borderId="0" xfId="0" applyFill="1" applyAlignment="1">
      <alignment horizontal="center"/>
    </xf>
    <xf numFmtId="0" fontId="0" fillId="14" borderId="0" xfId="0" applyFill="1" applyBorder="1" applyAlignment="1">
      <alignment horizontal="center"/>
    </xf>
    <xf numFmtId="0" fontId="0" fillId="14" borderId="0" xfId="0" applyNumberFormat="1" applyFill="1" applyBorder="1" applyAlignment="1">
      <alignment horizontal="center"/>
    </xf>
    <xf numFmtId="0" fontId="0" fillId="14" borderId="0" xfId="0" applyNumberFormat="1" applyFill="1" applyAlignment="1">
      <alignment horizontal="center"/>
    </xf>
    <xf numFmtId="0" fontId="0" fillId="13" borderId="0" xfId="0" quotePrefix="1" applyFill="1" applyBorder="1"/>
    <xf numFmtId="0" fontId="14" fillId="5" borderId="6" xfId="0" applyFont="1" applyFill="1" applyBorder="1"/>
    <xf numFmtId="0" fontId="0" fillId="5" borderId="6" xfId="0" applyFill="1" applyBorder="1"/>
    <xf numFmtId="0" fontId="0" fillId="5" borderId="7" xfId="0" applyNumberFormat="1" applyFill="1" applyBorder="1"/>
    <xf numFmtId="0" fontId="0" fillId="5" borderId="8" xfId="0" applyFill="1" applyBorder="1"/>
    <xf numFmtId="0" fontId="0" fillId="5" borderId="8" xfId="0" applyNumberFormat="1" applyFill="1" applyBorder="1"/>
    <xf numFmtId="14" fontId="0" fillId="5" borderId="8" xfId="0" applyNumberFormat="1" applyFill="1" applyBorder="1"/>
    <xf numFmtId="0" fontId="0" fillId="5" borderId="9" xfId="0" applyFill="1" applyBorder="1"/>
    <xf numFmtId="0" fontId="1" fillId="2" borderId="10" xfId="0" applyFont="1" applyFill="1" applyBorder="1" applyAlignment="1">
      <alignment horizontal="center"/>
    </xf>
    <xf numFmtId="0" fontId="14" fillId="14" borderId="11" xfId="0" applyFont="1" applyFill="1" applyBorder="1" applyAlignment="1">
      <alignment horizontal="center"/>
    </xf>
    <xf numFmtId="0" fontId="0" fillId="14" borderId="11" xfId="0" applyFill="1" applyBorder="1" applyAlignment="1">
      <alignment horizontal="center"/>
    </xf>
    <xf numFmtId="0" fontId="0" fillId="14" borderId="11" xfId="0" applyNumberFormat="1" applyFill="1" applyBorder="1" applyAlignment="1">
      <alignment horizontal="center"/>
    </xf>
    <xf numFmtId="0" fontId="14" fillId="14" borderId="6" xfId="0" applyFont="1" applyFill="1" applyBorder="1" applyAlignment="1">
      <alignment horizontal="center"/>
    </xf>
    <xf numFmtId="0" fontId="0" fillId="14" borderId="6" xfId="0" applyFill="1" applyBorder="1" applyAlignment="1">
      <alignment horizontal="center"/>
    </xf>
    <xf numFmtId="0" fontId="0" fillId="14" borderId="6" xfId="0" applyNumberFormat="1" applyFill="1" applyBorder="1" applyAlignment="1">
      <alignment horizontal="center"/>
    </xf>
    <xf numFmtId="0" fontId="0" fillId="14" borderId="9" xfId="0" applyNumberFormat="1" applyFill="1" applyBorder="1" applyAlignment="1">
      <alignment horizontal="center"/>
    </xf>
    <xf numFmtId="0" fontId="14" fillId="14" borderId="5" xfId="0" applyFont="1" applyFill="1" applyBorder="1" applyAlignment="1">
      <alignment horizontal="center"/>
    </xf>
    <xf numFmtId="0" fontId="14" fillId="14" borderId="0" xfId="0" applyFont="1" applyFill="1" applyBorder="1" applyAlignment="1">
      <alignment horizontal="center"/>
    </xf>
    <xf numFmtId="0" fontId="0" fillId="14" borderId="5" xfId="0" applyFill="1" applyBorder="1" applyAlignment="1">
      <alignment horizontal="center"/>
    </xf>
    <xf numFmtId="0" fontId="0" fillId="14" borderId="5" xfId="0" applyNumberFormat="1" applyFill="1" applyBorder="1" applyAlignment="1">
      <alignment horizontal="center"/>
    </xf>
    <xf numFmtId="0" fontId="0" fillId="14" borderId="7" xfId="0" applyFill="1" applyBorder="1" applyAlignment="1">
      <alignment horizontal="center"/>
    </xf>
    <xf numFmtId="0" fontId="0" fillId="14" borderId="9" xfId="0" applyFill="1" applyBorder="1" applyAlignment="1">
      <alignment horizontal="center"/>
    </xf>
    <xf numFmtId="0" fontId="0" fillId="14" borderId="8" xfId="0" applyNumberFormat="1" applyFill="1" applyBorder="1" applyAlignment="1">
      <alignment horizontal="center"/>
    </xf>
    <xf numFmtId="0" fontId="3" fillId="0" borderId="0" xfId="0" applyFont="1"/>
    <xf numFmtId="0" fontId="0" fillId="0" borderId="0" xfId="0" applyFont="1" applyBorder="1" applyAlignment="1">
      <alignment horizontal="center"/>
    </xf>
    <xf numFmtId="0" fontId="0" fillId="0" borderId="0" xfId="0" applyFont="1" applyBorder="1"/>
    <xf numFmtId="0" fontId="0" fillId="0" borderId="0" xfId="0" applyAlignment="1">
      <alignment horizontal="center"/>
    </xf>
    <xf numFmtId="0" fontId="1" fillId="16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15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3" fillId="15" borderId="0" xfId="0" applyFont="1" applyFill="1" applyBorder="1" applyAlignment="1">
      <alignment horizontal="center"/>
    </xf>
    <xf numFmtId="0" fontId="0" fillId="17" borderId="0" xfId="0" applyFill="1" applyBorder="1"/>
    <xf numFmtId="0" fontId="0" fillId="18" borderId="0" xfId="0" applyFill="1" applyBorder="1"/>
    <xf numFmtId="0" fontId="0" fillId="18" borderId="0" xfId="0" applyFont="1" applyFill="1" applyBorder="1"/>
    <xf numFmtId="0" fontId="0" fillId="18" borderId="0" xfId="0" applyFill="1"/>
    <xf numFmtId="0" fontId="0" fillId="18" borderId="0" xfId="0" applyFont="1" applyFill="1"/>
    <xf numFmtId="0" fontId="23" fillId="0" borderId="0" xfId="0" applyFont="1" applyAlignment="1">
      <alignment horizontal="center"/>
    </xf>
    <xf numFmtId="0" fontId="23" fillId="0" borderId="0" xfId="0" quotePrefix="1" applyFont="1"/>
  </cellXfs>
  <cellStyles count="8">
    <cellStyle name="Excel Built-in Normal" xfId="1"/>
    <cellStyle name="Excel Built-in Normal 1" xfId="2"/>
    <cellStyle name="Lien hypertexte" xfId="7" builtinId="8"/>
    <cellStyle name="Lien hypertexte 2" xfId="3"/>
    <cellStyle name="Normal" xfId="0" builtinId="0"/>
    <cellStyle name="Normal 2" xfId="4"/>
    <cellStyle name="Normal 3" xfId="5"/>
    <cellStyle name="Normal 4" xfId="6"/>
  </cellStyles>
  <dxfs count="61">
    <dxf>
      <fill>
        <patternFill>
          <bgColor theme="8" tint="0.59996337778862885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theme="8" tint="0.59996337778862885"/>
        </patternFill>
      </fill>
    </dxf>
    <dxf>
      <fill>
        <patternFill>
          <bgColor rgb="FFFFFFCC"/>
        </patternFill>
      </fill>
    </dxf>
    <dxf>
      <fill>
        <patternFill>
          <bgColor theme="4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theme="8" tint="0.59996337778862885"/>
        </patternFill>
      </fill>
    </dxf>
    <dxf>
      <fill>
        <patternFill>
          <bgColor rgb="FFFFFFCC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/>
        <right style="thin">
          <color indexed="64"/>
        </right>
        <top/>
        <bottom/>
        <vertical/>
        <horizontal/>
      </border>
    </dxf>
    <dxf>
      <numFmt numFmtId="0" formatCode="General"/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5" tint="0.79998168889431442"/>
        </patternFill>
      </fill>
    </dxf>
    <dxf>
      <numFmt numFmtId="0" formatCode="General"/>
      <fill>
        <patternFill patternType="solid">
          <fgColor indexed="64"/>
          <bgColor theme="5" tint="0.79998168889431442"/>
        </patternFill>
      </fill>
    </dxf>
    <dxf>
      <numFmt numFmtId="19" formatCode="dd/mm/yyyy"/>
      <fill>
        <patternFill patternType="solid">
          <fgColor indexed="64"/>
          <bgColor theme="5" tint="0.79998168889431442"/>
        </patternFill>
      </fill>
    </dxf>
    <dxf>
      <numFmt numFmtId="19" formatCode="dd/mm/yyyy"/>
      <fill>
        <patternFill patternType="solid">
          <fgColor indexed="64"/>
          <bgColor theme="5" tint="0.79998168889431442"/>
        </patternFill>
      </fill>
    </dxf>
    <dxf>
      <numFmt numFmtId="0" formatCode="General"/>
      <fill>
        <patternFill patternType="solid">
          <fgColor indexed="64"/>
          <bgColor theme="5" tint="0.79998168889431442"/>
        </patternFill>
      </fill>
    </dxf>
    <dxf>
      <numFmt numFmtId="0" formatCode="General"/>
      <fill>
        <patternFill patternType="solid">
          <fgColor indexed="64"/>
          <bgColor theme="5" tint="0.79998168889431442"/>
        </patternFill>
      </fill>
    </dxf>
    <dxf>
      <numFmt numFmtId="0" formatCode="General"/>
      <fill>
        <patternFill patternType="solid">
          <fgColor indexed="64"/>
          <bgColor theme="5" tint="0.79998168889431442"/>
        </patternFill>
      </fill>
    </dxf>
    <dxf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numFmt numFmtId="0" formatCode="General"/>
      <fill>
        <patternFill patternType="solid">
          <fgColor indexed="64"/>
          <bgColor theme="7" tint="0.79998168889431442"/>
        </patternFill>
      </fill>
      <border diagonalUp="0" diagonalDown="0" outline="0">
        <left/>
        <right style="thin">
          <color indexed="64"/>
        </right>
        <top/>
        <bottom/>
      </border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colors>
    <mruColors>
      <color rgb="FFFFFF99"/>
      <color rgb="FFE3FA0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114300</xdr:rowOff>
        </xdr:from>
        <xdr:to>
          <xdr:col>4</xdr:col>
          <xdr:colOff>28575</xdr:colOff>
          <xdr:row>2</xdr:row>
          <xdr:rowOff>171450</xdr:rowOff>
        </xdr:to>
        <xdr:sp macro="" textlink="">
          <xdr:nvSpPr>
            <xdr:cNvPr id="3078" name="ComboBox21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atabase%20lay-out%20V.31-01-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MEA User List"/>
      <sheetName val="Infosys Employee List"/>
      <sheetName val="SAP Infosys List"/>
      <sheetName val="SAP IDM Export"/>
      <sheetName val="Bank Access List"/>
      <sheetName val="Cadency User List"/>
      <sheetName val="DRS User List"/>
      <sheetName val="Evaluation"/>
      <sheetName val="Tracker Lists"/>
      <sheetName val="Entiti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id="2" name="Tableau2" displayName="Tableau2" ref="A3:AJ201" totalsRowShown="0" headerRowDxfId="60">
  <autoFilter ref="A3:AJ201"/>
  <tableColumns count="36">
    <tableColumn id="1" name="Employee ID" dataDxfId="59"/>
    <tableColumn id="2" name="First Name" dataDxfId="58"/>
    <tableColumn id="3" name="Last Name" dataDxfId="57"/>
    <tableColumn id="4" name="Full Name" dataDxfId="56">
      <calculatedColumnFormula>B4&amp;" "&amp;C4</calculatedColumnFormula>
    </tableColumn>
    <tableColumn id="27" name="Email" dataDxfId="55">
      <calculatedColumnFormula>MID(Tableau2[[#This Row],[First Name]],1,1)&amp;Tableau2[[#This Row],[Last Name]]&amp;"@markem-imaje.com"</calculatedColumnFormula>
    </tableColumn>
    <tableColumn id="26" name="Team Leader" dataDxfId="54">
      <calculatedColumnFormula>IFERROR(INDEX('Infosys User List'!G:G,MATCH(Tableau2[[#This Row],[Email]],'Infosys User List'!E:E,0)),"")</calculatedColumnFormula>
    </tableColumn>
    <tableColumn id="5" name="Gender" dataDxfId="53">
      <calculatedColumnFormula>IFERROR(INDEX('Infosys User List'!D:D,MATCH(Tableau2[[#This Row],[Email]],'Infosys User List'!E:E,0)),"")</calculatedColumnFormula>
    </tableColumn>
    <tableColumn id="28" name="Hub Assignment" dataDxfId="52">
      <calculatedColumnFormula>IFERROR(INDEX('SAP User List'!H:H,MATCH(Tableau2[[#This Row],[Email]],'SAP User List'!E:E,0)),"")</calculatedColumnFormula>
    </tableColumn>
    <tableColumn id="6" name="Employee Status" dataDxfId="51">
      <calculatedColumnFormula>IFERROR(INDEX('Infosys User List'!K:K,MATCH(Tableau2[[#This Row],[Email]],'Infosys User List'!E:E,0)),"Missing")</calculatedColumnFormula>
    </tableColumn>
    <tableColumn id="7" name="Entry Date" dataDxfId="50">
      <calculatedColumnFormula>IFERROR(INDEX('Infosys User List'!L:L,MATCH(Tableau2[[#This Row],[Email]],'Infosys User List'!E:E,0)),"")</calculatedColumnFormula>
    </tableColumn>
    <tableColumn id="8" name="Exit Date" dataDxfId="49">
      <calculatedColumnFormula>IFERROR(INDEX('Infosys User List'!M:M,MATCH(Tableau2[[#This Row],[Email]],'Infosys User List'!E:E,0)),"")</calculatedColumnFormula>
    </tableColumn>
    <tableColumn id="9" name="Infosys Site" dataDxfId="48">
      <calculatedColumnFormula>IFERROR(INDEX('Infosys User List'!F:F,MATCH(Tableau2[[#This Row],[Email]],'Infosys User List'!E:E,0)),"")</calculatedColumnFormula>
    </tableColumn>
    <tableColumn id="10" name="Regional Scope" dataDxfId="47"/>
    <tableColumn id="11" name="Country Scope" dataDxfId="46"/>
    <tableColumn id="12" name="Functional Area" dataDxfId="45">
      <calculatedColumnFormula>IFERROR(INDEX('Infosys User List'!A:A,MATCH(Tableau2[[#This Row],[Email]],'Infosys User List'!E:E,0)),"")</calculatedColumnFormula>
    </tableColumn>
    <tableColumn id="13" name="Certification Date" dataDxfId="44"/>
    <tableColumn id="14" name="HR Request Status" dataDxfId="43">
      <calculatedColumnFormula>IFERROR(IF(INDEX('SAP User List'!F:F,MATCH(Tableau2[[#This Row],[Employee ID]],'SAP User List'!J:J,0))="Lodz","Active","Inactive"),"Inactive")</calculatedColumnFormula>
    </tableColumn>
    <tableColumn id="31" name="SAP Request Status" dataDxfId="42"/>
    <tableColumn id="15" name="SAP Account Status" dataDxfId="41">
      <calculatedColumnFormula>IFERROR(IF(INDEX('SAP User List'!J:J,MATCH(Tableau2[[#This Row],[Employee ID]],'SAP User List'!J:J,0))=Tableau2[[#This Row],[Employee ID]],"Active","Inactive"),"Inactive")</calculatedColumnFormula>
    </tableColumn>
    <tableColumn id="29" name="BW Request Status" dataDxfId="40"/>
    <tableColumn id="33" name="BW Account Status" dataDxfId="39"/>
    <tableColumn id="16" name="Great Plain Request Status" dataDxfId="38"/>
    <tableColumn id="17" name="Great Plain Account Status" dataDxfId="37"/>
    <tableColumn id="30" name="DB Request Status" dataDxfId="36"/>
    <tableColumn id="34" name="DB Account Status" dataDxfId="35">
      <calculatedColumnFormula>IFERROR(VLOOKUP(Tableau2[[#This Row],[Email]],'Bank Access List'!$A:$B,2,0),"Inactive")</calculatedColumnFormula>
    </tableColumn>
    <tableColumn id="35" name="DB Scope" dataDxfId="34"/>
    <tableColumn id="18" name="Cadency  Request Status" dataDxfId="33"/>
    <tableColumn id="36" name="Cadency Account Status" dataDxfId="32">
      <calculatedColumnFormula>IFERROR(IF(INDEX('Cadency User List'!O:O,MATCH(Tableau2[[#This Row],[Email]],'Cadency User List'!E:E,0))="Yes","Active","Inactive"),"Inactive")</calculatedColumnFormula>
    </tableColumn>
    <tableColumn id="19" name="Khalix" dataDxfId="31"/>
    <tableColumn id="20" name="FASSET" dataDxfId="30"/>
    <tableColumn id="21" name="SIMBA" dataDxfId="29"/>
    <tableColumn id="22" name="Generic MailBox" dataDxfId="28"/>
    <tableColumn id="23" name="SharePoint" dataDxfId="27"/>
    <tableColumn id="24" name="Shared Folders" dataDxfId="26"/>
    <tableColumn id="25" name="Infosys Tools" dataDxfId="25"/>
    <tableColumn id="32" name="In modification ?" dataDxfId="24">
      <calculatedColumnFormula>IF(COUNTIF(Q4:AI4,"*Requested*"),"Yes","")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Composite">
      <a:dk1>
        <a:sysClr val="windowText" lastClr="000000"/>
      </a:dk1>
      <a:lt1>
        <a:sysClr val="window" lastClr="FFFFFF"/>
      </a:lt1>
      <a:dk2>
        <a:srgbClr val="5B6973"/>
      </a:dk2>
      <a:lt2>
        <a:srgbClr val="E7ECED"/>
      </a:lt2>
      <a:accent1>
        <a:srgbClr val="98C723"/>
      </a:accent1>
      <a:accent2>
        <a:srgbClr val="59B0B9"/>
      </a:accent2>
      <a:accent3>
        <a:srgbClr val="DEAE00"/>
      </a:accent3>
      <a:accent4>
        <a:srgbClr val="B77BB4"/>
      </a:accent4>
      <a:accent5>
        <a:srgbClr val="E0773C"/>
      </a:accent5>
      <a:accent6>
        <a:srgbClr val="A98D63"/>
      </a:accent6>
      <a:hlink>
        <a:srgbClr val="26CBEC"/>
      </a:hlink>
      <a:folHlink>
        <a:srgbClr val="598C8C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Helouali@markem-imaje.com" TargetMode="External"/><Relationship Id="rId1" Type="http://schemas.openxmlformats.org/officeDocument/2006/relationships/hyperlink" Target="mailto:dnkem@markem-imaje.com" TargetMode="Externa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Helouali@markem-imaje.com" TargetMode="External"/><Relationship Id="rId2" Type="http://schemas.openxmlformats.org/officeDocument/2006/relationships/hyperlink" Target="mailto:kzielinska@markem-imaje.com" TargetMode="External"/><Relationship Id="rId1" Type="http://schemas.openxmlformats.org/officeDocument/2006/relationships/hyperlink" Target="mailto:zhamouda@markem-imaje.com" TargetMode="External"/><Relationship Id="rId5" Type="http://schemas.openxmlformats.org/officeDocument/2006/relationships/hyperlink" Target="mailto:kkierzenkowska@markem-imaje.com" TargetMode="External"/><Relationship Id="rId4" Type="http://schemas.openxmlformats.org/officeDocument/2006/relationships/hyperlink" Target="mailto:wjakubowska@markem-imaj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998"/>
  <sheetViews>
    <sheetView showGridLines="0" showZeros="0" tabSelected="1" zoomScaleNormal="100" workbookViewId="0">
      <selection activeCell="V14" sqref="V14"/>
    </sheetView>
  </sheetViews>
  <sheetFormatPr baseColWidth="10" defaultRowHeight="15" x14ac:dyDescent="0.25"/>
  <cols>
    <col min="1" max="1" width="11.42578125" style="18"/>
    <col min="2" max="2" width="1" style="18" customWidth="1"/>
    <col min="3" max="3" width="27" customWidth="1"/>
    <col min="4" max="4" width="26.7109375" customWidth="1"/>
    <col min="5" max="5" width="1.28515625" customWidth="1"/>
    <col min="6" max="6" width="3.140625" customWidth="1"/>
    <col min="7" max="7" width="1" customWidth="1"/>
    <col min="8" max="8" width="12.42578125" customWidth="1"/>
    <col min="11" max="11" width="12.140625" customWidth="1"/>
    <col min="12" max="12" width="1" customWidth="1"/>
    <col min="13" max="13" width="2.42578125" customWidth="1"/>
    <col min="14" max="14" width="1" customWidth="1"/>
    <col min="19" max="19" width="1" customWidth="1"/>
    <col min="22" max="22" width="51.5703125" customWidth="1"/>
    <col min="23" max="23" width="23.85546875" style="120" bestFit="1" customWidth="1"/>
  </cols>
  <sheetData>
    <row r="1" spans="2:23" x14ac:dyDescent="0.25">
      <c r="C1" s="18"/>
      <c r="D1" s="18"/>
      <c r="E1" s="18"/>
      <c r="G1" s="18"/>
      <c r="L1" s="18"/>
      <c r="N1" s="18"/>
      <c r="P1" s="57">
        <f>UserList</f>
        <v>0</v>
      </c>
      <c r="S1" s="18"/>
      <c r="T1" s="120" t="s">
        <v>6141</v>
      </c>
      <c r="W1" s="120" t="str">
        <f>+INDEX('Users Tracker'!D:D,ROW('Users Tracker'!D4))</f>
        <v>Roman Agadullin</v>
      </c>
    </row>
    <row r="2" spans="2:23" x14ac:dyDescent="0.25">
      <c r="C2" s="18"/>
      <c r="D2" s="18"/>
      <c r="E2" s="18"/>
      <c r="G2" s="18"/>
      <c r="L2" s="18"/>
      <c r="N2" s="18"/>
      <c r="S2" s="18"/>
      <c r="W2" s="120" t="str">
        <f>+INDEX('Users Tracker'!D:D,ROW('Users Tracker'!D5))</f>
        <v>Emilia Agier2</v>
      </c>
    </row>
    <row r="3" spans="2:23" x14ac:dyDescent="0.25">
      <c r="C3" s="18"/>
      <c r="D3" s="18"/>
      <c r="E3" s="18"/>
      <c r="G3" s="18"/>
      <c r="L3" s="18"/>
      <c r="N3" s="18"/>
      <c r="S3" s="18"/>
      <c r="W3" s="120" t="str">
        <f>+INDEX('Users Tracker'!D:D,ROW('Users Tracker'!D6))</f>
        <v>Ahriem Jassine</v>
      </c>
    </row>
    <row r="4" spans="2:23" ht="24.75" customHeight="1" x14ac:dyDescent="0.25">
      <c r="C4" s="18"/>
      <c r="D4" s="18"/>
      <c r="E4" s="18"/>
      <c r="G4" s="18"/>
      <c r="L4" s="18"/>
      <c r="N4" s="18"/>
      <c r="S4" s="18"/>
      <c r="W4" s="120" t="str">
        <f>+INDEX('Users Tracker'!D:D,ROW('Users Tracker'!D7))</f>
        <v>Justyna Augustyniak</v>
      </c>
    </row>
    <row r="5" spans="2:23" ht="5.25" customHeight="1" x14ac:dyDescent="0.25">
      <c r="B5" s="133"/>
      <c r="C5" s="133"/>
      <c r="D5" s="133"/>
      <c r="E5" s="133"/>
      <c r="G5" s="133"/>
      <c r="H5" s="135"/>
      <c r="I5" s="135"/>
      <c r="J5" s="135"/>
      <c r="K5" s="135"/>
      <c r="L5" s="133"/>
      <c r="N5" s="133"/>
      <c r="O5" s="135"/>
      <c r="P5" s="135"/>
      <c r="Q5" s="135"/>
      <c r="R5" s="135"/>
      <c r="S5" s="133"/>
      <c r="W5" s="120" t="str">
        <f>+INDEX('Users Tracker'!D:D,ROW('Users Tracker'!D8))</f>
        <v>Katre Bchour</v>
      </c>
    </row>
    <row r="6" spans="2:23" x14ac:dyDescent="0.25">
      <c r="B6" s="133"/>
      <c r="C6" s="124" t="str">
        <f>"Tools status for user "&amp;T1</f>
        <v>Tools status for user Zied Hamouda</v>
      </c>
      <c r="D6" s="124"/>
      <c r="E6" s="134"/>
      <c r="F6" s="57"/>
      <c r="G6" s="134"/>
      <c r="H6" s="124" t="s">
        <v>6137</v>
      </c>
      <c r="I6" s="124"/>
      <c r="J6" s="124"/>
      <c r="K6" s="124"/>
      <c r="L6" s="134"/>
      <c r="M6" s="57"/>
      <c r="N6" s="134"/>
      <c r="O6" s="124" t="s">
        <v>6138</v>
      </c>
      <c r="P6" s="124"/>
      <c r="Q6" s="124"/>
      <c r="R6" s="124"/>
      <c r="S6" s="134"/>
      <c r="W6" s="120" t="str">
        <f>+INDEX('Users Tracker'!D:D,ROW('Users Tracker'!D9))</f>
        <v>Ewa Berner</v>
      </c>
    </row>
    <row r="7" spans="2:23" x14ac:dyDescent="0.25">
      <c r="B7" s="133"/>
      <c r="C7" s="131" t="s">
        <v>144</v>
      </c>
      <c r="D7" s="121" t="str">
        <f>IFERROR(INDEX('Users Tracker'!Q:Q,MATCH('Quick Search'!$T$1,'Users Tracker'!D:D,0)),"")</f>
        <v>Activated</v>
      </c>
      <c r="E7" s="134"/>
      <c r="F7" s="57"/>
      <c r="G7" s="134"/>
      <c r="H7" s="131" t="s">
        <v>144</v>
      </c>
      <c r="I7" s="121">
        <f>COUNTIFS('Users Tracker'!Q:Q,"Requested for Creation")</f>
        <v>3</v>
      </c>
      <c r="J7" s="16"/>
      <c r="K7" s="16">
        <f>COUNTIFS('Users Tracker'!Q:Q,"Requested for termination")</f>
        <v>1</v>
      </c>
      <c r="L7" s="134"/>
      <c r="M7" s="57"/>
      <c r="N7" s="134"/>
      <c r="O7" s="123" t="str">
        <f>INDEX('Users Tracker'!D4:D201,MATCH("Yes",'Users Tracker'!AJ4:AJ201,0))</f>
        <v>Dagmara Guzenda-Ilo</v>
      </c>
      <c r="P7" s="123"/>
      <c r="Q7" s="123"/>
      <c r="R7" s="123"/>
      <c r="S7" s="134"/>
      <c r="T7" s="138" t="s">
        <v>6145</v>
      </c>
      <c r="W7" s="120" t="str">
        <f>+INDEX('Users Tracker'!D:D,ROW('Users Tracker'!D11))</f>
        <v>Javier Bolanos</v>
      </c>
    </row>
    <row r="8" spans="2:23" x14ac:dyDescent="0.25">
      <c r="B8" s="133"/>
      <c r="C8" s="131" t="s">
        <v>143</v>
      </c>
      <c r="D8" s="121" t="str">
        <f>IFERROR(INDEX('Users Tracker'!S:S,MATCH('Quick Search'!$T$1,'Users Tracker'!D:D,0)),"")</f>
        <v>Active</v>
      </c>
      <c r="E8" s="134"/>
      <c r="F8" s="57"/>
      <c r="G8" s="134"/>
      <c r="H8" s="131" t="s">
        <v>143</v>
      </c>
      <c r="I8" s="121">
        <f>COUNTIFS('Users Tracker'!R:R,"Requested for Creation")</f>
        <v>5</v>
      </c>
      <c r="J8" s="16">
        <f>COUNTIFS('Users Tracker'!R:R,"Requested for Modification")</f>
        <v>1</v>
      </c>
      <c r="K8" s="16">
        <f>COUNTIFS('Users Tracker'!R:R,"Requested for Termination")</f>
        <v>0</v>
      </c>
      <c r="L8" s="134"/>
      <c r="M8" s="57"/>
      <c r="N8" s="134"/>
      <c r="O8" s="137" t="s">
        <v>6144</v>
      </c>
      <c r="P8" s="137"/>
      <c r="Q8" s="137"/>
      <c r="R8" s="137"/>
      <c r="S8" s="134"/>
      <c r="W8" s="120" t="str">
        <f>+INDEX('Users Tracker'!D:D,ROW('Users Tracker'!D12))</f>
        <v>Anna Brodecka</v>
      </c>
    </row>
    <row r="9" spans="2:23" x14ac:dyDescent="0.25">
      <c r="B9" s="133"/>
      <c r="C9" s="131" t="s">
        <v>558</v>
      </c>
      <c r="D9" s="121">
        <f>IFERROR(INDEX('Users Tracker'!U:U,MATCH('Quick Search'!$T$1,'Users Tracker'!D:D,0)),"")</f>
        <v>0</v>
      </c>
      <c r="E9" s="134"/>
      <c r="F9" s="57"/>
      <c r="G9" s="134"/>
      <c r="H9" s="131" t="s">
        <v>558</v>
      </c>
      <c r="I9" s="121">
        <f>COUNTIFS('Users Tracker'!T:T,"Requested for Creation")</f>
        <v>0</v>
      </c>
      <c r="J9" s="16">
        <f>COUNTIFS('Users Tracker'!T:T,"Requested for Modification")</f>
        <v>0</v>
      </c>
      <c r="K9" s="16">
        <f>COUNTIFS('Users Tracker'!T:T,"Requested for Termination")</f>
        <v>0</v>
      </c>
      <c r="L9" s="134"/>
      <c r="M9" s="57"/>
      <c r="N9" s="134"/>
      <c r="O9" s="137" t="s">
        <v>6144</v>
      </c>
      <c r="P9" s="137"/>
      <c r="Q9" s="137"/>
      <c r="R9" s="137"/>
      <c r="S9" s="134"/>
      <c r="W9" s="120" t="str">
        <f>+INDEX('Users Tracker'!D:D,ROW('Users Tracker'!D13))</f>
        <v>Fobester Chadehumbe</v>
      </c>
    </row>
    <row r="10" spans="2:23" x14ac:dyDescent="0.25">
      <c r="B10" s="133"/>
      <c r="C10" s="131" t="s">
        <v>145</v>
      </c>
      <c r="D10" s="121">
        <f>IFERROR(INDEX('Users Tracker'!W:W,MATCH('Quick Search'!$T$1,'Users Tracker'!D:D,0)),"")</f>
        <v>0</v>
      </c>
      <c r="E10" s="134"/>
      <c r="F10" s="57"/>
      <c r="G10" s="134"/>
      <c r="H10" s="131" t="s">
        <v>145</v>
      </c>
      <c r="I10" s="121">
        <f>COUNTIFS('Users Tracker'!V:V,"Requested for Creation")</f>
        <v>0</v>
      </c>
      <c r="J10" s="16">
        <f>COUNTIFS('Users Tracker'!V:V,"Requested for Modification")</f>
        <v>0</v>
      </c>
      <c r="K10" s="16">
        <f>COUNTIFS('Users Tracker'!V:V,"Requested for Termination")</f>
        <v>0</v>
      </c>
      <c r="L10" s="134"/>
      <c r="M10" s="57"/>
      <c r="N10" s="134"/>
      <c r="O10" s="137" t="s">
        <v>6144</v>
      </c>
      <c r="P10" s="137"/>
      <c r="Q10" s="137"/>
      <c r="R10" s="137"/>
      <c r="S10" s="134"/>
      <c r="W10" s="120" t="str">
        <f>+INDEX('Users Tracker'!D:D,ROW('Users Tracker'!D14))</f>
        <v>Wioleta Cichal</v>
      </c>
    </row>
    <row r="11" spans="2:23" x14ac:dyDescent="0.25">
      <c r="B11" s="133"/>
      <c r="C11" s="131" t="s">
        <v>1389</v>
      </c>
      <c r="D11" s="121" t="str">
        <f>IFERROR(INDEX('Users Tracker'!Y:Y,MATCH('Quick Search'!$T$1,'Users Tracker'!D:D,0)),"")</f>
        <v>Inactive</v>
      </c>
      <c r="E11" s="134"/>
      <c r="F11" s="57"/>
      <c r="G11" s="134"/>
      <c r="H11" s="131" t="s">
        <v>1389</v>
      </c>
      <c r="I11" s="121">
        <f>COUNTIFS('Users Tracker'!X:X,"Requested for Creation")</f>
        <v>6</v>
      </c>
      <c r="J11" s="16">
        <f>COUNTIFS('Users Tracker'!X:X,"Requested for Modification")</f>
        <v>0</v>
      </c>
      <c r="K11" s="16">
        <f>COUNTIFS('Users Tracker'!X:X,"Requested for Modification")</f>
        <v>0</v>
      </c>
      <c r="L11" s="134"/>
      <c r="M11" s="57"/>
      <c r="N11" s="134"/>
      <c r="O11" s="137" t="s">
        <v>6144</v>
      </c>
      <c r="P11" s="137"/>
      <c r="Q11" s="137"/>
      <c r="R11" s="137"/>
      <c r="S11" s="134"/>
      <c r="W11" s="120" t="str">
        <f>+INDEX('Users Tracker'!D:D,ROW('Users Tracker'!D15))</f>
        <v>Aleksandra Czerwczak</v>
      </c>
    </row>
    <row r="12" spans="2:23" x14ac:dyDescent="0.25">
      <c r="B12" s="133"/>
      <c r="C12" s="131" t="s">
        <v>146</v>
      </c>
      <c r="D12" s="121" t="str">
        <f>IFERROR(INDEX('Users Tracker'!AB:AB,MATCH('Quick Search'!$T$1,'Users Tracker'!D:D,0)),"")</f>
        <v>Inactive</v>
      </c>
      <c r="E12" s="134"/>
      <c r="F12" s="57"/>
      <c r="G12" s="134"/>
      <c r="H12" s="131" t="s">
        <v>146</v>
      </c>
      <c r="I12" s="121">
        <f>COUNTIFS('Users Tracker'!AA:AA,"Requested for Creation")</f>
        <v>0</v>
      </c>
      <c r="J12" s="16">
        <f>COUNTIFS('Users Tracker'!AA:AA,"Requested for Modification")</f>
        <v>0</v>
      </c>
      <c r="K12" s="16">
        <f>COUNTIFS('Users Tracker'!AA:AA,"Requested for Modification")</f>
        <v>0</v>
      </c>
      <c r="L12" s="134"/>
      <c r="M12" s="57"/>
      <c r="N12" s="134"/>
      <c r="O12" s="123"/>
      <c r="P12" s="123"/>
      <c r="Q12" s="123"/>
      <c r="R12" s="123"/>
      <c r="S12" s="134"/>
      <c r="W12" s="120" t="str">
        <f>+INDEX('Users Tracker'!D:D,ROW('Users Tracker'!D16))</f>
        <v>Ramanjaneyulu Dasari</v>
      </c>
    </row>
    <row r="13" spans="2:23" ht="4.5" customHeight="1" x14ac:dyDescent="0.25">
      <c r="B13" s="133"/>
      <c r="C13" s="134"/>
      <c r="D13" s="134"/>
      <c r="E13" s="134"/>
      <c r="F13" s="57"/>
      <c r="G13" s="134"/>
      <c r="H13" s="136"/>
      <c r="I13" s="136"/>
      <c r="J13" s="136"/>
      <c r="K13" s="136"/>
      <c r="L13" s="134"/>
      <c r="M13" s="57"/>
      <c r="N13" s="134"/>
      <c r="O13" s="136"/>
      <c r="P13" s="136"/>
      <c r="Q13" s="136"/>
      <c r="R13" s="136"/>
      <c r="S13" s="134"/>
      <c r="W13" s="120" t="str">
        <f>+INDEX('Users Tracker'!D:D,ROW('Users Tracker'!D17))</f>
        <v>Elizabeth Diaz</v>
      </c>
    </row>
    <row r="14" spans="2:23" x14ac:dyDescent="0.25">
      <c r="C14" s="122"/>
      <c r="D14" s="122"/>
      <c r="E14" s="122"/>
      <c r="F14" s="57"/>
      <c r="G14" s="122"/>
      <c r="H14" s="57"/>
      <c r="I14" s="57"/>
      <c r="J14" s="57"/>
      <c r="K14" s="57"/>
      <c r="L14" s="122"/>
      <c r="M14" s="57"/>
      <c r="N14" s="122"/>
      <c r="S14" s="122"/>
      <c r="W14" s="120" t="str">
        <f>+INDEX('Users Tracker'!D:D,ROW('Users Tracker'!D18))</f>
        <v>Katarzyna Dominas</v>
      </c>
    </row>
    <row r="15" spans="2:23" ht="5.25" customHeight="1" x14ac:dyDescent="0.25">
      <c r="B15" s="133"/>
      <c r="C15" s="133"/>
      <c r="D15" s="133"/>
      <c r="E15" s="133"/>
      <c r="G15" s="133"/>
      <c r="H15" s="135"/>
      <c r="I15" s="135"/>
      <c r="J15" s="135"/>
      <c r="K15" s="135"/>
      <c r="L15" s="133"/>
      <c r="N15" s="133"/>
      <c r="O15" s="135"/>
      <c r="P15" s="135"/>
      <c r="Q15" s="135"/>
      <c r="R15" s="135"/>
      <c r="S15" s="133"/>
      <c r="W15" s="120" t="str">
        <f>+INDEX('Users Tracker'!D:D,ROW('Users Tracker'!D19))</f>
        <v>Marcelina Dominiak</v>
      </c>
    </row>
    <row r="16" spans="2:23" x14ac:dyDescent="0.25">
      <c r="B16" s="133"/>
      <c r="C16" s="124" t="str">
        <f>"Tools request for user "&amp;T1</f>
        <v>Tools request for user Zied Hamouda</v>
      </c>
      <c r="D16" s="124"/>
      <c r="E16" s="134"/>
      <c r="F16" s="57"/>
      <c r="G16" s="134"/>
      <c r="H16" s="124" t="s">
        <v>6142</v>
      </c>
      <c r="I16" s="124"/>
      <c r="J16" s="124"/>
      <c r="K16" s="124"/>
      <c r="L16" s="134"/>
      <c r="M16" s="57"/>
      <c r="N16" s="134"/>
      <c r="S16" s="134"/>
      <c r="W16" s="120" t="str">
        <f>+INDEX('Users Tracker'!D:D,ROW('Users Tracker'!D20))</f>
        <v>Julie Don</v>
      </c>
    </row>
    <row r="17" spans="2:23" x14ac:dyDescent="0.25">
      <c r="B17" s="133"/>
      <c r="C17" s="131" t="s">
        <v>144</v>
      </c>
      <c r="D17" s="121" t="str">
        <f>IFERROR(INDEX('Users Tracker'!Q:Q,MATCH('Quick Search'!$T$1,'Users Tracker'!D:D,0)),"")</f>
        <v>Activated</v>
      </c>
      <c r="E17" s="134"/>
      <c r="F17" s="57"/>
      <c r="G17" s="134"/>
      <c r="H17" s="131" t="s">
        <v>144</v>
      </c>
      <c r="I17" s="16">
        <f>COUNTIFS(Tableau2[HR Request Status],"Activated")</f>
        <v>80</v>
      </c>
      <c r="J17" s="57"/>
      <c r="K17" s="57"/>
      <c r="L17" s="134"/>
      <c r="M17" s="57"/>
      <c r="N17" s="134"/>
      <c r="S17" s="134"/>
      <c r="W17" s="120" t="str">
        <f>+INDEX('Users Tracker'!D:D,ROW('Users Tracker'!D22))</f>
        <v>Marcin Glowala</v>
      </c>
    </row>
    <row r="18" spans="2:23" x14ac:dyDescent="0.25">
      <c r="B18" s="133"/>
      <c r="C18" s="131" t="s">
        <v>143</v>
      </c>
      <c r="D18" s="121" t="str">
        <f>IFERROR(INDEX('Users Tracker'!R:R,MATCH('Quick Search'!$T$1,'Users Tracker'!D:D,0)),"")</f>
        <v>Activated</v>
      </c>
      <c r="E18" s="134"/>
      <c r="F18" s="57"/>
      <c r="G18" s="134"/>
      <c r="H18" s="131" t="s">
        <v>143</v>
      </c>
      <c r="I18" s="16">
        <f>COUNTIFS(Tableau2[[#All],[SAP Account Status]],"Active")</f>
        <v>61</v>
      </c>
      <c r="J18" s="57"/>
      <c r="K18" s="57"/>
      <c r="L18" s="134"/>
      <c r="M18" s="57"/>
      <c r="N18" s="134"/>
      <c r="S18" s="134"/>
      <c r="W18" s="120" t="str">
        <f>+INDEX('Users Tracker'!D:D,ROW('Users Tracker'!D23))</f>
        <v>Laxmi Gollapudi</v>
      </c>
    </row>
    <row r="19" spans="2:23" x14ac:dyDescent="0.25">
      <c r="B19" s="133"/>
      <c r="C19" s="131" t="s">
        <v>558</v>
      </c>
      <c r="D19" s="121">
        <f>IFERROR(INDEX('Users Tracker'!T:T,MATCH('Quick Search'!$T$1,'Users Tracker'!D:D,0)),"")</f>
        <v>0</v>
      </c>
      <c r="E19" s="134"/>
      <c r="F19" s="57"/>
      <c r="G19" s="134"/>
      <c r="H19" s="131" t="s">
        <v>558</v>
      </c>
      <c r="I19" s="16">
        <f>COUNTIFS(Tableau2[[#All],[BW Account Status]],"Active")</f>
        <v>0</v>
      </c>
      <c r="J19" s="57"/>
      <c r="K19" s="57"/>
      <c r="L19" s="134"/>
      <c r="M19" s="57"/>
      <c r="N19" s="134"/>
      <c r="S19" s="134"/>
      <c r="W19" s="120" t="str">
        <f>+INDEX('Users Tracker'!D:D,ROW('Users Tracker'!D24))</f>
        <v>Dagmara Guzenda-Ilo</v>
      </c>
    </row>
    <row r="20" spans="2:23" x14ac:dyDescent="0.25">
      <c r="B20" s="133"/>
      <c r="C20" s="131" t="s">
        <v>145</v>
      </c>
      <c r="D20" s="121">
        <f>IFERROR(INDEX('Users Tracker'!V:V,MATCH('Quick Search'!$T$1,'Users Tracker'!D:D,0)),"")</f>
        <v>0</v>
      </c>
      <c r="E20" s="134"/>
      <c r="F20" s="57"/>
      <c r="G20" s="134"/>
      <c r="H20" s="131" t="s">
        <v>145</v>
      </c>
      <c r="I20" s="16">
        <f>COUNTIFS(Tableau2[[#All],[Great Plain Account Status]],"Active")</f>
        <v>0</v>
      </c>
      <c r="J20" s="57"/>
      <c r="K20" s="57"/>
      <c r="L20" s="134"/>
      <c r="M20" s="57"/>
      <c r="N20" s="134"/>
      <c r="S20" s="134"/>
      <c r="W20" s="120" t="str">
        <f>+INDEX('Users Tracker'!D:D,ROW('Users Tracker'!D25))</f>
        <v>Houmem Hammouda</v>
      </c>
    </row>
    <row r="21" spans="2:23" x14ac:dyDescent="0.25">
      <c r="B21" s="133"/>
      <c r="C21" s="131" t="s">
        <v>1389</v>
      </c>
      <c r="D21" s="121" t="str">
        <f>IFERROR(INDEX('Users Tracker'!X:X,MATCH('Quick Search'!$T$1,'Users Tracker'!D:D,0)),"")</f>
        <v>Requested for Creation</v>
      </c>
      <c r="E21" s="134"/>
      <c r="F21" s="57"/>
      <c r="G21" s="134"/>
      <c r="H21" s="131" t="s">
        <v>1389</v>
      </c>
      <c r="I21" s="16">
        <f>COUNTIFS(Tableau2[[#All],[DB Account Status]],"Active")</f>
        <v>25</v>
      </c>
      <c r="J21" s="57"/>
      <c r="K21" s="57"/>
      <c r="L21" s="134"/>
      <c r="M21" s="57"/>
      <c r="N21" s="134"/>
      <c r="S21" s="134"/>
      <c r="W21" s="120" t="str">
        <f>+INDEX('Users Tracker'!D:D,ROW('Users Tracker'!D26))</f>
        <v>Zied Hamouda</v>
      </c>
    </row>
    <row r="22" spans="2:23" x14ac:dyDescent="0.25">
      <c r="B22" s="133"/>
      <c r="C22" s="131" t="s">
        <v>146</v>
      </c>
      <c r="D22" s="121">
        <f>IFERROR(INDEX('Users Tracker'!AA:AA,MATCH('Quick Search'!$T$1,'Users Tracker'!D:D,0)),"")</f>
        <v>0</v>
      </c>
      <c r="E22" s="134"/>
      <c r="F22" s="57"/>
      <c r="G22" s="134"/>
      <c r="H22" s="131" t="s">
        <v>146</v>
      </c>
      <c r="I22" s="16">
        <f>COUNTIFS(Tableau2[[#All],[Cadency Account Status]],"Active")</f>
        <v>19</v>
      </c>
      <c r="J22" s="57"/>
      <c r="K22" s="57"/>
      <c r="L22" s="134"/>
      <c r="M22" s="57"/>
      <c r="N22" s="134"/>
      <c r="S22" s="134"/>
      <c r="W22" s="120" t="str">
        <f>+INDEX('Users Tracker'!D:D,ROW('Users Tracker'!D27))</f>
        <v>William Hernandez</v>
      </c>
    </row>
    <row r="23" spans="2:23" ht="5.25" customHeight="1" x14ac:dyDescent="0.25">
      <c r="B23" s="132"/>
      <c r="C23" s="133"/>
      <c r="D23" s="133"/>
      <c r="E23" s="133"/>
      <c r="G23" s="133"/>
      <c r="H23" s="135"/>
      <c r="I23" s="135"/>
      <c r="J23" s="135"/>
      <c r="K23" s="135"/>
      <c r="L23" s="132"/>
      <c r="N23" s="133"/>
      <c r="O23" s="135"/>
      <c r="P23" s="135"/>
      <c r="Q23" s="135"/>
      <c r="R23" s="135"/>
      <c r="S23" s="132"/>
      <c r="W23" s="120" t="str">
        <f>+INDEX('Users Tracker'!D:D,ROW('Users Tracker'!D28))</f>
        <v>Wioltta Jakubowska</v>
      </c>
    </row>
    <row r="24" spans="2:23" x14ac:dyDescent="0.25">
      <c r="C24" s="122"/>
      <c r="D24" s="122"/>
      <c r="E24" s="122"/>
      <c r="F24" s="122"/>
      <c r="G24" s="122"/>
      <c r="H24" s="57"/>
      <c r="I24" s="57"/>
      <c r="J24" s="57"/>
      <c r="K24" s="57"/>
      <c r="L24" s="122"/>
      <c r="M24" s="57"/>
      <c r="N24" s="122"/>
      <c r="S24" s="122"/>
      <c r="W24" s="120" t="str">
        <f>+INDEX('Users Tracker'!D:D,ROW('Users Tracker'!D29))</f>
        <v>Magdalena Janiak</v>
      </c>
    </row>
    <row r="25" spans="2:23" x14ac:dyDescent="0.25">
      <c r="C25" s="122"/>
      <c r="D25" s="122"/>
      <c r="E25" s="122"/>
      <c r="F25" s="122"/>
      <c r="G25" s="122"/>
      <c r="H25" s="57"/>
      <c r="I25" s="57"/>
      <c r="J25" s="57"/>
      <c r="K25" s="57"/>
      <c r="L25" s="122"/>
      <c r="M25" s="57"/>
      <c r="N25" s="122"/>
      <c r="S25" s="122"/>
      <c r="W25" s="120" t="str">
        <f>+INDEX('Users Tracker'!D:D,ROW('Users Tracker'!D30))</f>
        <v>Venant Jaomanoro</v>
      </c>
    </row>
    <row r="26" spans="2:23" x14ac:dyDescent="0.25">
      <c r="C26" s="122"/>
      <c r="D26" s="122"/>
      <c r="E26" s="122"/>
      <c r="F26" s="122"/>
      <c r="G26" s="122"/>
      <c r="H26" s="57"/>
      <c r="I26" s="57"/>
      <c r="J26" s="57"/>
      <c r="K26" s="57"/>
      <c r="L26" s="122"/>
      <c r="M26" s="57"/>
      <c r="N26" s="122"/>
      <c r="S26" s="122"/>
      <c r="W26" s="120" t="str">
        <f>+INDEX('Users Tracker'!D:D,ROW('Users Tracker'!D31))</f>
        <v>Agata Jasion</v>
      </c>
    </row>
    <row r="27" spans="2:23" x14ac:dyDescent="0.25">
      <c r="C27" s="18"/>
      <c r="D27" s="18"/>
      <c r="E27" s="18"/>
      <c r="F27" s="18"/>
      <c r="G27" s="18"/>
      <c r="L27" s="18"/>
      <c r="N27" s="18"/>
      <c r="S27" s="18"/>
      <c r="W27" s="120" t="str">
        <f>+INDEX('Users Tracker'!D:D,ROW('Users Tracker'!D32))</f>
        <v>Weronika Kalisz</v>
      </c>
    </row>
    <row r="28" spans="2:23" x14ac:dyDescent="0.25">
      <c r="C28" s="18"/>
      <c r="D28" s="18"/>
      <c r="E28" s="18"/>
      <c r="F28" s="18"/>
      <c r="G28" s="18"/>
      <c r="L28" s="18"/>
      <c r="N28" s="18"/>
      <c r="S28" s="18"/>
      <c r="W28" s="120" t="str">
        <f>+INDEX('Users Tracker'!D:D,ROW('Users Tracker'!D33))</f>
        <v>Adrian Szturc</v>
      </c>
    </row>
    <row r="29" spans="2:23" x14ac:dyDescent="0.25">
      <c r="W29" s="120" t="str">
        <f>+INDEX('Users Tracker'!D:D,ROW('Users Tracker'!D34))</f>
        <v>Jean Paul Kenmoe</v>
      </c>
    </row>
    <row r="30" spans="2:23" x14ac:dyDescent="0.25">
      <c r="W30" s="120" t="str">
        <f>+INDEX('Users Tracker'!D:D,ROW('Users Tracker'!D35))</f>
        <v>Katarzyna Kierzenkowska</v>
      </c>
    </row>
    <row r="31" spans="2:23" x14ac:dyDescent="0.25">
      <c r="W31" s="120" t="str">
        <f>+INDEX('Users Tracker'!D:D,ROW('Users Tracker'!D36))</f>
        <v>Piotr Kowalczyk</v>
      </c>
    </row>
    <row r="32" spans="2:23" x14ac:dyDescent="0.25">
      <c r="W32" s="120" t="str">
        <f>+INDEX('Users Tracker'!D:D,ROW('Users Tracker'!D37))</f>
        <v>Anna Kowalska</v>
      </c>
    </row>
    <row r="33" spans="23:23" x14ac:dyDescent="0.25">
      <c r="W33" s="120" t="str">
        <f>+INDEX('Users Tracker'!D:D,ROW('Users Tracker'!D38))</f>
        <v>Ewa Kuberska</v>
      </c>
    </row>
    <row r="34" spans="23:23" x14ac:dyDescent="0.25">
      <c r="W34" s="120" t="str">
        <f>+INDEX('Users Tracker'!D:D,ROW('Users Tracker'!D39))</f>
        <v>Piotr Kulza</v>
      </c>
    </row>
    <row r="35" spans="23:23" x14ac:dyDescent="0.25">
      <c r="W35" s="120" t="str">
        <f>+INDEX('Users Tracker'!D:D,ROW('Users Tracker'!D40))</f>
        <v>Katarzyna Lesniewska</v>
      </c>
    </row>
    <row r="36" spans="23:23" x14ac:dyDescent="0.25">
      <c r="W36" s="120" t="str">
        <f>+INDEX('Users Tracker'!D:D,ROW('Users Tracker'!D41))</f>
        <v>Katarzyna Leszczynska</v>
      </c>
    </row>
    <row r="37" spans="23:23" x14ac:dyDescent="0.25">
      <c r="W37" s="120" t="str">
        <f>+INDEX('Users Tracker'!D:D,ROW('Users Tracker'!D42))</f>
        <v>Michal Liszewski</v>
      </c>
    </row>
    <row r="38" spans="23:23" x14ac:dyDescent="0.25">
      <c r="W38" s="120" t="str">
        <f>+INDEX('Users Tracker'!D:D,ROW('Users Tracker'!D43))</f>
        <v>Ilona Majer</v>
      </c>
    </row>
    <row r="39" spans="23:23" x14ac:dyDescent="0.25">
      <c r="W39" s="120" t="str">
        <f>+INDEX('Users Tracker'!D:D,ROW('Users Tracker'!D44))</f>
        <v>Nino Mamaladze</v>
      </c>
    </row>
    <row r="40" spans="23:23" x14ac:dyDescent="0.25">
      <c r="W40" s="120" t="str">
        <f>+INDEX('Users Tracker'!D:D,ROW('Users Tracker'!D45))</f>
        <v>Manuel Melcon</v>
      </c>
    </row>
    <row r="41" spans="23:23" x14ac:dyDescent="0.25">
      <c r="W41" s="120" t="str">
        <f>+INDEX('Users Tracker'!D:D,ROW('Users Tracker'!D46))</f>
        <v>Anna Mikina</v>
      </c>
    </row>
    <row r="42" spans="23:23" x14ac:dyDescent="0.25">
      <c r="W42" s="120" t="str">
        <f>+INDEX('Users Tracker'!D:D,ROW('Users Tracker'!D47))</f>
        <v>Ewelina Mikucka</v>
      </c>
    </row>
    <row r="43" spans="23:23" x14ac:dyDescent="0.25">
      <c r="W43" s="120" t="str">
        <f>+INDEX('Users Tracker'!D:D,ROW('Users Tracker'!D48))</f>
        <v>Urszula Miller</v>
      </c>
    </row>
    <row r="44" spans="23:23" x14ac:dyDescent="0.25">
      <c r="W44" s="120" t="str">
        <f>+INDEX('Users Tracker'!D:D,ROW('Users Tracker'!D49))</f>
        <v>Karim Nabigh</v>
      </c>
    </row>
    <row r="45" spans="23:23" x14ac:dyDescent="0.25">
      <c r="W45" s="120" t="str">
        <f>+INDEX('Users Tracker'!D:D,ROW('Users Tracker'!D50))</f>
        <v>Jakub Nadolski</v>
      </c>
    </row>
    <row r="46" spans="23:23" x14ac:dyDescent="0.25">
      <c r="W46" s="120" t="str">
        <f>+INDEX('Users Tracker'!D:D,ROW('Users Tracker'!D51))</f>
        <v>Paulina Nastalska</v>
      </c>
    </row>
    <row r="47" spans="23:23" x14ac:dyDescent="0.25">
      <c r="W47" s="120" t="str">
        <f>+INDEX('Users Tracker'!D:D,ROW('Users Tracker'!D52))</f>
        <v>Karolina Nawrat</v>
      </c>
    </row>
    <row r="48" spans="23:23" x14ac:dyDescent="0.25">
      <c r="W48" s="120" t="str">
        <f>+INDEX('Users Tracker'!D:D,ROW('Users Tracker'!D53))</f>
        <v>Ursula n'Guessan</v>
      </c>
    </row>
    <row r="49" spans="23:23" x14ac:dyDescent="0.25">
      <c r="W49" s="120" t="str">
        <f>+INDEX('Users Tracker'!D:D,ROW('Users Tracker'!D54))</f>
        <v>Marta Palczynska</v>
      </c>
    </row>
    <row r="50" spans="23:23" x14ac:dyDescent="0.25">
      <c r="W50" s="120" t="str">
        <f>+INDEX('Users Tracker'!D:D,ROW('Users Tracker'!D55))</f>
        <v>Oleg Pavliv</v>
      </c>
    </row>
    <row r="51" spans="23:23" x14ac:dyDescent="0.25">
      <c r="W51" s="120" t="str">
        <f>+INDEX('Users Tracker'!D:D,ROW('Users Tracker'!D56))</f>
        <v>Damian Pawlak</v>
      </c>
    </row>
    <row r="52" spans="23:23" x14ac:dyDescent="0.25">
      <c r="W52" s="120" t="str">
        <f>+INDEX('Users Tracker'!D:D,ROW('Users Tracker'!D57))</f>
        <v>Marta Pilich</v>
      </c>
    </row>
    <row r="53" spans="23:23" x14ac:dyDescent="0.25">
      <c r="W53" s="120" t="str">
        <f>+INDEX('Users Tracker'!D:D,ROW('Users Tracker'!D58))</f>
        <v>Joanna Pioro</v>
      </c>
    </row>
    <row r="54" spans="23:23" x14ac:dyDescent="0.25">
      <c r="W54" s="120" t="str">
        <f>+INDEX('Users Tracker'!D:D,ROW('Users Tracker'!D59))</f>
        <v>Bohdan POSELIUZHNYI</v>
      </c>
    </row>
    <row r="55" spans="23:23" x14ac:dyDescent="0.25">
      <c r="W55" s="120" t="str">
        <f>+INDEX('Users Tracker'!D:D,ROW('Users Tracker'!D60))</f>
        <v>Ela Rinke</v>
      </c>
    </row>
    <row r="56" spans="23:23" x14ac:dyDescent="0.25">
      <c r="W56" s="120" t="str">
        <f>+INDEX('Users Tracker'!D:D,ROW('Users Tracker'!D61))</f>
        <v>Noe Rodriguez Alamanza</v>
      </c>
    </row>
    <row r="57" spans="23:23" x14ac:dyDescent="0.25">
      <c r="W57" s="120" t="str">
        <f>+INDEX('Users Tracker'!D:D,ROW('Users Tracker'!D62))</f>
        <v>Daria Rutkowska</v>
      </c>
    </row>
    <row r="58" spans="23:23" x14ac:dyDescent="0.25">
      <c r="W58" s="120" t="str">
        <f>+INDEX('Users Tracker'!D:D,ROW('Users Tracker'!D63))</f>
        <v>Aneta Sadowska</v>
      </c>
    </row>
    <row r="59" spans="23:23" x14ac:dyDescent="0.25">
      <c r="W59" s="120" t="str">
        <f>+INDEX('Users Tracker'!D:D,ROW('Users Tracker'!D64))</f>
        <v>Tomasz Saktura</v>
      </c>
    </row>
    <row r="60" spans="23:23" x14ac:dyDescent="0.25">
      <c r="W60" s="120" t="str">
        <f>+INDEX('Users Tracker'!D:D,ROW('Users Tracker'!D65))</f>
        <v>Anderson Santana</v>
      </c>
    </row>
    <row r="61" spans="23:23" x14ac:dyDescent="0.25">
      <c r="W61" s="120" t="str">
        <f>+INDEX('Users Tracker'!D:D,ROW('Users Tracker'!D66))</f>
        <v>Pawel Scieszko</v>
      </c>
    </row>
    <row r="62" spans="23:23" x14ac:dyDescent="0.25">
      <c r="W62" s="120" t="str">
        <f>+INDEX('Users Tracker'!D:D,ROW('Users Tracker'!D67))</f>
        <v>Anastasia Serhukhina</v>
      </c>
    </row>
    <row r="63" spans="23:23" x14ac:dyDescent="0.25">
      <c r="W63" s="120" t="str">
        <f>+INDEX('Users Tracker'!D:D,ROW('Users Tracker'!D68))</f>
        <v>Aleksandra Sliwkiewicz</v>
      </c>
    </row>
    <row r="64" spans="23:23" x14ac:dyDescent="0.25">
      <c r="W64" s="120" t="str">
        <f>+INDEX('Users Tracker'!D:D,ROW('Users Tracker'!D69))</f>
        <v>Lukasz Sobon</v>
      </c>
    </row>
    <row r="65" spans="23:23" x14ac:dyDescent="0.25">
      <c r="W65" s="120" t="str">
        <f>+INDEX('Users Tracker'!D:D,ROW('Users Tracker'!D70))</f>
        <v>Cesar Solorzano</v>
      </c>
    </row>
    <row r="66" spans="23:23" x14ac:dyDescent="0.25">
      <c r="W66" s="120" t="str">
        <f>+INDEX('Users Tracker'!D:D,ROW('Users Tracker'!D71))</f>
        <v>Lukasz Sroka</v>
      </c>
    </row>
    <row r="67" spans="23:23" x14ac:dyDescent="0.25">
      <c r="W67" s="120" t="str">
        <f>+INDEX('Users Tracker'!D:D,ROW('Users Tracker'!D72))</f>
        <v>Oskar Staniszewski</v>
      </c>
    </row>
    <row r="68" spans="23:23" x14ac:dyDescent="0.25">
      <c r="W68" s="120" t="str">
        <f>+INDEX('Users Tracker'!D:D,ROW('Users Tracker'!D73))</f>
        <v>Aleksandra Stefaniak</v>
      </c>
    </row>
    <row r="69" spans="23:23" x14ac:dyDescent="0.25">
      <c r="W69" s="120" t="str">
        <f>+INDEX('Users Tracker'!D:D,ROW('Users Tracker'!D74))</f>
        <v>Daria Stepanova</v>
      </c>
    </row>
    <row r="70" spans="23:23" x14ac:dyDescent="0.25">
      <c r="W70" s="120" t="str">
        <f>+INDEX('Users Tracker'!D:D,ROW('Users Tracker'!D75))</f>
        <v>Piotr Szczygielski</v>
      </c>
    </row>
    <row r="71" spans="23:23" x14ac:dyDescent="0.25">
      <c r="W71" s="120" t="str">
        <f>+INDEX('Users Tracker'!D:D,ROW('Users Tracker'!D76))</f>
        <v>Sebastian Szrajnert</v>
      </c>
    </row>
    <row r="72" spans="23:23" x14ac:dyDescent="0.25">
      <c r="W72" s="120" t="str">
        <f>+INDEX('Users Tracker'!D:D,ROW('Users Tracker'!D77))</f>
        <v>Adrian Szturc</v>
      </c>
    </row>
    <row r="73" spans="23:23" x14ac:dyDescent="0.25">
      <c r="W73" s="120" t="str">
        <f>+INDEX('Users Tracker'!D:D,ROW('Users Tracker'!D78))</f>
        <v>Patryk Tomaszewski</v>
      </c>
    </row>
    <row r="74" spans="23:23" x14ac:dyDescent="0.25">
      <c r="W74" s="120" t="str">
        <f>+INDEX('Users Tracker'!D:D,ROW('Users Tracker'!D79))</f>
        <v>Madanmohan Vijaykumar</v>
      </c>
    </row>
    <row r="75" spans="23:23" x14ac:dyDescent="0.25">
      <c r="W75" s="120" t="str">
        <f>+INDEX('Users Tracker'!D:D,ROW('Users Tracker'!D80))</f>
        <v>Eduardo Vilchez</v>
      </c>
    </row>
    <row r="76" spans="23:23" x14ac:dyDescent="0.25">
      <c r="W76" s="120" t="str">
        <f>+INDEX('Users Tracker'!D:D,ROW('Users Tracker'!D81))</f>
        <v>Agata Wierzbowska</v>
      </c>
    </row>
    <row r="77" spans="23:23" x14ac:dyDescent="0.25">
      <c r="W77" s="120" t="str">
        <f>+INDEX('Users Tracker'!D:D,ROW('Users Tracker'!D82))</f>
        <v>Izabela Wilczynska</v>
      </c>
    </row>
    <row r="78" spans="23:23" x14ac:dyDescent="0.25">
      <c r="W78" s="120" t="str">
        <f>+INDEX('Users Tracker'!D:D,ROW('Users Tracker'!D83))</f>
        <v>Angelika Zawadzka</v>
      </c>
    </row>
    <row r="79" spans="23:23" x14ac:dyDescent="0.25">
      <c r="W79" s="120" t="str">
        <f>+INDEX('Users Tracker'!D:D,ROW('Users Tracker'!D84))</f>
        <v>Katarzyna Zielinska</v>
      </c>
    </row>
    <row r="80" spans="23:23" x14ac:dyDescent="0.25">
      <c r="W80" s="120" t="str">
        <f>+INDEX('Users Tracker'!D:D,ROW('Users Tracker'!D85))</f>
        <v>Joanna Kaminska</v>
      </c>
    </row>
    <row r="81" spans="23:23" x14ac:dyDescent="0.25">
      <c r="W81" s="120" t="str">
        <f>+INDEX('Users Tracker'!D:D,ROW('Users Tracker'!D86))</f>
        <v>Marcin Joachimiak</v>
      </c>
    </row>
    <row r="82" spans="23:23" x14ac:dyDescent="0.25">
      <c r="W82" s="120" t="str">
        <f>+INDEX('Users Tracker'!D:D,ROW('Users Tracker'!D87))</f>
        <v>Oksana Karpenko</v>
      </c>
    </row>
    <row r="83" spans="23:23" x14ac:dyDescent="0.25">
      <c r="W83" s="120" t="str">
        <f>+INDEX('Users Tracker'!D:D,ROW('Users Tracker'!D88))</f>
        <v>Justyna Lukasik</v>
      </c>
    </row>
    <row r="84" spans="23:23" x14ac:dyDescent="0.25">
      <c r="W84" s="120" t="str">
        <f>+INDEX('Users Tracker'!D:D,ROW('Users Tracker'!D89))</f>
        <v>Sebastian Pioro</v>
      </c>
    </row>
    <row r="85" spans="23:23" x14ac:dyDescent="0.25">
      <c r="W85" s="120" t="str">
        <f>+INDEX('Users Tracker'!D:D,ROW('Users Tracker'!D90))</f>
        <v>Jakub Komorowski</v>
      </c>
    </row>
    <row r="86" spans="23:23" x14ac:dyDescent="0.25">
      <c r="W86" s="120" t="str">
        <f>+INDEX('Users Tracker'!D:D,ROW('Users Tracker'!D91))</f>
        <v>Bartlomiej Skubis</v>
      </c>
    </row>
    <row r="87" spans="23:23" x14ac:dyDescent="0.25">
      <c r="W87" s="120" t="str">
        <f>+INDEX('Users Tracker'!D:D,ROW('Users Tracker'!D92))</f>
        <v>Monika Majzner</v>
      </c>
    </row>
    <row r="88" spans="23:23" x14ac:dyDescent="0.25">
      <c r="W88" s="120" t="str">
        <f>+INDEX('Users Tracker'!D:D,ROW('Users Tracker'!D93))</f>
        <v>Rahul Sausa</v>
      </c>
    </row>
    <row r="89" spans="23:23" x14ac:dyDescent="0.25">
      <c r="W89" s="120" t="str">
        <f>+INDEX('Users Tracker'!D:D,ROW('Users Tracker'!D94))</f>
        <v>Alesia Cilenti</v>
      </c>
    </row>
    <row r="90" spans="23:23" x14ac:dyDescent="0.25">
      <c r="W90" s="120" t="str">
        <f>+INDEX('Users Tracker'!D:D,ROW('Users Tracker'!D95))</f>
        <v>Wojciech Kowalski</v>
      </c>
    </row>
    <row r="91" spans="23:23" x14ac:dyDescent="0.25">
      <c r="W91" s="120" t="str">
        <f>+INDEX('Users Tracker'!D:D,ROW('Users Tracker'!D96))</f>
        <v>Katarzyna Bartlomiejczyk</v>
      </c>
    </row>
    <row r="92" spans="23:23" x14ac:dyDescent="0.25">
      <c r="W92" s="120" t="str">
        <f>+INDEX('Users Tracker'!D:D,ROW('Users Tracker'!D97))</f>
        <v>Jorge Campos</v>
      </c>
    </row>
    <row r="93" spans="23:23" x14ac:dyDescent="0.25">
      <c r="W93" s="120" t="str">
        <f>+INDEX('Users Tracker'!D:D,ROW('Users Tracker'!D98))</f>
        <v>Aleksandra Zasada</v>
      </c>
    </row>
    <row r="94" spans="23:23" x14ac:dyDescent="0.25">
      <c r="W94" s="120" t="str">
        <f>+INDEX('Users Tracker'!D:D,ROW('Users Tracker'!D99))</f>
        <v>Karolina Bugdał</v>
      </c>
    </row>
    <row r="95" spans="23:23" x14ac:dyDescent="0.25">
      <c r="W95" s="120" t="str">
        <f>+INDEX('Users Tracker'!D:D,ROW('Users Tracker'!D100))</f>
        <v>Malgorzata Kospin</v>
      </c>
    </row>
    <row r="96" spans="23:23" x14ac:dyDescent="0.25">
      <c r="W96" s="120" t="str">
        <f>+INDEX('Users Tracker'!D:D,ROW('Users Tracker'!D101))</f>
        <v>Elvira Murga</v>
      </c>
    </row>
    <row r="97" spans="23:23" x14ac:dyDescent="0.25">
      <c r="W97" s="120" t="str">
        <f>+INDEX('Users Tracker'!D:D,ROW('Users Tracker'!D102))</f>
        <v>Agata Wegrzyn</v>
      </c>
    </row>
    <row r="98" spans="23:23" x14ac:dyDescent="0.25">
      <c r="W98" s="120" t="str">
        <f>+INDEX('Users Tracker'!D:D,ROW('Users Tracker'!D103))</f>
        <v>Malwina Ostalczyk</v>
      </c>
    </row>
    <row r="99" spans="23:23" x14ac:dyDescent="0.25">
      <c r="W99" s="120" t="str">
        <f>+INDEX('Users Tracker'!D:D,ROW('Users Tracker'!D104))</f>
        <v>Paula Kazimierska</v>
      </c>
    </row>
    <row r="100" spans="23:23" x14ac:dyDescent="0.25">
      <c r="W100" s="120" t="str">
        <f>+INDEX('Users Tracker'!D:D,ROW('Users Tracker'!D105))</f>
        <v>Jakub Huget</v>
      </c>
    </row>
    <row r="101" spans="23:23" x14ac:dyDescent="0.25">
      <c r="W101" s="120" t="str">
        <f>+INDEX('Users Tracker'!D:D,ROW('Users Tracker'!D106))</f>
        <v>Marlena Szydłowska</v>
      </c>
    </row>
    <row r="102" spans="23:23" x14ac:dyDescent="0.25">
      <c r="W102" s="120" t="str">
        <f>+INDEX('Users Tracker'!D:D,ROW('Users Tracker'!D107))</f>
        <v>Filipe Lopes</v>
      </c>
    </row>
    <row r="103" spans="23:23" x14ac:dyDescent="0.25">
      <c r="W103" s="120" t="str">
        <f>+INDEX('Users Tracker'!D:D,ROW('Users Tracker'!D108))</f>
        <v>Justyna Prajs</v>
      </c>
    </row>
    <row r="104" spans="23:23" x14ac:dyDescent="0.25">
      <c r="W104" s="120" t="str">
        <f>+INDEX('Users Tracker'!D:D,ROW('Users Tracker'!D109))</f>
        <v>Sergio Perez</v>
      </c>
    </row>
    <row r="105" spans="23:23" x14ac:dyDescent="0.25">
      <c r="W105" s="120" t="str">
        <f>+INDEX('Users Tracker'!D:D,ROW('Users Tracker'!D110))</f>
        <v>Alvaro Solis</v>
      </c>
    </row>
    <row r="106" spans="23:23" x14ac:dyDescent="0.25">
      <c r="W106" s="120" t="str">
        <f>+INDEX('Users Tracker'!D:D,ROW('Users Tracker'!D111))</f>
        <v>Igor Kozlenko</v>
      </c>
    </row>
    <row r="107" spans="23:23" x14ac:dyDescent="0.25">
      <c r="W107" s="120" t="str">
        <f>+INDEX('Users Tracker'!D:D,ROW('Users Tracker'!D112))</f>
        <v>Dominika Nowaczyk</v>
      </c>
    </row>
    <row r="108" spans="23:23" x14ac:dyDescent="0.25">
      <c r="W108" s="120" t="str">
        <f>+INDEX('Users Tracker'!D:D,ROW('Users Tracker'!D113))</f>
        <v>Dominika Baranska</v>
      </c>
    </row>
    <row r="109" spans="23:23" x14ac:dyDescent="0.25">
      <c r="W109" s="120" t="str">
        <f>+INDEX('Users Tracker'!D:D,ROW('Users Tracker'!D114))</f>
        <v>Lukasz Kranas</v>
      </c>
    </row>
    <row r="110" spans="23:23" x14ac:dyDescent="0.25">
      <c r="W110" s="120" t="str">
        <f>+INDEX('Users Tracker'!D:D,ROW('Users Tracker'!D115))</f>
        <v>Sander Jonker</v>
      </c>
    </row>
    <row r="111" spans="23:23" x14ac:dyDescent="0.25">
      <c r="W111" s="120" t="str">
        <f>+INDEX('Users Tracker'!D:D,ROW('Users Tracker'!D116))</f>
        <v>Marta Pietras</v>
      </c>
    </row>
    <row r="112" spans="23:23" x14ac:dyDescent="0.25">
      <c r="W112" s="120" t="str">
        <f>+INDEX('Users Tracker'!D:D,ROW('Users Tracker'!D117))</f>
        <v>Anna Szymanska</v>
      </c>
    </row>
    <row r="113" spans="23:23" x14ac:dyDescent="0.25">
      <c r="W113" s="120" t="str">
        <f>+INDEX('Users Tracker'!D:D,ROW('Users Tracker'!D118))</f>
        <v>Teddy Atchigue</v>
      </c>
    </row>
    <row r="114" spans="23:23" x14ac:dyDescent="0.25">
      <c r="W114" s="120" t="str">
        <f>+INDEX('Users Tracker'!D:D,ROW('Users Tracker'!D119))</f>
        <v>Rafal Jonko</v>
      </c>
    </row>
    <row r="115" spans="23:23" x14ac:dyDescent="0.25">
      <c r="W115" s="120" t="str">
        <f>+INDEX('Users Tracker'!D:D,ROW('Users Tracker'!D120))</f>
        <v>Artur Sayed</v>
      </c>
    </row>
    <row r="116" spans="23:23" x14ac:dyDescent="0.25">
      <c r="W116" s="120" t="str">
        <f>+INDEX('Users Tracker'!D:D,ROW('Users Tracker'!D121))</f>
        <v>Liudmyla Muzychko</v>
      </c>
    </row>
    <row r="117" spans="23:23" x14ac:dyDescent="0.25">
      <c r="W117" s="120" t="str">
        <f>+INDEX('Users Tracker'!D:D,ROW('Users Tracker'!D122))</f>
        <v>Michal Walczak</v>
      </c>
    </row>
    <row r="118" spans="23:23" x14ac:dyDescent="0.25">
      <c r="W118" s="120" t="str">
        <f>+INDEX('Users Tracker'!D:D,ROW('Users Tracker'!D123))</f>
        <v>Daniel Elseus</v>
      </c>
    </row>
    <row r="119" spans="23:23" x14ac:dyDescent="0.25">
      <c r="W119" s="120" t="str">
        <f>+INDEX('Users Tracker'!D:D,ROW('Users Tracker'!D124))</f>
        <v>Przemyslaw Bubel</v>
      </c>
    </row>
    <row r="120" spans="23:23" x14ac:dyDescent="0.25">
      <c r="W120" s="120" t="str">
        <f>+INDEX('Users Tracker'!D:D,ROW('Users Tracker'!D125))</f>
        <v>Edyta Boguslawska</v>
      </c>
    </row>
    <row r="121" spans="23:23" x14ac:dyDescent="0.25">
      <c r="W121" s="120" t="str">
        <f>+INDEX('Users Tracker'!D:D,ROW('Users Tracker'!D126))</f>
        <v>Ahmed Lazreg</v>
      </c>
    </row>
    <row r="122" spans="23:23" x14ac:dyDescent="0.25">
      <c r="W122" s="120" t="str">
        <f>+INDEX('Users Tracker'!D:D,ROW('Users Tracker'!D127))</f>
        <v>Alexander Osypiuk</v>
      </c>
    </row>
    <row r="123" spans="23:23" x14ac:dyDescent="0.25">
      <c r="W123" s="120" t="str">
        <f>+INDEX('Users Tracker'!D:D,ROW('Users Tracker'!D128))</f>
        <v>Agnieszka Stroz</v>
      </c>
    </row>
    <row r="124" spans="23:23" x14ac:dyDescent="0.25">
      <c r="W124" s="120" t="str">
        <f>+INDEX('Users Tracker'!D:D,ROW('Users Tracker'!D129))</f>
        <v>Fransien Van Dyk</v>
      </c>
    </row>
    <row r="125" spans="23:23" x14ac:dyDescent="0.25">
      <c r="W125" s="120" t="str">
        <f>+INDEX('Users Tracker'!D:D,ROW('Users Tracker'!D130))</f>
        <v>Ewelina Radzik</v>
      </c>
    </row>
    <row r="126" spans="23:23" x14ac:dyDescent="0.25">
      <c r="W126" s="120" t="str">
        <f>+INDEX('Users Tracker'!D:D,ROW('Users Tracker'!D131))</f>
        <v>Allan Kone</v>
      </c>
    </row>
    <row r="127" spans="23:23" x14ac:dyDescent="0.25">
      <c r="W127" s="120" t="str">
        <f>+INDEX('Users Tracker'!D:D,ROW('Users Tracker'!D132))</f>
        <v>Ewelina Maciejewska</v>
      </c>
    </row>
    <row r="128" spans="23:23" x14ac:dyDescent="0.25">
      <c r="W128" s="120" t="str">
        <f>+INDEX('Users Tracker'!D:D,ROW('Users Tracker'!D133))</f>
        <v>Sood Anurag</v>
      </c>
    </row>
    <row r="129" spans="23:23" x14ac:dyDescent="0.25">
      <c r="W129" s="120" t="str">
        <f>+INDEX('Users Tracker'!D:D,ROW('Users Tracker'!D134))</f>
        <v>Mirmanaf Manafli</v>
      </c>
    </row>
    <row r="130" spans="23:23" x14ac:dyDescent="0.25">
      <c r="W130" s="120" t="str">
        <f>+INDEX('Users Tracker'!D:D,ROW('Users Tracker'!D135))</f>
        <v>Julia Przezdziecka</v>
      </c>
    </row>
    <row r="131" spans="23:23" x14ac:dyDescent="0.25">
      <c r="W131" s="120" t="str">
        <f>+INDEX('Users Tracker'!D:D,ROW('Users Tracker'!D136))</f>
        <v>Khaled Athimni</v>
      </c>
    </row>
    <row r="132" spans="23:23" x14ac:dyDescent="0.25">
      <c r="W132" s="120" t="str">
        <f>+INDEX('Users Tracker'!D:D,ROW('Users Tracker'!D137))</f>
        <v>Patrycja Jedra</v>
      </c>
    </row>
    <row r="133" spans="23:23" x14ac:dyDescent="0.25">
      <c r="W133" s="120" t="str">
        <f>+INDEX('Users Tracker'!D:D,ROW('Users Tracker'!D138))</f>
        <v>Izabela Woznicka</v>
      </c>
    </row>
    <row r="134" spans="23:23" x14ac:dyDescent="0.25">
      <c r="W134" s="120" t="str">
        <f>+INDEX('Users Tracker'!D:D,ROW('Users Tracker'!D139))</f>
        <v>Sebastien Jacqmin</v>
      </c>
    </row>
    <row r="135" spans="23:23" x14ac:dyDescent="0.25">
      <c r="W135" s="120" t="str">
        <f>+INDEX('Users Tracker'!D:D,ROW('Users Tracker'!D140))</f>
        <v>Daniel Lamas Navas</v>
      </c>
    </row>
    <row r="136" spans="23:23" x14ac:dyDescent="0.25">
      <c r="W136" s="120" t="str">
        <f>+INDEX('Users Tracker'!D:D,ROW('Users Tracker'!D141))</f>
        <v>Alicja Gref</v>
      </c>
    </row>
    <row r="137" spans="23:23" x14ac:dyDescent="0.25">
      <c r="W137" s="120" t="str">
        <f>+INDEX('Users Tracker'!D:D,ROW('Users Tracker'!D142))</f>
        <v>Manan Mishra</v>
      </c>
    </row>
    <row r="138" spans="23:23" x14ac:dyDescent="0.25">
      <c r="W138" s="120" t="str">
        <f>+INDEX('Users Tracker'!D:D,ROW('Users Tracker'!D143))</f>
        <v>Daria Grzyb</v>
      </c>
    </row>
    <row r="139" spans="23:23" x14ac:dyDescent="0.25">
      <c r="W139" s="120" t="str">
        <f>+INDEX('Users Tracker'!D:D,ROW('Users Tracker'!D144))</f>
        <v>Aneesh Mohan</v>
      </c>
    </row>
    <row r="140" spans="23:23" x14ac:dyDescent="0.25">
      <c r="W140" s="120" t="str">
        <f>+INDEX('Users Tracker'!D:D,ROW('Users Tracker'!D145))</f>
        <v>Filipe Martins</v>
      </c>
    </row>
    <row r="141" spans="23:23" x14ac:dyDescent="0.25">
      <c r="W141" s="120" t="str">
        <f>+INDEX('Users Tracker'!D:D,ROW('Users Tracker'!D146))</f>
        <v>Gabriel Valcarcel</v>
      </c>
    </row>
    <row r="142" spans="23:23" x14ac:dyDescent="0.25">
      <c r="W142" s="120" t="str">
        <f>+INDEX('Users Tracker'!D:D,ROW('Users Tracker'!D147))</f>
        <v>Dawid Gos</v>
      </c>
    </row>
    <row r="143" spans="23:23" x14ac:dyDescent="0.25">
      <c r="W143" s="120" t="str">
        <f>+INDEX('Users Tracker'!D:D,ROW('Users Tracker'!D148))</f>
        <v>Paulina Mroz</v>
      </c>
    </row>
    <row r="144" spans="23:23" x14ac:dyDescent="0.25">
      <c r="W144" s="120" t="str">
        <f>+INDEX('Users Tracker'!D:D,ROW('Users Tracker'!D149))</f>
        <v>Cas Lammers</v>
      </c>
    </row>
    <row r="145" spans="23:23" x14ac:dyDescent="0.25">
      <c r="W145" s="120" t="str">
        <f>+INDEX('Users Tracker'!D:D,ROW('Users Tracker'!D150))</f>
        <v>Ewelina Borowska</v>
      </c>
    </row>
    <row r="146" spans="23:23" x14ac:dyDescent="0.25">
      <c r="W146" s="120" t="str">
        <f>+INDEX('Users Tracker'!D:D,ROW('Users Tracker'!D151))</f>
        <v>Jakub Feiglewicz</v>
      </c>
    </row>
    <row r="147" spans="23:23" x14ac:dyDescent="0.25">
      <c r="W147" s="120" t="str">
        <f>+INDEX('Users Tracker'!D:D,ROW('Users Tracker'!D152))</f>
        <v>Julia Adamczyk</v>
      </c>
    </row>
    <row r="148" spans="23:23" x14ac:dyDescent="0.25">
      <c r="W148" s="120" t="str">
        <f>+INDEX('Users Tracker'!D:D,ROW('Users Tracker'!D153))</f>
        <v>Aneta Figura</v>
      </c>
    </row>
    <row r="149" spans="23:23" x14ac:dyDescent="0.25">
      <c r="W149" s="120" t="str">
        <f>+INDEX('Users Tracker'!D:D,ROW('Users Tracker'!D154))</f>
        <v>Jon Alonso</v>
      </c>
    </row>
    <row r="150" spans="23:23" x14ac:dyDescent="0.25">
      <c r="W150" s="120" t="str">
        <f>+INDEX('Users Tracker'!D:D,ROW('Users Tracker'!D155))</f>
        <v>Sophie Lecente</v>
      </c>
    </row>
    <row r="151" spans="23:23" x14ac:dyDescent="0.25">
      <c r="W151" s="120" t="str">
        <f>+INDEX('Users Tracker'!D:D,ROW('Users Tracker'!D156))</f>
        <v>Walid Ourzikene</v>
      </c>
    </row>
    <row r="152" spans="23:23" x14ac:dyDescent="0.25">
      <c r="W152" s="120" t="str">
        <f>+INDEX('Users Tracker'!D:D,ROW('Users Tracker'!D157))</f>
        <v>Mattia Schifano</v>
      </c>
    </row>
    <row r="153" spans="23:23" x14ac:dyDescent="0.25">
      <c r="W153" s="120" t="str">
        <f>+INDEX('Users Tracker'!D:D,ROW('Users Tracker'!D158))</f>
        <v>Carlos Manuel Vieira</v>
      </c>
    </row>
    <row r="154" spans="23:23" x14ac:dyDescent="0.25">
      <c r="W154" s="120" t="str">
        <f>+INDEX('Users Tracker'!D:D,ROW('Users Tracker'!D159))</f>
        <v>Agnieszka Szkatula</v>
      </c>
    </row>
    <row r="155" spans="23:23" x14ac:dyDescent="0.25">
      <c r="W155" s="120" t="str">
        <f>+INDEX('Users Tracker'!D:D,ROW('Users Tracker'!D160))</f>
        <v>Iwona Czerwinska</v>
      </c>
    </row>
    <row r="156" spans="23:23" x14ac:dyDescent="0.25">
      <c r="W156" s="120" t="str">
        <f>+INDEX('Users Tracker'!D:D,ROW('Users Tracker'!D161))</f>
        <v>Christian Acevedo</v>
      </c>
    </row>
    <row r="157" spans="23:23" x14ac:dyDescent="0.25">
      <c r="W157" s="120" t="str">
        <f>+INDEX('Users Tracker'!D:D,ROW('Users Tracker'!D162))</f>
        <v>Joanna Pochec</v>
      </c>
    </row>
    <row r="158" spans="23:23" x14ac:dyDescent="0.25">
      <c r="W158" s="120" t="str">
        <f>+INDEX('Users Tracker'!D:D,ROW('Users Tracker'!D163))</f>
        <v>Adrian Hyzy</v>
      </c>
    </row>
    <row r="159" spans="23:23" x14ac:dyDescent="0.25">
      <c r="W159" s="120" t="str">
        <f>+INDEX('Users Tracker'!D:D,ROW('Users Tracker'!D164))</f>
        <v>Adam Bielecki</v>
      </c>
    </row>
    <row r="160" spans="23:23" x14ac:dyDescent="0.25">
      <c r="W160" s="120" t="str">
        <f>+INDEX('Users Tracker'!D:D,ROW('Users Tracker'!D165))</f>
        <v>Monika Ostrowska</v>
      </c>
    </row>
    <row r="161" spans="23:23" x14ac:dyDescent="0.25">
      <c r="W161" s="120" t="str">
        <f>+INDEX('Users Tracker'!D:D,ROW('Users Tracker'!D166))</f>
        <v>Iryna Danylo</v>
      </c>
    </row>
    <row r="162" spans="23:23" x14ac:dyDescent="0.25">
      <c r="W162" s="120" t="str">
        <f>+INDEX('Users Tracker'!D:D,ROW('Users Tracker'!D167))</f>
        <v>Edson Canganjo</v>
      </c>
    </row>
    <row r="163" spans="23:23" x14ac:dyDescent="0.25">
      <c r="W163" s="120" t="str">
        <f>+INDEX('Users Tracker'!D:D,ROW('Users Tracker'!D168))</f>
        <v>Anis Mzoughi</v>
      </c>
    </row>
    <row r="164" spans="23:23" x14ac:dyDescent="0.25">
      <c r="W164" s="120" t="str">
        <f>+INDEX('Users Tracker'!D:D,ROW('Users Tracker'!D169))</f>
        <v>Rafal Lasinski</v>
      </c>
    </row>
    <row r="165" spans="23:23" x14ac:dyDescent="0.25">
      <c r="W165" s="120" t="str">
        <f>+INDEX('Users Tracker'!D:D,ROW('Users Tracker'!D170))</f>
        <v>Katarzyna Pingot</v>
      </c>
    </row>
    <row r="166" spans="23:23" x14ac:dyDescent="0.25">
      <c r="W166" s="120" t="str">
        <f>+INDEX('Users Tracker'!D:D,ROW('Users Tracker'!D171))</f>
        <v>Marlena Lesiewicz</v>
      </c>
    </row>
    <row r="167" spans="23:23" x14ac:dyDescent="0.25">
      <c r="W167" s="120" t="str">
        <f>+INDEX('Users Tracker'!D:D,ROW('Users Tracker'!D174))</f>
        <v>Anna Kmiecik</v>
      </c>
    </row>
    <row r="168" spans="23:23" x14ac:dyDescent="0.25">
      <c r="W168" s="120" t="str">
        <f>+INDEX('Users Tracker'!D:D,ROW('Users Tracker'!D175))</f>
        <v>Ludmila Kobeszko</v>
      </c>
    </row>
    <row r="169" spans="23:23" x14ac:dyDescent="0.25">
      <c r="W169" s="120" t="str">
        <f>+INDEX('Users Tracker'!D:D,ROW('Users Tracker'!D176))</f>
        <v>Amuary Sappei</v>
      </c>
    </row>
    <row r="170" spans="23:23" x14ac:dyDescent="0.25">
      <c r="W170" s="120" t="str">
        <f>+INDEX('Users Tracker'!D:D,ROW('Users Tracker'!D177))</f>
        <v>Krzysztof Wozniakowski</v>
      </c>
    </row>
    <row r="171" spans="23:23" x14ac:dyDescent="0.25">
      <c r="W171" s="120" t="str">
        <f>+INDEX('Users Tracker'!D:D,ROW('Users Tracker'!D178))</f>
        <v>Douglas Campos</v>
      </c>
    </row>
    <row r="172" spans="23:23" x14ac:dyDescent="0.25">
      <c r="W172" s="120" t="str">
        <f>+INDEX('Users Tracker'!D:D,ROW('Users Tracker'!D179))</f>
        <v>Michal Walczak</v>
      </c>
    </row>
    <row r="173" spans="23:23" x14ac:dyDescent="0.25">
      <c r="W173" s="120" t="str">
        <f>+INDEX('Users Tracker'!D:D,ROW('Users Tracker'!D180))</f>
        <v>Adam Jagiello</v>
      </c>
    </row>
    <row r="174" spans="23:23" x14ac:dyDescent="0.25">
      <c r="W174" s="120" t="str">
        <f>+INDEX('Users Tracker'!D:D,ROW('Users Tracker'!D181))</f>
        <v>Malgorzata Kijanska</v>
      </c>
    </row>
    <row r="175" spans="23:23" x14ac:dyDescent="0.25">
      <c r="W175" s="120" t="str">
        <f>+INDEX('Users Tracker'!D:D,ROW('Users Tracker'!D182))</f>
        <v>Weronika Pietryka</v>
      </c>
    </row>
    <row r="176" spans="23:23" x14ac:dyDescent="0.25">
      <c r="W176" s="120" t="str">
        <f>+INDEX('Users Tracker'!D:D,ROW('Users Tracker'!D183))</f>
        <v>Barbara Przybylak</v>
      </c>
    </row>
    <row r="177" spans="23:23" x14ac:dyDescent="0.25">
      <c r="W177" s="120" t="str">
        <f>+INDEX('Users Tracker'!D:D,ROW('Users Tracker'!D184))</f>
        <v>Katarzyna Sionkowska</v>
      </c>
    </row>
    <row r="178" spans="23:23" x14ac:dyDescent="0.25">
      <c r="W178" s="120" t="str">
        <f>+INDEX('Users Tracker'!D:D,ROW('Users Tracker'!D185))</f>
        <v>Larysa Sokil</v>
      </c>
    </row>
    <row r="179" spans="23:23" x14ac:dyDescent="0.25">
      <c r="W179" s="120" t="str">
        <f>+INDEX('Users Tracker'!D:D,ROW('Users Tracker'!D186))</f>
        <v>Ewa Tuncel</v>
      </c>
    </row>
    <row r="180" spans="23:23" x14ac:dyDescent="0.25">
      <c r="W180" s="120" t="str">
        <f>+INDEX('Users Tracker'!D:D,ROW('Users Tracker'!D187))</f>
        <v>Aleksandra Zjawiona</v>
      </c>
    </row>
    <row r="181" spans="23:23" x14ac:dyDescent="0.25">
      <c r="W181" s="120" t="str">
        <f>+INDEX('Users Tracker'!D:D,ROW('Users Tracker'!D188))</f>
        <v>Sylwia Czyzak</v>
      </c>
    </row>
    <row r="182" spans="23:23" x14ac:dyDescent="0.25">
      <c r="W182" s="120" t="str">
        <f>+INDEX('Users Tracker'!D:D,ROW('Users Tracker'!D189))</f>
        <v>Eduardo Gimeno Blasco</v>
      </c>
    </row>
    <row r="183" spans="23:23" x14ac:dyDescent="0.25">
      <c r="W183" s="120" t="str">
        <f>+INDEX('Users Tracker'!D:D,ROW('Users Tracker'!D190))</f>
        <v>Piotr Raszewski</v>
      </c>
    </row>
    <row r="184" spans="23:23" x14ac:dyDescent="0.25">
      <c r="W184" s="120" t="str">
        <f>+INDEX('Users Tracker'!D:D,ROW('Users Tracker'!D191))</f>
        <v>Emilia Faflik</v>
      </c>
    </row>
    <row r="185" spans="23:23" x14ac:dyDescent="0.25">
      <c r="W185" s="120" t="str">
        <f>+INDEX('Users Tracker'!D:D,ROW('Users Tracker'!D192))</f>
        <v>Viraj Gupte</v>
      </c>
    </row>
    <row r="186" spans="23:23" x14ac:dyDescent="0.25">
      <c r="W186" s="120" t="str">
        <f>+INDEX('Users Tracker'!D:D,ROW('Users Tracker'!D193))</f>
        <v>Vamsy Krishna</v>
      </c>
    </row>
    <row r="187" spans="23:23" x14ac:dyDescent="0.25">
      <c r="W187" s="120" t="str">
        <f>+INDEX('Users Tracker'!D:D,ROW('Users Tracker'!D194))</f>
        <v>Alessandro Pompa</v>
      </c>
    </row>
    <row r="188" spans="23:23" x14ac:dyDescent="0.25">
      <c r="W188" s="120" t="str">
        <f>+INDEX('Users Tracker'!D:D,ROW('Users Tracker'!D195))</f>
        <v>Paulina Jaworska</v>
      </c>
    </row>
    <row r="189" spans="23:23" x14ac:dyDescent="0.25">
      <c r="W189" s="120" t="str">
        <f>+INDEX('Users Tracker'!D:D,ROW('Users Tracker'!D196))</f>
        <v>Ewelina Walczuk</v>
      </c>
    </row>
    <row r="190" spans="23:23" x14ac:dyDescent="0.25">
      <c r="W190" s="120" t="str">
        <f>+INDEX('Users Tracker'!D:D,ROW('Users Tracker'!D197))</f>
        <v>Kaludia Wojtalewicz</v>
      </c>
    </row>
    <row r="191" spans="23:23" x14ac:dyDescent="0.25">
      <c r="W191" s="120" t="str">
        <f>+INDEX('Users Tracker'!D:D,ROW('Users Tracker'!D198))</f>
        <v>Fabrizio Carbonaro</v>
      </c>
    </row>
    <row r="192" spans="23:23" x14ac:dyDescent="0.25">
      <c r="W192" s="120" t="str">
        <f>+INDEX('Users Tracker'!D:D,ROW('Users Tracker'!D199))</f>
        <v>Joanna Stankowiak</v>
      </c>
    </row>
    <row r="193" spans="23:23" x14ac:dyDescent="0.25">
      <c r="W193" s="120" t="str">
        <f>+INDEX('Users Tracker'!D:D,ROW('Users Tracker'!D200))</f>
        <v>Agnieszka Wyroda</v>
      </c>
    </row>
    <row r="194" spans="23:23" x14ac:dyDescent="0.25">
      <c r="W194" s="120" t="str">
        <f>+INDEX('Users Tracker'!D:D,ROW('Users Tracker'!D201))</f>
        <v>Christy Reddy</v>
      </c>
    </row>
    <row r="195" spans="23:23" x14ac:dyDescent="0.25">
      <c r="W195" s="120">
        <f>+INDEX('Users Tracker'!D:D,ROW('Users Tracker'!D202))</f>
        <v>0</v>
      </c>
    </row>
    <row r="196" spans="23:23" x14ac:dyDescent="0.25">
      <c r="W196" s="120">
        <f>+INDEX('Users Tracker'!D:D,ROW('Users Tracker'!D203))</f>
        <v>0</v>
      </c>
    </row>
    <row r="197" spans="23:23" x14ac:dyDescent="0.25">
      <c r="W197" s="120">
        <f>+INDEX('Users Tracker'!D:D,ROW('Users Tracker'!D204))</f>
        <v>0</v>
      </c>
    </row>
    <row r="198" spans="23:23" x14ac:dyDescent="0.25">
      <c r="W198" s="120">
        <f>+INDEX('Users Tracker'!D:D,ROW('Users Tracker'!D205))</f>
        <v>0</v>
      </c>
    </row>
    <row r="199" spans="23:23" x14ac:dyDescent="0.25">
      <c r="W199" s="120">
        <f>+INDEX('Users Tracker'!D:D,ROW('Users Tracker'!D206))</f>
        <v>0</v>
      </c>
    </row>
    <row r="200" spans="23:23" x14ac:dyDescent="0.25">
      <c r="W200" s="120">
        <f>+INDEX('Users Tracker'!D:D,ROW('Users Tracker'!D207))</f>
        <v>0</v>
      </c>
    </row>
    <row r="201" spans="23:23" x14ac:dyDescent="0.25">
      <c r="W201" s="120">
        <f>+INDEX('Users Tracker'!D:D,ROW('Users Tracker'!D208))</f>
        <v>0</v>
      </c>
    </row>
    <row r="202" spans="23:23" x14ac:dyDescent="0.25">
      <c r="W202" s="120">
        <f>+INDEX('Users Tracker'!D:D,ROW('Users Tracker'!D209))</f>
        <v>0</v>
      </c>
    </row>
    <row r="203" spans="23:23" x14ac:dyDescent="0.25">
      <c r="W203" s="120">
        <f>+INDEX('Users Tracker'!D:D,ROW('Users Tracker'!D210))</f>
        <v>0</v>
      </c>
    </row>
    <row r="204" spans="23:23" x14ac:dyDescent="0.25">
      <c r="W204" s="120">
        <f>+INDEX('Users Tracker'!D:D,ROW('Users Tracker'!D211))</f>
        <v>0</v>
      </c>
    </row>
    <row r="205" spans="23:23" x14ac:dyDescent="0.25">
      <c r="W205" s="120">
        <f>+INDEX('Users Tracker'!D:D,ROW('Users Tracker'!D212))</f>
        <v>0</v>
      </c>
    </row>
    <row r="206" spans="23:23" x14ac:dyDescent="0.25">
      <c r="W206" s="120">
        <f>+INDEX('Users Tracker'!D:D,ROW('Users Tracker'!D213))</f>
        <v>0</v>
      </c>
    </row>
    <row r="207" spans="23:23" x14ac:dyDescent="0.25">
      <c r="W207" s="120">
        <f>+INDEX('Users Tracker'!D:D,ROW('Users Tracker'!D214))</f>
        <v>0</v>
      </c>
    </row>
    <row r="208" spans="23:23" x14ac:dyDescent="0.25">
      <c r="W208" s="120">
        <f>+INDEX('Users Tracker'!D:D,ROW('Users Tracker'!D215))</f>
        <v>0</v>
      </c>
    </row>
    <row r="209" spans="23:23" x14ac:dyDescent="0.25">
      <c r="W209" s="120">
        <f>+INDEX('Users Tracker'!D:D,ROW('Users Tracker'!D216))</f>
        <v>0</v>
      </c>
    </row>
    <row r="210" spans="23:23" x14ac:dyDescent="0.25">
      <c r="W210" s="120">
        <f>+INDEX('Users Tracker'!D:D,ROW('Users Tracker'!D217))</f>
        <v>0</v>
      </c>
    </row>
    <row r="211" spans="23:23" x14ac:dyDescent="0.25">
      <c r="W211" s="120">
        <f>+INDEX('Users Tracker'!D:D,ROW('Users Tracker'!D218))</f>
        <v>0</v>
      </c>
    </row>
    <row r="212" spans="23:23" x14ac:dyDescent="0.25">
      <c r="W212" s="120">
        <f>+INDEX('Users Tracker'!D:D,ROW('Users Tracker'!D219))</f>
        <v>0</v>
      </c>
    </row>
    <row r="213" spans="23:23" x14ac:dyDescent="0.25">
      <c r="W213" s="120">
        <f>+INDEX('Users Tracker'!D:D,ROW('Users Tracker'!D220))</f>
        <v>0</v>
      </c>
    </row>
    <row r="214" spans="23:23" x14ac:dyDescent="0.25">
      <c r="W214" s="120">
        <f>+INDEX('Users Tracker'!D:D,ROW('Users Tracker'!D221))</f>
        <v>0</v>
      </c>
    </row>
    <row r="215" spans="23:23" x14ac:dyDescent="0.25">
      <c r="W215" s="120">
        <f>+INDEX('Users Tracker'!D:D,ROW('Users Tracker'!D222))</f>
        <v>0</v>
      </c>
    </row>
    <row r="216" spans="23:23" x14ac:dyDescent="0.25">
      <c r="W216" s="120">
        <f>+INDEX('Users Tracker'!D:D,ROW('Users Tracker'!D223))</f>
        <v>0</v>
      </c>
    </row>
    <row r="217" spans="23:23" x14ac:dyDescent="0.25">
      <c r="W217" s="120">
        <f>+INDEX('Users Tracker'!D:D,ROW('Users Tracker'!D224))</f>
        <v>0</v>
      </c>
    </row>
    <row r="218" spans="23:23" x14ac:dyDescent="0.25">
      <c r="W218" s="120">
        <f>+INDEX('Users Tracker'!D:D,ROW('Users Tracker'!D225))</f>
        <v>0</v>
      </c>
    </row>
    <row r="219" spans="23:23" x14ac:dyDescent="0.25">
      <c r="W219" s="120">
        <f>+INDEX('Users Tracker'!D:D,ROW('Users Tracker'!D226))</f>
        <v>0</v>
      </c>
    </row>
    <row r="220" spans="23:23" x14ac:dyDescent="0.25">
      <c r="W220" s="120">
        <f>+INDEX('Users Tracker'!D:D,ROW('Users Tracker'!D227))</f>
        <v>0</v>
      </c>
    </row>
    <row r="221" spans="23:23" x14ac:dyDescent="0.25">
      <c r="W221" s="120">
        <f>+INDEX('Users Tracker'!D:D,ROW('Users Tracker'!D228))</f>
        <v>0</v>
      </c>
    </row>
    <row r="222" spans="23:23" x14ac:dyDescent="0.25">
      <c r="W222" s="120">
        <f>+INDEX('Users Tracker'!D:D,ROW('Users Tracker'!D229))</f>
        <v>0</v>
      </c>
    </row>
    <row r="223" spans="23:23" x14ac:dyDescent="0.25">
      <c r="W223" s="120">
        <f>+INDEX('Users Tracker'!D:D,ROW('Users Tracker'!D230))</f>
        <v>0</v>
      </c>
    </row>
    <row r="224" spans="23:23" x14ac:dyDescent="0.25">
      <c r="W224" s="120">
        <f>+INDEX('Users Tracker'!D:D,ROW('Users Tracker'!D231))</f>
        <v>0</v>
      </c>
    </row>
    <row r="225" spans="23:23" x14ac:dyDescent="0.25">
      <c r="W225" s="120">
        <f>+INDEX('Users Tracker'!D:D,ROW('Users Tracker'!D232))</f>
        <v>0</v>
      </c>
    </row>
    <row r="226" spans="23:23" x14ac:dyDescent="0.25">
      <c r="W226" s="120">
        <f>+INDEX('Users Tracker'!D:D,ROW('Users Tracker'!D233))</f>
        <v>0</v>
      </c>
    </row>
    <row r="227" spans="23:23" x14ac:dyDescent="0.25">
      <c r="W227" s="120">
        <f>+INDEX('Users Tracker'!D:D,ROW('Users Tracker'!D234))</f>
        <v>0</v>
      </c>
    </row>
    <row r="228" spans="23:23" x14ac:dyDescent="0.25">
      <c r="W228" s="120">
        <f>+INDEX('Users Tracker'!D:D,ROW('Users Tracker'!D235))</f>
        <v>0</v>
      </c>
    </row>
    <row r="229" spans="23:23" x14ac:dyDescent="0.25">
      <c r="W229" s="120">
        <f>+INDEX('Users Tracker'!D:D,ROW('Users Tracker'!D236))</f>
        <v>0</v>
      </c>
    </row>
    <row r="230" spans="23:23" x14ac:dyDescent="0.25">
      <c r="W230" s="120">
        <f>+INDEX('Users Tracker'!D:D,ROW('Users Tracker'!D237))</f>
        <v>0</v>
      </c>
    </row>
    <row r="231" spans="23:23" x14ac:dyDescent="0.25">
      <c r="W231" s="120">
        <f>+INDEX('Users Tracker'!D:D,ROW('Users Tracker'!D238))</f>
        <v>0</v>
      </c>
    </row>
    <row r="232" spans="23:23" x14ac:dyDescent="0.25">
      <c r="W232" s="120">
        <f>+INDEX('Users Tracker'!D:D,ROW('Users Tracker'!D239))</f>
        <v>0</v>
      </c>
    </row>
    <row r="233" spans="23:23" x14ac:dyDescent="0.25">
      <c r="W233" s="120">
        <f>+INDEX('Users Tracker'!D:D,ROW('Users Tracker'!D240))</f>
        <v>0</v>
      </c>
    </row>
    <row r="234" spans="23:23" x14ac:dyDescent="0.25">
      <c r="W234" s="120">
        <f>+INDEX('Users Tracker'!D:D,ROW('Users Tracker'!D241))</f>
        <v>0</v>
      </c>
    </row>
    <row r="235" spans="23:23" x14ac:dyDescent="0.25">
      <c r="W235" s="120">
        <f>+INDEX('Users Tracker'!D:D,ROW('Users Tracker'!D242))</f>
        <v>0</v>
      </c>
    </row>
    <row r="236" spans="23:23" x14ac:dyDescent="0.25">
      <c r="W236" s="120">
        <f>+INDEX('Users Tracker'!D:D,ROW('Users Tracker'!D243))</f>
        <v>0</v>
      </c>
    </row>
    <row r="237" spans="23:23" x14ac:dyDescent="0.25">
      <c r="W237" s="120">
        <f>+INDEX('Users Tracker'!D:D,ROW('Users Tracker'!D244))</f>
        <v>0</v>
      </c>
    </row>
    <row r="238" spans="23:23" x14ac:dyDescent="0.25">
      <c r="W238" s="120">
        <f>+INDEX('Users Tracker'!D:D,ROW('Users Tracker'!D245))</f>
        <v>0</v>
      </c>
    </row>
    <row r="239" spans="23:23" x14ac:dyDescent="0.25">
      <c r="W239" s="120">
        <f>+INDEX('Users Tracker'!D:D,ROW('Users Tracker'!D246))</f>
        <v>0</v>
      </c>
    </row>
    <row r="240" spans="23:23" x14ac:dyDescent="0.25">
      <c r="W240" s="120">
        <f>+INDEX('Users Tracker'!D:D,ROW('Users Tracker'!D247))</f>
        <v>0</v>
      </c>
    </row>
    <row r="241" spans="23:23" x14ac:dyDescent="0.25">
      <c r="W241" s="120">
        <f>+INDEX('Users Tracker'!D:D,ROW('Users Tracker'!D248))</f>
        <v>0</v>
      </c>
    </row>
    <row r="242" spans="23:23" x14ac:dyDescent="0.25">
      <c r="W242" s="120">
        <f>+INDEX('Users Tracker'!D:D,ROW('Users Tracker'!D249))</f>
        <v>0</v>
      </c>
    </row>
    <row r="243" spans="23:23" x14ac:dyDescent="0.25">
      <c r="W243" s="120">
        <f>+INDEX('Users Tracker'!D:D,ROW('Users Tracker'!D250))</f>
        <v>0</v>
      </c>
    </row>
    <row r="244" spans="23:23" x14ac:dyDescent="0.25">
      <c r="W244" s="120">
        <f>+INDEX('Users Tracker'!D:D,ROW('Users Tracker'!D251))</f>
        <v>0</v>
      </c>
    </row>
    <row r="245" spans="23:23" x14ac:dyDescent="0.25">
      <c r="W245" s="120">
        <f>+INDEX('Users Tracker'!D:D,ROW('Users Tracker'!D252))</f>
        <v>0</v>
      </c>
    </row>
    <row r="246" spans="23:23" x14ac:dyDescent="0.25">
      <c r="W246" s="120">
        <f>+INDEX('Users Tracker'!D:D,ROW('Users Tracker'!D253))</f>
        <v>0</v>
      </c>
    </row>
    <row r="247" spans="23:23" x14ac:dyDescent="0.25">
      <c r="W247" s="120">
        <f>+INDEX('Users Tracker'!D:D,ROW('Users Tracker'!D254))</f>
        <v>0</v>
      </c>
    </row>
    <row r="248" spans="23:23" x14ac:dyDescent="0.25">
      <c r="W248" s="120">
        <f>+INDEX('Users Tracker'!D:D,ROW('Users Tracker'!D255))</f>
        <v>0</v>
      </c>
    </row>
    <row r="249" spans="23:23" x14ac:dyDescent="0.25">
      <c r="W249" s="120">
        <f>+INDEX('Users Tracker'!D:D,ROW('Users Tracker'!D256))</f>
        <v>0</v>
      </c>
    </row>
    <row r="250" spans="23:23" x14ac:dyDescent="0.25">
      <c r="W250" s="120">
        <f>+INDEX('Users Tracker'!D:D,ROW('Users Tracker'!D257))</f>
        <v>0</v>
      </c>
    </row>
    <row r="251" spans="23:23" x14ac:dyDescent="0.25">
      <c r="W251" s="120">
        <f>+INDEX('Users Tracker'!D:D,ROW('Users Tracker'!D258))</f>
        <v>0</v>
      </c>
    </row>
    <row r="252" spans="23:23" x14ac:dyDescent="0.25">
      <c r="W252" s="120">
        <f>+INDEX('Users Tracker'!D:D,ROW('Users Tracker'!D259))</f>
        <v>0</v>
      </c>
    </row>
    <row r="253" spans="23:23" x14ac:dyDescent="0.25">
      <c r="W253" s="120">
        <f>+INDEX('Users Tracker'!D:D,ROW('Users Tracker'!D260))</f>
        <v>0</v>
      </c>
    </row>
    <row r="254" spans="23:23" x14ac:dyDescent="0.25">
      <c r="W254" s="120">
        <f>+INDEX('Users Tracker'!D:D,ROW('Users Tracker'!D261))</f>
        <v>0</v>
      </c>
    </row>
    <row r="255" spans="23:23" x14ac:dyDescent="0.25">
      <c r="W255" s="120">
        <f>+INDEX('Users Tracker'!D:D,ROW('Users Tracker'!D262))</f>
        <v>0</v>
      </c>
    </row>
    <row r="256" spans="23:23" x14ac:dyDescent="0.25">
      <c r="W256" s="120">
        <f>+INDEX('Users Tracker'!D:D,ROW('Users Tracker'!D263))</f>
        <v>0</v>
      </c>
    </row>
    <row r="257" spans="23:23" x14ac:dyDescent="0.25">
      <c r="W257" s="120">
        <f>+INDEX('Users Tracker'!D:D,ROW('Users Tracker'!D264))</f>
        <v>0</v>
      </c>
    </row>
    <row r="258" spans="23:23" x14ac:dyDescent="0.25">
      <c r="W258" s="120">
        <f>+INDEX('Users Tracker'!D:D,ROW('Users Tracker'!D265))</f>
        <v>0</v>
      </c>
    </row>
    <row r="259" spans="23:23" x14ac:dyDescent="0.25">
      <c r="W259" s="120">
        <f>+INDEX('Users Tracker'!D:D,ROW('Users Tracker'!D266))</f>
        <v>0</v>
      </c>
    </row>
    <row r="260" spans="23:23" x14ac:dyDescent="0.25">
      <c r="W260" s="120">
        <f>+INDEX('Users Tracker'!D:D,ROW('Users Tracker'!D267))</f>
        <v>0</v>
      </c>
    </row>
    <row r="261" spans="23:23" x14ac:dyDescent="0.25">
      <c r="W261" s="120">
        <f>+INDEX('Users Tracker'!D:D,ROW('Users Tracker'!D268))</f>
        <v>0</v>
      </c>
    </row>
    <row r="262" spans="23:23" x14ac:dyDescent="0.25">
      <c r="W262" s="120">
        <f>+INDEX('Users Tracker'!D:D,ROW('Users Tracker'!D269))</f>
        <v>0</v>
      </c>
    </row>
    <row r="263" spans="23:23" x14ac:dyDescent="0.25">
      <c r="W263" s="120">
        <f>+INDEX('Users Tracker'!D:D,ROW('Users Tracker'!D270))</f>
        <v>0</v>
      </c>
    </row>
    <row r="264" spans="23:23" x14ac:dyDescent="0.25">
      <c r="W264" s="120">
        <f>+INDEX('Users Tracker'!D:D,ROW('Users Tracker'!D271))</f>
        <v>0</v>
      </c>
    </row>
    <row r="265" spans="23:23" x14ac:dyDescent="0.25">
      <c r="W265" s="120">
        <f>+INDEX('Users Tracker'!D:D,ROW('Users Tracker'!D272))</f>
        <v>0</v>
      </c>
    </row>
    <row r="266" spans="23:23" x14ac:dyDescent="0.25">
      <c r="W266" s="120">
        <f>+INDEX('Users Tracker'!D:D,ROW('Users Tracker'!D273))</f>
        <v>0</v>
      </c>
    </row>
    <row r="267" spans="23:23" x14ac:dyDescent="0.25">
      <c r="W267" s="120">
        <f>+INDEX('Users Tracker'!D:D,ROW('Users Tracker'!D274))</f>
        <v>0</v>
      </c>
    </row>
    <row r="268" spans="23:23" x14ac:dyDescent="0.25">
      <c r="W268" s="120">
        <f>+INDEX('Users Tracker'!D:D,ROW('Users Tracker'!D275))</f>
        <v>0</v>
      </c>
    </row>
    <row r="269" spans="23:23" x14ac:dyDescent="0.25">
      <c r="W269" s="120">
        <f>+INDEX('Users Tracker'!D:D,ROW('Users Tracker'!D276))</f>
        <v>0</v>
      </c>
    </row>
    <row r="270" spans="23:23" x14ac:dyDescent="0.25">
      <c r="W270" s="120">
        <f>+INDEX('Users Tracker'!D:D,ROW('Users Tracker'!D277))</f>
        <v>0</v>
      </c>
    </row>
    <row r="271" spans="23:23" x14ac:dyDescent="0.25">
      <c r="W271" s="120">
        <f>+INDEX('Users Tracker'!D:D,ROW('Users Tracker'!D278))</f>
        <v>0</v>
      </c>
    </row>
    <row r="272" spans="23:23" x14ac:dyDescent="0.25">
      <c r="W272" s="120">
        <f>+INDEX('Users Tracker'!D:D,ROW('Users Tracker'!D279))</f>
        <v>0</v>
      </c>
    </row>
    <row r="273" spans="23:23" x14ac:dyDescent="0.25">
      <c r="W273" s="120">
        <f>+INDEX('Users Tracker'!D:D,ROW('Users Tracker'!D280))</f>
        <v>0</v>
      </c>
    </row>
    <row r="274" spans="23:23" x14ac:dyDescent="0.25">
      <c r="W274" s="120">
        <f>+INDEX('Users Tracker'!D:D,ROW('Users Tracker'!D281))</f>
        <v>0</v>
      </c>
    </row>
    <row r="275" spans="23:23" x14ac:dyDescent="0.25">
      <c r="W275" s="120">
        <f>+INDEX('Users Tracker'!D:D,ROW('Users Tracker'!D282))</f>
        <v>0</v>
      </c>
    </row>
    <row r="276" spans="23:23" x14ac:dyDescent="0.25">
      <c r="W276" s="120">
        <f>+INDEX('Users Tracker'!D:D,ROW('Users Tracker'!D283))</f>
        <v>0</v>
      </c>
    </row>
    <row r="277" spans="23:23" x14ac:dyDescent="0.25">
      <c r="W277" s="120">
        <f>+INDEX('Users Tracker'!D:D,ROW('Users Tracker'!D284))</f>
        <v>0</v>
      </c>
    </row>
    <row r="278" spans="23:23" x14ac:dyDescent="0.25">
      <c r="W278" s="120">
        <f>+INDEX('Users Tracker'!D:D,ROW('Users Tracker'!D285))</f>
        <v>0</v>
      </c>
    </row>
    <row r="279" spans="23:23" x14ac:dyDescent="0.25">
      <c r="W279" s="120">
        <f>+INDEX('Users Tracker'!D:D,ROW('Users Tracker'!D286))</f>
        <v>0</v>
      </c>
    </row>
    <row r="280" spans="23:23" x14ac:dyDescent="0.25">
      <c r="W280" s="120">
        <f>+INDEX('Users Tracker'!D:D,ROW('Users Tracker'!D287))</f>
        <v>0</v>
      </c>
    </row>
    <row r="281" spans="23:23" x14ac:dyDescent="0.25">
      <c r="W281" s="120">
        <f>+INDEX('Users Tracker'!D:D,ROW('Users Tracker'!D288))</f>
        <v>0</v>
      </c>
    </row>
    <row r="282" spans="23:23" x14ac:dyDescent="0.25">
      <c r="W282" s="120">
        <f>+INDEX('Users Tracker'!D:D,ROW('Users Tracker'!D289))</f>
        <v>0</v>
      </c>
    </row>
    <row r="283" spans="23:23" x14ac:dyDescent="0.25">
      <c r="W283" s="120">
        <f>+INDEX('Users Tracker'!D:D,ROW('Users Tracker'!D290))</f>
        <v>0</v>
      </c>
    </row>
    <row r="284" spans="23:23" x14ac:dyDescent="0.25">
      <c r="W284" s="120">
        <f>+INDEX('Users Tracker'!D:D,ROW('Users Tracker'!D291))</f>
        <v>0</v>
      </c>
    </row>
    <row r="285" spans="23:23" x14ac:dyDescent="0.25">
      <c r="W285" s="120">
        <f>+INDEX('Users Tracker'!D:D,ROW('Users Tracker'!D292))</f>
        <v>0</v>
      </c>
    </row>
    <row r="286" spans="23:23" x14ac:dyDescent="0.25">
      <c r="W286" s="120">
        <f>+INDEX('Users Tracker'!D:D,ROW('Users Tracker'!D293))</f>
        <v>0</v>
      </c>
    </row>
    <row r="287" spans="23:23" x14ac:dyDescent="0.25">
      <c r="W287" s="120">
        <f>+INDEX('Users Tracker'!D:D,ROW('Users Tracker'!D294))</f>
        <v>0</v>
      </c>
    </row>
    <row r="288" spans="23:23" x14ac:dyDescent="0.25">
      <c r="W288" s="120">
        <f>+INDEX('Users Tracker'!D:D,ROW('Users Tracker'!D295))</f>
        <v>0</v>
      </c>
    </row>
    <row r="289" spans="23:23" x14ac:dyDescent="0.25">
      <c r="W289" s="120">
        <f>+INDEX('Users Tracker'!D:D,ROW('Users Tracker'!D296))</f>
        <v>0</v>
      </c>
    </row>
    <row r="290" spans="23:23" x14ac:dyDescent="0.25">
      <c r="W290" s="120">
        <f>+INDEX('Users Tracker'!D:D,ROW('Users Tracker'!D297))</f>
        <v>0</v>
      </c>
    </row>
    <row r="291" spans="23:23" x14ac:dyDescent="0.25">
      <c r="W291" s="120">
        <f>+INDEX('Users Tracker'!D:D,ROW('Users Tracker'!D298))</f>
        <v>0</v>
      </c>
    </row>
    <row r="292" spans="23:23" x14ac:dyDescent="0.25">
      <c r="W292" s="120">
        <f>+INDEX('Users Tracker'!D:D,ROW('Users Tracker'!D299))</f>
        <v>0</v>
      </c>
    </row>
    <row r="293" spans="23:23" x14ac:dyDescent="0.25">
      <c r="W293" s="120">
        <f>+INDEX('Users Tracker'!D:D,ROW('Users Tracker'!D300))</f>
        <v>0</v>
      </c>
    </row>
    <row r="294" spans="23:23" x14ac:dyDescent="0.25">
      <c r="W294" s="120">
        <f>+INDEX('Users Tracker'!D:D,ROW('Users Tracker'!D301))</f>
        <v>0</v>
      </c>
    </row>
    <row r="295" spans="23:23" x14ac:dyDescent="0.25">
      <c r="W295" s="120">
        <f>+INDEX('Users Tracker'!D:D,ROW('Users Tracker'!D302))</f>
        <v>0</v>
      </c>
    </row>
    <row r="296" spans="23:23" x14ac:dyDescent="0.25">
      <c r="W296" s="120">
        <f>+INDEX('Users Tracker'!D:D,ROW('Users Tracker'!D303))</f>
        <v>0</v>
      </c>
    </row>
    <row r="297" spans="23:23" x14ac:dyDescent="0.25">
      <c r="W297" s="120">
        <f>+INDEX('Users Tracker'!D:D,ROW('Users Tracker'!D304))</f>
        <v>0</v>
      </c>
    </row>
    <row r="298" spans="23:23" x14ac:dyDescent="0.25">
      <c r="W298" s="120">
        <f>+INDEX('Users Tracker'!D:D,ROW('Users Tracker'!D305))</f>
        <v>0</v>
      </c>
    </row>
    <row r="299" spans="23:23" x14ac:dyDescent="0.25">
      <c r="W299" s="120">
        <f>+INDEX('Users Tracker'!D:D,ROW('Users Tracker'!D306))</f>
        <v>0</v>
      </c>
    </row>
    <row r="300" spans="23:23" x14ac:dyDescent="0.25">
      <c r="W300" s="120">
        <f>+INDEX('Users Tracker'!D:D,ROW('Users Tracker'!D307))</f>
        <v>0</v>
      </c>
    </row>
    <row r="301" spans="23:23" x14ac:dyDescent="0.25">
      <c r="W301" s="120">
        <f>+INDEX('Users Tracker'!D:D,ROW('Users Tracker'!D308))</f>
        <v>0</v>
      </c>
    </row>
    <row r="302" spans="23:23" x14ac:dyDescent="0.25">
      <c r="W302" s="120">
        <f>+INDEX('Users Tracker'!D:D,ROW('Users Tracker'!D309))</f>
        <v>0</v>
      </c>
    </row>
    <row r="303" spans="23:23" x14ac:dyDescent="0.25">
      <c r="W303" s="120">
        <f>+INDEX('Users Tracker'!D:D,ROW('Users Tracker'!D310))</f>
        <v>0</v>
      </c>
    </row>
    <row r="304" spans="23:23" x14ac:dyDescent="0.25">
      <c r="W304" s="120">
        <f>+INDEX('Users Tracker'!D:D,ROW('Users Tracker'!D311))</f>
        <v>0</v>
      </c>
    </row>
    <row r="305" spans="23:23" x14ac:dyDescent="0.25">
      <c r="W305" s="120">
        <f>+INDEX('Users Tracker'!D:D,ROW('Users Tracker'!D312))</f>
        <v>0</v>
      </c>
    </row>
    <row r="306" spans="23:23" x14ac:dyDescent="0.25">
      <c r="W306" s="120">
        <f>+INDEX('Users Tracker'!D:D,ROW('Users Tracker'!D313))</f>
        <v>0</v>
      </c>
    </row>
    <row r="307" spans="23:23" x14ac:dyDescent="0.25">
      <c r="W307" s="120">
        <f>+INDEX('Users Tracker'!D:D,ROW('Users Tracker'!D314))</f>
        <v>0</v>
      </c>
    </row>
    <row r="308" spans="23:23" x14ac:dyDescent="0.25">
      <c r="W308" s="120">
        <f>+INDEX('Users Tracker'!D:D,ROW('Users Tracker'!D315))</f>
        <v>0</v>
      </c>
    </row>
    <row r="309" spans="23:23" x14ac:dyDescent="0.25">
      <c r="W309" s="120">
        <f>+INDEX('Users Tracker'!D:D,ROW('Users Tracker'!D316))</f>
        <v>0</v>
      </c>
    </row>
    <row r="310" spans="23:23" x14ac:dyDescent="0.25">
      <c r="W310" s="120">
        <f>+INDEX('Users Tracker'!D:D,ROW('Users Tracker'!D317))</f>
        <v>0</v>
      </c>
    </row>
    <row r="311" spans="23:23" x14ac:dyDescent="0.25">
      <c r="W311" s="120">
        <f>+INDEX('Users Tracker'!D:D,ROW('Users Tracker'!D318))</f>
        <v>0</v>
      </c>
    </row>
    <row r="312" spans="23:23" x14ac:dyDescent="0.25">
      <c r="W312" s="120">
        <f>+INDEX('Users Tracker'!D:D,ROW('Users Tracker'!D319))</f>
        <v>0</v>
      </c>
    </row>
    <row r="313" spans="23:23" x14ac:dyDescent="0.25">
      <c r="W313" s="120">
        <f>+INDEX('Users Tracker'!D:D,ROW('Users Tracker'!D320))</f>
        <v>0</v>
      </c>
    </row>
    <row r="314" spans="23:23" x14ac:dyDescent="0.25">
      <c r="W314" s="120">
        <f>+INDEX('Users Tracker'!D:D,ROW('Users Tracker'!D321))</f>
        <v>0</v>
      </c>
    </row>
    <row r="315" spans="23:23" x14ac:dyDescent="0.25">
      <c r="W315" s="120">
        <f>+INDEX('Users Tracker'!D:D,ROW('Users Tracker'!D322))</f>
        <v>0</v>
      </c>
    </row>
    <row r="316" spans="23:23" x14ac:dyDescent="0.25">
      <c r="W316" s="120">
        <f>+INDEX('Users Tracker'!D:D,ROW('Users Tracker'!D323))</f>
        <v>0</v>
      </c>
    </row>
    <row r="317" spans="23:23" x14ac:dyDescent="0.25">
      <c r="W317" s="120">
        <f>+INDEX('Users Tracker'!D:D,ROW('Users Tracker'!D324))</f>
        <v>0</v>
      </c>
    </row>
    <row r="318" spans="23:23" x14ac:dyDescent="0.25">
      <c r="W318" s="120">
        <f>+INDEX('Users Tracker'!D:D,ROW('Users Tracker'!D325))</f>
        <v>0</v>
      </c>
    </row>
    <row r="319" spans="23:23" x14ac:dyDescent="0.25">
      <c r="W319" s="120">
        <f>+INDEX('Users Tracker'!D:D,ROW('Users Tracker'!D326))</f>
        <v>0</v>
      </c>
    </row>
    <row r="320" spans="23:23" x14ac:dyDescent="0.25">
      <c r="W320" s="120">
        <f>+INDEX('Users Tracker'!D:D,ROW('Users Tracker'!D327))</f>
        <v>0</v>
      </c>
    </row>
    <row r="321" spans="23:23" x14ac:dyDescent="0.25">
      <c r="W321" s="120">
        <f>+INDEX('Users Tracker'!D:D,ROW('Users Tracker'!D328))</f>
        <v>0</v>
      </c>
    </row>
    <row r="322" spans="23:23" x14ac:dyDescent="0.25">
      <c r="W322" s="120">
        <f>+INDEX('Users Tracker'!D:D,ROW('Users Tracker'!D329))</f>
        <v>0</v>
      </c>
    </row>
    <row r="323" spans="23:23" x14ac:dyDescent="0.25">
      <c r="W323" s="120">
        <f>+INDEX('Users Tracker'!D:D,ROW('Users Tracker'!D330))</f>
        <v>0</v>
      </c>
    </row>
    <row r="324" spans="23:23" x14ac:dyDescent="0.25">
      <c r="W324" s="120">
        <f>+INDEX('Users Tracker'!D:D,ROW('Users Tracker'!D331))</f>
        <v>0</v>
      </c>
    </row>
    <row r="325" spans="23:23" x14ac:dyDescent="0.25">
      <c r="W325" s="120">
        <f>+INDEX('Users Tracker'!D:D,ROW('Users Tracker'!D332))</f>
        <v>0</v>
      </c>
    </row>
    <row r="326" spans="23:23" x14ac:dyDescent="0.25">
      <c r="W326" s="120">
        <f>+INDEX('Users Tracker'!D:D,ROW('Users Tracker'!D333))</f>
        <v>0</v>
      </c>
    </row>
    <row r="327" spans="23:23" x14ac:dyDescent="0.25">
      <c r="W327" s="120">
        <f>+INDEX('Users Tracker'!D:D,ROW('Users Tracker'!D334))</f>
        <v>0</v>
      </c>
    </row>
    <row r="328" spans="23:23" x14ac:dyDescent="0.25">
      <c r="W328" s="120">
        <f>+INDEX('Users Tracker'!D:D,ROW('Users Tracker'!D335))</f>
        <v>0</v>
      </c>
    </row>
    <row r="329" spans="23:23" x14ac:dyDescent="0.25">
      <c r="W329" s="120">
        <f>+INDEX('Users Tracker'!D:D,ROW('Users Tracker'!D336))</f>
        <v>0</v>
      </c>
    </row>
    <row r="330" spans="23:23" x14ac:dyDescent="0.25">
      <c r="W330" s="120">
        <f>+INDEX('Users Tracker'!D:D,ROW('Users Tracker'!D337))</f>
        <v>0</v>
      </c>
    </row>
    <row r="331" spans="23:23" x14ac:dyDescent="0.25">
      <c r="W331" s="120">
        <f>+INDEX('Users Tracker'!D:D,ROW('Users Tracker'!D338))</f>
        <v>0</v>
      </c>
    </row>
    <row r="332" spans="23:23" x14ac:dyDescent="0.25">
      <c r="W332" s="120">
        <f>+INDEX('Users Tracker'!D:D,ROW('Users Tracker'!D339))</f>
        <v>0</v>
      </c>
    </row>
    <row r="333" spans="23:23" x14ac:dyDescent="0.25">
      <c r="W333" s="120">
        <f>+INDEX('Users Tracker'!D:D,ROW('Users Tracker'!D340))</f>
        <v>0</v>
      </c>
    </row>
    <row r="334" spans="23:23" x14ac:dyDescent="0.25">
      <c r="W334" s="120">
        <f>+INDEX('Users Tracker'!D:D,ROW('Users Tracker'!D341))</f>
        <v>0</v>
      </c>
    </row>
    <row r="335" spans="23:23" x14ac:dyDescent="0.25">
      <c r="W335" s="120">
        <f>+INDEX('Users Tracker'!D:D,ROW('Users Tracker'!D342))</f>
        <v>0</v>
      </c>
    </row>
    <row r="336" spans="23:23" x14ac:dyDescent="0.25">
      <c r="W336" s="120">
        <f>+INDEX('Users Tracker'!D:D,ROW('Users Tracker'!D343))</f>
        <v>0</v>
      </c>
    </row>
    <row r="337" spans="23:23" x14ac:dyDescent="0.25">
      <c r="W337" s="120">
        <f>+INDEX('Users Tracker'!D:D,ROW('Users Tracker'!D344))</f>
        <v>0</v>
      </c>
    </row>
    <row r="338" spans="23:23" x14ac:dyDescent="0.25">
      <c r="W338" s="120">
        <f>+INDEX('Users Tracker'!D:D,ROW('Users Tracker'!D345))</f>
        <v>0</v>
      </c>
    </row>
    <row r="339" spans="23:23" x14ac:dyDescent="0.25">
      <c r="W339" s="120">
        <f>+INDEX('Users Tracker'!D:D,ROW('Users Tracker'!D346))</f>
        <v>0</v>
      </c>
    </row>
    <row r="340" spans="23:23" x14ac:dyDescent="0.25">
      <c r="W340" s="120">
        <f>+INDEX('Users Tracker'!D:D,ROW('Users Tracker'!D347))</f>
        <v>0</v>
      </c>
    </row>
    <row r="341" spans="23:23" x14ac:dyDescent="0.25">
      <c r="W341" s="120">
        <f>+INDEX('Users Tracker'!D:D,ROW('Users Tracker'!D348))</f>
        <v>0</v>
      </c>
    </row>
    <row r="342" spans="23:23" x14ac:dyDescent="0.25">
      <c r="W342" s="120">
        <f>+INDEX('Users Tracker'!D:D,ROW('Users Tracker'!D349))</f>
        <v>0</v>
      </c>
    </row>
    <row r="343" spans="23:23" x14ac:dyDescent="0.25">
      <c r="W343" s="120">
        <f>+INDEX('Users Tracker'!D:D,ROW('Users Tracker'!D350))</f>
        <v>0</v>
      </c>
    </row>
    <row r="344" spans="23:23" x14ac:dyDescent="0.25">
      <c r="W344" s="120">
        <f>+INDEX('Users Tracker'!D:D,ROW('Users Tracker'!D351))</f>
        <v>0</v>
      </c>
    </row>
    <row r="345" spans="23:23" x14ac:dyDescent="0.25">
      <c r="W345" s="120">
        <f>+INDEX('Users Tracker'!D:D,ROW('Users Tracker'!D352))</f>
        <v>0</v>
      </c>
    </row>
    <row r="346" spans="23:23" x14ac:dyDescent="0.25">
      <c r="W346" s="120">
        <f>+INDEX('Users Tracker'!D:D,ROW('Users Tracker'!D353))</f>
        <v>0</v>
      </c>
    </row>
    <row r="347" spans="23:23" x14ac:dyDescent="0.25">
      <c r="W347" s="120">
        <f>+INDEX('Users Tracker'!D:D,ROW('Users Tracker'!D354))</f>
        <v>0</v>
      </c>
    </row>
    <row r="348" spans="23:23" x14ac:dyDescent="0.25">
      <c r="W348" s="120">
        <f>+INDEX('Users Tracker'!D:D,ROW('Users Tracker'!D355))</f>
        <v>0</v>
      </c>
    </row>
    <row r="349" spans="23:23" x14ac:dyDescent="0.25">
      <c r="W349" s="120">
        <f>+INDEX('Users Tracker'!D:D,ROW('Users Tracker'!D356))</f>
        <v>0</v>
      </c>
    </row>
    <row r="350" spans="23:23" x14ac:dyDescent="0.25">
      <c r="W350" s="120">
        <f>+INDEX('Users Tracker'!D:D,ROW('Users Tracker'!D357))</f>
        <v>0</v>
      </c>
    </row>
    <row r="351" spans="23:23" x14ac:dyDescent="0.25">
      <c r="W351" s="120">
        <f>+INDEX('Users Tracker'!D:D,ROW('Users Tracker'!D358))</f>
        <v>0</v>
      </c>
    </row>
    <row r="352" spans="23:23" x14ac:dyDescent="0.25">
      <c r="W352" s="120">
        <f>+INDEX('Users Tracker'!D:D,ROW('Users Tracker'!D359))</f>
        <v>0</v>
      </c>
    </row>
    <row r="353" spans="23:23" x14ac:dyDescent="0.25">
      <c r="W353" s="120">
        <f>+INDEX('Users Tracker'!D:D,ROW('Users Tracker'!D360))</f>
        <v>0</v>
      </c>
    </row>
    <row r="354" spans="23:23" x14ac:dyDescent="0.25">
      <c r="W354" s="120">
        <f>+INDEX('Users Tracker'!D:D,ROW('Users Tracker'!D361))</f>
        <v>0</v>
      </c>
    </row>
    <row r="355" spans="23:23" x14ac:dyDescent="0.25">
      <c r="W355" s="120">
        <f>+INDEX('Users Tracker'!D:D,ROW('Users Tracker'!D362))</f>
        <v>0</v>
      </c>
    </row>
    <row r="356" spans="23:23" x14ac:dyDescent="0.25">
      <c r="W356" s="120">
        <f>+INDEX('Users Tracker'!D:D,ROW('Users Tracker'!D363))</f>
        <v>0</v>
      </c>
    </row>
    <row r="357" spans="23:23" x14ac:dyDescent="0.25">
      <c r="W357" s="120">
        <f>+INDEX('Users Tracker'!D:D,ROW('Users Tracker'!D364))</f>
        <v>0</v>
      </c>
    </row>
    <row r="358" spans="23:23" x14ac:dyDescent="0.25">
      <c r="W358" s="120">
        <f>+INDEX('Users Tracker'!D:D,ROW('Users Tracker'!D365))</f>
        <v>0</v>
      </c>
    </row>
    <row r="359" spans="23:23" x14ac:dyDescent="0.25">
      <c r="W359" s="120">
        <f>+INDEX('Users Tracker'!D:D,ROW('Users Tracker'!D366))</f>
        <v>0</v>
      </c>
    </row>
    <row r="360" spans="23:23" x14ac:dyDescent="0.25">
      <c r="W360" s="120">
        <f>+INDEX('Users Tracker'!D:D,ROW('Users Tracker'!D367))</f>
        <v>0</v>
      </c>
    </row>
    <row r="361" spans="23:23" x14ac:dyDescent="0.25">
      <c r="W361" s="120">
        <f>+INDEX('Users Tracker'!D:D,ROW('Users Tracker'!D368))</f>
        <v>0</v>
      </c>
    </row>
    <row r="362" spans="23:23" x14ac:dyDescent="0.25">
      <c r="W362" s="120">
        <f>+INDEX('Users Tracker'!D:D,ROW('Users Tracker'!D369))</f>
        <v>0</v>
      </c>
    </row>
    <row r="363" spans="23:23" x14ac:dyDescent="0.25">
      <c r="W363" s="120">
        <f>+INDEX('Users Tracker'!D:D,ROW('Users Tracker'!D370))</f>
        <v>0</v>
      </c>
    </row>
    <row r="364" spans="23:23" x14ac:dyDescent="0.25">
      <c r="W364" s="120">
        <f>+INDEX('Users Tracker'!D:D,ROW('Users Tracker'!D371))</f>
        <v>0</v>
      </c>
    </row>
    <row r="365" spans="23:23" x14ac:dyDescent="0.25">
      <c r="W365" s="120">
        <f>+INDEX('Users Tracker'!D:D,ROW('Users Tracker'!D372))</f>
        <v>0</v>
      </c>
    </row>
    <row r="366" spans="23:23" x14ac:dyDescent="0.25">
      <c r="W366" s="120">
        <f>+INDEX('Users Tracker'!D:D,ROW('Users Tracker'!D373))</f>
        <v>0</v>
      </c>
    </row>
    <row r="367" spans="23:23" x14ac:dyDescent="0.25">
      <c r="W367" s="120">
        <f>+INDEX('Users Tracker'!D:D,ROW('Users Tracker'!D374))</f>
        <v>0</v>
      </c>
    </row>
    <row r="368" spans="23:23" x14ac:dyDescent="0.25">
      <c r="W368" s="120">
        <f>+INDEX('Users Tracker'!D:D,ROW('Users Tracker'!D375))</f>
        <v>0</v>
      </c>
    </row>
    <row r="369" spans="23:23" x14ac:dyDescent="0.25">
      <c r="W369" s="120">
        <f>+INDEX('Users Tracker'!D:D,ROW('Users Tracker'!D376))</f>
        <v>0</v>
      </c>
    </row>
    <row r="370" spans="23:23" x14ac:dyDescent="0.25">
      <c r="W370" s="120">
        <f>+INDEX('Users Tracker'!D:D,ROW('Users Tracker'!D377))</f>
        <v>0</v>
      </c>
    </row>
    <row r="371" spans="23:23" x14ac:dyDescent="0.25">
      <c r="W371" s="120">
        <f>+INDEX('Users Tracker'!D:D,ROW('Users Tracker'!D378))</f>
        <v>0</v>
      </c>
    </row>
    <row r="372" spans="23:23" x14ac:dyDescent="0.25">
      <c r="W372" s="120">
        <f>+INDEX('Users Tracker'!D:D,ROW('Users Tracker'!D379))</f>
        <v>0</v>
      </c>
    </row>
    <row r="373" spans="23:23" x14ac:dyDescent="0.25">
      <c r="W373" s="120">
        <f>+INDEX('Users Tracker'!D:D,ROW('Users Tracker'!D380))</f>
        <v>0</v>
      </c>
    </row>
    <row r="374" spans="23:23" x14ac:dyDescent="0.25">
      <c r="W374" s="120">
        <f>+INDEX('Users Tracker'!D:D,ROW('Users Tracker'!D381))</f>
        <v>0</v>
      </c>
    </row>
    <row r="375" spans="23:23" x14ac:dyDescent="0.25">
      <c r="W375" s="120">
        <f>+INDEX('Users Tracker'!D:D,ROW('Users Tracker'!D382))</f>
        <v>0</v>
      </c>
    </row>
    <row r="376" spans="23:23" x14ac:dyDescent="0.25">
      <c r="W376" s="120">
        <f>+INDEX('Users Tracker'!D:D,ROW('Users Tracker'!D383))</f>
        <v>0</v>
      </c>
    </row>
    <row r="377" spans="23:23" x14ac:dyDescent="0.25">
      <c r="W377" s="120">
        <f>+INDEX('Users Tracker'!D:D,ROW('Users Tracker'!D384))</f>
        <v>0</v>
      </c>
    </row>
    <row r="378" spans="23:23" x14ac:dyDescent="0.25">
      <c r="W378" s="120">
        <f>+INDEX('Users Tracker'!D:D,ROW('Users Tracker'!D385))</f>
        <v>0</v>
      </c>
    </row>
    <row r="379" spans="23:23" x14ac:dyDescent="0.25">
      <c r="W379" s="120">
        <f>+INDEX('Users Tracker'!D:D,ROW('Users Tracker'!D386))</f>
        <v>0</v>
      </c>
    </row>
    <row r="380" spans="23:23" x14ac:dyDescent="0.25">
      <c r="W380" s="120">
        <f>+INDEX('Users Tracker'!D:D,ROW('Users Tracker'!D387))</f>
        <v>0</v>
      </c>
    </row>
    <row r="381" spans="23:23" x14ac:dyDescent="0.25">
      <c r="W381" s="120">
        <f>+INDEX('Users Tracker'!D:D,ROW('Users Tracker'!D388))</f>
        <v>0</v>
      </c>
    </row>
    <row r="382" spans="23:23" x14ac:dyDescent="0.25">
      <c r="W382" s="120">
        <f>+INDEX('Users Tracker'!D:D,ROW('Users Tracker'!D389))</f>
        <v>0</v>
      </c>
    </row>
    <row r="383" spans="23:23" x14ac:dyDescent="0.25">
      <c r="W383" s="120">
        <f>+INDEX('Users Tracker'!D:D,ROW('Users Tracker'!D390))</f>
        <v>0</v>
      </c>
    </row>
    <row r="384" spans="23:23" x14ac:dyDescent="0.25">
      <c r="W384" s="120">
        <f>+INDEX('Users Tracker'!D:D,ROW('Users Tracker'!D391))</f>
        <v>0</v>
      </c>
    </row>
    <row r="385" spans="23:23" x14ac:dyDescent="0.25">
      <c r="W385" s="120">
        <f>+INDEX('Users Tracker'!D:D,ROW('Users Tracker'!D392))</f>
        <v>0</v>
      </c>
    </row>
    <row r="386" spans="23:23" x14ac:dyDescent="0.25">
      <c r="W386" s="120">
        <f>+INDEX('Users Tracker'!D:D,ROW('Users Tracker'!D393))</f>
        <v>0</v>
      </c>
    </row>
    <row r="387" spans="23:23" x14ac:dyDescent="0.25">
      <c r="W387" s="120">
        <f>+INDEX('Users Tracker'!D:D,ROW('Users Tracker'!D394))</f>
        <v>0</v>
      </c>
    </row>
    <row r="388" spans="23:23" x14ac:dyDescent="0.25">
      <c r="W388" s="120">
        <f>+INDEX('Users Tracker'!D:D,ROW('Users Tracker'!D395))</f>
        <v>0</v>
      </c>
    </row>
    <row r="389" spans="23:23" x14ac:dyDescent="0.25">
      <c r="W389" s="120">
        <f>+INDEX('Users Tracker'!D:D,ROW('Users Tracker'!D396))</f>
        <v>0</v>
      </c>
    </row>
    <row r="390" spans="23:23" x14ac:dyDescent="0.25">
      <c r="W390" s="120">
        <f>+INDEX('Users Tracker'!D:D,ROW('Users Tracker'!D397))</f>
        <v>0</v>
      </c>
    </row>
    <row r="391" spans="23:23" x14ac:dyDescent="0.25">
      <c r="W391" s="120">
        <f>+INDEX('Users Tracker'!D:D,ROW('Users Tracker'!D398))</f>
        <v>0</v>
      </c>
    </row>
    <row r="392" spans="23:23" x14ac:dyDescent="0.25">
      <c r="W392" s="120">
        <f>+INDEX('Users Tracker'!D:D,ROW('Users Tracker'!D399))</f>
        <v>0</v>
      </c>
    </row>
    <row r="393" spans="23:23" x14ac:dyDescent="0.25">
      <c r="W393" s="120">
        <f>+INDEX('Users Tracker'!D:D,ROW('Users Tracker'!D400))</f>
        <v>0</v>
      </c>
    </row>
    <row r="394" spans="23:23" x14ac:dyDescent="0.25">
      <c r="W394" s="120">
        <f>+INDEX('Users Tracker'!D:D,ROW('Users Tracker'!D401))</f>
        <v>0</v>
      </c>
    </row>
    <row r="395" spans="23:23" x14ac:dyDescent="0.25">
      <c r="W395" s="120">
        <f>+INDEX('Users Tracker'!D:D,ROW('Users Tracker'!D402))</f>
        <v>0</v>
      </c>
    </row>
    <row r="396" spans="23:23" x14ac:dyDescent="0.25">
      <c r="W396" s="120">
        <f>+INDEX('Users Tracker'!D:D,ROW('Users Tracker'!D403))</f>
        <v>0</v>
      </c>
    </row>
    <row r="397" spans="23:23" x14ac:dyDescent="0.25">
      <c r="W397" s="120">
        <f>+INDEX('Users Tracker'!D:D,ROW('Users Tracker'!D404))</f>
        <v>0</v>
      </c>
    </row>
    <row r="398" spans="23:23" x14ac:dyDescent="0.25">
      <c r="W398" s="120">
        <f>+INDEX('Users Tracker'!D:D,ROW('Users Tracker'!D405))</f>
        <v>0</v>
      </c>
    </row>
    <row r="399" spans="23:23" x14ac:dyDescent="0.25">
      <c r="W399" s="120">
        <f>+INDEX('Users Tracker'!D:D,ROW('Users Tracker'!D406))</f>
        <v>0</v>
      </c>
    </row>
    <row r="400" spans="23:23" x14ac:dyDescent="0.25">
      <c r="W400" s="120">
        <f>+INDEX('Users Tracker'!D:D,ROW('Users Tracker'!D407))</f>
        <v>0</v>
      </c>
    </row>
    <row r="401" spans="23:23" x14ac:dyDescent="0.25">
      <c r="W401" s="120">
        <f>+INDEX('Users Tracker'!D:D,ROW('Users Tracker'!D408))</f>
        <v>0</v>
      </c>
    </row>
    <row r="402" spans="23:23" x14ac:dyDescent="0.25">
      <c r="W402" s="120">
        <f>+INDEX('Users Tracker'!D:D,ROW('Users Tracker'!D409))</f>
        <v>0</v>
      </c>
    </row>
    <row r="403" spans="23:23" x14ac:dyDescent="0.25">
      <c r="W403" s="120">
        <f>+INDEX('Users Tracker'!D:D,ROW('Users Tracker'!D410))</f>
        <v>0</v>
      </c>
    </row>
    <row r="404" spans="23:23" x14ac:dyDescent="0.25">
      <c r="W404" s="120">
        <f>+INDEX('Users Tracker'!D:D,ROW('Users Tracker'!D411))</f>
        <v>0</v>
      </c>
    </row>
    <row r="405" spans="23:23" x14ac:dyDescent="0.25">
      <c r="W405" s="120">
        <f>+INDEX('Users Tracker'!D:D,ROW('Users Tracker'!D412))</f>
        <v>0</v>
      </c>
    </row>
    <row r="406" spans="23:23" x14ac:dyDescent="0.25">
      <c r="W406" s="120">
        <f>+INDEX('Users Tracker'!D:D,ROW('Users Tracker'!D413))</f>
        <v>0</v>
      </c>
    </row>
    <row r="407" spans="23:23" x14ac:dyDescent="0.25">
      <c r="W407" s="120">
        <f>+INDEX('Users Tracker'!D:D,ROW('Users Tracker'!D414))</f>
        <v>0</v>
      </c>
    </row>
    <row r="408" spans="23:23" x14ac:dyDescent="0.25">
      <c r="W408" s="120">
        <f>+INDEX('Users Tracker'!D:D,ROW('Users Tracker'!D415))</f>
        <v>0</v>
      </c>
    </row>
    <row r="409" spans="23:23" x14ac:dyDescent="0.25">
      <c r="W409" s="120">
        <f>+INDEX('Users Tracker'!D:D,ROW('Users Tracker'!D416))</f>
        <v>0</v>
      </c>
    </row>
    <row r="410" spans="23:23" x14ac:dyDescent="0.25">
      <c r="W410" s="120">
        <f>+INDEX('Users Tracker'!D:D,ROW('Users Tracker'!D417))</f>
        <v>0</v>
      </c>
    </row>
    <row r="411" spans="23:23" x14ac:dyDescent="0.25">
      <c r="W411" s="120">
        <f>+INDEX('Users Tracker'!D:D,ROW('Users Tracker'!D418))</f>
        <v>0</v>
      </c>
    </row>
    <row r="412" spans="23:23" x14ac:dyDescent="0.25">
      <c r="W412" s="120">
        <f>+INDEX('Users Tracker'!D:D,ROW('Users Tracker'!D419))</f>
        <v>0</v>
      </c>
    </row>
    <row r="413" spans="23:23" x14ac:dyDescent="0.25">
      <c r="W413" s="120">
        <f>+INDEX('Users Tracker'!D:D,ROW('Users Tracker'!D420))</f>
        <v>0</v>
      </c>
    </row>
    <row r="414" spans="23:23" x14ac:dyDescent="0.25">
      <c r="W414" s="120">
        <f>+INDEX('Users Tracker'!D:D,ROW('Users Tracker'!D421))</f>
        <v>0</v>
      </c>
    </row>
    <row r="415" spans="23:23" x14ac:dyDescent="0.25">
      <c r="W415" s="120">
        <f>+INDEX('Users Tracker'!D:D,ROW('Users Tracker'!D422))</f>
        <v>0</v>
      </c>
    </row>
    <row r="416" spans="23:23" x14ac:dyDescent="0.25">
      <c r="W416" s="120">
        <f>+INDEX('Users Tracker'!D:D,ROW('Users Tracker'!D423))</f>
        <v>0</v>
      </c>
    </row>
    <row r="417" spans="23:23" x14ac:dyDescent="0.25">
      <c r="W417" s="120">
        <f>+INDEX('Users Tracker'!D:D,ROW('Users Tracker'!D424))</f>
        <v>0</v>
      </c>
    </row>
    <row r="418" spans="23:23" x14ac:dyDescent="0.25">
      <c r="W418" s="120">
        <f>+INDEX('Users Tracker'!D:D,ROW('Users Tracker'!D425))</f>
        <v>0</v>
      </c>
    </row>
    <row r="419" spans="23:23" x14ac:dyDescent="0.25">
      <c r="W419" s="120">
        <f>+INDEX('Users Tracker'!D:D,ROW('Users Tracker'!D426))</f>
        <v>0</v>
      </c>
    </row>
    <row r="420" spans="23:23" x14ac:dyDescent="0.25">
      <c r="W420" s="120">
        <f>+INDEX('Users Tracker'!D:D,ROW('Users Tracker'!D427))</f>
        <v>0</v>
      </c>
    </row>
    <row r="421" spans="23:23" x14ac:dyDescent="0.25">
      <c r="W421" s="120">
        <f>+INDEX('Users Tracker'!D:D,ROW('Users Tracker'!D428))</f>
        <v>0</v>
      </c>
    </row>
    <row r="422" spans="23:23" x14ac:dyDescent="0.25">
      <c r="W422" s="120">
        <f>+INDEX('Users Tracker'!D:D,ROW('Users Tracker'!D429))</f>
        <v>0</v>
      </c>
    </row>
    <row r="423" spans="23:23" x14ac:dyDescent="0.25">
      <c r="W423" s="120">
        <f>+INDEX('Users Tracker'!D:D,ROW('Users Tracker'!D430))</f>
        <v>0</v>
      </c>
    </row>
    <row r="424" spans="23:23" x14ac:dyDescent="0.25">
      <c r="W424" s="120">
        <f>+INDEX('Users Tracker'!D:D,ROW('Users Tracker'!D431))</f>
        <v>0</v>
      </c>
    </row>
    <row r="425" spans="23:23" x14ac:dyDescent="0.25">
      <c r="W425" s="120">
        <f>+INDEX('Users Tracker'!D:D,ROW('Users Tracker'!D432))</f>
        <v>0</v>
      </c>
    </row>
    <row r="426" spans="23:23" x14ac:dyDescent="0.25">
      <c r="W426" s="120">
        <f>+INDEX('Users Tracker'!D:D,ROW('Users Tracker'!D433))</f>
        <v>0</v>
      </c>
    </row>
    <row r="427" spans="23:23" x14ac:dyDescent="0.25">
      <c r="W427" s="120">
        <f>+INDEX('Users Tracker'!D:D,ROW('Users Tracker'!D434))</f>
        <v>0</v>
      </c>
    </row>
    <row r="428" spans="23:23" x14ac:dyDescent="0.25">
      <c r="W428" s="120">
        <f>+INDEX('Users Tracker'!D:D,ROW('Users Tracker'!D435))</f>
        <v>0</v>
      </c>
    </row>
    <row r="429" spans="23:23" x14ac:dyDescent="0.25">
      <c r="W429" s="120">
        <f>+INDEX('Users Tracker'!D:D,ROW('Users Tracker'!D436))</f>
        <v>0</v>
      </c>
    </row>
    <row r="430" spans="23:23" x14ac:dyDescent="0.25">
      <c r="W430" s="120">
        <f>+INDEX('Users Tracker'!D:D,ROW('Users Tracker'!D437))</f>
        <v>0</v>
      </c>
    </row>
    <row r="431" spans="23:23" x14ac:dyDescent="0.25">
      <c r="W431" s="120">
        <f>+INDEX('Users Tracker'!D:D,ROW('Users Tracker'!D438))</f>
        <v>0</v>
      </c>
    </row>
    <row r="432" spans="23:23" x14ac:dyDescent="0.25">
      <c r="W432" s="120">
        <f>+INDEX('Users Tracker'!D:D,ROW('Users Tracker'!D439))</f>
        <v>0</v>
      </c>
    </row>
    <row r="433" spans="23:23" x14ac:dyDescent="0.25">
      <c r="W433" s="120">
        <f>+INDEX('Users Tracker'!D:D,ROW('Users Tracker'!D440))</f>
        <v>0</v>
      </c>
    </row>
    <row r="434" spans="23:23" x14ac:dyDescent="0.25">
      <c r="W434" s="120">
        <f>+INDEX('Users Tracker'!D:D,ROW('Users Tracker'!D441))</f>
        <v>0</v>
      </c>
    </row>
    <row r="435" spans="23:23" x14ac:dyDescent="0.25">
      <c r="W435" s="120">
        <f>+INDEX('Users Tracker'!D:D,ROW('Users Tracker'!D442))</f>
        <v>0</v>
      </c>
    </row>
    <row r="436" spans="23:23" x14ac:dyDescent="0.25">
      <c r="W436" s="120">
        <f>+INDEX('Users Tracker'!D:D,ROW('Users Tracker'!D443))</f>
        <v>0</v>
      </c>
    </row>
    <row r="437" spans="23:23" x14ac:dyDescent="0.25">
      <c r="W437" s="120">
        <f>+INDEX('Users Tracker'!D:D,ROW('Users Tracker'!D444))</f>
        <v>0</v>
      </c>
    </row>
    <row r="438" spans="23:23" x14ac:dyDescent="0.25">
      <c r="W438" s="120">
        <f>+INDEX('Users Tracker'!D:D,ROW('Users Tracker'!D445))</f>
        <v>0</v>
      </c>
    </row>
    <row r="439" spans="23:23" x14ac:dyDescent="0.25">
      <c r="W439" s="120">
        <f>+INDEX('Users Tracker'!D:D,ROW('Users Tracker'!D446))</f>
        <v>0</v>
      </c>
    </row>
    <row r="440" spans="23:23" x14ac:dyDescent="0.25">
      <c r="W440" s="120">
        <f>+INDEX('Users Tracker'!D:D,ROW('Users Tracker'!D447))</f>
        <v>0</v>
      </c>
    </row>
    <row r="441" spans="23:23" x14ac:dyDescent="0.25">
      <c r="W441" s="120">
        <f>+INDEX('Users Tracker'!D:D,ROW('Users Tracker'!D448))</f>
        <v>0</v>
      </c>
    </row>
    <row r="442" spans="23:23" x14ac:dyDescent="0.25">
      <c r="W442" s="120">
        <f>+INDEX('Users Tracker'!D:D,ROW('Users Tracker'!D449))</f>
        <v>0</v>
      </c>
    </row>
    <row r="443" spans="23:23" x14ac:dyDescent="0.25">
      <c r="W443" s="120">
        <f>+INDEX('Users Tracker'!D:D,ROW('Users Tracker'!D450))</f>
        <v>0</v>
      </c>
    </row>
    <row r="444" spans="23:23" x14ac:dyDescent="0.25">
      <c r="W444" s="120">
        <f>+INDEX('Users Tracker'!D:D,ROW('Users Tracker'!D451))</f>
        <v>0</v>
      </c>
    </row>
    <row r="445" spans="23:23" x14ac:dyDescent="0.25">
      <c r="W445" s="120">
        <f>+INDEX('Users Tracker'!D:D,ROW('Users Tracker'!D452))</f>
        <v>0</v>
      </c>
    </row>
    <row r="446" spans="23:23" x14ac:dyDescent="0.25">
      <c r="W446" s="120">
        <f>+INDEX('Users Tracker'!D:D,ROW('Users Tracker'!D453))</f>
        <v>0</v>
      </c>
    </row>
    <row r="447" spans="23:23" x14ac:dyDescent="0.25">
      <c r="W447" s="120">
        <f>+INDEX('Users Tracker'!D:D,ROW('Users Tracker'!D454))</f>
        <v>0</v>
      </c>
    </row>
    <row r="448" spans="23:23" x14ac:dyDescent="0.25">
      <c r="W448" s="120">
        <f>+INDEX('Users Tracker'!D:D,ROW('Users Tracker'!D455))</f>
        <v>0</v>
      </c>
    </row>
    <row r="449" spans="23:23" x14ac:dyDescent="0.25">
      <c r="W449" s="120">
        <f>+INDEX('Users Tracker'!D:D,ROW('Users Tracker'!D456))</f>
        <v>0</v>
      </c>
    </row>
    <row r="450" spans="23:23" x14ac:dyDescent="0.25">
      <c r="W450" s="120">
        <f>+INDEX('Users Tracker'!D:D,ROW('Users Tracker'!D457))</f>
        <v>0</v>
      </c>
    </row>
    <row r="451" spans="23:23" x14ac:dyDescent="0.25">
      <c r="W451" s="120">
        <f>+INDEX('Users Tracker'!D:D,ROW('Users Tracker'!D458))</f>
        <v>0</v>
      </c>
    </row>
    <row r="452" spans="23:23" x14ac:dyDescent="0.25">
      <c r="W452" s="120">
        <f>+INDEX('Users Tracker'!D:D,ROW('Users Tracker'!D459))</f>
        <v>0</v>
      </c>
    </row>
    <row r="453" spans="23:23" x14ac:dyDescent="0.25">
      <c r="W453" s="120">
        <f>+INDEX('Users Tracker'!D:D,ROW('Users Tracker'!D460))</f>
        <v>0</v>
      </c>
    </row>
    <row r="454" spans="23:23" x14ac:dyDescent="0.25">
      <c r="W454" s="120">
        <f>+INDEX('Users Tracker'!D:D,ROW('Users Tracker'!D461))</f>
        <v>0</v>
      </c>
    </row>
    <row r="455" spans="23:23" x14ac:dyDescent="0.25">
      <c r="W455" s="120">
        <f>+INDEX('Users Tracker'!D:D,ROW('Users Tracker'!D462))</f>
        <v>0</v>
      </c>
    </row>
    <row r="456" spans="23:23" x14ac:dyDescent="0.25">
      <c r="W456" s="120">
        <f>+INDEX('Users Tracker'!D:D,ROW('Users Tracker'!D463))</f>
        <v>0</v>
      </c>
    </row>
    <row r="457" spans="23:23" x14ac:dyDescent="0.25">
      <c r="W457" s="120">
        <f>+INDEX('Users Tracker'!D:D,ROW('Users Tracker'!D464))</f>
        <v>0</v>
      </c>
    </row>
    <row r="458" spans="23:23" x14ac:dyDescent="0.25">
      <c r="W458" s="120">
        <f>+INDEX('Users Tracker'!D:D,ROW('Users Tracker'!D465))</f>
        <v>0</v>
      </c>
    </row>
    <row r="459" spans="23:23" x14ac:dyDescent="0.25">
      <c r="W459" s="120">
        <f>+INDEX('Users Tracker'!D:D,ROW('Users Tracker'!D466))</f>
        <v>0</v>
      </c>
    </row>
    <row r="460" spans="23:23" x14ac:dyDescent="0.25">
      <c r="W460" s="120">
        <f>+INDEX('Users Tracker'!D:D,ROW('Users Tracker'!D467))</f>
        <v>0</v>
      </c>
    </row>
    <row r="461" spans="23:23" x14ac:dyDescent="0.25">
      <c r="W461" s="120">
        <f>+INDEX('Users Tracker'!D:D,ROW('Users Tracker'!D468))</f>
        <v>0</v>
      </c>
    </row>
    <row r="462" spans="23:23" x14ac:dyDescent="0.25">
      <c r="W462" s="120">
        <f>+INDEX('Users Tracker'!D:D,ROW('Users Tracker'!D469))</f>
        <v>0</v>
      </c>
    </row>
    <row r="463" spans="23:23" x14ac:dyDescent="0.25">
      <c r="W463" s="120">
        <f>+INDEX('Users Tracker'!D:D,ROW('Users Tracker'!D470))</f>
        <v>0</v>
      </c>
    </row>
    <row r="464" spans="23:23" x14ac:dyDescent="0.25">
      <c r="W464" s="120">
        <f>+INDEX('Users Tracker'!D:D,ROW('Users Tracker'!D471))</f>
        <v>0</v>
      </c>
    </row>
    <row r="465" spans="23:23" x14ac:dyDescent="0.25">
      <c r="W465" s="120">
        <f>+INDEX('Users Tracker'!D:D,ROW('Users Tracker'!D472))</f>
        <v>0</v>
      </c>
    </row>
    <row r="466" spans="23:23" x14ac:dyDescent="0.25">
      <c r="W466" s="120">
        <f>+INDEX('Users Tracker'!D:D,ROW('Users Tracker'!D473))</f>
        <v>0</v>
      </c>
    </row>
    <row r="467" spans="23:23" x14ac:dyDescent="0.25">
      <c r="W467" s="120">
        <f>+INDEX('Users Tracker'!D:D,ROW('Users Tracker'!D474))</f>
        <v>0</v>
      </c>
    </row>
    <row r="468" spans="23:23" x14ac:dyDescent="0.25">
      <c r="W468" s="120">
        <f>+INDEX('Users Tracker'!D:D,ROW('Users Tracker'!D475))</f>
        <v>0</v>
      </c>
    </row>
    <row r="469" spans="23:23" x14ac:dyDescent="0.25">
      <c r="W469" s="120">
        <f>+INDEX('Users Tracker'!D:D,ROW('Users Tracker'!D476))</f>
        <v>0</v>
      </c>
    </row>
    <row r="470" spans="23:23" x14ac:dyDescent="0.25">
      <c r="W470" s="120">
        <f>+INDEX('Users Tracker'!D:D,ROW('Users Tracker'!D477))</f>
        <v>0</v>
      </c>
    </row>
    <row r="471" spans="23:23" x14ac:dyDescent="0.25">
      <c r="W471" s="120">
        <f>+INDEX('Users Tracker'!D:D,ROW('Users Tracker'!D478))</f>
        <v>0</v>
      </c>
    </row>
    <row r="472" spans="23:23" x14ac:dyDescent="0.25">
      <c r="W472" s="120">
        <f>+INDEX('Users Tracker'!D:D,ROW('Users Tracker'!D479))</f>
        <v>0</v>
      </c>
    </row>
    <row r="473" spans="23:23" x14ac:dyDescent="0.25">
      <c r="W473" s="120">
        <f>+INDEX('Users Tracker'!D:D,ROW('Users Tracker'!D480))</f>
        <v>0</v>
      </c>
    </row>
    <row r="474" spans="23:23" x14ac:dyDescent="0.25">
      <c r="W474" s="120">
        <f>+INDEX('Users Tracker'!D:D,ROW('Users Tracker'!D481))</f>
        <v>0</v>
      </c>
    </row>
    <row r="475" spans="23:23" x14ac:dyDescent="0.25">
      <c r="W475" s="120">
        <f>+INDEX('Users Tracker'!D:D,ROW('Users Tracker'!D482))</f>
        <v>0</v>
      </c>
    </row>
    <row r="476" spans="23:23" x14ac:dyDescent="0.25">
      <c r="W476" s="120">
        <f>+INDEX('Users Tracker'!D:D,ROW('Users Tracker'!D483))</f>
        <v>0</v>
      </c>
    </row>
    <row r="477" spans="23:23" x14ac:dyDescent="0.25">
      <c r="W477" s="120">
        <f>+INDEX('Users Tracker'!D:D,ROW('Users Tracker'!D484))</f>
        <v>0</v>
      </c>
    </row>
    <row r="478" spans="23:23" x14ac:dyDescent="0.25">
      <c r="W478" s="120">
        <f>+INDEX('Users Tracker'!D:D,ROW('Users Tracker'!D485))</f>
        <v>0</v>
      </c>
    </row>
    <row r="479" spans="23:23" x14ac:dyDescent="0.25">
      <c r="W479" s="120">
        <f>+INDEX('Users Tracker'!D:D,ROW('Users Tracker'!D486))</f>
        <v>0</v>
      </c>
    </row>
    <row r="480" spans="23:23" x14ac:dyDescent="0.25">
      <c r="W480" s="120">
        <f>+INDEX('Users Tracker'!D:D,ROW('Users Tracker'!D487))</f>
        <v>0</v>
      </c>
    </row>
    <row r="481" spans="23:23" x14ac:dyDescent="0.25">
      <c r="W481" s="120">
        <f>+INDEX('Users Tracker'!D:D,ROW('Users Tracker'!D488))</f>
        <v>0</v>
      </c>
    </row>
    <row r="482" spans="23:23" x14ac:dyDescent="0.25">
      <c r="W482" s="120">
        <f>+INDEX('Users Tracker'!D:D,ROW('Users Tracker'!D489))</f>
        <v>0</v>
      </c>
    </row>
    <row r="483" spans="23:23" x14ac:dyDescent="0.25">
      <c r="W483" s="120">
        <f>+INDEX('Users Tracker'!D:D,ROW('Users Tracker'!D490))</f>
        <v>0</v>
      </c>
    </row>
    <row r="484" spans="23:23" x14ac:dyDescent="0.25">
      <c r="W484" s="120">
        <f>+INDEX('Users Tracker'!D:D,ROW('Users Tracker'!D491))</f>
        <v>0</v>
      </c>
    </row>
    <row r="485" spans="23:23" x14ac:dyDescent="0.25">
      <c r="W485" s="120">
        <f>+INDEX('Users Tracker'!D:D,ROW('Users Tracker'!D492))</f>
        <v>0</v>
      </c>
    </row>
    <row r="486" spans="23:23" x14ac:dyDescent="0.25">
      <c r="W486" s="120">
        <f>+INDEX('Users Tracker'!D:D,ROW('Users Tracker'!D493))</f>
        <v>0</v>
      </c>
    </row>
    <row r="487" spans="23:23" x14ac:dyDescent="0.25">
      <c r="W487" s="120">
        <f>+INDEX('Users Tracker'!D:D,ROW('Users Tracker'!D494))</f>
        <v>0</v>
      </c>
    </row>
    <row r="488" spans="23:23" x14ac:dyDescent="0.25">
      <c r="W488" s="120">
        <f>+INDEX('Users Tracker'!D:D,ROW('Users Tracker'!D495))</f>
        <v>0</v>
      </c>
    </row>
    <row r="489" spans="23:23" x14ac:dyDescent="0.25">
      <c r="W489" s="120">
        <f>+INDEX('Users Tracker'!D:D,ROW('Users Tracker'!D496))</f>
        <v>0</v>
      </c>
    </row>
    <row r="490" spans="23:23" x14ac:dyDescent="0.25">
      <c r="W490" s="120">
        <f>+INDEX('Users Tracker'!D:D,ROW('Users Tracker'!D497))</f>
        <v>0</v>
      </c>
    </row>
    <row r="491" spans="23:23" x14ac:dyDescent="0.25">
      <c r="W491" s="120">
        <f>+INDEX('Users Tracker'!D:D,ROW('Users Tracker'!D498))</f>
        <v>0</v>
      </c>
    </row>
    <row r="492" spans="23:23" x14ac:dyDescent="0.25">
      <c r="W492" s="120">
        <f>+INDEX('Users Tracker'!D:D,ROW('Users Tracker'!D499))</f>
        <v>0</v>
      </c>
    </row>
    <row r="493" spans="23:23" x14ac:dyDescent="0.25">
      <c r="W493" s="120">
        <f>+INDEX('Users Tracker'!D:D,ROW('Users Tracker'!D500))</f>
        <v>0</v>
      </c>
    </row>
    <row r="494" spans="23:23" x14ac:dyDescent="0.25">
      <c r="W494" s="120">
        <f>+INDEX('Users Tracker'!D:D,ROW('Users Tracker'!D501))</f>
        <v>0</v>
      </c>
    </row>
    <row r="495" spans="23:23" x14ac:dyDescent="0.25">
      <c r="W495" s="120">
        <f>+INDEX('Users Tracker'!D:D,ROW('Users Tracker'!D502))</f>
        <v>0</v>
      </c>
    </row>
    <row r="496" spans="23:23" x14ac:dyDescent="0.25">
      <c r="W496" s="120">
        <f>+INDEX('Users Tracker'!D:D,ROW('Users Tracker'!D503))</f>
        <v>0</v>
      </c>
    </row>
    <row r="497" spans="23:23" x14ac:dyDescent="0.25">
      <c r="W497" s="120">
        <f>+INDEX('Users Tracker'!D:D,ROW('Users Tracker'!D504))</f>
        <v>0</v>
      </c>
    </row>
    <row r="498" spans="23:23" x14ac:dyDescent="0.25">
      <c r="W498" s="120">
        <f>+INDEX('Users Tracker'!D:D,ROW('Users Tracker'!D505))</f>
        <v>0</v>
      </c>
    </row>
    <row r="499" spans="23:23" x14ac:dyDescent="0.25">
      <c r="W499" s="120">
        <f>+INDEX('Users Tracker'!D:D,ROW('Users Tracker'!D506))</f>
        <v>0</v>
      </c>
    </row>
    <row r="500" spans="23:23" x14ac:dyDescent="0.25">
      <c r="W500" s="120">
        <f>+INDEX('Users Tracker'!D:D,ROW('Users Tracker'!D507))</f>
        <v>0</v>
      </c>
    </row>
    <row r="501" spans="23:23" x14ac:dyDescent="0.25">
      <c r="W501" s="120">
        <f>+INDEX('Users Tracker'!D:D,ROW('Users Tracker'!D508))</f>
        <v>0</v>
      </c>
    </row>
    <row r="502" spans="23:23" x14ac:dyDescent="0.25">
      <c r="W502" s="120">
        <f>+INDEX('Users Tracker'!D:D,ROW('Users Tracker'!D509))</f>
        <v>0</v>
      </c>
    </row>
    <row r="503" spans="23:23" x14ac:dyDescent="0.25">
      <c r="W503" s="120">
        <f>+INDEX('Users Tracker'!D:D,ROW('Users Tracker'!D510))</f>
        <v>0</v>
      </c>
    </row>
    <row r="504" spans="23:23" x14ac:dyDescent="0.25">
      <c r="W504" s="120">
        <f>+INDEX('Users Tracker'!D:D,ROW('Users Tracker'!D511))</f>
        <v>0</v>
      </c>
    </row>
    <row r="505" spans="23:23" x14ac:dyDescent="0.25">
      <c r="W505" s="120">
        <f>+INDEX('Users Tracker'!D:D,ROW('Users Tracker'!D512))</f>
        <v>0</v>
      </c>
    </row>
    <row r="506" spans="23:23" x14ac:dyDescent="0.25">
      <c r="W506" s="120">
        <f>+INDEX('Users Tracker'!D:D,ROW('Users Tracker'!D513))</f>
        <v>0</v>
      </c>
    </row>
    <row r="507" spans="23:23" x14ac:dyDescent="0.25">
      <c r="W507" s="120">
        <f>+INDEX('Users Tracker'!D:D,ROW('Users Tracker'!D514))</f>
        <v>0</v>
      </c>
    </row>
    <row r="508" spans="23:23" x14ac:dyDescent="0.25">
      <c r="W508" s="120">
        <f>+INDEX('Users Tracker'!D:D,ROW('Users Tracker'!D515))</f>
        <v>0</v>
      </c>
    </row>
    <row r="509" spans="23:23" x14ac:dyDescent="0.25">
      <c r="W509" s="120">
        <f>+INDEX('Users Tracker'!D:D,ROW('Users Tracker'!D516))</f>
        <v>0</v>
      </c>
    </row>
    <row r="510" spans="23:23" x14ac:dyDescent="0.25">
      <c r="W510" s="120">
        <f>+INDEX('Users Tracker'!D:D,ROW('Users Tracker'!D517))</f>
        <v>0</v>
      </c>
    </row>
    <row r="511" spans="23:23" x14ac:dyDescent="0.25">
      <c r="W511" s="120">
        <f>+INDEX('Users Tracker'!D:D,ROW('Users Tracker'!D518))</f>
        <v>0</v>
      </c>
    </row>
    <row r="512" spans="23:23" x14ac:dyDescent="0.25">
      <c r="W512" s="120">
        <f>+INDEX('Users Tracker'!D:D,ROW('Users Tracker'!D519))</f>
        <v>0</v>
      </c>
    </row>
    <row r="513" spans="23:23" x14ac:dyDescent="0.25">
      <c r="W513" s="120">
        <f>+INDEX('Users Tracker'!D:D,ROW('Users Tracker'!D520))</f>
        <v>0</v>
      </c>
    </row>
    <row r="514" spans="23:23" x14ac:dyDescent="0.25">
      <c r="W514" s="120">
        <f>+INDEX('Users Tracker'!D:D,ROW('Users Tracker'!D521))</f>
        <v>0</v>
      </c>
    </row>
    <row r="515" spans="23:23" x14ac:dyDescent="0.25">
      <c r="W515" s="120">
        <f>+INDEX('Users Tracker'!D:D,ROW('Users Tracker'!D522))</f>
        <v>0</v>
      </c>
    </row>
    <row r="516" spans="23:23" x14ac:dyDescent="0.25">
      <c r="W516" s="120">
        <f>+INDEX('Users Tracker'!D:D,ROW('Users Tracker'!D523))</f>
        <v>0</v>
      </c>
    </row>
    <row r="517" spans="23:23" x14ac:dyDescent="0.25">
      <c r="W517" s="120">
        <f>+INDEX('Users Tracker'!D:D,ROW('Users Tracker'!D524))</f>
        <v>0</v>
      </c>
    </row>
    <row r="518" spans="23:23" x14ac:dyDescent="0.25">
      <c r="W518" s="120">
        <f>+INDEX('Users Tracker'!D:D,ROW('Users Tracker'!D525))</f>
        <v>0</v>
      </c>
    </row>
    <row r="519" spans="23:23" x14ac:dyDescent="0.25">
      <c r="W519" s="120">
        <f>+INDEX('Users Tracker'!D:D,ROW('Users Tracker'!D526))</f>
        <v>0</v>
      </c>
    </row>
    <row r="520" spans="23:23" x14ac:dyDescent="0.25">
      <c r="W520" s="120">
        <f>+INDEX('Users Tracker'!D:D,ROW('Users Tracker'!D527))</f>
        <v>0</v>
      </c>
    </row>
    <row r="521" spans="23:23" x14ac:dyDescent="0.25">
      <c r="W521" s="120">
        <f>+INDEX('Users Tracker'!D:D,ROW('Users Tracker'!D528))</f>
        <v>0</v>
      </c>
    </row>
    <row r="522" spans="23:23" x14ac:dyDescent="0.25">
      <c r="W522" s="120">
        <f>+INDEX('Users Tracker'!D:D,ROW('Users Tracker'!D529))</f>
        <v>0</v>
      </c>
    </row>
    <row r="523" spans="23:23" x14ac:dyDescent="0.25">
      <c r="W523" s="120">
        <f>+INDEX('Users Tracker'!D:D,ROW('Users Tracker'!D530))</f>
        <v>0</v>
      </c>
    </row>
    <row r="524" spans="23:23" x14ac:dyDescent="0.25">
      <c r="W524" s="120">
        <f>+INDEX('Users Tracker'!D:D,ROW('Users Tracker'!D531))</f>
        <v>0</v>
      </c>
    </row>
    <row r="525" spans="23:23" x14ac:dyDescent="0.25">
      <c r="W525" s="120">
        <f>+INDEX('Users Tracker'!D:D,ROW('Users Tracker'!D532))</f>
        <v>0</v>
      </c>
    </row>
    <row r="526" spans="23:23" x14ac:dyDescent="0.25">
      <c r="W526" s="120">
        <f>+INDEX('Users Tracker'!D:D,ROW('Users Tracker'!D533))</f>
        <v>0</v>
      </c>
    </row>
    <row r="527" spans="23:23" x14ac:dyDescent="0.25">
      <c r="W527" s="120">
        <f>+INDEX('Users Tracker'!D:D,ROW('Users Tracker'!D534))</f>
        <v>0</v>
      </c>
    </row>
    <row r="528" spans="23:23" x14ac:dyDescent="0.25">
      <c r="W528" s="120">
        <f>+INDEX('Users Tracker'!D:D,ROW('Users Tracker'!D535))</f>
        <v>0</v>
      </c>
    </row>
    <row r="529" spans="23:23" x14ac:dyDescent="0.25">
      <c r="W529" s="120">
        <f>+INDEX('Users Tracker'!D:D,ROW('Users Tracker'!D536))</f>
        <v>0</v>
      </c>
    </row>
    <row r="530" spans="23:23" x14ac:dyDescent="0.25">
      <c r="W530" s="120">
        <f>+INDEX('Users Tracker'!D:D,ROW('Users Tracker'!D537))</f>
        <v>0</v>
      </c>
    </row>
    <row r="531" spans="23:23" x14ac:dyDescent="0.25">
      <c r="W531" s="120">
        <f>+INDEX('Users Tracker'!D:D,ROW('Users Tracker'!D538))</f>
        <v>0</v>
      </c>
    </row>
    <row r="532" spans="23:23" x14ac:dyDescent="0.25">
      <c r="W532" s="120">
        <f>+INDEX('Users Tracker'!D:D,ROW('Users Tracker'!D539))</f>
        <v>0</v>
      </c>
    </row>
    <row r="533" spans="23:23" x14ac:dyDescent="0.25">
      <c r="W533" s="120">
        <f>+INDEX('Users Tracker'!D:D,ROW('Users Tracker'!D540))</f>
        <v>0</v>
      </c>
    </row>
    <row r="534" spans="23:23" x14ac:dyDescent="0.25">
      <c r="W534" s="120">
        <f>+INDEX('Users Tracker'!D:D,ROW('Users Tracker'!D541))</f>
        <v>0</v>
      </c>
    </row>
    <row r="535" spans="23:23" x14ac:dyDescent="0.25">
      <c r="W535" s="120">
        <f>+INDEX('Users Tracker'!D:D,ROW('Users Tracker'!D542))</f>
        <v>0</v>
      </c>
    </row>
    <row r="536" spans="23:23" x14ac:dyDescent="0.25">
      <c r="W536" s="120">
        <f>+INDEX('Users Tracker'!D:D,ROW('Users Tracker'!D543))</f>
        <v>0</v>
      </c>
    </row>
    <row r="537" spans="23:23" x14ac:dyDescent="0.25">
      <c r="W537" s="120">
        <f>+INDEX('Users Tracker'!D:D,ROW('Users Tracker'!D544))</f>
        <v>0</v>
      </c>
    </row>
    <row r="538" spans="23:23" x14ac:dyDescent="0.25">
      <c r="W538" s="120">
        <f>+INDEX('Users Tracker'!D:D,ROW('Users Tracker'!D545))</f>
        <v>0</v>
      </c>
    </row>
    <row r="539" spans="23:23" x14ac:dyDescent="0.25">
      <c r="W539" s="120">
        <f>+INDEX('Users Tracker'!D:D,ROW('Users Tracker'!D546))</f>
        <v>0</v>
      </c>
    </row>
    <row r="540" spans="23:23" x14ac:dyDescent="0.25">
      <c r="W540" s="120">
        <f>+INDEX('Users Tracker'!D:D,ROW('Users Tracker'!D547))</f>
        <v>0</v>
      </c>
    </row>
    <row r="541" spans="23:23" x14ac:dyDescent="0.25">
      <c r="W541" s="120">
        <f>+INDEX('Users Tracker'!D:D,ROW('Users Tracker'!D548))</f>
        <v>0</v>
      </c>
    </row>
    <row r="542" spans="23:23" x14ac:dyDescent="0.25">
      <c r="W542" s="120">
        <f>+INDEX('Users Tracker'!D:D,ROW('Users Tracker'!D549))</f>
        <v>0</v>
      </c>
    </row>
    <row r="543" spans="23:23" x14ac:dyDescent="0.25">
      <c r="W543" s="120">
        <f>+INDEX('Users Tracker'!D:D,ROW('Users Tracker'!D550))</f>
        <v>0</v>
      </c>
    </row>
    <row r="544" spans="23:23" x14ac:dyDescent="0.25">
      <c r="W544" s="120">
        <f>+INDEX('Users Tracker'!D:D,ROW('Users Tracker'!D551))</f>
        <v>0</v>
      </c>
    </row>
    <row r="545" spans="23:23" x14ac:dyDescent="0.25">
      <c r="W545" s="120">
        <f>+INDEX('Users Tracker'!D:D,ROW('Users Tracker'!D552))</f>
        <v>0</v>
      </c>
    </row>
    <row r="546" spans="23:23" x14ac:dyDescent="0.25">
      <c r="W546" s="120">
        <f>+INDEX('Users Tracker'!D:D,ROW('Users Tracker'!D553))</f>
        <v>0</v>
      </c>
    </row>
    <row r="547" spans="23:23" x14ac:dyDescent="0.25">
      <c r="W547" s="120">
        <f>+INDEX('Users Tracker'!D:D,ROW('Users Tracker'!D554))</f>
        <v>0</v>
      </c>
    </row>
    <row r="548" spans="23:23" x14ac:dyDescent="0.25">
      <c r="W548" s="120">
        <f>+INDEX('Users Tracker'!D:D,ROW('Users Tracker'!D555))</f>
        <v>0</v>
      </c>
    </row>
    <row r="549" spans="23:23" x14ac:dyDescent="0.25">
      <c r="W549" s="120">
        <f>+INDEX('Users Tracker'!D:D,ROW('Users Tracker'!D556))</f>
        <v>0</v>
      </c>
    </row>
    <row r="550" spans="23:23" x14ac:dyDescent="0.25">
      <c r="W550" s="120">
        <f>+INDEX('Users Tracker'!D:D,ROW('Users Tracker'!D557))</f>
        <v>0</v>
      </c>
    </row>
    <row r="551" spans="23:23" x14ac:dyDescent="0.25">
      <c r="W551" s="120">
        <f>+INDEX('Users Tracker'!D:D,ROW('Users Tracker'!D558))</f>
        <v>0</v>
      </c>
    </row>
    <row r="552" spans="23:23" x14ac:dyDescent="0.25">
      <c r="W552" s="120">
        <f>+INDEX('Users Tracker'!D:D,ROW('Users Tracker'!D559))</f>
        <v>0</v>
      </c>
    </row>
    <row r="553" spans="23:23" x14ac:dyDescent="0.25">
      <c r="W553" s="120">
        <f>+INDEX('Users Tracker'!D:D,ROW('Users Tracker'!D560))</f>
        <v>0</v>
      </c>
    </row>
    <row r="554" spans="23:23" x14ac:dyDescent="0.25">
      <c r="W554" s="120">
        <f>+INDEX('Users Tracker'!D:D,ROW('Users Tracker'!D561))</f>
        <v>0</v>
      </c>
    </row>
    <row r="555" spans="23:23" x14ac:dyDescent="0.25">
      <c r="W555" s="120">
        <f>+INDEX('Users Tracker'!D:D,ROW('Users Tracker'!D562))</f>
        <v>0</v>
      </c>
    </row>
    <row r="556" spans="23:23" x14ac:dyDescent="0.25">
      <c r="W556" s="120">
        <f>+INDEX('Users Tracker'!D:D,ROW('Users Tracker'!D563))</f>
        <v>0</v>
      </c>
    </row>
    <row r="557" spans="23:23" x14ac:dyDescent="0.25">
      <c r="W557" s="120">
        <f>+INDEX('Users Tracker'!D:D,ROW('Users Tracker'!D564))</f>
        <v>0</v>
      </c>
    </row>
    <row r="558" spans="23:23" x14ac:dyDescent="0.25">
      <c r="W558" s="120">
        <f>+INDEX('Users Tracker'!D:D,ROW('Users Tracker'!D565))</f>
        <v>0</v>
      </c>
    </row>
    <row r="559" spans="23:23" x14ac:dyDescent="0.25">
      <c r="W559" s="120">
        <f>+INDEX('Users Tracker'!D:D,ROW('Users Tracker'!D566))</f>
        <v>0</v>
      </c>
    </row>
    <row r="560" spans="23:23" x14ac:dyDescent="0.25">
      <c r="W560" s="120">
        <f>+INDEX('Users Tracker'!D:D,ROW('Users Tracker'!D567))</f>
        <v>0</v>
      </c>
    </row>
    <row r="561" spans="23:23" x14ac:dyDescent="0.25">
      <c r="W561" s="120">
        <f>+INDEX('Users Tracker'!D:D,ROW('Users Tracker'!D568))</f>
        <v>0</v>
      </c>
    </row>
    <row r="562" spans="23:23" x14ac:dyDescent="0.25">
      <c r="W562" s="120">
        <f>+INDEX('Users Tracker'!D:D,ROW('Users Tracker'!D569))</f>
        <v>0</v>
      </c>
    </row>
    <row r="563" spans="23:23" x14ac:dyDescent="0.25">
      <c r="W563" s="120">
        <f>+INDEX('Users Tracker'!D:D,ROW('Users Tracker'!D570))</f>
        <v>0</v>
      </c>
    </row>
    <row r="564" spans="23:23" x14ac:dyDescent="0.25">
      <c r="W564" s="120">
        <f>+INDEX('Users Tracker'!D:D,ROW('Users Tracker'!D571))</f>
        <v>0</v>
      </c>
    </row>
    <row r="565" spans="23:23" x14ac:dyDescent="0.25">
      <c r="W565" s="120">
        <f>+INDEX('Users Tracker'!D:D,ROW('Users Tracker'!D572))</f>
        <v>0</v>
      </c>
    </row>
    <row r="566" spans="23:23" x14ac:dyDescent="0.25">
      <c r="W566" s="120">
        <f>+INDEX('Users Tracker'!D:D,ROW('Users Tracker'!D573))</f>
        <v>0</v>
      </c>
    </row>
    <row r="567" spans="23:23" x14ac:dyDescent="0.25">
      <c r="W567" s="120">
        <f>+INDEX('Users Tracker'!D:D,ROW('Users Tracker'!D574))</f>
        <v>0</v>
      </c>
    </row>
    <row r="568" spans="23:23" x14ac:dyDescent="0.25">
      <c r="W568" s="120">
        <f>+INDEX('Users Tracker'!D:D,ROW('Users Tracker'!D575))</f>
        <v>0</v>
      </c>
    </row>
    <row r="569" spans="23:23" x14ac:dyDescent="0.25">
      <c r="W569" s="120">
        <f>+INDEX('Users Tracker'!D:D,ROW('Users Tracker'!D576))</f>
        <v>0</v>
      </c>
    </row>
    <row r="570" spans="23:23" x14ac:dyDescent="0.25">
      <c r="W570" s="120">
        <f>+INDEX('Users Tracker'!D:D,ROW('Users Tracker'!D577))</f>
        <v>0</v>
      </c>
    </row>
    <row r="571" spans="23:23" x14ac:dyDescent="0.25">
      <c r="W571" s="120">
        <f>+INDEX('Users Tracker'!D:D,ROW('Users Tracker'!D578))</f>
        <v>0</v>
      </c>
    </row>
    <row r="572" spans="23:23" x14ac:dyDescent="0.25">
      <c r="W572" s="120">
        <f>+INDEX('Users Tracker'!D:D,ROW('Users Tracker'!D579))</f>
        <v>0</v>
      </c>
    </row>
    <row r="573" spans="23:23" x14ac:dyDescent="0.25">
      <c r="W573" s="120">
        <f>+INDEX('Users Tracker'!D:D,ROW('Users Tracker'!D580))</f>
        <v>0</v>
      </c>
    </row>
    <row r="574" spans="23:23" x14ac:dyDescent="0.25">
      <c r="W574" s="120">
        <f>+INDEX('Users Tracker'!D:D,ROW('Users Tracker'!D581))</f>
        <v>0</v>
      </c>
    </row>
    <row r="575" spans="23:23" x14ac:dyDescent="0.25">
      <c r="W575" s="120">
        <f>+INDEX('Users Tracker'!D:D,ROW('Users Tracker'!D582))</f>
        <v>0</v>
      </c>
    </row>
    <row r="576" spans="23:23" x14ac:dyDescent="0.25">
      <c r="W576" s="120">
        <f>+INDEX('Users Tracker'!D:D,ROW('Users Tracker'!D583))</f>
        <v>0</v>
      </c>
    </row>
    <row r="577" spans="23:23" x14ac:dyDescent="0.25">
      <c r="W577" s="120">
        <f>+INDEX('Users Tracker'!D:D,ROW('Users Tracker'!D584))</f>
        <v>0</v>
      </c>
    </row>
    <row r="578" spans="23:23" x14ac:dyDescent="0.25">
      <c r="W578" s="120">
        <f>+INDEX('Users Tracker'!D:D,ROW('Users Tracker'!D585))</f>
        <v>0</v>
      </c>
    </row>
    <row r="579" spans="23:23" x14ac:dyDescent="0.25">
      <c r="W579" s="120">
        <f>+INDEX('Users Tracker'!D:D,ROW('Users Tracker'!D586))</f>
        <v>0</v>
      </c>
    </row>
    <row r="580" spans="23:23" x14ac:dyDescent="0.25">
      <c r="W580" s="120">
        <f>+INDEX('Users Tracker'!D:D,ROW('Users Tracker'!D587))</f>
        <v>0</v>
      </c>
    </row>
    <row r="581" spans="23:23" x14ac:dyDescent="0.25">
      <c r="W581" s="120">
        <f>+INDEX('Users Tracker'!D:D,ROW('Users Tracker'!D588))</f>
        <v>0</v>
      </c>
    </row>
    <row r="582" spans="23:23" x14ac:dyDescent="0.25">
      <c r="W582" s="120">
        <f>+INDEX('Users Tracker'!D:D,ROW('Users Tracker'!D589))</f>
        <v>0</v>
      </c>
    </row>
    <row r="583" spans="23:23" x14ac:dyDescent="0.25">
      <c r="W583" s="120">
        <f>+INDEX('Users Tracker'!D:D,ROW('Users Tracker'!D590))</f>
        <v>0</v>
      </c>
    </row>
    <row r="584" spans="23:23" x14ac:dyDescent="0.25">
      <c r="W584" s="120">
        <f>+INDEX('Users Tracker'!D:D,ROW('Users Tracker'!D591))</f>
        <v>0</v>
      </c>
    </row>
    <row r="585" spans="23:23" x14ac:dyDescent="0.25">
      <c r="W585" s="120">
        <f>+INDEX('Users Tracker'!D:D,ROW('Users Tracker'!D592))</f>
        <v>0</v>
      </c>
    </row>
    <row r="586" spans="23:23" x14ac:dyDescent="0.25">
      <c r="W586" s="120">
        <f>+INDEX('Users Tracker'!D:D,ROW('Users Tracker'!D593))</f>
        <v>0</v>
      </c>
    </row>
    <row r="587" spans="23:23" x14ac:dyDescent="0.25">
      <c r="W587" s="120">
        <f>+INDEX('Users Tracker'!D:D,ROW('Users Tracker'!D594))</f>
        <v>0</v>
      </c>
    </row>
    <row r="588" spans="23:23" x14ac:dyDescent="0.25">
      <c r="W588" s="120">
        <f>+INDEX('Users Tracker'!D:D,ROW('Users Tracker'!D595))</f>
        <v>0</v>
      </c>
    </row>
    <row r="589" spans="23:23" x14ac:dyDescent="0.25">
      <c r="W589" s="120">
        <f>+INDEX('Users Tracker'!D:D,ROW('Users Tracker'!D596))</f>
        <v>0</v>
      </c>
    </row>
    <row r="590" spans="23:23" x14ac:dyDescent="0.25">
      <c r="W590" s="120">
        <f>+INDEX('Users Tracker'!D:D,ROW('Users Tracker'!D597))</f>
        <v>0</v>
      </c>
    </row>
    <row r="591" spans="23:23" x14ac:dyDescent="0.25">
      <c r="W591" s="120">
        <f>+INDEX('Users Tracker'!D:D,ROW('Users Tracker'!D598))</f>
        <v>0</v>
      </c>
    </row>
    <row r="592" spans="23:23" x14ac:dyDescent="0.25">
      <c r="W592" s="120">
        <f>+INDEX('Users Tracker'!D:D,ROW('Users Tracker'!D599))</f>
        <v>0</v>
      </c>
    </row>
    <row r="593" spans="23:23" x14ac:dyDescent="0.25">
      <c r="W593" s="120">
        <f>+INDEX('Users Tracker'!D:D,ROW('Users Tracker'!D600))</f>
        <v>0</v>
      </c>
    </row>
    <row r="594" spans="23:23" x14ac:dyDescent="0.25">
      <c r="W594" s="120">
        <f>+INDEX('Users Tracker'!D:D,ROW('Users Tracker'!D601))</f>
        <v>0</v>
      </c>
    </row>
    <row r="595" spans="23:23" x14ac:dyDescent="0.25">
      <c r="W595" s="120">
        <f>+INDEX('Users Tracker'!D:D,ROW('Users Tracker'!D602))</f>
        <v>0</v>
      </c>
    </row>
    <row r="596" spans="23:23" x14ac:dyDescent="0.25">
      <c r="W596" s="120">
        <f>+INDEX('Users Tracker'!D:D,ROW('Users Tracker'!D603))</f>
        <v>0</v>
      </c>
    </row>
    <row r="597" spans="23:23" x14ac:dyDescent="0.25">
      <c r="W597" s="120">
        <f>+INDEX('Users Tracker'!D:D,ROW('Users Tracker'!D604))</f>
        <v>0</v>
      </c>
    </row>
    <row r="598" spans="23:23" x14ac:dyDescent="0.25">
      <c r="W598" s="120">
        <f>+INDEX('Users Tracker'!D:D,ROW('Users Tracker'!D605))</f>
        <v>0</v>
      </c>
    </row>
    <row r="599" spans="23:23" x14ac:dyDescent="0.25">
      <c r="W599" s="120">
        <f>+INDEX('Users Tracker'!D:D,ROW('Users Tracker'!D606))</f>
        <v>0</v>
      </c>
    </row>
    <row r="600" spans="23:23" x14ac:dyDescent="0.25">
      <c r="W600" s="120">
        <f>+INDEX('Users Tracker'!D:D,ROW('Users Tracker'!D607))</f>
        <v>0</v>
      </c>
    </row>
    <row r="601" spans="23:23" x14ac:dyDescent="0.25">
      <c r="W601" s="120">
        <f>+INDEX('Users Tracker'!D:D,ROW('Users Tracker'!D608))</f>
        <v>0</v>
      </c>
    </row>
    <row r="602" spans="23:23" x14ac:dyDescent="0.25">
      <c r="W602" s="120">
        <f>+INDEX('Users Tracker'!D:D,ROW('Users Tracker'!D609))</f>
        <v>0</v>
      </c>
    </row>
    <row r="603" spans="23:23" x14ac:dyDescent="0.25">
      <c r="W603" s="120">
        <f>+INDEX('Users Tracker'!D:D,ROW('Users Tracker'!D610))</f>
        <v>0</v>
      </c>
    </row>
    <row r="604" spans="23:23" x14ac:dyDescent="0.25">
      <c r="W604" s="120">
        <f>+INDEX('Users Tracker'!D:D,ROW('Users Tracker'!D611))</f>
        <v>0</v>
      </c>
    </row>
    <row r="605" spans="23:23" x14ac:dyDescent="0.25">
      <c r="W605" s="120">
        <f>+INDEX('Users Tracker'!D:D,ROW('Users Tracker'!D612))</f>
        <v>0</v>
      </c>
    </row>
    <row r="606" spans="23:23" x14ac:dyDescent="0.25">
      <c r="W606" s="120">
        <f>+INDEX('Users Tracker'!D:D,ROW('Users Tracker'!D613))</f>
        <v>0</v>
      </c>
    </row>
    <row r="607" spans="23:23" x14ac:dyDescent="0.25">
      <c r="W607" s="120">
        <f>+INDEX('Users Tracker'!D:D,ROW('Users Tracker'!D614))</f>
        <v>0</v>
      </c>
    </row>
    <row r="608" spans="23:23" x14ac:dyDescent="0.25">
      <c r="W608" s="120">
        <f>+INDEX('Users Tracker'!D:D,ROW('Users Tracker'!D615))</f>
        <v>0</v>
      </c>
    </row>
    <row r="609" spans="23:23" x14ac:dyDescent="0.25">
      <c r="W609" s="120">
        <f>+INDEX('Users Tracker'!D:D,ROW('Users Tracker'!D616))</f>
        <v>0</v>
      </c>
    </row>
    <row r="610" spans="23:23" x14ac:dyDescent="0.25">
      <c r="W610" s="120">
        <f>+INDEX('Users Tracker'!D:D,ROW('Users Tracker'!D617))</f>
        <v>0</v>
      </c>
    </row>
    <row r="611" spans="23:23" x14ac:dyDescent="0.25">
      <c r="W611" s="120">
        <f>+INDEX('Users Tracker'!D:D,ROW('Users Tracker'!D618))</f>
        <v>0</v>
      </c>
    </row>
    <row r="612" spans="23:23" x14ac:dyDescent="0.25">
      <c r="W612" s="120">
        <f>+INDEX('Users Tracker'!D:D,ROW('Users Tracker'!D619))</f>
        <v>0</v>
      </c>
    </row>
    <row r="613" spans="23:23" x14ac:dyDescent="0.25">
      <c r="W613" s="120">
        <f>+INDEX('Users Tracker'!D:D,ROW('Users Tracker'!D620))</f>
        <v>0</v>
      </c>
    </row>
    <row r="614" spans="23:23" x14ac:dyDescent="0.25">
      <c r="W614" s="120">
        <f>+INDEX('Users Tracker'!D:D,ROW('Users Tracker'!D621))</f>
        <v>0</v>
      </c>
    </row>
    <row r="615" spans="23:23" x14ac:dyDescent="0.25">
      <c r="W615" s="120">
        <f>+INDEX('Users Tracker'!D:D,ROW('Users Tracker'!D622))</f>
        <v>0</v>
      </c>
    </row>
    <row r="616" spans="23:23" x14ac:dyDescent="0.25">
      <c r="W616" s="120">
        <f>+INDEX('Users Tracker'!D:D,ROW('Users Tracker'!D623))</f>
        <v>0</v>
      </c>
    </row>
    <row r="617" spans="23:23" x14ac:dyDescent="0.25">
      <c r="W617" s="120">
        <f>+INDEX('Users Tracker'!D:D,ROW('Users Tracker'!D624))</f>
        <v>0</v>
      </c>
    </row>
    <row r="618" spans="23:23" x14ac:dyDescent="0.25">
      <c r="W618" s="120">
        <f>+INDEX('Users Tracker'!D:D,ROW('Users Tracker'!D625))</f>
        <v>0</v>
      </c>
    </row>
    <row r="619" spans="23:23" x14ac:dyDescent="0.25">
      <c r="W619" s="120">
        <f>+INDEX('Users Tracker'!D:D,ROW('Users Tracker'!D626))</f>
        <v>0</v>
      </c>
    </row>
    <row r="620" spans="23:23" x14ac:dyDescent="0.25">
      <c r="W620" s="120">
        <f>+INDEX('Users Tracker'!D:D,ROW('Users Tracker'!D627))</f>
        <v>0</v>
      </c>
    </row>
    <row r="621" spans="23:23" x14ac:dyDescent="0.25">
      <c r="W621" s="120">
        <f>+INDEX('Users Tracker'!D:D,ROW('Users Tracker'!D628))</f>
        <v>0</v>
      </c>
    </row>
    <row r="622" spans="23:23" x14ac:dyDescent="0.25">
      <c r="W622" s="120">
        <f>+INDEX('Users Tracker'!D:D,ROW('Users Tracker'!D629))</f>
        <v>0</v>
      </c>
    </row>
    <row r="623" spans="23:23" x14ac:dyDescent="0.25">
      <c r="W623" s="120">
        <f>+INDEX('Users Tracker'!D:D,ROW('Users Tracker'!D630))</f>
        <v>0</v>
      </c>
    </row>
    <row r="624" spans="23:23" x14ac:dyDescent="0.25">
      <c r="W624" s="120">
        <f>+INDEX('Users Tracker'!D:D,ROW('Users Tracker'!D631))</f>
        <v>0</v>
      </c>
    </row>
    <row r="625" spans="23:23" x14ac:dyDescent="0.25">
      <c r="W625" s="120">
        <f>+INDEX('Users Tracker'!D:D,ROW('Users Tracker'!D632))</f>
        <v>0</v>
      </c>
    </row>
    <row r="626" spans="23:23" x14ac:dyDescent="0.25">
      <c r="W626" s="120">
        <f>+INDEX('Users Tracker'!D:D,ROW('Users Tracker'!D633))</f>
        <v>0</v>
      </c>
    </row>
    <row r="627" spans="23:23" x14ac:dyDescent="0.25">
      <c r="W627" s="120">
        <f>+INDEX('Users Tracker'!D:D,ROW('Users Tracker'!D634))</f>
        <v>0</v>
      </c>
    </row>
    <row r="628" spans="23:23" x14ac:dyDescent="0.25">
      <c r="W628" s="120">
        <f>+INDEX('Users Tracker'!D:D,ROW('Users Tracker'!D635))</f>
        <v>0</v>
      </c>
    </row>
    <row r="629" spans="23:23" x14ac:dyDescent="0.25">
      <c r="W629" s="120">
        <f>+INDEX('Users Tracker'!D:D,ROW('Users Tracker'!D636))</f>
        <v>0</v>
      </c>
    </row>
    <row r="630" spans="23:23" x14ac:dyDescent="0.25">
      <c r="W630" s="120">
        <f>+INDEX('Users Tracker'!D:D,ROW('Users Tracker'!D637))</f>
        <v>0</v>
      </c>
    </row>
    <row r="631" spans="23:23" x14ac:dyDescent="0.25">
      <c r="W631" s="120">
        <f>+INDEX('Users Tracker'!D:D,ROW('Users Tracker'!D638))</f>
        <v>0</v>
      </c>
    </row>
    <row r="632" spans="23:23" x14ac:dyDescent="0.25">
      <c r="W632" s="120">
        <f>+INDEX('Users Tracker'!D:D,ROW('Users Tracker'!D639))</f>
        <v>0</v>
      </c>
    </row>
    <row r="633" spans="23:23" x14ac:dyDescent="0.25">
      <c r="W633" s="120">
        <f>+INDEX('Users Tracker'!D:D,ROW('Users Tracker'!D640))</f>
        <v>0</v>
      </c>
    </row>
    <row r="634" spans="23:23" x14ac:dyDescent="0.25">
      <c r="W634" s="120">
        <f>+INDEX('Users Tracker'!D:D,ROW('Users Tracker'!D641))</f>
        <v>0</v>
      </c>
    </row>
    <row r="635" spans="23:23" x14ac:dyDescent="0.25">
      <c r="W635" s="120">
        <f>+INDEX('Users Tracker'!D:D,ROW('Users Tracker'!D642))</f>
        <v>0</v>
      </c>
    </row>
    <row r="636" spans="23:23" x14ac:dyDescent="0.25">
      <c r="W636" s="120">
        <f>+INDEX('Users Tracker'!D:D,ROW('Users Tracker'!D643))</f>
        <v>0</v>
      </c>
    </row>
    <row r="637" spans="23:23" x14ac:dyDescent="0.25">
      <c r="W637" s="120">
        <f>+INDEX('Users Tracker'!D:D,ROW('Users Tracker'!D644))</f>
        <v>0</v>
      </c>
    </row>
    <row r="638" spans="23:23" x14ac:dyDescent="0.25">
      <c r="W638" s="120">
        <f>+INDEX('Users Tracker'!D:D,ROW('Users Tracker'!D645))</f>
        <v>0</v>
      </c>
    </row>
    <row r="639" spans="23:23" x14ac:dyDescent="0.25">
      <c r="W639" s="120">
        <f>+INDEX('Users Tracker'!D:D,ROW('Users Tracker'!D646))</f>
        <v>0</v>
      </c>
    </row>
    <row r="640" spans="23:23" x14ac:dyDescent="0.25">
      <c r="W640" s="120">
        <f>+INDEX('Users Tracker'!D:D,ROW('Users Tracker'!D647))</f>
        <v>0</v>
      </c>
    </row>
    <row r="641" spans="23:23" x14ac:dyDescent="0.25">
      <c r="W641" s="120">
        <f>+INDEX('Users Tracker'!D:D,ROW('Users Tracker'!D648))</f>
        <v>0</v>
      </c>
    </row>
    <row r="642" spans="23:23" x14ac:dyDescent="0.25">
      <c r="W642" s="120">
        <f>+INDEX('Users Tracker'!D:D,ROW('Users Tracker'!D649))</f>
        <v>0</v>
      </c>
    </row>
    <row r="643" spans="23:23" x14ac:dyDescent="0.25">
      <c r="W643" s="120">
        <f>+INDEX('Users Tracker'!D:D,ROW('Users Tracker'!D650))</f>
        <v>0</v>
      </c>
    </row>
    <row r="644" spans="23:23" x14ac:dyDescent="0.25">
      <c r="W644" s="120">
        <f>+INDEX('Users Tracker'!D:D,ROW('Users Tracker'!D651))</f>
        <v>0</v>
      </c>
    </row>
    <row r="645" spans="23:23" x14ac:dyDescent="0.25">
      <c r="W645" s="120">
        <f>+INDEX('Users Tracker'!D:D,ROW('Users Tracker'!D652))</f>
        <v>0</v>
      </c>
    </row>
    <row r="646" spans="23:23" x14ac:dyDescent="0.25">
      <c r="W646" s="120">
        <f>+INDEX('Users Tracker'!D:D,ROW('Users Tracker'!D653))</f>
        <v>0</v>
      </c>
    </row>
    <row r="647" spans="23:23" x14ac:dyDescent="0.25">
      <c r="W647" s="120">
        <f>+INDEX('Users Tracker'!D:D,ROW('Users Tracker'!D654))</f>
        <v>0</v>
      </c>
    </row>
    <row r="648" spans="23:23" x14ac:dyDescent="0.25">
      <c r="W648" s="120">
        <f>+INDEX('Users Tracker'!D:D,ROW('Users Tracker'!D655))</f>
        <v>0</v>
      </c>
    </row>
    <row r="649" spans="23:23" x14ac:dyDescent="0.25">
      <c r="W649" s="120">
        <f>+INDEX('Users Tracker'!D:D,ROW('Users Tracker'!D656))</f>
        <v>0</v>
      </c>
    </row>
    <row r="650" spans="23:23" x14ac:dyDescent="0.25">
      <c r="W650" s="120">
        <f>+INDEX('Users Tracker'!D:D,ROW('Users Tracker'!D657))</f>
        <v>0</v>
      </c>
    </row>
    <row r="651" spans="23:23" x14ac:dyDescent="0.25">
      <c r="W651" s="120">
        <f>+INDEX('Users Tracker'!D:D,ROW('Users Tracker'!D658))</f>
        <v>0</v>
      </c>
    </row>
    <row r="652" spans="23:23" x14ac:dyDescent="0.25">
      <c r="W652" s="120">
        <f>+INDEX('Users Tracker'!D:D,ROW('Users Tracker'!D659))</f>
        <v>0</v>
      </c>
    </row>
    <row r="653" spans="23:23" x14ac:dyDescent="0.25">
      <c r="W653" s="120">
        <f>+INDEX('Users Tracker'!D:D,ROW('Users Tracker'!D660))</f>
        <v>0</v>
      </c>
    </row>
    <row r="654" spans="23:23" x14ac:dyDescent="0.25">
      <c r="W654" s="120">
        <f>+INDEX('Users Tracker'!D:D,ROW('Users Tracker'!D661))</f>
        <v>0</v>
      </c>
    </row>
    <row r="655" spans="23:23" x14ac:dyDescent="0.25">
      <c r="W655" s="120">
        <f>+INDEX('Users Tracker'!D:D,ROW('Users Tracker'!D662))</f>
        <v>0</v>
      </c>
    </row>
    <row r="656" spans="23:23" x14ac:dyDescent="0.25">
      <c r="W656" s="120">
        <f>+INDEX('Users Tracker'!D:D,ROW('Users Tracker'!D663))</f>
        <v>0</v>
      </c>
    </row>
    <row r="657" spans="23:23" x14ac:dyDescent="0.25">
      <c r="W657" s="120">
        <f>+INDEX('Users Tracker'!D:D,ROW('Users Tracker'!D664))</f>
        <v>0</v>
      </c>
    </row>
    <row r="658" spans="23:23" x14ac:dyDescent="0.25">
      <c r="W658" s="120">
        <f>+INDEX('Users Tracker'!D:D,ROW('Users Tracker'!D665))</f>
        <v>0</v>
      </c>
    </row>
    <row r="659" spans="23:23" x14ac:dyDescent="0.25">
      <c r="W659" s="120">
        <f>+INDEX('Users Tracker'!D:D,ROW('Users Tracker'!D666))</f>
        <v>0</v>
      </c>
    </row>
    <row r="660" spans="23:23" x14ac:dyDescent="0.25">
      <c r="W660" s="120">
        <f>+INDEX('Users Tracker'!D:D,ROW('Users Tracker'!D667))</f>
        <v>0</v>
      </c>
    </row>
    <row r="661" spans="23:23" x14ac:dyDescent="0.25">
      <c r="W661" s="120">
        <f>+INDEX('Users Tracker'!D:D,ROW('Users Tracker'!D668))</f>
        <v>0</v>
      </c>
    </row>
    <row r="662" spans="23:23" x14ac:dyDescent="0.25">
      <c r="W662" s="120">
        <f>+INDEX('Users Tracker'!D:D,ROW('Users Tracker'!D669))</f>
        <v>0</v>
      </c>
    </row>
    <row r="663" spans="23:23" x14ac:dyDescent="0.25">
      <c r="W663" s="120">
        <f>+INDEX('Users Tracker'!D:D,ROW('Users Tracker'!D670))</f>
        <v>0</v>
      </c>
    </row>
    <row r="664" spans="23:23" x14ac:dyDescent="0.25">
      <c r="W664" s="120">
        <f>+INDEX('Users Tracker'!D:D,ROW('Users Tracker'!D671))</f>
        <v>0</v>
      </c>
    </row>
    <row r="665" spans="23:23" x14ac:dyDescent="0.25">
      <c r="W665" s="120">
        <f>+INDEX('Users Tracker'!D:D,ROW('Users Tracker'!D672))</f>
        <v>0</v>
      </c>
    </row>
    <row r="666" spans="23:23" x14ac:dyDescent="0.25">
      <c r="W666" s="120">
        <f>+INDEX('Users Tracker'!D:D,ROW('Users Tracker'!D673))</f>
        <v>0</v>
      </c>
    </row>
    <row r="667" spans="23:23" x14ac:dyDescent="0.25">
      <c r="W667" s="120">
        <f>+INDEX('Users Tracker'!D:D,ROW('Users Tracker'!D674))</f>
        <v>0</v>
      </c>
    </row>
    <row r="668" spans="23:23" x14ac:dyDescent="0.25">
      <c r="W668" s="120">
        <f>+INDEX('Users Tracker'!D:D,ROW('Users Tracker'!D675))</f>
        <v>0</v>
      </c>
    </row>
    <row r="669" spans="23:23" x14ac:dyDescent="0.25">
      <c r="W669" s="120">
        <f>+INDEX('Users Tracker'!D:D,ROW('Users Tracker'!D676))</f>
        <v>0</v>
      </c>
    </row>
    <row r="670" spans="23:23" x14ac:dyDescent="0.25">
      <c r="W670" s="120">
        <f>+INDEX('Users Tracker'!D:D,ROW('Users Tracker'!D677))</f>
        <v>0</v>
      </c>
    </row>
    <row r="671" spans="23:23" x14ac:dyDescent="0.25">
      <c r="W671" s="120">
        <f>+INDEX('Users Tracker'!D:D,ROW('Users Tracker'!D678))</f>
        <v>0</v>
      </c>
    </row>
    <row r="672" spans="23:23" x14ac:dyDescent="0.25">
      <c r="W672" s="120">
        <f>+INDEX('Users Tracker'!D:D,ROW('Users Tracker'!D679))</f>
        <v>0</v>
      </c>
    </row>
    <row r="673" spans="23:23" x14ac:dyDescent="0.25">
      <c r="W673" s="120">
        <f>+INDEX('Users Tracker'!D:D,ROW('Users Tracker'!D680))</f>
        <v>0</v>
      </c>
    </row>
    <row r="674" spans="23:23" x14ac:dyDescent="0.25">
      <c r="W674" s="120">
        <f>+INDEX('Users Tracker'!D:D,ROW('Users Tracker'!D681))</f>
        <v>0</v>
      </c>
    </row>
    <row r="675" spans="23:23" x14ac:dyDescent="0.25">
      <c r="W675" s="120">
        <f>+INDEX('Users Tracker'!D:D,ROW('Users Tracker'!D682))</f>
        <v>0</v>
      </c>
    </row>
    <row r="676" spans="23:23" x14ac:dyDescent="0.25">
      <c r="W676" s="120">
        <f>+INDEX('Users Tracker'!D:D,ROW('Users Tracker'!D683))</f>
        <v>0</v>
      </c>
    </row>
    <row r="677" spans="23:23" x14ac:dyDescent="0.25">
      <c r="W677" s="120">
        <f>+INDEX('Users Tracker'!D:D,ROW('Users Tracker'!D684))</f>
        <v>0</v>
      </c>
    </row>
    <row r="678" spans="23:23" x14ac:dyDescent="0.25">
      <c r="W678" s="120">
        <f>+INDEX('Users Tracker'!D:D,ROW('Users Tracker'!D685))</f>
        <v>0</v>
      </c>
    </row>
    <row r="679" spans="23:23" x14ac:dyDescent="0.25">
      <c r="W679" s="120">
        <f>+INDEX('Users Tracker'!D:D,ROW('Users Tracker'!D686))</f>
        <v>0</v>
      </c>
    </row>
    <row r="680" spans="23:23" x14ac:dyDescent="0.25">
      <c r="W680" s="120">
        <f>+INDEX('Users Tracker'!D:D,ROW('Users Tracker'!D687))</f>
        <v>0</v>
      </c>
    </row>
    <row r="681" spans="23:23" x14ac:dyDescent="0.25">
      <c r="W681" s="120">
        <f>+INDEX('Users Tracker'!D:D,ROW('Users Tracker'!D688))</f>
        <v>0</v>
      </c>
    </row>
    <row r="682" spans="23:23" x14ac:dyDescent="0.25">
      <c r="W682" s="120">
        <f>+INDEX('Users Tracker'!D:D,ROW('Users Tracker'!D689))</f>
        <v>0</v>
      </c>
    </row>
    <row r="683" spans="23:23" x14ac:dyDescent="0.25">
      <c r="W683" s="120">
        <f>+INDEX('Users Tracker'!D:D,ROW('Users Tracker'!D690))</f>
        <v>0</v>
      </c>
    </row>
    <row r="684" spans="23:23" x14ac:dyDescent="0.25">
      <c r="W684" s="120">
        <f>+INDEX('Users Tracker'!D:D,ROW('Users Tracker'!D691))</f>
        <v>0</v>
      </c>
    </row>
    <row r="685" spans="23:23" x14ac:dyDescent="0.25">
      <c r="W685" s="120">
        <f>+INDEX('Users Tracker'!D:D,ROW('Users Tracker'!D692))</f>
        <v>0</v>
      </c>
    </row>
    <row r="686" spans="23:23" x14ac:dyDescent="0.25">
      <c r="W686" s="120">
        <f>+INDEX('Users Tracker'!D:D,ROW('Users Tracker'!D693))</f>
        <v>0</v>
      </c>
    </row>
    <row r="687" spans="23:23" x14ac:dyDescent="0.25">
      <c r="W687" s="120">
        <f>+INDEX('Users Tracker'!D:D,ROW('Users Tracker'!D694))</f>
        <v>0</v>
      </c>
    </row>
    <row r="688" spans="23:23" x14ac:dyDescent="0.25">
      <c r="W688" s="120">
        <f>+INDEX('Users Tracker'!D:D,ROW('Users Tracker'!D695))</f>
        <v>0</v>
      </c>
    </row>
    <row r="689" spans="23:23" x14ac:dyDescent="0.25">
      <c r="W689" s="120">
        <f>+INDEX('Users Tracker'!D:D,ROW('Users Tracker'!D696))</f>
        <v>0</v>
      </c>
    </row>
    <row r="690" spans="23:23" x14ac:dyDescent="0.25">
      <c r="W690" s="120">
        <f>+INDEX('Users Tracker'!D:D,ROW('Users Tracker'!D697))</f>
        <v>0</v>
      </c>
    </row>
    <row r="691" spans="23:23" x14ac:dyDescent="0.25">
      <c r="W691" s="120">
        <f>+INDEX('Users Tracker'!D:D,ROW('Users Tracker'!D698))</f>
        <v>0</v>
      </c>
    </row>
    <row r="692" spans="23:23" x14ac:dyDescent="0.25">
      <c r="W692" s="120">
        <f>+INDEX('Users Tracker'!D:D,ROW('Users Tracker'!D699))</f>
        <v>0</v>
      </c>
    </row>
    <row r="693" spans="23:23" x14ac:dyDescent="0.25">
      <c r="W693" s="120">
        <f>+INDEX('Users Tracker'!D:D,ROW('Users Tracker'!D700))</f>
        <v>0</v>
      </c>
    </row>
    <row r="694" spans="23:23" x14ac:dyDescent="0.25">
      <c r="W694" s="120">
        <f>+INDEX('Users Tracker'!D:D,ROW('Users Tracker'!D701))</f>
        <v>0</v>
      </c>
    </row>
    <row r="695" spans="23:23" x14ac:dyDescent="0.25">
      <c r="W695" s="120">
        <f>+INDEX('Users Tracker'!D:D,ROW('Users Tracker'!D702))</f>
        <v>0</v>
      </c>
    </row>
    <row r="696" spans="23:23" x14ac:dyDescent="0.25">
      <c r="W696" s="120">
        <f>+INDEX('Users Tracker'!D:D,ROW('Users Tracker'!D703))</f>
        <v>0</v>
      </c>
    </row>
    <row r="697" spans="23:23" x14ac:dyDescent="0.25">
      <c r="W697" s="120">
        <f>+INDEX('Users Tracker'!D:D,ROW('Users Tracker'!D704))</f>
        <v>0</v>
      </c>
    </row>
    <row r="698" spans="23:23" x14ac:dyDescent="0.25">
      <c r="W698" s="120">
        <f>+INDEX('Users Tracker'!D:D,ROW('Users Tracker'!D705))</f>
        <v>0</v>
      </c>
    </row>
    <row r="699" spans="23:23" x14ac:dyDescent="0.25">
      <c r="W699" s="120">
        <f>+INDEX('Users Tracker'!D:D,ROW('Users Tracker'!D706))</f>
        <v>0</v>
      </c>
    </row>
    <row r="700" spans="23:23" x14ac:dyDescent="0.25">
      <c r="W700" s="120">
        <f>+INDEX('Users Tracker'!D:D,ROW('Users Tracker'!D707))</f>
        <v>0</v>
      </c>
    </row>
    <row r="701" spans="23:23" x14ac:dyDescent="0.25">
      <c r="W701" s="120">
        <f>+INDEX('Users Tracker'!D:D,ROW('Users Tracker'!D708))</f>
        <v>0</v>
      </c>
    </row>
    <row r="702" spans="23:23" x14ac:dyDescent="0.25">
      <c r="W702" s="120">
        <f>+INDEX('Users Tracker'!D:D,ROW('Users Tracker'!D709))</f>
        <v>0</v>
      </c>
    </row>
    <row r="703" spans="23:23" x14ac:dyDescent="0.25">
      <c r="W703" s="120">
        <f>+INDEX('Users Tracker'!D:D,ROW('Users Tracker'!D710))</f>
        <v>0</v>
      </c>
    </row>
    <row r="704" spans="23:23" x14ac:dyDescent="0.25">
      <c r="W704" s="120">
        <f>+INDEX('Users Tracker'!D:D,ROW('Users Tracker'!D711))</f>
        <v>0</v>
      </c>
    </row>
    <row r="705" spans="23:23" x14ac:dyDescent="0.25">
      <c r="W705" s="120">
        <f>+INDEX('Users Tracker'!D:D,ROW('Users Tracker'!D712))</f>
        <v>0</v>
      </c>
    </row>
    <row r="706" spans="23:23" x14ac:dyDescent="0.25">
      <c r="W706" s="120">
        <f>+INDEX('Users Tracker'!D:D,ROW('Users Tracker'!D713))</f>
        <v>0</v>
      </c>
    </row>
    <row r="707" spans="23:23" x14ac:dyDescent="0.25">
      <c r="W707" s="120">
        <f>+INDEX('Users Tracker'!D:D,ROW('Users Tracker'!D714))</f>
        <v>0</v>
      </c>
    </row>
    <row r="708" spans="23:23" x14ac:dyDescent="0.25">
      <c r="W708" s="120">
        <f>+INDEX('Users Tracker'!D:D,ROW('Users Tracker'!D715))</f>
        <v>0</v>
      </c>
    </row>
    <row r="709" spans="23:23" x14ac:dyDescent="0.25">
      <c r="W709" s="120">
        <f>+INDEX('Users Tracker'!D:D,ROW('Users Tracker'!D716))</f>
        <v>0</v>
      </c>
    </row>
    <row r="710" spans="23:23" x14ac:dyDescent="0.25">
      <c r="W710" s="120">
        <f>+INDEX('Users Tracker'!D:D,ROW('Users Tracker'!D717))</f>
        <v>0</v>
      </c>
    </row>
    <row r="711" spans="23:23" x14ac:dyDescent="0.25">
      <c r="W711" s="120">
        <f>+INDEX('Users Tracker'!D:D,ROW('Users Tracker'!D718))</f>
        <v>0</v>
      </c>
    </row>
    <row r="712" spans="23:23" x14ac:dyDescent="0.25">
      <c r="W712" s="120">
        <f>+INDEX('Users Tracker'!D:D,ROW('Users Tracker'!D719))</f>
        <v>0</v>
      </c>
    </row>
    <row r="713" spans="23:23" x14ac:dyDescent="0.25">
      <c r="W713" s="120">
        <f>+INDEX('Users Tracker'!D:D,ROW('Users Tracker'!D720))</f>
        <v>0</v>
      </c>
    </row>
    <row r="714" spans="23:23" x14ac:dyDescent="0.25">
      <c r="W714" s="120">
        <f>+INDEX('Users Tracker'!D:D,ROW('Users Tracker'!D721))</f>
        <v>0</v>
      </c>
    </row>
    <row r="715" spans="23:23" x14ac:dyDescent="0.25">
      <c r="W715" s="120">
        <f>+INDEX('Users Tracker'!D:D,ROW('Users Tracker'!D722))</f>
        <v>0</v>
      </c>
    </row>
    <row r="716" spans="23:23" x14ac:dyDescent="0.25">
      <c r="W716" s="120">
        <f>+INDEX('Users Tracker'!D:D,ROW('Users Tracker'!D723))</f>
        <v>0</v>
      </c>
    </row>
    <row r="717" spans="23:23" x14ac:dyDescent="0.25">
      <c r="W717" s="120">
        <f>+INDEX('Users Tracker'!D:D,ROW('Users Tracker'!D724))</f>
        <v>0</v>
      </c>
    </row>
    <row r="718" spans="23:23" x14ac:dyDescent="0.25">
      <c r="W718" s="120">
        <f>+INDEX('Users Tracker'!D:D,ROW('Users Tracker'!D725))</f>
        <v>0</v>
      </c>
    </row>
    <row r="719" spans="23:23" x14ac:dyDescent="0.25">
      <c r="W719" s="120">
        <f>+INDEX('Users Tracker'!D:D,ROW('Users Tracker'!D726))</f>
        <v>0</v>
      </c>
    </row>
    <row r="720" spans="23:23" x14ac:dyDescent="0.25">
      <c r="W720" s="120">
        <f>+INDEX('Users Tracker'!D:D,ROW('Users Tracker'!D727))</f>
        <v>0</v>
      </c>
    </row>
    <row r="721" spans="23:23" x14ac:dyDescent="0.25">
      <c r="W721" s="120">
        <f>+INDEX('Users Tracker'!D:D,ROW('Users Tracker'!D728))</f>
        <v>0</v>
      </c>
    </row>
    <row r="722" spans="23:23" x14ac:dyDescent="0.25">
      <c r="W722" s="120">
        <f>+INDEX('Users Tracker'!D:D,ROW('Users Tracker'!D729))</f>
        <v>0</v>
      </c>
    </row>
    <row r="723" spans="23:23" x14ac:dyDescent="0.25">
      <c r="W723" s="120">
        <f>+INDEX('Users Tracker'!D:D,ROW('Users Tracker'!D730))</f>
        <v>0</v>
      </c>
    </row>
    <row r="724" spans="23:23" x14ac:dyDescent="0.25">
      <c r="W724" s="120">
        <f>+INDEX('Users Tracker'!D:D,ROW('Users Tracker'!D731))</f>
        <v>0</v>
      </c>
    </row>
    <row r="725" spans="23:23" x14ac:dyDescent="0.25">
      <c r="W725" s="120">
        <f>+INDEX('Users Tracker'!D:D,ROW('Users Tracker'!D732))</f>
        <v>0</v>
      </c>
    </row>
    <row r="726" spans="23:23" x14ac:dyDescent="0.25">
      <c r="W726" s="120">
        <f>+INDEX('Users Tracker'!D:D,ROW('Users Tracker'!D733))</f>
        <v>0</v>
      </c>
    </row>
    <row r="727" spans="23:23" x14ac:dyDescent="0.25">
      <c r="W727" s="120">
        <f>+INDEX('Users Tracker'!D:D,ROW('Users Tracker'!D734))</f>
        <v>0</v>
      </c>
    </row>
    <row r="728" spans="23:23" x14ac:dyDescent="0.25">
      <c r="W728" s="120">
        <f>+INDEX('Users Tracker'!D:D,ROW('Users Tracker'!D735))</f>
        <v>0</v>
      </c>
    </row>
    <row r="729" spans="23:23" x14ac:dyDescent="0.25">
      <c r="W729" s="120">
        <f>+INDEX('Users Tracker'!D:D,ROW('Users Tracker'!D736))</f>
        <v>0</v>
      </c>
    </row>
    <row r="730" spans="23:23" x14ac:dyDescent="0.25">
      <c r="W730" s="120">
        <f>+INDEX('Users Tracker'!D:D,ROW('Users Tracker'!D737))</f>
        <v>0</v>
      </c>
    </row>
    <row r="731" spans="23:23" x14ac:dyDescent="0.25">
      <c r="W731" s="120">
        <f>+INDEX('Users Tracker'!D:D,ROW('Users Tracker'!D738))</f>
        <v>0</v>
      </c>
    </row>
    <row r="732" spans="23:23" x14ac:dyDescent="0.25">
      <c r="W732" s="120">
        <f>+INDEX('Users Tracker'!D:D,ROW('Users Tracker'!D739))</f>
        <v>0</v>
      </c>
    </row>
    <row r="733" spans="23:23" x14ac:dyDescent="0.25">
      <c r="W733" s="120">
        <f>+INDEX('Users Tracker'!D:D,ROW('Users Tracker'!D740))</f>
        <v>0</v>
      </c>
    </row>
    <row r="734" spans="23:23" x14ac:dyDescent="0.25">
      <c r="W734" s="120">
        <f>+INDEX('Users Tracker'!D:D,ROW('Users Tracker'!D741))</f>
        <v>0</v>
      </c>
    </row>
    <row r="735" spans="23:23" x14ac:dyDescent="0.25">
      <c r="W735" s="120">
        <f>+INDEX('Users Tracker'!D:D,ROW('Users Tracker'!D742))</f>
        <v>0</v>
      </c>
    </row>
    <row r="736" spans="23:23" x14ac:dyDescent="0.25">
      <c r="W736" s="120">
        <f>+INDEX('Users Tracker'!D:D,ROW('Users Tracker'!D743))</f>
        <v>0</v>
      </c>
    </row>
    <row r="737" spans="23:23" x14ac:dyDescent="0.25">
      <c r="W737" s="120">
        <f>+INDEX('Users Tracker'!D:D,ROW('Users Tracker'!D744))</f>
        <v>0</v>
      </c>
    </row>
    <row r="738" spans="23:23" x14ac:dyDescent="0.25">
      <c r="W738" s="120">
        <f>+INDEX('Users Tracker'!D:D,ROW('Users Tracker'!D745))</f>
        <v>0</v>
      </c>
    </row>
    <row r="739" spans="23:23" x14ac:dyDescent="0.25">
      <c r="W739" s="120">
        <f>+INDEX('Users Tracker'!D:D,ROW('Users Tracker'!D746))</f>
        <v>0</v>
      </c>
    </row>
    <row r="740" spans="23:23" x14ac:dyDescent="0.25">
      <c r="W740" s="120">
        <f>+INDEX('Users Tracker'!D:D,ROW('Users Tracker'!D747))</f>
        <v>0</v>
      </c>
    </row>
    <row r="741" spans="23:23" x14ac:dyDescent="0.25">
      <c r="W741" s="120">
        <f>+INDEX('Users Tracker'!D:D,ROW('Users Tracker'!D748))</f>
        <v>0</v>
      </c>
    </row>
    <row r="742" spans="23:23" x14ac:dyDescent="0.25">
      <c r="W742" s="120">
        <f>+INDEX('Users Tracker'!D:D,ROW('Users Tracker'!D749))</f>
        <v>0</v>
      </c>
    </row>
    <row r="743" spans="23:23" x14ac:dyDescent="0.25">
      <c r="W743" s="120">
        <f>+INDEX('Users Tracker'!D:D,ROW('Users Tracker'!D750))</f>
        <v>0</v>
      </c>
    </row>
    <row r="744" spans="23:23" x14ac:dyDescent="0.25">
      <c r="W744" s="120">
        <f>+INDEX('Users Tracker'!D:D,ROW('Users Tracker'!D751))</f>
        <v>0</v>
      </c>
    </row>
    <row r="745" spans="23:23" x14ac:dyDescent="0.25">
      <c r="W745" s="120">
        <f>+INDEX('Users Tracker'!D:D,ROW('Users Tracker'!D752))</f>
        <v>0</v>
      </c>
    </row>
    <row r="746" spans="23:23" x14ac:dyDescent="0.25">
      <c r="W746" s="120">
        <f>+INDEX('Users Tracker'!D:D,ROW('Users Tracker'!D753))</f>
        <v>0</v>
      </c>
    </row>
    <row r="747" spans="23:23" x14ac:dyDescent="0.25">
      <c r="W747" s="120">
        <f>+INDEX('Users Tracker'!D:D,ROW('Users Tracker'!D754))</f>
        <v>0</v>
      </c>
    </row>
    <row r="748" spans="23:23" x14ac:dyDescent="0.25">
      <c r="W748" s="120">
        <f>+INDEX('Users Tracker'!D:D,ROW('Users Tracker'!D755))</f>
        <v>0</v>
      </c>
    </row>
    <row r="749" spans="23:23" x14ac:dyDescent="0.25">
      <c r="W749" s="120">
        <f>+INDEX('Users Tracker'!D:D,ROW('Users Tracker'!D756))</f>
        <v>0</v>
      </c>
    </row>
    <row r="750" spans="23:23" x14ac:dyDescent="0.25">
      <c r="W750" s="120">
        <f>+INDEX('Users Tracker'!D:D,ROW('Users Tracker'!D757))</f>
        <v>0</v>
      </c>
    </row>
    <row r="751" spans="23:23" x14ac:dyDescent="0.25">
      <c r="W751" s="120">
        <f>+INDEX('Users Tracker'!D:D,ROW('Users Tracker'!D758))</f>
        <v>0</v>
      </c>
    </row>
    <row r="752" spans="23:23" x14ac:dyDescent="0.25">
      <c r="W752" s="120">
        <f>+INDEX('Users Tracker'!D:D,ROW('Users Tracker'!D759))</f>
        <v>0</v>
      </c>
    </row>
    <row r="753" spans="23:23" x14ac:dyDescent="0.25">
      <c r="W753" s="120">
        <f>+INDEX('Users Tracker'!D:D,ROW('Users Tracker'!D760))</f>
        <v>0</v>
      </c>
    </row>
    <row r="754" spans="23:23" x14ac:dyDescent="0.25">
      <c r="W754" s="120">
        <f>+INDEX('Users Tracker'!D:D,ROW('Users Tracker'!D761))</f>
        <v>0</v>
      </c>
    </row>
    <row r="755" spans="23:23" x14ac:dyDescent="0.25">
      <c r="W755" s="120">
        <f>+INDEX('Users Tracker'!D:D,ROW('Users Tracker'!D762))</f>
        <v>0</v>
      </c>
    </row>
    <row r="756" spans="23:23" x14ac:dyDescent="0.25">
      <c r="W756" s="120">
        <f>+INDEX('Users Tracker'!D:D,ROW('Users Tracker'!D763))</f>
        <v>0</v>
      </c>
    </row>
    <row r="757" spans="23:23" x14ac:dyDescent="0.25">
      <c r="W757" s="120">
        <f>+INDEX('Users Tracker'!D:D,ROW('Users Tracker'!D764))</f>
        <v>0</v>
      </c>
    </row>
    <row r="758" spans="23:23" x14ac:dyDescent="0.25">
      <c r="W758" s="120">
        <f>+INDEX('Users Tracker'!D:D,ROW('Users Tracker'!D765))</f>
        <v>0</v>
      </c>
    </row>
    <row r="759" spans="23:23" x14ac:dyDescent="0.25">
      <c r="W759" s="120">
        <f>+INDEX('Users Tracker'!D:D,ROW('Users Tracker'!D766))</f>
        <v>0</v>
      </c>
    </row>
    <row r="760" spans="23:23" x14ac:dyDescent="0.25">
      <c r="W760" s="120">
        <f>+INDEX('Users Tracker'!D:D,ROW('Users Tracker'!D767))</f>
        <v>0</v>
      </c>
    </row>
    <row r="761" spans="23:23" x14ac:dyDescent="0.25">
      <c r="W761" s="120">
        <f>+INDEX('Users Tracker'!D:D,ROW('Users Tracker'!D768))</f>
        <v>0</v>
      </c>
    </row>
    <row r="762" spans="23:23" x14ac:dyDescent="0.25">
      <c r="W762" s="120">
        <f>+INDEX('Users Tracker'!D:D,ROW('Users Tracker'!D769))</f>
        <v>0</v>
      </c>
    </row>
    <row r="763" spans="23:23" x14ac:dyDescent="0.25">
      <c r="W763" s="120">
        <f>+INDEX('Users Tracker'!D:D,ROW('Users Tracker'!D770))</f>
        <v>0</v>
      </c>
    </row>
    <row r="764" spans="23:23" x14ac:dyDescent="0.25">
      <c r="W764" s="120">
        <f>+INDEX('Users Tracker'!D:D,ROW('Users Tracker'!D771))</f>
        <v>0</v>
      </c>
    </row>
    <row r="765" spans="23:23" x14ac:dyDescent="0.25">
      <c r="W765" s="120">
        <f>+INDEX('Users Tracker'!D:D,ROW('Users Tracker'!D772))</f>
        <v>0</v>
      </c>
    </row>
    <row r="766" spans="23:23" x14ac:dyDescent="0.25">
      <c r="W766" s="120">
        <f>+INDEX('Users Tracker'!D:D,ROW('Users Tracker'!D773))</f>
        <v>0</v>
      </c>
    </row>
    <row r="767" spans="23:23" x14ac:dyDescent="0.25">
      <c r="W767" s="120">
        <f>+INDEX('Users Tracker'!D:D,ROW('Users Tracker'!D774))</f>
        <v>0</v>
      </c>
    </row>
    <row r="768" spans="23:23" x14ac:dyDescent="0.25">
      <c r="W768" s="120">
        <f>+INDEX('Users Tracker'!D:D,ROW('Users Tracker'!D775))</f>
        <v>0</v>
      </c>
    </row>
    <row r="769" spans="23:23" x14ac:dyDescent="0.25">
      <c r="W769" s="120">
        <f>+INDEX('Users Tracker'!D:D,ROW('Users Tracker'!D776))</f>
        <v>0</v>
      </c>
    </row>
    <row r="770" spans="23:23" x14ac:dyDescent="0.25">
      <c r="W770" s="120">
        <f>+INDEX('Users Tracker'!D:D,ROW('Users Tracker'!D777))</f>
        <v>0</v>
      </c>
    </row>
    <row r="771" spans="23:23" x14ac:dyDescent="0.25">
      <c r="W771" s="120">
        <f>+INDEX('Users Tracker'!D:D,ROW('Users Tracker'!D778))</f>
        <v>0</v>
      </c>
    </row>
    <row r="772" spans="23:23" x14ac:dyDescent="0.25">
      <c r="W772" s="120">
        <f>+INDEX('Users Tracker'!D:D,ROW('Users Tracker'!D779))</f>
        <v>0</v>
      </c>
    </row>
    <row r="773" spans="23:23" x14ac:dyDescent="0.25">
      <c r="W773" s="120">
        <f>+INDEX('Users Tracker'!D:D,ROW('Users Tracker'!D780))</f>
        <v>0</v>
      </c>
    </row>
    <row r="774" spans="23:23" x14ac:dyDescent="0.25">
      <c r="W774" s="120">
        <f>+INDEX('Users Tracker'!D:D,ROW('Users Tracker'!D781))</f>
        <v>0</v>
      </c>
    </row>
    <row r="775" spans="23:23" x14ac:dyDescent="0.25">
      <c r="W775" s="120">
        <f>+INDEX('Users Tracker'!D:D,ROW('Users Tracker'!D782))</f>
        <v>0</v>
      </c>
    </row>
    <row r="776" spans="23:23" x14ac:dyDescent="0.25">
      <c r="W776" s="120">
        <f>+INDEX('Users Tracker'!D:D,ROW('Users Tracker'!D783))</f>
        <v>0</v>
      </c>
    </row>
    <row r="777" spans="23:23" x14ac:dyDescent="0.25">
      <c r="W777" s="120">
        <f>+INDEX('Users Tracker'!D:D,ROW('Users Tracker'!D784))</f>
        <v>0</v>
      </c>
    </row>
    <row r="778" spans="23:23" x14ac:dyDescent="0.25">
      <c r="W778" s="120">
        <f>+INDEX('Users Tracker'!D:D,ROW('Users Tracker'!D785))</f>
        <v>0</v>
      </c>
    </row>
    <row r="779" spans="23:23" x14ac:dyDescent="0.25">
      <c r="W779" s="120">
        <f>+INDEX('Users Tracker'!D:D,ROW('Users Tracker'!D786))</f>
        <v>0</v>
      </c>
    </row>
    <row r="780" spans="23:23" x14ac:dyDescent="0.25">
      <c r="W780" s="120">
        <f>+INDEX('Users Tracker'!D:D,ROW('Users Tracker'!D787))</f>
        <v>0</v>
      </c>
    </row>
    <row r="781" spans="23:23" x14ac:dyDescent="0.25">
      <c r="W781" s="120">
        <f>+INDEX('Users Tracker'!D:D,ROW('Users Tracker'!D788))</f>
        <v>0</v>
      </c>
    </row>
    <row r="782" spans="23:23" x14ac:dyDescent="0.25">
      <c r="W782" s="120">
        <f>+INDEX('Users Tracker'!D:D,ROW('Users Tracker'!D789))</f>
        <v>0</v>
      </c>
    </row>
    <row r="783" spans="23:23" x14ac:dyDescent="0.25">
      <c r="W783" s="120">
        <f>+INDEX('Users Tracker'!D:D,ROW('Users Tracker'!D790))</f>
        <v>0</v>
      </c>
    </row>
    <row r="784" spans="23:23" x14ac:dyDescent="0.25">
      <c r="W784" s="120">
        <f>+INDEX('Users Tracker'!D:D,ROW('Users Tracker'!D791))</f>
        <v>0</v>
      </c>
    </row>
    <row r="785" spans="23:23" x14ac:dyDescent="0.25">
      <c r="W785" s="120">
        <f>+INDEX('Users Tracker'!D:D,ROW('Users Tracker'!D792))</f>
        <v>0</v>
      </c>
    </row>
    <row r="786" spans="23:23" x14ac:dyDescent="0.25">
      <c r="W786" s="120">
        <f>+INDEX('Users Tracker'!D:D,ROW('Users Tracker'!D793))</f>
        <v>0</v>
      </c>
    </row>
    <row r="787" spans="23:23" x14ac:dyDescent="0.25">
      <c r="W787" s="120">
        <f>+INDEX('Users Tracker'!D:D,ROW('Users Tracker'!D794))</f>
        <v>0</v>
      </c>
    </row>
    <row r="788" spans="23:23" x14ac:dyDescent="0.25">
      <c r="W788" s="120">
        <f>+INDEX('Users Tracker'!D:D,ROW('Users Tracker'!D795))</f>
        <v>0</v>
      </c>
    </row>
    <row r="789" spans="23:23" x14ac:dyDescent="0.25">
      <c r="W789" s="120">
        <f>+INDEX('Users Tracker'!D:D,ROW('Users Tracker'!D796))</f>
        <v>0</v>
      </c>
    </row>
    <row r="790" spans="23:23" x14ac:dyDescent="0.25">
      <c r="W790" s="120">
        <f>+INDEX('Users Tracker'!D:D,ROW('Users Tracker'!D797))</f>
        <v>0</v>
      </c>
    </row>
    <row r="791" spans="23:23" x14ac:dyDescent="0.25">
      <c r="W791" s="120">
        <f>+INDEX('Users Tracker'!D:D,ROW('Users Tracker'!D798))</f>
        <v>0</v>
      </c>
    </row>
    <row r="792" spans="23:23" x14ac:dyDescent="0.25">
      <c r="W792" s="120">
        <f>+INDEX('Users Tracker'!D:D,ROW('Users Tracker'!D799))</f>
        <v>0</v>
      </c>
    </row>
    <row r="793" spans="23:23" x14ac:dyDescent="0.25">
      <c r="W793" s="120">
        <f>+INDEX('Users Tracker'!D:D,ROW('Users Tracker'!D800))</f>
        <v>0</v>
      </c>
    </row>
    <row r="794" spans="23:23" x14ac:dyDescent="0.25">
      <c r="W794" s="120">
        <f>+INDEX('Users Tracker'!D:D,ROW('Users Tracker'!D801))</f>
        <v>0</v>
      </c>
    </row>
    <row r="795" spans="23:23" x14ac:dyDescent="0.25">
      <c r="W795" s="120">
        <f>+INDEX('Users Tracker'!D:D,ROW('Users Tracker'!D802))</f>
        <v>0</v>
      </c>
    </row>
    <row r="796" spans="23:23" x14ac:dyDescent="0.25">
      <c r="W796" s="120">
        <f>+INDEX('Users Tracker'!D:D,ROW('Users Tracker'!D803))</f>
        <v>0</v>
      </c>
    </row>
    <row r="797" spans="23:23" x14ac:dyDescent="0.25">
      <c r="W797" s="120">
        <f>+INDEX('Users Tracker'!D:D,ROW('Users Tracker'!D804))</f>
        <v>0</v>
      </c>
    </row>
    <row r="798" spans="23:23" x14ac:dyDescent="0.25">
      <c r="W798" s="120">
        <f>+INDEX('Users Tracker'!D:D,ROW('Users Tracker'!D805))</f>
        <v>0</v>
      </c>
    </row>
    <row r="799" spans="23:23" x14ac:dyDescent="0.25">
      <c r="W799" s="120">
        <f>+INDEX('Users Tracker'!D:D,ROW('Users Tracker'!D806))</f>
        <v>0</v>
      </c>
    </row>
    <row r="800" spans="23:23" x14ac:dyDescent="0.25">
      <c r="W800" s="120">
        <f>+INDEX('Users Tracker'!D:D,ROW('Users Tracker'!D807))</f>
        <v>0</v>
      </c>
    </row>
    <row r="801" spans="23:23" x14ac:dyDescent="0.25">
      <c r="W801" s="120">
        <f>+INDEX('Users Tracker'!D:D,ROW('Users Tracker'!D808))</f>
        <v>0</v>
      </c>
    </row>
    <row r="802" spans="23:23" x14ac:dyDescent="0.25">
      <c r="W802" s="120">
        <f>+INDEX('Users Tracker'!D:D,ROW('Users Tracker'!D809))</f>
        <v>0</v>
      </c>
    </row>
    <row r="803" spans="23:23" x14ac:dyDescent="0.25">
      <c r="W803" s="120">
        <f>+INDEX('Users Tracker'!D:D,ROW('Users Tracker'!D810))</f>
        <v>0</v>
      </c>
    </row>
    <row r="804" spans="23:23" x14ac:dyDescent="0.25">
      <c r="W804" s="120">
        <f>+INDEX('Users Tracker'!D:D,ROW('Users Tracker'!D811))</f>
        <v>0</v>
      </c>
    </row>
    <row r="805" spans="23:23" x14ac:dyDescent="0.25">
      <c r="W805" s="120">
        <f>+INDEX('Users Tracker'!D:D,ROW('Users Tracker'!D812))</f>
        <v>0</v>
      </c>
    </row>
    <row r="806" spans="23:23" x14ac:dyDescent="0.25">
      <c r="W806" s="120">
        <f>+INDEX('Users Tracker'!D:D,ROW('Users Tracker'!D813))</f>
        <v>0</v>
      </c>
    </row>
    <row r="807" spans="23:23" x14ac:dyDescent="0.25">
      <c r="W807" s="120">
        <f>+INDEX('Users Tracker'!D:D,ROW('Users Tracker'!D814))</f>
        <v>0</v>
      </c>
    </row>
    <row r="808" spans="23:23" x14ac:dyDescent="0.25">
      <c r="W808" s="120">
        <f>+INDEX('Users Tracker'!D:D,ROW('Users Tracker'!D815))</f>
        <v>0</v>
      </c>
    </row>
    <row r="809" spans="23:23" x14ac:dyDescent="0.25">
      <c r="W809" s="120">
        <f>+INDEX('Users Tracker'!D:D,ROW('Users Tracker'!D816))</f>
        <v>0</v>
      </c>
    </row>
    <row r="810" spans="23:23" x14ac:dyDescent="0.25">
      <c r="W810" s="120">
        <f>+INDEX('Users Tracker'!D:D,ROW('Users Tracker'!D817))</f>
        <v>0</v>
      </c>
    </row>
    <row r="811" spans="23:23" x14ac:dyDescent="0.25">
      <c r="W811" s="120">
        <f>+INDEX('Users Tracker'!D:D,ROW('Users Tracker'!D818))</f>
        <v>0</v>
      </c>
    </row>
    <row r="812" spans="23:23" x14ac:dyDescent="0.25">
      <c r="W812" s="120">
        <f>+INDEX('Users Tracker'!D:D,ROW('Users Tracker'!D819))</f>
        <v>0</v>
      </c>
    </row>
    <row r="813" spans="23:23" x14ac:dyDescent="0.25">
      <c r="W813" s="120">
        <f>+INDEX('Users Tracker'!D:D,ROW('Users Tracker'!D820))</f>
        <v>0</v>
      </c>
    </row>
    <row r="814" spans="23:23" x14ac:dyDescent="0.25">
      <c r="W814" s="120">
        <f>+INDEX('Users Tracker'!D:D,ROW('Users Tracker'!D821))</f>
        <v>0</v>
      </c>
    </row>
    <row r="815" spans="23:23" x14ac:dyDescent="0.25">
      <c r="W815" s="120">
        <f>+INDEX('Users Tracker'!D:D,ROW('Users Tracker'!D822))</f>
        <v>0</v>
      </c>
    </row>
    <row r="816" spans="23:23" x14ac:dyDescent="0.25">
      <c r="W816" s="120">
        <f>+INDEX('Users Tracker'!D:D,ROW('Users Tracker'!D823))</f>
        <v>0</v>
      </c>
    </row>
    <row r="817" spans="23:23" x14ac:dyDescent="0.25">
      <c r="W817" s="120">
        <f>+INDEX('Users Tracker'!D:D,ROW('Users Tracker'!D824))</f>
        <v>0</v>
      </c>
    </row>
    <row r="818" spans="23:23" x14ac:dyDescent="0.25">
      <c r="W818" s="120">
        <f>+INDEX('Users Tracker'!D:D,ROW('Users Tracker'!D825))</f>
        <v>0</v>
      </c>
    </row>
    <row r="819" spans="23:23" x14ac:dyDescent="0.25">
      <c r="W819" s="120">
        <f>+INDEX('Users Tracker'!D:D,ROW('Users Tracker'!D826))</f>
        <v>0</v>
      </c>
    </row>
    <row r="820" spans="23:23" x14ac:dyDescent="0.25">
      <c r="W820" s="120">
        <f>+INDEX('Users Tracker'!D:D,ROW('Users Tracker'!D827))</f>
        <v>0</v>
      </c>
    </row>
    <row r="821" spans="23:23" x14ac:dyDescent="0.25">
      <c r="W821" s="120">
        <f>+INDEX('Users Tracker'!D:D,ROW('Users Tracker'!D828))</f>
        <v>0</v>
      </c>
    </row>
    <row r="822" spans="23:23" x14ac:dyDescent="0.25">
      <c r="W822" s="120">
        <f>+INDEX('Users Tracker'!D:D,ROW('Users Tracker'!D829))</f>
        <v>0</v>
      </c>
    </row>
    <row r="823" spans="23:23" x14ac:dyDescent="0.25">
      <c r="W823" s="120">
        <f>+INDEX('Users Tracker'!D:D,ROW('Users Tracker'!D830))</f>
        <v>0</v>
      </c>
    </row>
    <row r="824" spans="23:23" x14ac:dyDescent="0.25">
      <c r="W824" s="120">
        <f>+INDEX('Users Tracker'!D:D,ROW('Users Tracker'!D831))</f>
        <v>0</v>
      </c>
    </row>
    <row r="825" spans="23:23" x14ac:dyDescent="0.25">
      <c r="W825" s="120">
        <f>+INDEX('Users Tracker'!D:D,ROW('Users Tracker'!D832))</f>
        <v>0</v>
      </c>
    </row>
    <row r="826" spans="23:23" x14ac:dyDescent="0.25">
      <c r="W826" s="120">
        <f>+INDEX('Users Tracker'!D:D,ROW('Users Tracker'!D833))</f>
        <v>0</v>
      </c>
    </row>
    <row r="827" spans="23:23" x14ac:dyDescent="0.25">
      <c r="W827" s="120">
        <f>+INDEX('Users Tracker'!D:D,ROW('Users Tracker'!D834))</f>
        <v>0</v>
      </c>
    </row>
    <row r="828" spans="23:23" x14ac:dyDescent="0.25">
      <c r="W828" s="120">
        <f>+INDEX('Users Tracker'!D:D,ROW('Users Tracker'!D835))</f>
        <v>0</v>
      </c>
    </row>
    <row r="829" spans="23:23" x14ac:dyDescent="0.25">
      <c r="W829" s="120">
        <f>+INDEX('Users Tracker'!D:D,ROW('Users Tracker'!D836))</f>
        <v>0</v>
      </c>
    </row>
    <row r="830" spans="23:23" x14ac:dyDescent="0.25">
      <c r="W830" s="120">
        <f>+INDEX('Users Tracker'!D:D,ROW('Users Tracker'!D837))</f>
        <v>0</v>
      </c>
    </row>
    <row r="831" spans="23:23" x14ac:dyDescent="0.25">
      <c r="W831" s="120">
        <f>+INDEX('Users Tracker'!D:D,ROW('Users Tracker'!D838))</f>
        <v>0</v>
      </c>
    </row>
    <row r="832" spans="23:23" x14ac:dyDescent="0.25">
      <c r="W832" s="120">
        <f>+INDEX('Users Tracker'!D:D,ROW('Users Tracker'!D839))</f>
        <v>0</v>
      </c>
    </row>
    <row r="833" spans="23:23" x14ac:dyDescent="0.25">
      <c r="W833" s="120">
        <f>+INDEX('Users Tracker'!D:D,ROW('Users Tracker'!D840))</f>
        <v>0</v>
      </c>
    </row>
    <row r="834" spans="23:23" x14ac:dyDescent="0.25">
      <c r="W834" s="120">
        <f>+INDEX('Users Tracker'!D:D,ROW('Users Tracker'!D841))</f>
        <v>0</v>
      </c>
    </row>
    <row r="835" spans="23:23" x14ac:dyDescent="0.25">
      <c r="W835" s="120">
        <f>+INDEX('Users Tracker'!D:D,ROW('Users Tracker'!D842))</f>
        <v>0</v>
      </c>
    </row>
    <row r="836" spans="23:23" x14ac:dyDescent="0.25">
      <c r="W836" s="120">
        <f>+INDEX('Users Tracker'!D:D,ROW('Users Tracker'!D843))</f>
        <v>0</v>
      </c>
    </row>
    <row r="837" spans="23:23" x14ac:dyDescent="0.25">
      <c r="W837" s="120">
        <f>+INDEX('Users Tracker'!D:D,ROW('Users Tracker'!D844))</f>
        <v>0</v>
      </c>
    </row>
    <row r="838" spans="23:23" x14ac:dyDescent="0.25">
      <c r="W838" s="120">
        <f>+INDEX('Users Tracker'!D:D,ROW('Users Tracker'!D845))</f>
        <v>0</v>
      </c>
    </row>
    <row r="839" spans="23:23" x14ac:dyDescent="0.25">
      <c r="W839" s="120">
        <f>+INDEX('Users Tracker'!D:D,ROW('Users Tracker'!D846))</f>
        <v>0</v>
      </c>
    </row>
    <row r="840" spans="23:23" x14ac:dyDescent="0.25">
      <c r="W840" s="120">
        <f>+INDEX('Users Tracker'!D:D,ROW('Users Tracker'!D847))</f>
        <v>0</v>
      </c>
    </row>
    <row r="841" spans="23:23" x14ac:dyDescent="0.25">
      <c r="W841" s="120">
        <f>+INDEX('Users Tracker'!D:D,ROW('Users Tracker'!D848))</f>
        <v>0</v>
      </c>
    </row>
    <row r="842" spans="23:23" x14ac:dyDescent="0.25">
      <c r="W842" s="120">
        <f>+INDEX('Users Tracker'!D:D,ROW('Users Tracker'!D849))</f>
        <v>0</v>
      </c>
    </row>
    <row r="843" spans="23:23" x14ac:dyDescent="0.25">
      <c r="W843" s="120">
        <f>+INDEX('Users Tracker'!D:D,ROW('Users Tracker'!D850))</f>
        <v>0</v>
      </c>
    </row>
    <row r="844" spans="23:23" x14ac:dyDescent="0.25">
      <c r="W844" s="120">
        <f>+INDEX('Users Tracker'!D:D,ROW('Users Tracker'!D851))</f>
        <v>0</v>
      </c>
    </row>
    <row r="845" spans="23:23" x14ac:dyDescent="0.25">
      <c r="W845" s="120">
        <f>+INDEX('Users Tracker'!D:D,ROW('Users Tracker'!D852))</f>
        <v>0</v>
      </c>
    </row>
    <row r="846" spans="23:23" x14ac:dyDescent="0.25">
      <c r="W846" s="120">
        <f>+INDEX('Users Tracker'!D:D,ROW('Users Tracker'!D853))</f>
        <v>0</v>
      </c>
    </row>
    <row r="847" spans="23:23" x14ac:dyDescent="0.25">
      <c r="W847" s="120">
        <f>+INDEX('Users Tracker'!D:D,ROW('Users Tracker'!D854))</f>
        <v>0</v>
      </c>
    </row>
    <row r="848" spans="23:23" x14ac:dyDescent="0.25">
      <c r="W848" s="120">
        <f>+INDEX('Users Tracker'!D:D,ROW('Users Tracker'!D855))</f>
        <v>0</v>
      </c>
    </row>
    <row r="849" spans="23:23" x14ac:dyDescent="0.25">
      <c r="W849" s="120">
        <f>+INDEX('Users Tracker'!D:D,ROW('Users Tracker'!D856))</f>
        <v>0</v>
      </c>
    </row>
    <row r="850" spans="23:23" x14ac:dyDescent="0.25">
      <c r="W850" s="120">
        <f>+INDEX('Users Tracker'!D:D,ROW('Users Tracker'!D857))</f>
        <v>0</v>
      </c>
    </row>
    <row r="851" spans="23:23" x14ac:dyDescent="0.25">
      <c r="W851" s="120">
        <f>+INDEX('Users Tracker'!D:D,ROW('Users Tracker'!D858))</f>
        <v>0</v>
      </c>
    </row>
    <row r="852" spans="23:23" x14ac:dyDescent="0.25">
      <c r="W852" s="120">
        <f>+INDEX('Users Tracker'!D:D,ROW('Users Tracker'!D859))</f>
        <v>0</v>
      </c>
    </row>
    <row r="853" spans="23:23" x14ac:dyDescent="0.25">
      <c r="W853" s="120">
        <f>+INDEX('Users Tracker'!D:D,ROW('Users Tracker'!D860))</f>
        <v>0</v>
      </c>
    </row>
    <row r="854" spans="23:23" x14ac:dyDescent="0.25">
      <c r="W854" s="120">
        <f>+INDEX('Users Tracker'!D:D,ROW('Users Tracker'!D861))</f>
        <v>0</v>
      </c>
    </row>
    <row r="855" spans="23:23" x14ac:dyDescent="0.25">
      <c r="W855" s="120">
        <f>+INDEX('Users Tracker'!D:D,ROW('Users Tracker'!D862))</f>
        <v>0</v>
      </c>
    </row>
    <row r="856" spans="23:23" x14ac:dyDescent="0.25">
      <c r="W856" s="120">
        <f>+INDEX('Users Tracker'!D:D,ROW('Users Tracker'!D863))</f>
        <v>0</v>
      </c>
    </row>
    <row r="857" spans="23:23" x14ac:dyDescent="0.25">
      <c r="W857" s="120">
        <f>+INDEX('Users Tracker'!D:D,ROW('Users Tracker'!D864))</f>
        <v>0</v>
      </c>
    </row>
    <row r="858" spans="23:23" x14ac:dyDescent="0.25">
      <c r="W858" s="120">
        <f>+INDEX('Users Tracker'!D:D,ROW('Users Tracker'!D865))</f>
        <v>0</v>
      </c>
    </row>
    <row r="859" spans="23:23" x14ac:dyDescent="0.25">
      <c r="W859" s="120">
        <f>+INDEX('Users Tracker'!D:D,ROW('Users Tracker'!D866))</f>
        <v>0</v>
      </c>
    </row>
    <row r="860" spans="23:23" x14ac:dyDescent="0.25">
      <c r="W860" s="120">
        <f>+INDEX('Users Tracker'!D:D,ROW('Users Tracker'!D867))</f>
        <v>0</v>
      </c>
    </row>
    <row r="861" spans="23:23" x14ac:dyDescent="0.25">
      <c r="W861" s="120">
        <f>+INDEX('Users Tracker'!D:D,ROW('Users Tracker'!D868))</f>
        <v>0</v>
      </c>
    </row>
    <row r="862" spans="23:23" x14ac:dyDescent="0.25">
      <c r="W862" s="120">
        <f>+INDEX('Users Tracker'!D:D,ROW('Users Tracker'!D869))</f>
        <v>0</v>
      </c>
    </row>
    <row r="863" spans="23:23" x14ac:dyDescent="0.25">
      <c r="W863" s="120">
        <f>+INDEX('Users Tracker'!D:D,ROW('Users Tracker'!D870))</f>
        <v>0</v>
      </c>
    </row>
    <row r="864" spans="23:23" x14ac:dyDescent="0.25">
      <c r="W864" s="120">
        <f>+INDEX('Users Tracker'!D:D,ROW('Users Tracker'!D871))</f>
        <v>0</v>
      </c>
    </row>
    <row r="865" spans="23:23" x14ac:dyDescent="0.25">
      <c r="W865" s="120">
        <f>+INDEX('Users Tracker'!D:D,ROW('Users Tracker'!D872))</f>
        <v>0</v>
      </c>
    </row>
    <row r="866" spans="23:23" x14ac:dyDescent="0.25">
      <c r="W866" s="120">
        <f>+INDEX('Users Tracker'!D:D,ROW('Users Tracker'!D873))</f>
        <v>0</v>
      </c>
    </row>
    <row r="867" spans="23:23" x14ac:dyDescent="0.25">
      <c r="W867" s="120">
        <f>+INDEX('Users Tracker'!D:D,ROW('Users Tracker'!D874))</f>
        <v>0</v>
      </c>
    </row>
    <row r="868" spans="23:23" x14ac:dyDescent="0.25">
      <c r="W868" s="120">
        <f>+INDEX('Users Tracker'!D:D,ROW('Users Tracker'!D875))</f>
        <v>0</v>
      </c>
    </row>
    <row r="869" spans="23:23" x14ac:dyDescent="0.25">
      <c r="W869" s="120">
        <f>+INDEX('Users Tracker'!D:D,ROW('Users Tracker'!D876))</f>
        <v>0</v>
      </c>
    </row>
    <row r="870" spans="23:23" x14ac:dyDescent="0.25">
      <c r="W870" s="120">
        <f>+INDEX('Users Tracker'!D:D,ROW('Users Tracker'!D877))</f>
        <v>0</v>
      </c>
    </row>
    <row r="871" spans="23:23" x14ac:dyDescent="0.25">
      <c r="W871" s="120">
        <f>+INDEX('Users Tracker'!D:D,ROW('Users Tracker'!D878))</f>
        <v>0</v>
      </c>
    </row>
    <row r="872" spans="23:23" x14ac:dyDescent="0.25">
      <c r="W872" s="120">
        <f>+INDEX('Users Tracker'!D:D,ROW('Users Tracker'!D879))</f>
        <v>0</v>
      </c>
    </row>
    <row r="873" spans="23:23" x14ac:dyDescent="0.25">
      <c r="W873" s="120">
        <f>+INDEX('Users Tracker'!D:D,ROW('Users Tracker'!D880))</f>
        <v>0</v>
      </c>
    </row>
    <row r="874" spans="23:23" x14ac:dyDescent="0.25">
      <c r="W874" s="120">
        <f>+INDEX('Users Tracker'!D:D,ROW('Users Tracker'!D881))</f>
        <v>0</v>
      </c>
    </row>
    <row r="875" spans="23:23" x14ac:dyDescent="0.25">
      <c r="W875" s="120">
        <f>+INDEX('Users Tracker'!D:D,ROW('Users Tracker'!D882))</f>
        <v>0</v>
      </c>
    </row>
    <row r="876" spans="23:23" x14ac:dyDescent="0.25">
      <c r="W876" s="120">
        <f>+INDEX('Users Tracker'!D:D,ROW('Users Tracker'!D883))</f>
        <v>0</v>
      </c>
    </row>
    <row r="877" spans="23:23" x14ac:dyDescent="0.25">
      <c r="W877" s="120">
        <f>+INDEX('Users Tracker'!D:D,ROW('Users Tracker'!D884))</f>
        <v>0</v>
      </c>
    </row>
    <row r="878" spans="23:23" x14ac:dyDescent="0.25">
      <c r="W878" s="120">
        <f>+INDEX('Users Tracker'!D:D,ROW('Users Tracker'!D885))</f>
        <v>0</v>
      </c>
    </row>
    <row r="879" spans="23:23" x14ac:dyDescent="0.25">
      <c r="W879" s="120">
        <f>+INDEX('Users Tracker'!D:D,ROW('Users Tracker'!D886))</f>
        <v>0</v>
      </c>
    </row>
    <row r="880" spans="23:23" x14ac:dyDescent="0.25">
      <c r="W880" s="120">
        <f>+INDEX('Users Tracker'!D:D,ROW('Users Tracker'!D887))</f>
        <v>0</v>
      </c>
    </row>
    <row r="881" spans="23:23" x14ac:dyDescent="0.25">
      <c r="W881" s="120">
        <f>+INDEX('Users Tracker'!D:D,ROW('Users Tracker'!D888))</f>
        <v>0</v>
      </c>
    </row>
    <row r="882" spans="23:23" x14ac:dyDescent="0.25">
      <c r="W882" s="120">
        <f>+INDEX('Users Tracker'!D:D,ROW('Users Tracker'!D889))</f>
        <v>0</v>
      </c>
    </row>
    <row r="883" spans="23:23" x14ac:dyDescent="0.25">
      <c r="W883" s="120">
        <f>+INDEX('Users Tracker'!D:D,ROW('Users Tracker'!D890))</f>
        <v>0</v>
      </c>
    </row>
    <row r="884" spans="23:23" x14ac:dyDescent="0.25">
      <c r="W884" s="120">
        <f>+INDEX('Users Tracker'!D:D,ROW('Users Tracker'!D891))</f>
        <v>0</v>
      </c>
    </row>
    <row r="885" spans="23:23" x14ac:dyDescent="0.25">
      <c r="W885" s="120">
        <f>+INDEX('Users Tracker'!D:D,ROW('Users Tracker'!D892))</f>
        <v>0</v>
      </c>
    </row>
    <row r="886" spans="23:23" x14ac:dyDescent="0.25">
      <c r="W886" s="120">
        <f>+INDEX('Users Tracker'!D:D,ROW('Users Tracker'!D893))</f>
        <v>0</v>
      </c>
    </row>
    <row r="887" spans="23:23" x14ac:dyDescent="0.25">
      <c r="W887" s="120">
        <f>+INDEX('Users Tracker'!D:D,ROW('Users Tracker'!D894))</f>
        <v>0</v>
      </c>
    </row>
    <row r="888" spans="23:23" x14ac:dyDescent="0.25">
      <c r="W888" s="120">
        <f>+INDEX('Users Tracker'!D:D,ROW('Users Tracker'!D895))</f>
        <v>0</v>
      </c>
    </row>
    <row r="889" spans="23:23" x14ac:dyDescent="0.25">
      <c r="W889" s="120">
        <f>+INDEX('Users Tracker'!D:D,ROW('Users Tracker'!D896))</f>
        <v>0</v>
      </c>
    </row>
    <row r="890" spans="23:23" x14ac:dyDescent="0.25">
      <c r="W890" s="120">
        <f>+INDEX('Users Tracker'!D:D,ROW('Users Tracker'!D897))</f>
        <v>0</v>
      </c>
    </row>
    <row r="891" spans="23:23" x14ac:dyDescent="0.25">
      <c r="W891" s="120">
        <f>+INDEX('Users Tracker'!D:D,ROW('Users Tracker'!D898))</f>
        <v>0</v>
      </c>
    </row>
    <row r="892" spans="23:23" x14ac:dyDescent="0.25">
      <c r="W892" s="120">
        <f>+INDEX('Users Tracker'!D:D,ROW('Users Tracker'!D899))</f>
        <v>0</v>
      </c>
    </row>
    <row r="893" spans="23:23" x14ac:dyDescent="0.25">
      <c r="W893" s="120">
        <f>+INDEX('Users Tracker'!D:D,ROW('Users Tracker'!D900))</f>
        <v>0</v>
      </c>
    </row>
    <row r="894" spans="23:23" x14ac:dyDescent="0.25">
      <c r="W894" s="120">
        <f>+INDEX('Users Tracker'!D:D,ROW('Users Tracker'!D901))</f>
        <v>0</v>
      </c>
    </row>
    <row r="895" spans="23:23" x14ac:dyDescent="0.25">
      <c r="W895" s="120">
        <f>+INDEX('Users Tracker'!D:D,ROW('Users Tracker'!D902))</f>
        <v>0</v>
      </c>
    </row>
    <row r="896" spans="23:23" x14ac:dyDescent="0.25">
      <c r="W896" s="120">
        <f>+INDEX('Users Tracker'!D:D,ROW('Users Tracker'!D903))</f>
        <v>0</v>
      </c>
    </row>
    <row r="897" spans="23:23" x14ac:dyDescent="0.25">
      <c r="W897" s="120">
        <f>+INDEX('Users Tracker'!D:D,ROW('Users Tracker'!D904))</f>
        <v>0</v>
      </c>
    </row>
    <row r="898" spans="23:23" x14ac:dyDescent="0.25">
      <c r="W898" s="120">
        <f>+INDEX('Users Tracker'!D:D,ROW('Users Tracker'!D905))</f>
        <v>0</v>
      </c>
    </row>
    <row r="899" spans="23:23" x14ac:dyDescent="0.25">
      <c r="W899" s="120">
        <f>+INDEX('Users Tracker'!D:D,ROW('Users Tracker'!D906))</f>
        <v>0</v>
      </c>
    </row>
    <row r="900" spans="23:23" x14ac:dyDescent="0.25">
      <c r="W900" s="120">
        <f>+INDEX('Users Tracker'!D:D,ROW('Users Tracker'!D907))</f>
        <v>0</v>
      </c>
    </row>
    <row r="901" spans="23:23" x14ac:dyDescent="0.25">
      <c r="W901" s="120">
        <f>+INDEX('Users Tracker'!D:D,ROW('Users Tracker'!D908))</f>
        <v>0</v>
      </c>
    </row>
    <row r="902" spans="23:23" x14ac:dyDescent="0.25">
      <c r="W902" s="120">
        <f>+INDEX('Users Tracker'!D:D,ROW('Users Tracker'!D909))</f>
        <v>0</v>
      </c>
    </row>
    <row r="903" spans="23:23" x14ac:dyDescent="0.25">
      <c r="W903" s="120">
        <f>+INDEX('Users Tracker'!D:D,ROW('Users Tracker'!D910))</f>
        <v>0</v>
      </c>
    </row>
    <row r="904" spans="23:23" x14ac:dyDescent="0.25">
      <c r="W904" s="120">
        <f>+INDEX('Users Tracker'!D:D,ROW('Users Tracker'!D911))</f>
        <v>0</v>
      </c>
    </row>
    <row r="905" spans="23:23" x14ac:dyDescent="0.25">
      <c r="W905" s="120">
        <f>+INDEX('Users Tracker'!D:D,ROW('Users Tracker'!D912))</f>
        <v>0</v>
      </c>
    </row>
    <row r="906" spans="23:23" x14ac:dyDescent="0.25">
      <c r="W906" s="120">
        <f>+INDEX('Users Tracker'!D:D,ROW('Users Tracker'!D913))</f>
        <v>0</v>
      </c>
    </row>
    <row r="907" spans="23:23" x14ac:dyDescent="0.25">
      <c r="W907" s="120">
        <f>+INDEX('Users Tracker'!D:D,ROW('Users Tracker'!D914))</f>
        <v>0</v>
      </c>
    </row>
    <row r="908" spans="23:23" x14ac:dyDescent="0.25">
      <c r="W908" s="120">
        <f>+INDEX('Users Tracker'!D:D,ROW('Users Tracker'!D915))</f>
        <v>0</v>
      </c>
    </row>
    <row r="909" spans="23:23" x14ac:dyDescent="0.25">
      <c r="W909" s="120">
        <f>+INDEX('Users Tracker'!D:D,ROW('Users Tracker'!D916))</f>
        <v>0</v>
      </c>
    </row>
    <row r="910" spans="23:23" x14ac:dyDescent="0.25">
      <c r="W910" s="120">
        <f>+INDEX('Users Tracker'!D:D,ROW('Users Tracker'!D917))</f>
        <v>0</v>
      </c>
    </row>
    <row r="911" spans="23:23" x14ac:dyDescent="0.25">
      <c r="W911" s="120">
        <f>+INDEX('Users Tracker'!D:D,ROW('Users Tracker'!D918))</f>
        <v>0</v>
      </c>
    </row>
    <row r="912" spans="23:23" x14ac:dyDescent="0.25">
      <c r="W912" s="120">
        <f>+INDEX('Users Tracker'!D:D,ROW('Users Tracker'!D919))</f>
        <v>0</v>
      </c>
    </row>
    <row r="913" spans="23:23" x14ac:dyDescent="0.25">
      <c r="W913" s="120">
        <f>+INDEX('Users Tracker'!D:D,ROW('Users Tracker'!D920))</f>
        <v>0</v>
      </c>
    </row>
    <row r="914" spans="23:23" x14ac:dyDescent="0.25">
      <c r="W914" s="120">
        <f>+INDEX('Users Tracker'!D:D,ROW('Users Tracker'!D921))</f>
        <v>0</v>
      </c>
    </row>
    <row r="915" spans="23:23" x14ac:dyDescent="0.25">
      <c r="W915" s="120">
        <f>+INDEX('Users Tracker'!D:D,ROW('Users Tracker'!D922))</f>
        <v>0</v>
      </c>
    </row>
    <row r="916" spans="23:23" x14ac:dyDescent="0.25">
      <c r="W916" s="120">
        <f>+INDEX('Users Tracker'!D:D,ROW('Users Tracker'!D923))</f>
        <v>0</v>
      </c>
    </row>
    <row r="917" spans="23:23" x14ac:dyDescent="0.25">
      <c r="W917" s="120">
        <f>+INDEX('Users Tracker'!D:D,ROW('Users Tracker'!D924))</f>
        <v>0</v>
      </c>
    </row>
    <row r="918" spans="23:23" x14ac:dyDescent="0.25">
      <c r="W918" s="120">
        <f>+INDEX('Users Tracker'!D:D,ROW('Users Tracker'!D925))</f>
        <v>0</v>
      </c>
    </row>
    <row r="919" spans="23:23" x14ac:dyDescent="0.25">
      <c r="W919" s="120">
        <f>+INDEX('Users Tracker'!D:D,ROW('Users Tracker'!D926))</f>
        <v>0</v>
      </c>
    </row>
    <row r="920" spans="23:23" x14ac:dyDescent="0.25">
      <c r="W920" s="120">
        <f>+INDEX('Users Tracker'!D:D,ROW('Users Tracker'!D927))</f>
        <v>0</v>
      </c>
    </row>
    <row r="921" spans="23:23" x14ac:dyDescent="0.25">
      <c r="W921" s="120">
        <f>+INDEX('Users Tracker'!D:D,ROW('Users Tracker'!D928))</f>
        <v>0</v>
      </c>
    </row>
    <row r="922" spans="23:23" x14ac:dyDescent="0.25">
      <c r="W922" s="120">
        <f>+INDEX('Users Tracker'!D:D,ROW('Users Tracker'!D929))</f>
        <v>0</v>
      </c>
    </row>
    <row r="923" spans="23:23" x14ac:dyDescent="0.25">
      <c r="W923" s="120">
        <f>+INDEX('Users Tracker'!D:D,ROW('Users Tracker'!D930))</f>
        <v>0</v>
      </c>
    </row>
    <row r="924" spans="23:23" x14ac:dyDescent="0.25">
      <c r="W924" s="120">
        <f>+INDEX('Users Tracker'!D:D,ROW('Users Tracker'!D931))</f>
        <v>0</v>
      </c>
    </row>
    <row r="925" spans="23:23" x14ac:dyDescent="0.25">
      <c r="W925" s="120">
        <f>+INDEX('Users Tracker'!D:D,ROW('Users Tracker'!D932))</f>
        <v>0</v>
      </c>
    </row>
    <row r="926" spans="23:23" x14ac:dyDescent="0.25">
      <c r="W926" s="120">
        <f>+INDEX('Users Tracker'!D:D,ROW('Users Tracker'!D933))</f>
        <v>0</v>
      </c>
    </row>
    <row r="927" spans="23:23" x14ac:dyDescent="0.25">
      <c r="W927" s="120">
        <f>+INDEX('Users Tracker'!D:D,ROW('Users Tracker'!D934))</f>
        <v>0</v>
      </c>
    </row>
    <row r="928" spans="23:23" x14ac:dyDescent="0.25">
      <c r="W928" s="120">
        <f>+INDEX('Users Tracker'!D:D,ROW('Users Tracker'!D935))</f>
        <v>0</v>
      </c>
    </row>
    <row r="929" spans="23:23" x14ac:dyDescent="0.25">
      <c r="W929" s="120">
        <f>+INDEX('Users Tracker'!D:D,ROW('Users Tracker'!D936))</f>
        <v>0</v>
      </c>
    </row>
    <row r="930" spans="23:23" x14ac:dyDescent="0.25">
      <c r="W930" s="120">
        <f>+INDEX('Users Tracker'!D:D,ROW('Users Tracker'!D937))</f>
        <v>0</v>
      </c>
    </row>
    <row r="931" spans="23:23" x14ac:dyDescent="0.25">
      <c r="W931" s="120">
        <f>+INDEX('Users Tracker'!D:D,ROW('Users Tracker'!D938))</f>
        <v>0</v>
      </c>
    </row>
    <row r="932" spans="23:23" x14ac:dyDescent="0.25">
      <c r="W932" s="120">
        <f>+INDEX('Users Tracker'!D:D,ROW('Users Tracker'!D939))</f>
        <v>0</v>
      </c>
    </row>
    <row r="933" spans="23:23" x14ac:dyDescent="0.25">
      <c r="W933" s="120">
        <f>+INDEX('Users Tracker'!D:D,ROW('Users Tracker'!D940))</f>
        <v>0</v>
      </c>
    </row>
    <row r="934" spans="23:23" x14ac:dyDescent="0.25">
      <c r="W934" s="120">
        <f>+INDEX('Users Tracker'!D:D,ROW('Users Tracker'!D941))</f>
        <v>0</v>
      </c>
    </row>
    <row r="935" spans="23:23" x14ac:dyDescent="0.25">
      <c r="W935" s="120">
        <f>+INDEX('Users Tracker'!D:D,ROW('Users Tracker'!D942))</f>
        <v>0</v>
      </c>
    </row>
    <row r="936" spans="23:23" x14ac:dyDescent="0.25">
      <c r="W936" s="120">
        <f>+INDEX('Users Tracker'!D:D,ROW('Users Tracker'!D943))</f>
        <v>0</v>
      </c>
    </row>
    <row r="937" spans="23:23" x14ac:dyDescent="0.25">
      <c r="W937" s="120">
        <f>+INDEX('Users Tracker'!D:D,ROW('Users Tracker'!D944))</f>
        <v>0</v>
      </c>
    </row>
    <row r="938" spans="23:23" x14ac:dyDescent="0.25">
      <c r="W938" s="120">
        <f>+INDEX('Users Tracker'!D:D,ROW('Users Tracker'!D945))</f>
        <v>0</v>
      </c>
    </row>
    <row r="939" spans="23:23" x14ac:dyDescent="0.25">
      <c r="W939" s="120">
        <f>+INDEX('Users Tracker'!D:D,ROW('Users Tracker'!D946))</f>
        <v>0</v>
      </c>
    </row>
    <row r="940" spans="23:23" x14ac:dyDescent="0.25">
      <c r="W940" s="120">
        <f>+INDEX('Users Tracker'!D:D,ROW('Users Tracker'!D947))</f>
        <v>0</v>
      </c>
    </row>
    <row r="941" spans="23:23" x14ac:dyDescent="0.25">
      <c r="W941" s="120">
        <f>+INDEX('Users Tracker'!D:D,ROW('Users Tracker'!D948))</f>
        <v>0</v>
      </c>
    </row>
    <row r="942" spans="23:23" x14ac:dyDescent="0.25">
      <c r="W942" s="120">
        <f>+INDEX('Users Tracker'!D:D,ROW('Users Tracker'!D949))</f>
        <v>0</v>
      </c>
    </row>
    <row r="943" spans="23:23" x14ac:dyDescent="0.25">
      <c r="W943" s="120">
        <f>+INDEX('Users Tracker'!D:D,ROW('Users Tracker'!D950))</f>
        <v>0</v>
      </c>
    </row>
    <row r="944" spans="23:23" x14ac:dyDescent="0.25">
      <c r="W944" s="120">
        <f>+INDEX('Users Tracker'!D:D,ROW('Users Tracker'!D951))</f>
        <v>0</v>
      </c>
    </row>
    <row r="945" spans="23:23" x14ac:dyDescent="0.25">
      <c r="W945" s="120">
        <f>+INDEX('Users Tracker'!D:D,ROW('Users Tracker'!D952))</f>
        <v>0</v>
      </c>
    </row>
    <row r="946" spans="23:23" x14ac:dyDescent="0.25">
      <c r="W946" s="120">
        <f>+INDEX('Users Tracker'!D:D,ROW('Users Tracker'!D953))</f>
        <v>0</v>
      </c>
    </row>
    <row r="947" spans="23:23" x14ac:dyDescent="0.25">
      <c r="W947" s="120">
        <f>+INDEX('Users Tracker'!D:D,ROW('Users Tracker'!D954))</f>
        <v>0</v>
      </c>
    </row>
    <row r="948" spans="23:23" x14ac:dyDescent="0.25">
      <c r="W948" s="120">
        <f>+INDEX('Users Tracker'!D:D,ROW('Users Tracker'!D955))</f>
        <v>0</v>
      </c>
    </row>
    <row r="949" spans="23:23" x14ac:dyDescent="0.25">
      <c r="W949" s="120">
        <f>+INDEX('Users Tracker'!D:D,ROW('Users Tracker'!D956))</f>
        <v>0</v>
      </c>
    </row>
    <row r="950" spans="23:23" x14ac:dyDescent="0.25">
      <c r="W950" s="120">
        <f>+INDEX('Users Tracker'!D:D,ROW('Users Tracker'!D957))</f>
        <v>0</v>
      </c>
    </row>
    <row r="951" spans="23:23" x14ac:dyDescent="0.25">
      <c r="W951" s="120">
        <f>+INDEX('Users Tracker'!D:D,ROW('Users Tracker'!D958))</f>
        <v>0</v>
      </c>
    </row>
    <row r="952" spans="23:23" x14ac:dyDescent="0.25">
      <c r="W952" s="120">
        <f>+INDEX('Users Tracker'!D:D,ROW('Users Tracker'!D959))</f>
        <v>0</v>
      </c>
    </row>
    <row r="953" spans="23:23" x14ac:dyDescent="0.25">
      <c r="W953" s="120">
        <f>+INDEX('Users Tracker'!D:D,ROW('Users Tracker'!D960))</f>
        <v>0</v>
      </c>
    </row>
    <row r="954" spans="23:23" x14ac:dyDescent="0.25">
      <c r="W954" s="120">
        <f>+INDEX('Users Tracker'!D:D,ROW('Users Tracker'!D961))</f>
        <v>0</v>
      </c>
    </row>
    <row r="955" spans="23:23" x14ac:dyDescent="0.25">
      <c r="W955" s="120">
        <f>+INDEX('Users Tracker'!D:D,ROW('Users Tracker'!D962))</f>
        <v>0</v>
      </c>
    </row>
    <row r="956" spans="23:23" x14ac:dyDescent="0.25">
      <c r="W956" s="120">
        <f>+INDEX('Users Tracker'!D:D,ROW('Users Tracker'!D963))</f>
        <v>0</v>
      </c>
    </row>
    <row r="957" spans="23:23" x14ac:dyDescent="0.25">
      <c r="W957" s="120">
        <f>+INDEX('Users Tracker'!D:D,ROW('Users Tracker'!D964))</f>
        <v>0</v>
      </c>
    </row>
    <row r="958" spans="23:23" x14ac:dyDescent="0.25">
      <c r="W958" s="120">
        <f>+INDEX('Users Tracker'!D:D,ROW('Users Tracker'!D965))</f>
        <v>0</v>
      </c>
    </row>
    <row r="959" spans="23:23" x14ac:dyDescent="0.25">
      <c r="W959" s="120">
        <f>+INDEX('Users Tracker'!D:D,ROW('Users Tracker'!D966))</f>
        <v>0</v>
      </c>
    </row>
    <row r="960" spans="23:23" x14ac:dyDescent="0.25">
      <c r="W960" s="120">
        <f>+INDEX('Users Tracker'!D:D,ROW('Users Tracker'!D967))</f>
        <v>0</v>
      </c>
    </row>
    <row r="961" spans="23:23" x14ac:dyDescent="0.25">
      <c r="W961" s="120">
        <f>+INDEX('Users Tracker'!D:D,ROW('Users Tracker'!D968))</f>
        <v>0</v>
      </c>
    </row>
    <row r="962" spans="23:23" x14ac:dyDescent="0.25">
      <c r="W962" s="120">
        <f>+INDEX('Users Tracker'!D:D,ROW('Users Tracker'!D969))</f>
        <v>0</v>
      </c>
    </row>
    <row r="963" spans="23:23" x14ac:dyDescent="0.25">
      <c r="W963" s="120">
        <f>+INDEX('Users Tracker'!D:D,ROW('Users Tracker'!D970))</f>
        <v>0</v>
      </c>
    </row>
    <row r="964" spans="23:23" x14ac:dyDescent="0.25">
      <c r="W964" s="120">
        <f>+INDEX('Users Tracker'!D:D,ROW('Users Tracker'!D971))</f>
        <v>0</v>
      </c>
    </row>
    <row r="965" spans="23:23" x14ac:dyDescent="0.25">
      <c r="W965" s="120">
        <f>+INDEX('Users Tracker'!D:D,ROW('Users Tracker'!D972))</f>
        <v>0</v>
      </c>
    </row>
    <row r="966" spans="23:23" x14ac:dyDescent="0.25">
      <c r="W966" s="120">
        <f>+INDEX('Users Tracker'!D:D,ROW('Users Tracker'!D973))</f>
        <v>0</v>
      </c>
    </row>
    <row r="967" spans="23:23" x14ac:dyDescent="0.25">
      <c r="W967" s="120">
        <f>+INDEX('Users Tracker'!D:D,ROW('Users Tracker'!D974))</f>
        <v>0</v>
      </c>
    </row>
    <row r="968" spans="23:23" x14ac:dyDescent="0.25">
      <c r="W968" s="120">
        <f>+INDEX('Users Tracker'!D:D,ROW('Users Tracker'!D975))</f>
        <v>0</v>
      </c>
    </row>
    <row r="969" spans="23:23" x14ac:dyDescent="0.25">
      <c r="W969" s="120">
        <f>+INDEX('Users Tracker'!D:D,ROW('Users Tracker'!D976))</f>
        <v>0</v>
      </c>
    </row>
    <row r="970" spans="23:23" x14ac:dyDescent="0.25">
      <c r="W970" s="120">
        <f>+INDEX('Users Tracker'!D:D,ROW('Users Tracker'!D977))</f>
        <v>0</v>
      </c>
    </row>
    <row r="971" spans="23:23" x14ac:dyDescent="0.25">
      <c r="W971" s="120">
        <f>+INDEX('Users Tracker'!D:D,ROW('Users Tracker'!D978))</f>
        <v>0</v>
      </c>
    </row>
    <row r="972" spans="23:23" x14ac:dyDescent="0.25">
      <c r="W972" s="120">
        <f>+INDEX('Users Tracker'!D:D,ROW('Users Tracker'!D979))</f>
        <v>0</v>
      </c>
    </row>
    <row r="973" spans="23:23" x14ac:dyDescent="0.25">
      <c r="W973" s="120">
        <f>+INDEX('Users Tracker'!D:D,ROW('Users Tracker'!D980))</f>
        <v>0</v>
      </c>
    </row>
    <row r="974" spans="23:23" x14ac:dyDescent="0.25">
      <c r="W974" s="120">
        <f>+INDEX('Users Tracker'!D:D,ROW('Users Tracker'!D981))</f>
        <v>0</v>
      </c>
    </row>
    <row r="975" spans="23:23" x14ac:dyDescent="0.25">
      <c r="W975" s="120">
        <f>+INDEX('Users Tracker'!D:D,ROW('Users Tracker'!D982))</f>
        <v>0</v>
      </c>
    </row>
    <row r="976" spans="23:23" x14ac:dyDescent="0.25">
      <c r="W976" s="120">
        <f>+INDEX('Users Tracker'!D:D,ROW('Users Tracker'!D983))</f>
        <v>0</v>
      </c>
    </row>
    <row r="977" spans="23:23" x14ac:dyDescent="0.25">
      <c r="W977" s="120">
        <f>+INDEX('Users Tracker'!D:D,ROW('Users Tracker'!D984))</f>
        <v>0</v>
      </c>
    </row>
    <row r="978" spans="23:23" x14ac:dyDescent="0.25">
      <c r="W978" s="120">
        <f>+INDEX('Users Tracker'!D:D,ROW('Users Tracker'!D985))</f>
        <v>0</v>
      </c>
    </row>
    <row r="979" spans="23:23" x14ac:dyDescent="0.25">
      <c r="W979" s="120">
        <f>+INDEX('Users Tracker'!D:D,ROW('Users Tracker'!D986))</f>
        <v>0</v>
      </c>
    </row>
    <row r="980" spans="23:23" x14ac:dyDescent="0.25">
      <c r="W980" s="120">
        <f>+INDEX('Users Tracker'!D:D,ROW('Users Tracker'!D987))</f>
        <v>0</v>
      </c>
    </row>
    <row r="981" spans="23:23" x14ac:dyDescent="0.25">
      <c r="W981" s="120">
        <f>+INDEX('Users Tracker'!D:D,ROW('Users Tracker'!D988))</f>
        <v>0</v>
      </c>
    </row>
    <row r="982" spans="23:23" x14ac:dyDescent="0.25">
      <c r="W982" s="120">
        <f>+INDEX('Users Tracker'!D:D,ROW('Users Tracker'!D989))</f>
        <v>0</v>
      </c>
    </row>
    <row r="983" spans="23:23" x14ac:dyDescent="0.25">
      <c r="W983" s="120">
        <f>+INDEX('Users Tracker'!D:D,ROW('Users Tracker'!D990))</f>
        <v>0</v>
      </c>
    </row>
    <row r="984" spans="23:23" x14ac:dyDescent="0.25">
      <c r="W984" s="120">
        <f>+INDEX('Users Tracker'!D:D,ROW('Users Tracker'!D991))</f>
        <v>0</v>
      </c>
    </row>
    <row r="985" spans="23:23" x14ac:dyDescent="0.25">
      <c r="W985" s="120">
        <f>+INDEX('Users Tracker'!D:D,ROW('Users Tracker'!D992))</f>
        <v>0</v>
      </c>
    </row>
    <row r="986" spans="23:23" x14ac:dyDescent="0.25">
      <c r="W986" s="120">
        <f>+INDEX('Users Tracker'!D:D,ROW('Users Tracker'!D993))</f>
        <v>0</v>
      </c>
    </row>
    <row r="987" spans="23:23" x14ac:dyDescent="0.25">
      <c r="W987" s="120">
        <f>+INDEX('Users Tracker'!D:D,ROW('Users Tracker'!D994))</f>
        <v>0</v>
      </c>
    </row>
    <row r="988" spans="23:23" x14ac:dyDescent="0.25">
      <c r="W988" s="120">
        <f>+INDEX('Users Tracker'!D:D,ROW('Users Tracker'!D995))</f>
        <v>0</v>
      </c>
    </row>
    <row r="989" spans="23:23" x14ac:dyDescent="0.25">
      <c r="W989" s="120">
        <f>+INDEX('Users Tracker'!D:D,ROW('Users Tracker'!D996))</f>
        <v>0</v>
      </c>
    </row>
    <row r="990" spans="23:23" x14ac:dyDescent="0.25">
      <c r="W990" s="120">
        <f>+INDEX('Users Tracker'!D:D,ROW('Users Tracker'!D997))</f>
        <v>0</v>
      </c>
    </row>
    <row r="991" spans="23:23" x14ac:dyDescent="0.25">
      <c r="W991" s="120">
        <f>+INDEX('Users Tracker'!D:D,ROW('Users Tracker'!D998))</f>
        <v>0</v>
      </c>
    </row>
    <row r="992" spans="23:23" x14ac:dyDescent="0.25">
      <c r="W992" s="120">
        <f>+INDEX('Users Tracker'!D:D,ROW('Users Tracker'!D999))</f>
        <v>0</v>
      </c>
    </row>
    <row r="993" spans="23:23" x14ac:dyDescent="0.25">
      <c r="W993" s="120">
        <f>+INDEX('Users Tracker'!D:D,ROW('Users Tracker'!D1000))</f>
        <v>0</v>
      </c>
    </row>
    <row r="994" spans="23:23" x14ac:dyDescent="0.25">
      <c r="W994" s="120">
        <f>+INDEX('Users Tracker'!D:D,ROW('Users Tracker'!D1001))</f>
        <v>0</v>
      </c>
    </row>
    <row r="995" spans="23:23" x14ac:dyDescent="0.25">
      <c r="W995" s="120">
        <f>+INDEX('Users Tracker'!D:D,ROW('Users Tracker'!D1002))</f>
        <v>0</v>
      </c>
    </row>
    <row r="996" spans="23:23" x14ac:dyDescent="0.25">
      <c r="W996" s="120">
        <f>+INDEX('Users Tracker'!D:D,ROW('Users Tracker'!D1003))</f>
        <v>0</v>
      </c>
    </row>
    <row r="997" spans="23:23" x14ac:dyDescent="0.25">
      <c r="W997" s="120">
        <f>+INDEX('Users Tracker'!D:D,ROW('Users Tracker'!D1004))</f>
        <v>0</v>
      </c>
    </row>
    <row r="998" spans="23:23" x14ac:dyDescent="0.25">
      <c r="W998" s="120">
        <f>+INDEX('Users Tracker'!D:D,ROW('Users Tracker'!D1005))</f>
        <v>0</v>
      </c>
    </row>
  </sheetData>
  <mergeCells count="11">
    <mergeCell ref="H6:K6"/>
    <mergeCell ref="O6:R6"/>
    <mergeCell ref="O7:R7"/>
    <mergeCell ref="C16:D16"/>
    <mergeCell ref="C6:D6"/>
    <mergeCell ref="H16:K16"/>
    <mergeCell ref="O8:R8"/>
    <mergeCell ref="O9:R9"/>
    <mergeCell ref="O10:R10"/>
    <mergeCell ref="O11:R11"/>
    <mergeCell ref="O12:R12"/>
  </mergeCells>
  <conditionalFormatting sqref="D7:D12">
    <cfRule type="containsText" dxfId="23" priority="4" operator="containsText" text="Active">
      <formula>NOT(ISERROR(SEARCH("Active",D7)))</formula>
    </cfRule>
    <cfRule type="containsText" dxfId="22" priority="5" operator="containsText" text="Activated">
      <formula>NOT(ISERROR(SEARCH("Activated",D7)))</formula>
    </cfRule>
  </conditionalFormatting>
  <conditionalFormatting sqref="D17:D22">
    <cfRule type="containsText" dxfId="21" priority="1" operator="containsText" text="Requested">
      <formula>NOT(ISERROR(SEARCH("Requested",D17)))</formula>
    </cfRule>
    <cfRule type="containsText" dxfId="20" priority="2" operator="containsText" text="Active">
      <formula>NOT(ISERROR(SEARCH("Active",D17)))</formula>
    </cfRule>
    <cfRule type="containsText" dxfId="19" priority="3" operator="containsText" text="Activated">
      <formula>NOT(ISERROR(SEARCH("Activated",D17)))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8" r:id="rId4" name="ComboBox21">
          <controlPr defaultSize="0" autoLine="0" linkedCell="T1" listFillRange="uList" r:id="rId5">
            <anchor moveWithCells="1">
              <from>
                <xdr:col>2</xdr:col>
                <xdr:colOff>9525</xdr:colOff>
                <xdr:row>1</xdr:row>
                <xdr:rowOff>114300</xdr:rowOff>
              </from>
              <to>
                <xdr:col>4</xdr:col>
                <xdr:colOff>28575</xdr:colOff>
                <xdr:row>2</xdr:row>
                <xdr:rowOff>171450</xdr:rowOff>
              </to>
            </anchor>
          </controlPr>
        </control>
      </mc:Choice>
      <mc:Fallback>
        <control shapeId="3078" r:id="rId4" name="ComboBox2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201"/>
  <sheetViews>
    <sheetView showGridLines="0" showZeros="0" zoomScale="85" zoomScaleNormal="85" workbookViewId="0">
      <pane xSplit="4" ySplit="3" topLeftCell="W155" activePane="bottomRight" state="frozen"/>
      <selection activeCell="X5" sqref="X5"/>
      <selection pane="topRight" activeCell="X5" sqref="X5"/>
      <selection pane="bottomLeft" activeCell="X5" sqref="X5"/>
      <selection pane="bottomRight" activeCell="AJ4" sqref="AJ4"/>
    </sheetView>
  </sheetViews>
  <sheetFormatPr baseColWidth="10" defaultRowHeight="15" x14ac:dyDescent="0.25"/>
  <cols>
    <col min="1" max="1" width="13.7109375" customWidth="1"/>
    <col min="2" max="3" width="19" bestFit="1" customWidth="1"/>
    <col min="4" max="4" width="26.42578125" bestFit="1" customWidth="1"/>
    <col min="5" max="5" width="36.85546875" customWidth="1"/>
    <col min="6" max="6" width="26.42578125" customWidth="1"/>
    <col min="7" max="7" width="9.28515625" customWidth="1"/>
    <col min="8" max="8" width="17.7109375" bestFit="1" customWidth="1"/>
    <col min="9" max="9" width="34.28515625" bestFit="1" customWidth="1"/>
    <col min="10" max="10" width="12.140625" customWidth="1"/>
    <col min="12" max="12" width="12.7109375" customWidth="1"/>
    <col min="13" max="13" width="16.5703125" customWidth="1"/>
    <col min="14" max="14" width="15.28515625" customWidth="1"/>
    <col min="15" max="15" width="17.42578125" style="18" customWidth="1"/>
    <col min="16" max="16" width="17.85546875" style="18" customWidth="1"/>
    <col min="17" max="17" width="26.140625" style="77" bestFit="1" customWidth="1"/>
    <col min="18" max="18" width="26.85546875" style="77" bestFit="1" customWidth="1"/>
    <col min="19" max="19" width="20.28515625" style="77" bestFit="1" customWidth="1"/>
    <col min="20" max="20" width="22.7109375" style="77" bestFit="1" customWidth="1"/>
    <col min="21" max="21" width="11.42578125" style="77"/>
    <col min="22" max="22" width="12.7109375" style="77" customWidth="1"/>
    <col min="23" max="23" width="11.42578125" style="77"/>
    <col min="24" max="24" width="22.7109375" style="77" bestFit="1" customWidth="1"/>
    <col min="25" max="25" width="19.28515625" style="77" bestFit="1" customWidth="1"/>
    <col min="26" max="26" width="14.42578125" style="77" bestFit="1" customWidth="1"/>
    <col min="27" max="27" width="27.28515625" style="77" bestFit="1" customWidth="1"/>
    <col min="28" max="28" width="26.7109375" style="77" bestFit="1" customWidth="1"/>
    <col min="29" max="31" width="11.42578125" style="77"/>
    <col min="32" max="32" width="17" style="77" customWidth="1"/>
    <col min="33" max="33" width="12.140625" style="77" customWidth="1"/>
    <col min="34" max="34" width="15.42578125" style="77" customWidth="1"/>
    <col min="35" max="35" width="14" style="77" customWidth="1"/>
    <col min="36" max="36" width="18.7109375" bestFit="1" customWidth="1"/>
  </cols>
  <sheetData>
    <row r="1" spans="1:36" x14ac:dyDescent="0.25">
      <c r="Q1" s="128" t="s">
        <v>6101</v>
      </c>
      <c r="R1" s="128"/>
      <c r="S1" s="128"/>
      <c r="T1" s="128"/>
      <c r="U1" s="128"/>
      <c r="V1" s="128"/>
      <c r="W1" s="128"/>
      <c r="X1" s="128"/>
      <c r="Y1" s="128"/>
      <c r="Z1" s="128"/>
      <c r="AA1" s="128"/>
      <c r="AB1" s="128"/>
      <c r="AC1" s="128"/>
      <c r="AD1" s="128"/>
      <c r="AE1" s="128"/>
      <c r="AF1" s="128"/>
      <c r="AG1" s="128"/>
      <c r="AH1" s="128"/>
      <c r="AI1" s="128"/>
    </row>
    <row r="2" spans="1:36" x14ac:dyDescent="0.25">
      <c r="A2" s="125" t="s">
        <v>1387</v>
      </c>
      <c r="B2" s="126"/>
      <c r="C2" s="126"/>
      <c r="D2" s="126"/>
      <c r="E2" s="126"/>
      <c r="F2" s="125" t="s">
        <v>1388</v>
      </c>
      <c r="G2" s="126"/>
      <c r="H2" s="126"/>
      <c r="I2" s="126"/>
      <c r="J2" s="126"/>
      <c r="K2" s="126"/>
      <c r="L2" s="126"/>
      <c r="M2" s="126"/>
      <c r="N2" s="126"/>
      <c r="O2" s="126"/>
      <c r="P2" s="127"/>
      <c r="Q2" s="105" t="s">
        <v>144</v>
      </c>
      <c r="R2" s="125" t="s">
        <v>143</v>
      </c>
      <c r="S2" s="127"/>
      <c r="T2" s="125" t="s">
        <v>558</v>
      </c>
      <c r="U2" s="127"/>
      <c r="V2" s="125" t="s">
        <v>6086</v>
      </c>
      <c r="W2" s="127"/>
      <c r="X2" s="125" t="s">
        <v>2451</v>
      </c>
      <c r="Y2" s="126"/>
      <c r="Z2" s="127"/>
      <c r="AA2" s="129" t="s">
        <v>146</v>
      </c>
      <c r="AB2" s="130"/>
      <c r="AC2" s="78"/>
      <c r="AD2" s="78"/>
      <c r="AE2" s="78"/>
      <c r="AF2" s="78"/>
      <c r="AG2" s="78"/>
      <c r="AH2" s="78"/>
      <c r="AI2" s="78"/>
    </row>
    <row r="3" spans="1:36" s="2" customFormat="1" x14ac:dyDescent="0.25">
      <c r="A3" s="83" t="s">
        <v>133</v>
      </c>
      <c r="B3" s="84" t="s">
        <v>130</v>
      </c>
      <c r="C3" s="84" t="s">
        <v>131</v>
      </c>
      <c r="D3" s="84" t="s">
        <v>142</v>
      </c>
      <c r="E3" s="84" t="s">
        <v>467</v>
      </c>
      <c r="F3" s="90" t="s">
        <v>466</v>
      </c>
      <c r="G3" s="91" t="s">
        <v>132</v>
      </c>
      <c r="H3" s="91" t="s">
        <v>468</v>
      </c>
      <c r="I3" s="91" t="s">
        <v>136</v>
      </c>
      <c r="J3" s="91" t="s">
        <v>134</v>
      </c>
      <c r="K3" s="91" t="s">
        <v>135</v>
      </c>
      <c r="L3" s="91" t="s">
        <v>137</v>
      </c>
      <c r="M3" s="91" t="s">
        <v>141</v>
      </c>
      <c r="N3" s="91" t="s">
        <v>140</v>
      </c>
      <c r="O3" s="91" t="s">
        <v>138</v>
      </c>
      <c r="P3" s="98" t="s">
        <v>139</v>
      </c>
      <c r="Q3" s="106" t="s">
        <v>6083</v>
      </c>
      <c r="R3" s="113" t="s">
        <v>6084</v>
      </c>
      <c r="S3" s="109" t="s">
        <v>6085</v>
      </c>
      <c r="T3" s="113" t="s">
        <v>6087</v>
      </c>
      <c r="U3" s="109" t="s">
        <v>6088</v>
      </c>
      <c r="V3" s="113" t="s">
        <v>6089</v>
      </c>
      <c r="W3" s="109" t="s">
        <v>6090</v>
      </c>
      <c r="X3" s="113" t="s">
        <v>6091</v>
      </c>
      <c r="Y3" s="114" t="s">
        <v>6092</v>
      </c>
      <c r="Z3" s="109" t="s">
        <v>6097</v>
      </c>
      <c r="AA3" s="113" t="s">
        <v>6102</v>
      </c>
      <c r="AB3" s="114" t="s">
        <v>6103</v>
      </c>
      <c r="AC3" s="92" t="s">
        <v>147</v>
      </c>
      <c r="AD3" s="92" t="s">
        <v>148</v>
      </c>
      <c r="AE3" s="92" t="s">
        <v>149</v>
      </c>
      <c r="AF3" s="92" t="s">
        <v>150</v>
      </c>
      <c r="AG3" s="92" t="s">
        <v>151</v>
      </c>
      <c r="AH3" s="92" t="s">
        <v>152</v>
      </c>
      <c r="AI3" s="92" t="s">
        <v>153</v>
      </c>
      <c r="AJ3" s="2" t="s">
        <v>6143</v>
      </c>
    </row>
    <row r="4" spans="1:36" x14ac:dyDescent="0.25">
      <c r="A4" s="79">
        <v>1237</v>
      </c>
      <c r="B4" s="80" t="s">
        <v>0</v>
      </c>
      <c r="C4" s="80" t="s">
        <v>471</v>
      </c>
      <c r="D4" s="80" t="str">
        <f>B4&amp;" "&amp;C4</f>
        <v>Roman Agadullin</v>
      </c>
      <c r="E4" s="80" t="str">
        <f>MID(Tableau2[[#This Row],[First Name]],1,1)&amp;Tableau2[[#This Row],[Last Name]]&amp;"@markem-imaje.com"</f>
        <v>RAgadullin@markem-imaje.com</v>
      </c>
      <c r="F4" s="85" t="str">
        <f>IFERROR(INDEX('Infosys User List'!G:G,MATCH(Tableau2[[#This Row],[Email]],'Infosys User List'!E:E,0)),"")</f>
        <v>Anna Kowalska</v>
      </c>
      <c r="G4" s="86">
        <f>IFERROR(INDEX('Infosys User List'!D:D,MATCH(Tableau2[[#This Row],[Email]],'Infosys User List'!E:E,0)),"")</f>
        <v>0</v>
      </c>
      <c r="H4" s="86" t="str">
        <f>IFERROR(INDEX('SAP User List'!H:H,MATCH(Tableau2[[#This Row],[Email]],'SAP User List'!E:E,0)),"")</f>
        <v>France</v>
      </c>
      <c r="I4" s="86" t="str">
        <f>IFERROR(INDEX('Infosys User List'!K:K,MATCH(Tableau2[[#This Row],[Email]],'Infosys User List'!E:E,0)),"Missing")</f>
        <v>Active</v>
      </c>
      <c r="J4" s="87">
        <f>IFERROR(INDEX('Infosys User List'!L:L,MATCH(Tableau2[[#This Row],[Email]],'Infosys User List'!E:E,0)),"")</f>
        <v>0</v>
      </c>
      <c r="K4" s="87">
        <f>IFERROR(INDEX('Infosys User List'!M:M,MATCH(Tableau2[[#This Row],[Email]],'Infosys User List'!E:E,0)),"")</f>
        <v>0</v>
      </c>
      <c r="L4" s="86" t="str">
        <f>IFERROR(INDEX('Infosys User List'!F:F,MATCH(Tableau2[[#This Row],[Email]],'Infosys User List'!E:E,0)),"")</f>
        <v>Lodz</v>
      </c>
      <c r="M4" s="86"/>
      <c r="N4" s="86"/>
      <c r="O4" s="86" t="str">
        <f>IFERROR(INDEX('Infosys User List'!A:A,MATCH(Tableau2[[#This Row],[Email]],'Infosys User List'!E:E,0)),"")</f>
        <v>GPO</v>
      </c>
      <c r="P4" s="99"/>
      <c r="Q4" s="107" t="s">
        <v>6136</v>
      </c>
      <c r="R4" s="115" t="s">
        <v>6136</v>
      </c>
      <c r="S4" s="110" t="str">
        <f>IFERROR(IF(INDEX('SAP User List'!J:J,MATCH(Tableau2[[#This Row],[Employee ID]],'SAP User List'!J:J,0))=Tableau2[[#This Row],[Employee ID]],"Active","Inactive"),"Inactive")</f>
        <v>Active</v>
      </c>
      <c r="T4" s="115"/>
      <c r="U4" s="110"/>
      <c r="V4" s="115"/>
      <c r="W4" s="110"/>
      <c r="X4" s="115"/>
      <c r="Y4" s="94" t="str">
        <f>IFERROR(VLOOKUP(Tableau2[[#This Row],[Email]],'Bank Access List'!$A:$B,2,0),"Inactive")</f>
        <v>Inactive</v>
      </c>
      <c r="Z4" s="110"/>
      <c r="AA4" s="93"/>
      <c r="AB4" s="93" t="str">
        <f>IFERROR(IF(INDEX('Cadency User List'!O:O,MATCH(Tableau2[[#This Row],[Email]],'Cadency User List'!E:E,0))="Yes","Active","Inactive"),"Inactive")</f>
        <v>Inactive</v>
      </c>
      <c r="AC4" s="93"/>
      <c r="AD4" s="93"/>
      <c r="AE4" s="93"/>
      <c r="AF4" s="93"/>
      <c r="AG4" s="93"/>
      <c r="AH4" s="93"/>
      <c r="AI4" s="93"/>
      <c r="AJ4" s="93" t="str">
        <f t="shared" ref="AJ4:AJ35" si="0">IF(COUNTIF(Q4:AI4,"*Requested*"),"Yes","")</f>
        <v/>
      </c>
    </row>
    <row r="5" spans="1:36" x14ac:dyDescent="0.25">
      <c r="A5" s="79">
        <v>36120</v>
      </c>
      <c r="B5" s="80" t="s">
        <v>2</v>
      </c>
      <c r="C5" s="80" t="s">
        <v>6073</v>
      </c>
      <c r="D5" s="80" t="str">
        <f t="shared" ref="D5:D67" si="1">B5&amp;" "&amp;C5</f>
        <v>Emilia Agier2</v>
      </c>
      <c r="E5" s="80" t="str">
        <f>MID(Tableau2[[#This Row],[First Name]],1,1)&amp;Tableau2[[#This Row],[Last Name]]&amp;"@markem-imaje.com"</f>
        <v>EAgier2@markem-imaje.com</v>
      </c>
      <c r="F5" s="85" t="str">
        <f>IFERROR(INDEX('Infosys User List'!G:G,MATCH(Tableau2[[#This Row],[Email]],'Infosys User List'!E:E,0)),"")</f>
        <v>Justyna Augustyniak</v>
      </c>
      <c r="G5" s="86">
        <f>IFERROR(INDEX('Infosys User List'!D:D,MATCH(Tableau2[[#This Row],[Email]],'Infosys User List'!E:E,0)),"")</f>
        <v>0</v>
      </c>
      <c r="H5" s="86" t="str">
        <f>IFERROR(INDEX('SAP User List'!H:H,MATCH(Tableau2[[#This Row],[Email]],'SAP User List'!E:E,0)),"")</f>
        <v>Germany</v>
      </c>
      <c r="I5" s="86" t="str">
        <f>IFERROR(INDEX('Infosys User List'!K:K,MATCH(Tableau2[[#This Row],[Email]],'Infosys User List'!E:E,0)),"Missing")</f>
        <v>Active</v>
      </c>
      <c r="J5" s="87">
        <f>IFERROR(INDEX('Infosys User List'!L:L,MATCH(Tableau2[[#This Row],[Email]],'Infosys User List'!E:E,0)),"")</f>
        <v>0</v>
      </c>
      <c r="K5" s="87">
        <f>IFERROR(INDEX('Infosys User List'!M:M,MATCH(Tableau2[[#This Row],[Email]],'Infosys User List'!E:E,0)),"")</f>
        <v>0</v>
      </c>
      <c r="L5" s="86" t="str">
        <f>IFERROR(INDEX('Infosys User List'!F:F,MATCH(Tableau2[[#This Row],[Email]],'Infosys User List'!E:E,0)),"")</f>
        <v>Lodz</v>
      </c>
      <c r="M5" s="86"/>
      <c r="N5" s="86"/>
      <c r="O5" s="86" t="str">
        <f>IFERROR(INDEX('Infosys User List'!A:A,MATCH(Tableau2[[#This Row],[Email]],'Infosys User List'!E:E,0)),"")</f>
        <v>Manager</v>
      </c>
      <c r="P5" s="99"/>
      <c r="Q5" s="107" t="s">
        <v>6136</v>
      </c>
      <c r="R5" s="115" t="s">
        <v>6136</v>
      </c>
      <c r="S5" s="110" t="str">
        <f>IFERROR(IF(INDEX('SAP User List'!J:J,MATCH(Tableau2[[#This Row],[Employee ID]],'SAP User List'!J:J,0))=Tableau2[[#This Row],[Employee ID]],"Active","Inactive"),"Inactive")</f>
        <v>Active</v>
      </c>
      <c r="T5" s="115"/>
      <c r="U5" s="110"/>
      <c r="V5" s="115"/>
      <c r="W5" s="110"/>
      <c r="X5" s="115"/>
      <c r="Y5" s="94" t="str">
        <f>IFERROR(VLOOKUP(Tableau2[[#This Row],[Email]],'Bank Access List'!$A:$B,2,0),"Inactive")</f>
        <v>Inactive</v>
      </c>
      <c r="Z5" s="110"/>
      <c r="AA5" s="93"/>
      <c r="AB5" s="93" t="str">
        <f>IFERROR(IF(INDEX('Cadency User List'!O:O,MATCH(Tableau2[[#This Row],[Email]],'Cadency User List'!E:E,0))="Yes","Active","Inactive"),"Inactive")</f>
        <v>Inactive</v>
      </c>
      <c r="AC5" s="93"/>
      <c r="AD5" s="93"/>
      <c r="AE5" s="93"/>
      <c r="AF5" s="93"/>
      <c r="AG5" s="93"/>
      <c r="AH5" s="93"/>
      <c r="AI5" s="93"/>
      <c r="AJ5" s="93" t="str">
        <f t="shared" si="0"/>
        <v/>
      </c>
    </row>
    <row r="6" spans="1:36" x14ac:dyDescent="0.25">
      <c r="A6" s="79">
        <v>28026</v>
      </c>
      <c r="B6" s="80" t="s">
        <v>24</v>
      </c>
      <c r="C6" s="80" t="s">
        <v>5699</v>
      </c>
      <c r="D6" s="80" t="str">
        <f t="shared" si="1"/>
        <v>Ahriem Jassine</v>
      </c>
      <c r="E6" s="80" t="str">
        <f>MID(Tableau2[[#This Row],[First Name]],1,1)&amp;Tableau2[[#This Row],[Last Name]]&amp;"@markem-imaje.com"</f>
        <v>AJassine@markem-imaje.com</v>
      </c>
      <c r="F6" s="85" t="str">
        <f>IFERROR(INDEX('Infosys User List'!G:G,MATCH(Tableau2[[#This Row],[Email]],'Infosys User List'!E:E,0)),"")</f>
        <v>Aneta Sadowska</v>
      </c>
      <c r="G6" s="86">
        <f>IFERROR(INDEX('Infosys User List'!D:D,MATCH(Tableau2[[#This Row],[Email]],'Infosys User List'!E:E,0)),"")</f>
        <v>0</v>
      </c>
      <c r="H6" s="86" t="str">
        <f>IFERROR(INDEX('SAP User List'!H:H,MATCH(Tableau2[[#This Row],[Email]],'SAP User List'!E:E,0)),"")</f>
        <v>France</v>
      </c>
      <c r="I6" s="86" t="str">
        <f>IFERROR(INDEX('Infosys User List'!K:K,MATCH(Tableau2[[#This Row],[Email]],'Infosys User List'!E:E,0)),"Missing")</f>
        <v>Active</v>
      </c>
      <c r="J6" s="87">
        <f>IFERROR(INDEX('Infosys User List'!L:L,MATCH(Tableau2[[#This Row],[Email]],'Infosys User List'!E:E,0)),"")</f>
        <v>0</v>
      </c>
      <c r="K6" s="87">
        <f>IFERROR(INDEX('Infosys User List'!M:M,MATCH(Tableau2[[#This Row],[Email]],'Infosys User List'!E:E,0)),"")</f>
        <v>0</v>
      </c>
      <c r="L6" s="86" t="str">
        <f>IFERROR(INDEX('Infosys User List'!F:F,MATCH(Tableau2[[#This Row],[Email]],'Infosys User List'!E:E,0)),"")</f>
        <v>Lodz</v>
      </c>
      <c r="M6" s="86"/>
      <c r="N6" s="86"/>
      <c r="O6" s="86" t="str">
        <f>IFERROR(INDEX('Infosys User List'!A:A,MATCH(Tableau2[[#This Row],[Email]],'Infosys User List'!E:E,0)),"")</f>
        <v>AR</v>
      </c>
      <c r="P6" s="99"/>
      <c r="Q6" s="107" t="s">
        <v>6136</v>
      </c>
      <c r="R6" s="115" t="s">
        <v>6136</v>
      </c>
      <c r="S6" s="110" t="str">
        <f>IFERROR(IF(INDEX('SAP User List'!J:J,MATCH(Tableau2[[#This Row],[Employee ID]],'SAP User List'!J:J,0))=Tableau2[[#This Row],[Employee ID]],"Active","Inactive"),"Inactive")</f>
        <v>Active</v>
      </c>
      <c r="T6" s="115"/>
      <c r="U6" s="110"/>
      <c r="V6" s="115"/>
      <c r="W6" s="110"/>
      <c r="X6" s="115" t="s">
        <v>6136</v>
      </c>
      <c r="Y6" s="94" t="str">
        <f>IFERROR(VLOOKUP(Tableau2[[#This Row],[Email]],'Bank Access List'!$A:$B,2,0),"Inactive")</f>
        <v>Active</v>
      </c>
      <c r="Z6" s="110"/>
      <c r="AA6" s="93"/>
      <c r="AB6" s="93" t="str">
        <f>IFERROR(IF(INDEX('Cadency User List'!O:O,MATCH(Tableau2[[#This Row],[Email]],'Cadency User List'!E:E,0))="Yes","Active","Inactive"),"Inactive")</f>
        <v>Inactive</v>
      </c>
      <c r="AC6" s="93"/>
      <c r="AD6" s="93"/>
      <c r="AE6" s="93"/>
      <c r="AF6" s="93"/>
      <c r="AG6" s="93"/>
      <c r="AH6" s="93"/>
      <c r="AI6" s="93"/>
      <c r="AJ6" s="93" t="str">
        <f t="shared" si="0"/>
        <v/>
      </c>
    </row>
    <row r="7" spans="1:36" x14ac:dyDescent="0.25">
      <c r="A7" s="79">
        <v>28243</v>
      </c>
      <c r="B7" s="80" t="s">
        <v>4</v>
      </c>
      <c r="C7" s="80" t="s">
        <v>475</v>
      </c>
      <c r="D7" s="80" t="str">
        <f t="shared" si="1"/>
        <v>Justyna Augustyniak</v>
      </c>
      <c r="E7" s="80" t="str">
        <f>MID(Tableau2[[#This Row],[First Name]],1,1)&amp;Tableau2[[#This Row],[Last Name]]&amp;"@markem-imaje.com"</f>
        <v>JAugustyniak@markem-imaje.com</v>
      </c>
      <c r="F7" s="85">
        <f>IFERROR(INDEX('Infosys User List'!G:G,MATCH(Tableau2[[#This Row],[Email]],'Infosys User List'!E:E,0)),"")</f>
        <v>0</v>
      </c>
      <c r="G7" s="86">
        <f>IFERROR(INDEX('Infosys User List'!D:D,MATCH(Tableau2[[#This Row],[Email]],'Infosys User List'!E:E,0)),"")</f>
        <v>0</v>
      </c>
      <c r="H7" s="86" t="str">
        <f>IFERROR(INDEX('SAP User List'!H:H,MATCH(Tableau2[[#This Row],[Email]],'SAP User List'!E:E,0)),"")</f>
        <v>France</v>
      </c>
      <c r="I7" s="86" t="str">
        <f>IFERROR(INDEX('Infosys User List'!K:K,MATCH(Tableau2[[#This Row],[Email]],'Infosys User List'!E:E,0)),"Missing")</f>
        <v>Active</v>
      </c>
      <c r="J7" s="87">
        <f>IFERROR(INDEX('Infosys User List'!L:L,MATCH(Tableau2[[#This Row],[Email]],'Infosys User List'!E:E,0)),"")</f>
        <v>0</v>
      </c>
      <c r="K7" s="87">
        <f>IFERROR(INDEX('Infosys User List'!M:M,MATCH(Tableau2[[#This Row],[Email]],'Infosys User List'!E:E,0)),"")</f>
        <v>0</v>
      </c>
      <c r="L7" s="86" t="str">
        <f>IFERROR(INDEX('Infosys User List'!F:F,MATCH(Tableau2[[#This Row],[Email]],'Infosys User List'!E:E,0)),"")</f>
        <v>Lodz</v>
      </c>
      <c r="M7" s="86"/>
      <c r="N7" s="86"/>
      <c r="O7" s="86" t="str">
        <f>IFERROR(INDEX('Infosys User List'!A:A,MATCH(Tableau2[[#This Row],[Email]],'Infosys User List'!E:E,0)),"")</f>
        <v>Operations Head</v>
      </c>
      <c r="P7" s="99"/>
      <c r="Q7" s="107" t="s">
        <v>6136</v>
      </c>
      <c r="R7" s="115" t="s">
        <v>6136</v>
      </c>
      <c r="S7" s="110" t="str">
        <f>IFERROR(IF(INDEX('SAP User List'!J:J,MATCH(Tableau2[[#This Row],[Employee ID]],'SAP User List'!J:J,0))=Tableau2[[#This Row],[Employee ID]],"Active","Inactive"),"Inactive")</f>
        <v>Active</v>
      </c>
      <c r="T7" s="115"/>
      <c r="U7" s="110"/>
      <c r="V7" s="115"/>
      <c r="W7" s="110"/>
      <c r="X7" s="115"/>
      <c r="Y7" s="94" t="str">
        <f>IFERROR(VLOOKUP(Tableau2[[#This Row],[Email]],'Bank Access List'!$A:$B,2,0),"Inactive")</f>
        <v>Inactive</v>
      </c>
      <c r="Z7" s="110"/>
      <c r="AA7" s="93"/>
      <c r="AB7" s="93" t="str">
        <f>IFERROR(IF(INDEX('Cadency User List'!O:O,MATCH(Tableau2[[#This Row],[Email]],'Cadency User List'!E:E,0))="Yes","Active","Inactive"),"Inactive")</f>
        <v>Inactive</v>
      </c>
      <c r="AC7" s="93"/>
      <c r="AD7" s="93"/>
      <c r="AE7" s="93"/>
      <c r="AF7" s="93"/>
      <c r="AG7" s="93"/>
      <c r="AH7" s="93"/>
      <c r="AI7" s="93"/>
      <c r="AJ7" s="93" t="str">
        <f t="shared" si="0"/>
        <v/>
      </c>
    </row>
    <row r="8" spans="1:36" x14ac:dyDescent="0.25">
      <c r="A8" s="79">
        <v>28342</v>
      </c>
      <c r="B8" s="80" t="s">
        <v>6</v>
      </c>
      <c r="C8" s="80" t="s">
        <v>476</v>
      </c>
      <c r="D8" s="80" t="str">
        <f t="shared" si="1"/>
        <v>Katre Bchour</v>
      </c>
      <c r="E8" s="80" t="str">
        <f>MID(Tableau2[[#This Row],[First Name]],1,1)&amp;Tableau2[[#This Row],[Last Name]]&amp;"@markem-imaje.com"</f>
        <v>KBchour@markem-imaje.com</v>
      </c>
      <c r="F8" s="85" t="str">
        <f>IFERROR(INDEX('Infosys User List'!G:G,MATCH(Tableau2[[#This Row],[Email]],'Infosys User List'!E:E,0)),"")</f>
        <v>Agata Jasion</v>
      </c>
      <c r="G8" s="86">
        <f>IFERROR(INDEX('Infosys User List'!D:D,MATCH(Tableau2[[#This Row],[Email]],'Infosys User List'!E:E,0)),"")</f>
        <v>0</v>
      </c>
      <c r="H8" s="86" t="str">
        <f>IFERROR(INDEX('SAP User List'!H:H,MATCH(Tableau2[[#This Row],[Email]],'SAP User List'!E:E,0)),"")</f>
        <v>France</v>
      </c>
      <c r="I8" s="86" t="str">
        <f>IFERROR(INDEX('Infosys User List'!K:K,MATCH(Tableau2[[#This Row],[Email]],'Infosys User List'!E:E,0)),"Missing")</f>
        <v>Active</v>
      </c>
      <c r="J8" s="87">
        <f>IFERROR(INDEX('Infosys User List'!L:L,MATCH(Tableau2[[#This Row],[Email]],'Infosys User List'!E:E,0)),"")</f>
        <v>0</v>
      </c>
      <c r="K8" s="87">
        <f>IFERROR(INDEX('Infosys User List'!M:M,MATCH(Tableau2[[#This Row],[Email]],'Infosys User List'!E:E,0)),"")</f>
        <v>0</v>
      </c>
      <c r="L8" s="86" t="str">
        <f>IFERROR(INDEX('Infosys User List'!F:F,MATCH(Tableau2[[#This Row],[Email]],'Infosys User List'!E:E,0)),"")</f>
        <v>Lodz</v>
      </c>
      <c r="M8" s="86"/>
      <c r="N8" s="86"/>
      <c r="O8" s="86" t="str">
        <f>IFERROR(INDEX('Infosys User List'!A:A,MATCH(Tableau2[[#This Row],[Email]],'Infosys User List'!E:E,0)),"")</f>
        <v>Collection</v>
      </c>
      <c r="P8" s="99"/>
      <c r="Q8" s="107" t="s">
        <v>6136</v>
      </c>
      <c r="R8" s="115" t="s">
        <v>6136</v>
      </c>
      <c r="S8" s="110" t="str">
        <f>IFERROR(IF(INDEX('SAP User List'!J:J,MATCH(Tableau2[[#This Row],[Employee ID]],'SAP User List'!J:J,0))=Tableau2[[#This Row],[Employee ID]],"Active","Inactive"),"Inactive")</f>
        <v>Active</v>
      </c>
      <c r="T8" s="115"/>
      <c r="U8" s="110"/>
      <c r="V8" s="115"/>
      <c r="W8" s="110"/>
      <c r="X8" s="115"/>
      <c r="Y8" s="94" t="str">
        <f>IFERROR(VLOOKUP(Tableau2[[#This Row],[Email]],'Bank Access List'!$A:$B,2,0),"Inactive")</f>
        <v>Inactive</v>
      </c>
      <c r="Z8" s="110"/>
      <c r="AA8" s="93"/>
      <c r="AB8" s="93" t="str">
        <f>IFERROR(IF(INDEX('Cadency User List'!O:O,MATCH(Tableau2[[#This Row],[Email]],'Cadency User List'!E:E,0))="Yes","Active","Inactive"),"Inactive")</f>
        <v>Inactive</v>
      </c>
      <c r="AC8" s="93"/>
      <c r="AD8" s="93"/>
      <c r="AE8" s="93"/>
      <c r="AF8" s="93"/>
      <c r="AG8" s="93"/>
      <c r="AH8" s="93"/>
      <c r="AI8" s="93"/>
      <c r="AJ8" s="93" t="str">
        <f t="shared" si="0"/>
        <v/>
      </c>
    </row>
    <row r="9" spans="1:36" x14ac:dyDescent="0.25">
      <c r="A9" s="79">
        <v>36363</v>
      </c>
      <c r="B9" s="80" t="s">
        <v>91</v>
      </c>
      <c r="C9" s="80" t="s">
        <v>478</v>
      </c>
      <c r="D9" s="80" t="str">
        <f t="shared" si="1"/>
        <v>Ewa Berner</v>
      </c>
      <c r="E9" s="80" t="str">
        <f>MID(Tableau2[[#This Row],[First Name]],1,1)&amp;Tableau2[[#This Row],[Last Name]]&amp;"@markem-imaje.com"</f>
        <v>EBerner@markem-imaje.com</v>
      </c>
      <c r="F9" s="85" t="str">
        <f>IFERROR(INDEX('Infosys User List'!G:G,MATCH(Tableau2[[#This Row],[Email]],'Infosys User List'!E:E,0)),"")</f>
        <v>Agata Wierzbowska</v>
      </c>
      <c r="G9" s="86">
        <f>IFERROR(INDEX('Infosys User List'!D:D,MATCH(Tableau2[[#This Row],[Email]],'Infosys User List'!E:E,0)),"")</f>
        <v>0</v>
      </c>
      <c r="H9" s="86" t="str">
        <f>IFERROR(INDEX('SAP User List'!H:H,MATCH(Tableau2[[#This Row],[Email]],'SAP User List'!E:E,0)),"")</f>
        <v>Germany</v>
      </c>
      <c r="I9" s="86" t="str">
        <f>IFERROR(INDEX('Infosys User List'!K:K,MATCH(Tableau2[[#This Row],[Email]],'Infosys User List'!E:E,0)),"Missing")</f>
        <v>Active</v>
      </c>
      <c r="J9" s="87">
        <f>IFERROR(INDEX('Infosys User List'!L:L,MATCH(Tableau2[[#This Row],[Email]],'Infosys User List'!E:E,0)),"")</f>
        <v>0</v>
      </c>
      <c r="K9" s="87">
        <f>IFERROR(INDEX('Infosys User List'!M:M,MATCH(Tableau2[[#This Row],[Email]],'Infosys User List'!E:E,0)),"")</f>
        <v>0</v>
      </c>
      <c r="L9" s="86" t="str">
        <f>IFERROR(INDEX('Infosys User List'!F:F,MATCH(Tableau2[[#This Row],[Email]],'Infosys User List'!E:E,0)),"")</f>
        <v>Lodz</v>
      </c>
      <c r="M9" s="86"/>
      <c r="N9" s="86"/>
      <c r="O9" s="86" t="str">
        <f>IFERROR(INDEX('Infosys User List'!A:A,MATCH(Tableau2[[#This Row],[Email]],'Infosys User List'!E:E,0)),"")</f>
        <v>Quality</v>
      </c>
      <c r="P9" s="99"/>
      <c r="Q9" s="107" t="s">
        <v>6136</v>
      </c>
      <c r="R9" s="115" t="s">
        <v>6136</v>
      </c>
      <c r="S9" s="110" t="str">
        <f>IFERROR(IF(INDEX('SAP User List'!J:J,MATCH(Tableau2[[#This Row],[Employee ID]],'SAP User List'!J:J,0))=Tableau2[[#This Row],[Employee ID]],"Active","Inactive"),"Inactive")</f>
        <v>Active</v>
      </c>
      <c r="T9" s="115"/>
      <c r="U9" s="110"/>
      <c r="V9" s="115"/>
      <c r="W9" s="110"/>
      <c r="X9" s="115"/>
      <c r="Y9" s="94" t="str">
        <f>IFERROR(VLOOKUP(Tableau2[[#This Row],[Email]],'Bank Access List'!$A:$B,2,0),"Inactive")</f>
        <v>Inactive</v>
      </c>
      <c r="Z9" s="110"/>
      <c r="AA9" s="93" t="s">
        <v>6136</v>
      </c>
      <c r="AB9" s="93" t="str">
        <f>IFERROR(IF(INDEX('Cadency User List'!O:O,MATCH(Tableau2[[#This Row],[Email]],'Cadency User List'!E:E,0))="Yes","Active","Inactive"),"Inactive")</f>
        <v>Active</v>
      </c>
      <c r="AC9" s="93"/>
      <c r="AD9" s="93"/>
      <c r="AE9" s="93"/>
      <c r="AF9" s="93"/>
      <c r="AG9" s="93"/>
      <c r="AH9" s="93"/>
      <c r="AI9" s="93"/>
      <c r="AJ9" s="93" t="str">
        <f t="shared" si="0"/>
        <v/>
      </c>
    </row>
    <row r="10" spans="1:36" x14ac:dyDescent="0.25">
      <c r="A10" s="79"/>
      <c r="B10" s="80" t="s">
        <v>5986</v>
      </c>
      <c r="C10" s="80" t="s">
        <v>399</v>
      </c>
      <c r="D10" s="80" t="str">
        <f t="shared" si="1"/>
        <v>Keerthi Priya Boggarapu</v>
      </c>
      <c r="E10" s="80" t="str">
        <f>MID(Tableau2[[#This Row],[First Name]],1,1)&amp;Tableau2[[#This Row],[Last Name]]&amp;"@markem-imaje.com"</f>
        <v>KBoggarapu@markem-imaje.com</v>
      </c>
      <c r="F10" s="85">
        <f>IFERROR(INDEX('Infosys User List'!G:G,MATCH(Tableau2[[#This Row],[Email]],'Infosys User List'!E:E,0)),"")</f>
        <v>0</v>
      </c>
      <c r="G10" s="86">
        <f>IFERROR(INDEX('Infosys User List'!D:D,MATCH(Tableau2[[#This Row],[Email]],'Infosys User List'!E:E,0)),"")</f>
        <v>0</v>
      </c>
      <c r="H10" s="86" t="str">
        <f>IFERROR(INDEX('SAP User List'!H:H,MATCH(Tableau2[[#This Row],[Email]],'SAP User List'!E:E,0)),"")</f>
        <v/>
      </c>
      <c r="I10" s="86" t="str">
        <f>IFERROR(INDEX('Infosys User List'!K:K,MATCH(Tableau2[[#This Row],[Email]],'Infosys User List'!E:E,0)),"Missing")</f>
        <v>Active</v>
      </c>
      <c r="J10" s="87">
        <f>IFERROR(INDEX('Infosys User List'!L:L,MATCH(Tableau2[[#This Row],[Email]],'Infosys User List'!E:E,0)),"")</f>
        <v>0</v>
      </c>
      <c r="K10" s="87">
        <f>IFERROR(INDEX('Infosys User List'!M:M,MATCH(Tableau2[[#This Row],[Email]],'Infosys User List'!E:E,0)),"")</f>
        <v>0</v>
      </c>
      <c r="L10" s="86" t="str">
        <f>IFERROR(INDEX('Infosys User List'!F:F,MATCH(Tableau2[[#This Row],[Email]],'Infosys User List'!E:E,0)),"")</f>
        <v>Lodz</v>
      </c>
      <c r="M10" s="86"/>
      <c r="N10" s="86"/>
      <c r="O10" s="86" t="str">
        <f>IFERROR(INDEX('Infosys User List'!A:A,MATCH(Tableau2[[#This Row],[Email]],'Infosys User List'!E:E,0)),"")</f>
        <v>Controls</v>
      </c>
      <c r="P10" s="99"/>
      <c r="Q10" s="107" t="s">
        <v>6136</v>
      </c>
      <c r="R10" s="115" t="s">
        <v>6136</v>
      </c>
      <c r="S10" s="110" t="str">
        <f>IFERROR(IF(INDEX('SAP User List'!J:J,MATCH(Tableau2[[#This Row],[Employee ID]],'SAP User List'!J:J,0))=Tableau2[[#This Row],[Employee ID]],"Active","Inactive"),"Inactive")</f>
        <v>Inactive</v>
      </c>
      <c r="T10" s="115"/>
      <c r="U10" s="110"/>
      <c r="V10" s="115"/>
      <c r="W10" s="110"/>
      <c r="X10" s="115"/>
      <c r="Y10" s="94" t="str">
        <f>IFERROR(VLOOKUP(Tableau2[[#This Row],[Email]],'Bank Access List'!$A:$B,2,0),"Inactive")</f>
        <v>Inactive</v>
      </c>
      <c r="Z10" s="110"/>
      <c r="AA10" s="93"/>
      <c r="AB10" s="93" t="str">
        <f>IFERROR(IF(INDEX('Cadency User List'!O:O,MATCH(Tableau2[[#This Row],[Email]],'Cadency User List'!E:E,0))="Yes","Active","Inactive"),"Inactive")</f>
        <v>Inactive</v>
      </c>
      <c r="AC10" s="93"/>
      <c r="AD10" s="93"/>
      <c r="AE10" s="93"/>
      <c r="AF10" s="93"/>
      <c r="AG10" s="93"/>
      <c r="AH10" s="93"/>
      <c r="AI10" s="93"/>
      <c r="AJ10" s="93" t="str">
        <f t="shared" si="0"/>
        <v/>
      </c>
    </row>
    <row r="11" spans="1:36" x14ac:dyDescent="0.25">
      <c r="A11" s="79"/>
      <c r="B11" s="80" t="s">
        <v>480</v>
      </c>
      <c r="C11" s="80" t="s">
        <v>6069</v>
      </c>
      <c r="D11" s="80" t="str">
        <f t="shared" si="1"/>
        <v>Javier Bolanos</v>
      </c>
      <c r="E11" s="80" t="str">
        <f>MID(Tableau2[[#This Row],[First Name]],1,1)&amp;Tableau2[[#This Row],[Last Name]]&amp;"@markem-imaje.com"</f>
        <v>JBolanos@markem-imaje.com</v>
      </c>
      <c r="F11" s="85" t="str">
        <f>IFERROR(INDEX('Infosys User List'!G:G,MATCH(Tableau2[[#This Row],[Email]],'Infosys User List'!E:E,0)),"")</f>
        <v>Aneta Sadowska</v>
      </c>
      <c r="G11" s="86">
        <f>IFERROR(INDEX('Infosys User List'!D:D,MATCH(Tableau2[[#This Row],[Email]],'Infosys User List'!E:E,0)),"")</f>
        <v>0</v>
      </c>
      <c r="H11" s="86" t="str">
        <f>IFERROR(INDEX('SAP User List'!H:H,MATCH(Tableau2[[#This Row],[Email]],'SAP User List'!E:E,0)),"")</f>
        <v/>
      </c>
      <c r="I11" s="86" t="str">
        <f>IFERROR(INDEX('Infosys User List'!K:K,MATCH(Tableau2[[#This Row],[Email]],'Infosys User List'!E:E,0)),"Missing")</f>
        <v>Active</v>
      </c>
      <c r="J11" s="87">
        <f>IFERROR(INDEX('Infosys User List'!L:L,MATCH(Tableau2[[#This Row],[Email]],'Infosys User List'!E:E,0)),"")</f>
        <v>0</v>
      </c>
      <c r="K11" s="87">
        <f>IFERROR(INDEX('Infosys User List'!M:M,MATCH(Tableau2[[#This Row],[Email]],'Infosys User List'!E:E,0)),"")</f>
        <v>0</v>
      </c>
      <c r="L11" s="86" t="str">
        <f>IFERROR(INDEX('Infosys User List'!F:F,MATCH(Tableau2[[#This Row],[Email]],'Infosys User List'!E:E,0)),"")</f>
        <v>Lodz</v>
      </c>
      <c r="M11" s="86"/>
      <c r="N11" s="86"/>
      <c r="O11" s="86" t="str">
        <f>IFERROR(INDEX('Infosys User List'!A:A,MATCH(Tableau2[[#This Row],[Email]],'Infosys User List'!E:E,0)),"")</f>
        <v>AR</v>
      </c>
      <c r="P11" s="99"/>
      <c r="Q11" s="107" t="s">
        <v>6136</v>
      </c>
      <c r="R11" s="115" t="s">
        <v>6136</v>
      </c>
      <c r="S11" s="110" t="str">
        <f>IFERROR(IF(INDEX('SAP User List'!J:J,MATCH(Tableau2[[#This Row],[Employee ID]],'SAP User List'!J:J,0))=Tableau2[[#This Row],[Employee ID]],"Active","Inactive"),"Inactive")</f>
        <v>Inactive</v>
      </c>
      <c r="T11" s="115"/>
      <c r="U11" s="110"/>
      <c r="V11" s="115"/>
      <c r="W11" s="110"/>
      <c r="X11" s="115"/>
      <c r="Y11" s="94" t="str">
        <f>IFERROR(VLOOKUP(Tableau2[[#This Row],[Email]],'Bank Access List'!$A:$B,2,0),"Inactive")</f>
        <v>Inactive</v>
      </c>
      <c r="Z11" s="110"/>
      <c r="AA11" s="93"/>
      <c r="AB11" s="93" t="str">
        <f>IFERROR(IF(INDEX('Cadency User List'!O:O,MATCH(Tableau2[[#This Row],[Email]],'Cadency User List'!E:E,0))="Yes","Active","Inactive"),"Inactive")</f>
        <v>Inactive</v>
      </c>
      <c r="AC11" s="93"/>
      <c r="AD11" s="93"/>
      <c r="AE11" s="93"/>
      <c r="AF11" s="93"/>
      <c r="AG11" s="93"/>
      <c r="AH11" s="93"/>
      <c r="AI11" s="93"/>
      <c r="AJ11" s="93" t="str">
        <f t="shared" si="0"/>
        <v/>
      </c>
    </row>
    <row r="12" spans="1:36" x14ac:dyDescent="0.25">
      <c r="A12" s="79">
        <v>36107</v>
      </c>
      <c r="B12" s="80" t="s">
        <v>42</v>
      </c>
      <c r="C12" s="80" t="s">
        <v>403</v>
      </c>
      <c r="D12" s="80" t="str">
        <f t="shared" si="1"/>
        <v>Anna Brodecka</v>
      </c>
      <c r="E12" s="80" t="str">
        <f>MID(Tableau2[[#This Row],[First Name]],1,1)&amp;Tableau2[[#This Row],[Last Name]]&amp;"@markem-imaje.com"</f>
        <v>ABrodecka@markem-imaje.com</v>
      </c>
      <c r="F12" s="85" t="str">
        <f>IFERROR(INDEX('Infosys User List'!G:G,MATCH(Tableau2[[#This Row],[Email]],'Infosys User List'!E:E,0)),"")</f>
        <v>Daria Rutkowska</v>
      </c>
      <c r="G12" s="86">
        <f>IFERROR(INDEX('Infosys User List'!D:D,MATCH(Tableau2[[#This Row],[Email]],'Infosys User List'!E:E,0)),"")</f>
        <v>0</v>
      </c>
      <c r="H12" s="86" t="str">
        <f>IFERROR(INDEX('SAP User List'!H:H,MATCH(Tableau2[[#This Row],[Email]],'SAP User List'!E:E,0)),"")</f>
        <v>Germany</v>
      </c>
      <c r="I12" s="86" t="str">
        <f>IFERROR(INDEX('Infosys User List'!K:K,MATCH(Tableau2[[#This Row],[Email]],'Infosys User List'!E:E,0)),"Missing")</f>
        <v>Active</v>
      </c>
      <c r="J12" s="87">
        <f>IFERROR(INDEX('Infosys User List'!L:L,MATCH(Tableau2[[#This Row],[Email]],'Infosys User List'!E:E,0)),"")</f>
        <v>0</v>
      </c>
      <c r="K12" s="87">
        <f>IFERROR(INDEX('Infosys User List'!M:M,MATCH(Tableau2[[#This Row],[Email]],'Infosys User List'!E:E,0)),"")</f>
        <v>0</v>
      </c>
      <c r="L12" s="86" t="str">
        <f>IFERROR(INDEX('Infosys User List'!F:F,MATCH(Tableau2[[#This Row],[Email]],'Infosys User List'!E:E,0)),"")</f>
        <v>Lodz</v>
      </c>
      <c r="M12" s="86"/>
      <c r="N12" s="86"/>
      <c r="O12" s="86" t="str">
        <f>IFERROR(INDEX('Infosys User List'!A:A,MATCH(Tableau2[[#This Row],[Email]],'Infosys User List'!E:E,0)),"")</f>
        <v>GL</v>
      </c>
      <c r="P12" s="99"/>
      <c r="Q12" s="107" t="s">
        <v>6136</v>
      </c>
      <c r="R12" s="115" t="s">
        <v>6136</v>
      </c>
      <c r="S12" s="110" t="str">
        <f>IFERROR(IF(INDEX('SAP User List'!J:J,MATCH(Tableau2[[#This Row],[Employee ID]],'SAP User List'!J:J,0))=Tableau2[[#This Row],[Employee ID]],"Active","Inactive"),"Inactive")</f>
        <v>Active</v>
      </c>
      <c r="T12" s="115"/>
      <c r="U12" s="110"/>
      <c r="V12" s="115"/>
      <c r="W12" s="110"/>
      <c r="X12" s="115" t="s">
        <v>6136</v>
      </c>
      <c r="Y12" s="94" t="str">
        <f>IFERROR(VLOOKUP(Tableau2[[#This Row],[Email]],'Bank Access List'!$A:$B,2,0),"Inactive")</f>
        <v>Active</v>
      </c>
      <c r="Z12" s="110"/>
      <c r="AA12" s="93" t="s">
        <v>6136</v>
      </c>
      <c r="AB12" s="93" t="str">
        <f>IFERROR(IF(INDEX('Cadency User List'!O:O,MATCH(Tableau2[[#This Row],[Email]],'Cadency User List'!E:E,0))="Yes","Active","Inactive"),"Inactive")</f>
        <v>Active</v>
      </c>
      <c r="AC12" s="93"/>
      <c r="AD12" s="93"/>
      <c r="AE12" s="93"/>
      <c r="AF12" s="93"/>
      <c r="AG12" s="93"/>
      <c r="AH12" s="93"/>
      <c r="AI12" s="93"/>
      <c r="AJ12" s="93" t="str">
        <f t="shared" si="0"/>
        <v/>
      </c>
    </row>
    <row r="13" spans="1:36" x14ac:dyDescent="0.25">
      <c r="A13" s="79">
        <v>36241</v>
      </c>
      <c r="B13" s="80" t="s">
        <v>102</v>
      </c>
      <c r="C13" s="80" t="s">
        <v>408</v>
      </c>
      <c r="D13" s="80" t="str">
        <f t="shared" si="1"/>
        <v>Fobester Chadehumbe</v>
      </c>
      <c r="E13" s="80" t="str">
        <f>MID(Tableau2[[#This Row],[First Name]],1,1)&amp;Tableau2[[#This Row],[Last Name]]&amp;"@markem-imaje.com"</f>
        <v>FChadehumbe@markem-imaje.com</v>
      </c>
      <c r="F13" s="85" t="str">
        <f>IFERROR(INDEX('Infosys User List'!G:G,MATCH(Tableau2[[#This Row],[Email]],'Infosys User List'!E:E,0)),"")</f>
        <v>Daria Rutkowska</v>
      </c>
      <c r="G13" s="86">
        <f>IFERROR(INDEX('Infosys User List'!D:D,MATCH(Tableau2[[#This Row],[Email]],'Infosys User List'!E:E,0)),"")</f>
        <v>0</v>
      </c>
      <c r="H13" s="86" t="str">
        <f>IFERROR(INDEX('SAP User List'!H:H,MATCH(Tableau2[[#This Row],[Email]],'SAP User List'!E:E,0)),"")</f>
        <v>Germany</v>
      </c>
      <c r="I13" s="86" t="str">
        <f>IFERROR(INDEX('Infosys User List'!K:K,MATCH(Tableau2[[#This Row],[Email]],'Infosys User List'!E:E,0)),"Missing")</f>
        <v>Active</v>
      </c>
      <c r="J13" s="87">
        <f>IFERROR(INDEX('Infosys User List'!L:L,MATCH(Tableau2[[#This Row],[Email]],'Infosys User List'!E:E,0)),"")</f>
        <v>0</v>
      </c>
      <c r="K13" s="87">
        <f>IFERROR(INDEX('Infosys User List'!M:M,MATCH(Tableau2[[#This Row],[Email]],'Infosys User List'!E:E,0)),"")</f>
        <v>0</v>
      </c>
      <c r="L13" s="86" t="str">
        <f>IFERROR(INDEX('Infosys User List'!F:F,MATCH(Tableau2[[#This Row],[Email]],'Infosys User List'!E:E,0)),"")</f>
        <v>Lodz</v>
      </c>
      <c r="M13" s="86"/>
      <c r="N13" s="86"/>
      <c r="O13" s="86" t="str">
        <f>IFERROR(INDEX('Infosys User List'!A:A,MATCH(Tableau2[[#This Row],[Email]],'Infosys User List'!E:E,0)),"")</f>
        <v>GL</v>
      </c>
      <c r="P13" s="99"/>
      <c r="Q13" s="107" t="s">
        <v>6136</v>
      </c>
      <c r="R13" s="115" t="s">
        <v>6136</v>
      </c>
      <c r="S13" s="110" t="str">
        <f>IFERROR(IF(INDEX('SAP User List'!J:J,MATCH(Tableau2[[#This Row],[Employee ID]],'SAP User List'!J:J,0))=Tableau2[[#This Row],[Employee ID]],"Active","Inactive"),"Inactive")</f>
        <v>Active</v>
      </c>
      <c r="T13" s="115"/>
      <c r="U13" s="110"/>
      <c r="V13" s="115"/>
      <c r="W13" s="110"/>
      <c r="X13" s="115"/>
      <c r="Y13" s="94" t="str">
        <f>IFERROR(VLOOKUP(Tableau2[[#This Row],[Email]],'Bank Access List'!$A:$B,2,0),"Inactive")</f>
        <v>Inactive</v>
      </c>
      <c r="Z13" s="110"/>
      <c r="AA13" s="93" t="s">
        <v>6136</v>
      </c>
      <c r="AB13" s="93" t="str">
        <f>IFERROR(IF(INDEX('Cadency User List'!O:O,MATCH(Tableau2[[#This Row],[Email]],'Cadency User List'!E:E,0))="Yes","Active","Inactive"),"Inactive")</f>
        <v>Active</v>
      </c>
      <c r="AC13" s="93"/>
      <c r="AD13" s="93"/>
      <c r="AE13" s="93"/>
      <c r="AF13" s="93"/>
      <c r="AG13" s="93"/>
      <c r="AH13" s="93"/>
      <c r="AI13" s="93"/>
      <c r="AJ13" s="93" t="str">
        <f t="shared" si="0"/>
        <v/>
      </c>
    </row>
    <row r="14" spans="1:36" x14ac:dyDescent="0.25">
      <c r="A14" s="79">
        <v>36202</v>
      </c>
      <c r="B14" s="80" t="s">
        <v>87</v>
      </c>
      <c r="C14" s="80" t="s">
        <v>410</v>
      </c>
      <c r="D14" s="80" t="str">
        <f t="shared" si="1"/>
        <v>Wioleta Cichal</v>
      </c>
      <c r="E14" s="80" t="str">
        <f>MID(Tableau2[[#This Row],[First Name]],1,1)&amp;Tableau2[[#This Row],[Last Name]]&amp;"@markem-imaje.com"</f>
        <v>WCichal@markem-imaje.com</v>
      </c>
      <c r="F14" s="85" t="str">
        <f>IFERROR(INDEX('Infosys User List'!G:G,MATCH(Tableau2[[#This Row],[Email]],'Infosys User List'!E:E,0)),"")</f>
        <v>Aneta Sadowska</v>
      </c>
      <c r="G14" s="86">
        <f>IFERROR(INDEX('Infosys User List'!D:D,MATCH(Tableau2[[#This Row],[Email]],'Infosys User List'!E:E,0)),"")</f>
        <v>0</v>
      </c>
      <c r="H14" s="86" t="str">
        <f>IFERROR(INDEX('SAP User List'!H:H,MATCH(Tableau2[[#This Row],[Email]],'SAP User List'!E:E,0)),"")</f>
        <v>Germany</v>
      </c>
      <c r="I14" s="86" t="str">
        <f>IFERROR(INDEX('Infosys User List'!K:K,MATCH(Tableau2[[#This Row],[Email]],'Infosys User List'!E:E,0)),"Missing")</f>
        <v>Active</v>
      </c>
      <c r="J14" s="87">
        <f>IFERROR(INDEX('Infosys User List'!L:L,MATCH(Tableau2[[#This Row],[Email]],'Infosys User List'!E:E,0)),"")</f>
        <v>0</v>
      </c>
      <c r="K14" s="87">
        <f>IFERROR(INDEX('Infosys User List'!M:M,MATCH(Tableau2[[#This Row],[Email]],'Infosys User List'!E:E,0)),"")</f>
        <v>0</v>
      </c>
      <c r="L14" s="86" t="str">
        <f>IFERROR(INDEX('Infosys User List'!F:F,MATCH(Tableau2[[#This Row],[Email]],'Infosys User List'!E:E,0)),"")</f>
        <v>Lodz</v>
      </c>
      <c r="M14" s="86"/>
      <c r="N14" s="86"/>
      <c r="O14" s="86" t="str">
        <f>IFERROR(INDEX('Infosys User List'!A:A,MATCH(Tableau2[[#This Row],[Email]],'Infosys User List'!E:E,0)),"")</f>
        <v>AR</v>
      </c>
      <c r="P14" s="99"/>
      <c r="Q14" s="107" t="s">
        <v>6136</v>
      </c>
      <c r="R14" s="115" t="s">
        <v>6136</v>
      </c>
      <c r="S14" s="110" t="str">
        <f>IFERROR(IF(INDEX('SAP User List'!J:J,MATCH(Tableau2[[#This Row],[Employee ID]],'SAP User List'!J:J,0))=Tableau2[[#This Row],[Employee ID]],"Active","Inactive"),"Inactive")</f>
        <v>Active</v>
      </c>
      <c r="T14" s="115"/>
      <c r="U14" s="110"/>
      <c r="V14" s="115"/>
      <c r="W14" s="110"/>
      <c r="X14" s="115" t="s">
        <v>6136</v>
      </c>
      <c r="Y14" s="94" t="str">
        <f>IFERROR(VLOOKUP(Tableau2[[#This Row],[Email]],'Bank Access List'!$A:$B,2,0),"Inactive")</f>
        <v>Active</v>
      </c>
      <c r="Z14" s="110"/>
      <c r="AA14" s="93"/>
      <c r="AB14" s="93" t="str">
        <f>IFERROR(IF(INDEX('Cadency User List'!O:O,MATCH(Tableau2[[#This Row],[Email]],'Cadency User List'!E:E,0))="Yes","Active","Inactive"),"Inactive")</f>
        <v>Inactive</v>
      </c>
      <c r="AC14" s="93"/>
      <c r="AD14" s="93"/>
      <c r="AE14" s="93"/>
      <c r="AF14" s="93"/>
      <c r="AG14" s="93"/>
      <c r="AH14" s="93"/>
      <c r="AI14" s="93"/>
      <c r="AJ14" s="93" t="str">
        <f t="shared" si="0"/>
        <v/>
      </c>
    </row>
    <row r="15" spans="1:36" x14ac:dyDescent="0.25">
      <c r="A15" s="79"/>
      <c r="B15" s="80" t="s">
        <v>69</v>
      </c>
      <c r="C15" s="80" t="s">
        <v>5814</v>
      </c>
      <c r="D15" s="80" t="str">
        <f t="shared" si="1"/>
        <v>Aleksandra Czerwczak</v>
      </c>
      <c r="E15" s="80" t="str">
        <f>MID(Tableau2[[#This Row],[First Name]],1,1)&amp;Tableau2[[#This Row],[Last Name]]&amp;"@markem-imaje.com"</f>
        <v>ACzerwczak@markem-imaje.com</v>
      </c>
      <c r="F15" s="85" t="str">
        <f>IFERROR(INDEX('Infosys User List'!G:G,MATCH(Tableau2[[#This Row],[Email]],'Infosys User List'!E:E,0)),"")</f>
        <v/>
      </c>
      <c r="G15" s="86" t="str">
        <f>IFERROR(INDEX('Infosys User List'!D:D,MATCH(Tableau2[[#This Row],[Email]],'Infosys User List'!E:E,0)),"")</f>
        <v/>
      </c>
      <c r="H15" s="86" t="str">
        <f>IFERROR(INDEX('SAP User List'!H:H,MATCH(Tableau2[[#This Row],[Email]],'SAP User List'!E:E,0)),"")</f>
        <v/>
      </c>
      <c r="I15" s="86" t="str">
        <f>IFERROR(INDEX('Infosys User List'!K:K,MATCH(Tableau2[[#This Row],[Email]],'Infosys User List'!E:E,0)),"Missing")</f>
        <v>Missing</v>
      </c>
      <c r="J15" s="87" t="str">
        <f>IFERROR(INDEX('Infosys User List'!L:L,MATCH(Tableau2[[#This Row],[Email]],'Infosys User List'!E:E,0)),"")</f>
        <v/>
      </c>
      <c r="K15" s="87" t="str">
        <f>IFERROR(INDEX('Infosys User List'!M:M,MATCH(Tableau2[[#This Row],[Email]],'Infosys User List'!E:E,0)),"")</f>
        <v/>
      </c>
      <c r="L15" s="86" t="str">
        <f>IFERROR(INDEX('Infosys User List'!F:F,MATCH(Tableau2[[#This Row],[Email]],'Infosys User List'!E:E,0)),"")</f>
        <v/>
      </c>
      <c r="M15" s="86"/>
      <c r="N15" s="86"/>
      <c r="O15" s="86" t="str">
        <f>IFERROR(INDEX('Infosys User List'!A:A,MATCH(Tableau2[[#This Row],[Email]],'Infosys User List'!E:E,0)),"")</f>
        <v/>
      </c>
      <c r="P15" s="99"/>
      <c r="Q15" s="107" t="s">
        <v>6136</v>
      </c>
      <c r="R15" s="115" t="s">
        <v>6136</v>
      </c>
      <c r="S15" s="110" t="str">
        <f>IFERROR(IF(INDEX('SAP User List'!J:J,MATCH(Tableau2[[#This Row],[Employee ID]],'SAP User List'!J:J,0))=Tableau2[[#This Row],[Employee ID]],"Active","Inactive"),"Inactive")</f>
        <v>Inactive</v>
      </c>
      <c r="T15" s="115"/>
      <c r="U15" s="110"/>
      <c r="V15" s="115"/>
      <c r="W15" s="110"/>
      <c r="X15" s="115"/>
      <c r="Y15" s="94" t="str">
        <f>IFERROR(VLOOKUP(Tableau2[[#This Row],[Email]],'Bank Access List'!$A:$B,2,0),"Inactive")</f>
        <v>Inactive</v>
      </c>
      <c r="Z15" s="110"/>
      <c r="AA15" s="93"/>
      <c r="AB15" s="93" t="str">
        <f>IFERROR(IF(INDEX('Cadency User List'!O:O,MATCH(Tableau2[[#This Row],[Email]],'Cadency User List'!E:E,0))="Yes","Active","Inactive"),"Inactive")</f>
        <v>Inactive</v>
      </c>
      <c r="AC15" s="93"/>
      <c r="AD15" s="93"/>
      <c r="AE15" s="93"/>
      <c r="AF15" s="93"/>
      <c r="AG15" s="93"/>
      <c r="AH15" s="93"/>
      <c r="AI15" s="93"/>
      <c r="AJ15" s="93" t="str">
        <f t="shared" si="0"/>
        <v/>
      </c>
    </row>
    <row r="16" spans="1:36" x14ac:dyDescent="0.25">
      <c r="A16" s="79">
        <v>36344</v>
      </c>
      <c r="B16" s="80" t="s">
        <v>77</v>
      </c>
      <c r="C16" s="80" t="s">
        <v>417</v>
      </c>
      <c r="D16" s="80" t="str">
        <f t="shared" si="1"/>
        <v>Ramanjaneyulu Dasari</v>
      </c>
      <c r="E16" s="80" t="str">
        <f>MID(Tableau2[[#This Row],[First Name]],1,1)&amp;Tableau2[[#This Row],[Last Name]]&amp;"@markem-imaje.com"</f>
        <v>RDasari@markem-imaje.com</v>
      </c>
      <c r="F16" s="85">
        <f>IFERROR(INDEX('Infosys User List'!G:G,MATCH(Tableau2[[#This Row],[Email]],'Infosys User List'!E:E,0)),"")</f>
        <v>0</v>
      </c>
      <c r="G16" s="86">
        <f>IFERROR(INDEX('Infosys User List'!D:D,MATCH(Tableau2[[#This Row],[Email]],'Infosys User List'!E:E,0)),"")</f>
        <v>0</v>
      </c>
      <c r="H16" s="86" t="str">
        <f>IFERROR(INDEX('SAP User List'!H:H,MATCH(Tableau2[[#This Row],[Email]],'SAP User List'!E:E,0)),"")</f>
        <v>Germany</v>
      </c>
      <c r="I16" s="86" t="str">
        <f>IFERROR(INDEX('Infosys User List'!K:K,MATCH(Tableau2[[#This Row],[Email]],'Infosys User List'!E:E,0)),"Missing")</f>
        <v>Active</v>
      </c>
      <c r="J16" s="87">
        <f>IFERROR(INDEX('Infosys User List'!L:L,MATCH(Tableau2[[#This Row],[Email]],'Infosys User List'!E:E,0)),"")</f>
        <v>0</v>
      </c>
      <c r="K16" s="87">
        <f>IFERROR(INDEX('Infosys User List'!M:M,MATCH(Tableau2[[#This Row],[Email]],'Infosys User List'!E:E,0)),"")</f>
        <v>0</v>
      </c>
      <c r="L16" s="86" t="str">
        <f>IFERROR(INDEX('Infosys User List'!F:F,MATCH(Tableau2[[#This Row],[Email]],'Infosys User List'!E:E,0)),"")</f>
        <v>Lodz</v>
      </c>
      <c r="M16" s="86"/>
      <c r="N16" s="86"/>
      <c r="O16" s="86" t="str">
        <f>IFERROR(INDEX('Infosys User List'!A:A,MATCH(Tableau2[[#This Row],[Email]],'Infosys User List'!E:E,0)),"")</f>
        <v>Controls</v>
      </c>
      <c r="P16" s="99"/>
      <c r="Q16" s="107" t="s">
        <v>6136</v>
      </c>
      <c r="R16" s="115" t="s">
        <v>6136</v>
      </c>
      <c r="S16" s="110" t="str">
        <f>IFERROR(IF(INDEX('SAP User List'!J:J,MATCH(Tableau2[[#This Row],[Employee ID]],'SAP User List'!J:J,0))=Tableau2[[#This Row],[Employee ID]],"Active","Inactive"),"Inactive")</f>
        <v>Active</v>
      </c>
      <c r="T16" s="115"/>
      <c r="U16" s="110"/>
      <c r="V16" s="115"/>
      <c r="W16" s="110"/>
      <c r="X16" s="115"/>
      <c r="Y16" s="94" t="str">
        <f>IFERROR(VLOOKUP(Tableau2[[#This Row],[Email]],'Bank Access List'!$A:$B,2,0),"Inactive")</f>
        <v>Inactive</v>
      </c>
      <c r="Z16" s="110"/>
      <c r="AA16" s="93"/>
      <c r="AB16" s="93" t="str">
        <f>IFERROR(IF(INDEX('Cadency User List'!O:O,MATCH(Tableau2[[#This Row],[Email]],'Cadency User List'!E:E,0))="Yes","Active","Inactive"),"Inactive")</f>
        <v>Inactive</v>
      </c>
      <c r="AC16" s="93"/>
      <c r="AD16" s="93"/>
      <c r="AE16" s="93"/>
      <c r="AF16" s="93"/>
      <c r="AG16" s="93"/>
      <c r="AH16" s="93"/>
      <c r="AI16" s="93"/>
      <c r="AJ16" s="93" t="str">
        <f t="shared" si="0"/>
        <v/>
      </c>
    </row>
    <row r="17" spans="1:36" x14ac:dyDescent="0.25">
      <c r="A17" s="79"/>
      <c r="B17" s="80" t="s">
        <v>876</v>
      </c>
      <c r="C17" s="80" t="s">
        <v>2392</v>
      </c>
      <c r="D17" s="80" t="str">
        <f t="shared" si="1"/>
        <v>Elizabeth Diaz</v>
      </c>
      <c r="E17" s="80" t="str">
        <f>MID(Tableau2[[#This Row],[First Name]],1,1)&amp;Tableau2[[#This Row],[Last Name]]&amp;"@markem-imaje.com"</f>
        <v>EDiaz@markem-imaje.com</v>
      </c>
      <c r="F17" s="85" t="str">
        <f>IFERROR(INDEX('Infosys User List'!G:G,MATCH(Tableau2[[#This Row],[Email]],'Infosys User List'!E:E,0)),"")</f>
        <v>Aneta Sadowska</v>
      </c>
      <c r="G17" s="86">
        <f>IFERROR(INDEX('Infosys User List'!D:D,MATCH(Tableau2[[#This Row],[Email]],'Infosys User List'!E:E,0)),"")</f>
        <v>0</v>
      </c>
      <c r="H17" s="86" t="str">
        <f>IFERROR(INDEX('SAP User List'!H:H,MATCH(Tableau2[[#This Row],[Email]],'SAP User List'!E:E,0)),"")</f>
        <v/>
      </c>
      <c r="I17" s="86" t="str">
        <f>IFERROR(INDEX('Infosys User List'!K:K,MATCH(Tableau2[[#This Row],[Email]],'Infosys User List'!E:E,0)),"Missing")</f>
        <v>Active</v>
      </c>
      <c r="J17" s="87">
        <f>IFERROR(INDEX('Infosys User List'!L:L,MATCH(Tableau2[[#This Row],[Email]],'Infosys User List'!E:E,0)),"")</f>
        <v>0</v>
      </c>
      <c r="K17" s="87">
        <f>IFERROR(INDEX('Infosys User List'!M:M,MATCH(Tableau2[[#This Row],[Email]],'Infosys User List'!E:E,0)),"")</f>
        <v>0</v>
      </c>
      <c r="L17" s="86" t="str">
        <f>IFERROR(INDEX('Infosys User List'!F:F,MATCH(Tableau2[[#This Row],[Email]],'Infosys User List'!E:E,0)),"")</f>
        <v>Lodz</v>
      </c>
      <c r="M17" s="86"/>
      <c r="N17" s="86"/>
      <c r="O17" s="86" t="str">
        <f>IFERROR(INDEX('Infosys User List'!A:A,MATCH(Tableau2[[#This Row],[Email]],'Infosys User List'!E:E,0)),"")</f>
        <v>AR</v>
      </c>
      <c r="P17" s="99"/>
      <c r="Q17" s="107" t="s">
        <v>6136</v>
      </c>
      <c r="R17" s="115" t="s">
        <v>6136</v>
      </c>
      <c r="S17" s="110" t="str">
        <f>IFERROR(IF(INDEX('SAP User List'!J:J,MATCH(Tableau2[[#This Row],[Employee ID]],'SAP User List'!J:J,0))=Tableau2[[#This Row],[Employee ID]],"Active","Inactive"),"Inactive")</f>
        <v>Inactive</v>
      </c>
      <c r="T17" s="115"/>
      <c r="U17" s="110"/>
      <c r="V17" s="115"/>
      <c r="W17" s="110"/>
      <c r="X17" s="115"/>
      <c r="Y17" s="94" t="str">
        <f>IFERROR(VLOOKUP(Tableau2[[#This Row],[Email]],'Bank Access List'!$A:$B,2,0),"Inactive")</f>
        <v>Inactive</v>
      </c>
      <c r="Z17" s="110"/>
      <c r="AA17" s="93"/>
      <c r="AB17" s="93" t="str">
        <f>IFERROR(IF(INDEX('Cadency User List'!O:O,MATCH(Tableau2[[#This Row],[Email]],'Cadency User List'!E:E,0))="Yes","Active","Inactive"),"Inactive")</f>
        <v>Inactive</v>
      </c>
      <c r="AC17" s="93"/>
      <c r="AD17" s="93"/>
      <c r="AE17" s="93"/>
      <c r="AF17" s="93"/>
      <c r="AG17" s="93"/>
      <c r="AH17" s="93"/>
      <c r="AI17" s="93"/>
      <c r="AJ17" s="93" t="str">
        <f t="shared" si="0"/>
        <v/>
      </c>
    </row>
    <row r="18" spans="1:36" x14ac:dyDescent="0.25">
      <c r="A18" s="79">
        <v>1149</v>
      </c>
      <c r="B18" s="80" t="s">
        <v>8</v>
      </c>
      <c r="C18" s="80" t="s">
        <v>483</v>
      </c>
      <c r="D18" s="80" t="str">
        <f t="shared" si="1"/>
        <v>Katarzyna Dominas</v>
      </c>
      <c r="E18" s="80" t="str">
        <f>MID(Tableau2[[#This Row],[First Name]],1,1)&amp;Tableau2[[#This Row],[Last Name]]&amp;"@markem-imaje.com"</f>
        <v>KDominas@markem-imaje.com</v>
      </c>
      <c r="F18" s="85" t="str">
        <f>IFERROR(INDEX('Infosys User List'!G:G,MATCH(Tableau2[[#This Row],[Email]],'Infosys User List'!E:E,0)),"")</f>
        <v>Aleksandra Sliwkiewicz</v>
      </c>
      <c r="G18" s="86">
        <f>IFERROR(INDEX('Infosys User List'!D:D,MATCH(Tableau2[[#This Row],[Email]],'Infosys User List'!E:E,0)),"")</f>
        <v>0</v>
      </c>
      <c r="H18" s="86" t="str">
        <f>IFERROR(INDEX('SAP User List'!H:H,MATCH(Tableau2[[#This Row],[Email]],'SAP User List'!E:E,0)),"")</f>
        <v>France</v>
      </c>
      <c r="I18" s="86" t="str">
        <f>IFERROR(INDEX('Infosys User List'!K:K,MATCH(Tableau2[[#This Row],[Email]],'Infosys User List'!E:E,0)),"Missing")</f>
        <v>Active</v>
      </c>
      <c r="J18" s="87">
        <f>IFERROR(INDEX('Infosys User List'!L:L,MATCH(Tableau2[[#This Row],[Email]],'Infosys User List'!E:E,0)),"")</f>
        <v>0</v>
      </c>
      <c r="K18" s="87">
        <f>IFERROR(INDEX('Infosys User List'!M:M,MATCH(Tableau2[[#This Row],[Email]],'Infosys User List'!E:E,0)),"")</f>
        <v>0</v>
      </c>
      <c r="L18" s="86" t="str">
        <f>IFERROR(INDEX('Infosys User List'!F:F,MATCH(Tableau2[[#This Row],[Email]],'Infosys User List'!E:E,0)),"")</f>
        <v>Lodz</v>
      </c>
      <c r="M18" s="86"/>
      <c r="N18" s="86"/>
      <c r="O18" s="86" t="str">
        <f>IFERROR(INDEX('Infosys User List'!A:A,MATCH(Tableau2[[#This Row],[Email]],'Infosys User List'!E:E,0)),"")</f>
        <v>AP</v>
      </c>
      <c r="P18" s="99"/>
      <c r="Q18" s="107" t="s">
        <v>6136</v>
      </c>
      <c r="R18" s="115" t="s">
        <v>6136</v>
      </c>
      <c r="S18" s="110" t="str">
        <f>IFERROR(IF(INDEX('SAP User List'!J:J,MATCH(Tableau2[[#This Row],[Employee ID]],'SAP User List'!J:J,0))=Tableau2[[#This Row],[Employee ID]],"Active","Inactive"),"Inactive")</f>
        <v>Active</v>
      </c>
      <c r="T18" s="115"/>
      <c r="U18" s="110"/>
      <c r="V18" s="115"/>
      <c r="W18" s="110"/>
      <c r="X18" s="115"/>
      <c r="Y18" s="94" t="str">
        <f>IFERROR(VLOOKUP(Tableau2[[#This Row],[Email]],'Bank Access List'!$A:$B,2,0),"Inactive")</f>
        <v>Inactive</v>
      </c>
      <c r="Z18" s="110"/>
      <c r="AA18" s="93"/>
      <c r="AB18" s="93" t="str">
        <f>IFERROR(IF(INDEX('Cadency User List'!O:O,MATCH(Tableau2[[#This Row],[Email]],'Cadency User List'!E:E,0))="Yes","Active","Inactive"),"Inactive")</f>
        <v>Inactive</v>
      </c>
      <c r="AC18" s="93"/>
      <c r="AD18" s="93"/>
      <c r="AE18" s="93"/>
      <c r="AF18" s="93"/>
      <c r="AG18" s="93"/>
      <c r="AH18" s="93"/>
      <c r="AI18" s="93"/>
      <c r="AJ18" s="93" t="str">
        <f t="shared" si="0"/>
        <v/>
      </c>
    </row>
    <row r="19" spans="1:36" x14ac:dyDescent="0.25">
      <c r="A19" s="79"/>
      <c r="B19" s="80" t="s">
        <v>485</v>
      </c>
      <c r="C19" s="80" t="s">
        <v>486</v>
      </c>
      <c r="D19" s="80" t="str">
        <f t="shared" si="1"/>
        <v>Marcelina Dominiak</v>
      </c>
      <c r="E19" s="80" t="str">
        <f>MID(Tableau2[[#This Row],[First Name]],1,1)&amp;Tableau2[[#This Row],[Last Name]]&amp;"@markem-imaje.com"</f>
        <v>MDominiak@markem-imaje.com</v>
      </c>
      <c r="F19" s="85" t="str">
        <f>IFERROR(INDEX('Infosys User List'!G:G,MATCH(Tableau2[[#This Row],[Email]],'Infosys User List'!E:E,0)),"")</f>
        <v>Aneta Sadowska</v>
      </c>
      <c r="G19" s="86">
        <f>IFERROR(INDEX('Infosys User List'!D:D,MATCH(Tableau2[[#This Row],[Email]],'Infosys User List'!E:E,0)),"")</f>
        <v>0</v>
      </c>
      <c r="H19" s="86" t="str">
        <f>IFERROR(INDEX('SAP User List'!H:H,MATCH(Tableau2[[#This Row],[Email]],'SAP User List'!E:E,0)),"")</f>
        <v/>
      </c>
      <c r="I19" s="86" t="str">
        <f>IFERROR(INDEX('Infosys User List'!K:K,MATCH(Tableau2[[#This Row],[Email]],'Infosys User List'!E:E,0)),"Missing")</f>
        <v>Active</v>
      </c>
      <c r="J19" s="87">
        <f>IFERROR(INDEX('Infosys User List'!L:L,MATCH(Tableau2[[#This Row],[Email]],'Infosys User List'!E:E,0)),"")</f>
        <v>0</v>
      </c>
      <c r="K19" s="87">
        <f>IFERROR(INDEX('Infosys User List'!M:M,MATCH(Tableau2[[#This Row],[Email]],'Infosys User List'!E:E,0)),"")</f>
        <v>0</v>
      </c>
      <c r="L19" s="86" t="str">
        <f>IFERROR(INDEX('Infosys User List'!F:F,MATCH(Tableau2[[#This Row],[Email]],'Infosys User List'!E:E,0)),"")</f>
        <v>Lodz</v>
      </c>
      <c r="M19" s="86"/>
      <c r="N19" s="86"/>
      <c r="O19" s="86" t="str">
        <f>IFERROR(INDEX('Infosys User List'!A:A,MATCH(Tableau2[[#This Row],[Email]],'Infosys User List'!E:E,0)),"")</f>
        <v>AR</v>
      </c>
      <c r="P19" s="99"/>
      <c r="Q19" s="107" t="s">
        <v>6136</v>
      </c>
      <c r="R19" s="115" t="s">
        <v>6136</v>
      </c>
      <c r="S19" s="110" t="str">
        <f>IFERROR(IF(INDEX('SAP User List'!J:J,MATCH(Tableau2[[#This Row],[Employee ID]],'SAP User List'!J:J,0))=Tableau2[[#This Row],[Employee ID]],"Active","Inactive"),"Inactive")</f>
        <v>Inactive</v>
      </c>
      <c r="T19" s="115"/>
      <c r="U19" s="110"/>
      <c r="V19" s="115"/>
      <c r="W19" s="110"/>
      <c r="X19" s="115"/>
      <c r="Y19" s="94" t="str">
        <f>IFERROR(VLOOKUP(Tableau2[[#This Row],[Email]],'Bank Access List'!$A:$B,2,0),"Inactive")</f>
        <v>Inactive</v>
      </c>
      <c r="Z19" s="110"/>
      <c r="AA19" s="93"/>
      <c r="AB19" s="93" t="str">
        <f>IFERROR(IF(INDEX('Cadency User List'!O:O,MATCH(Tableau2[[#This Row],[Email]],'Cadency User List'!E:E,0))="Yes","Active","Inactive"),"Inactive")</f>
        <v>Inactive</v>
      </c>
      <c r="AC19" s="93"/>
      <c r="AD19" s="93"/>
      <c r="AE19" s="93"/>
      <c r="AF19" s="93"/>
      <c r="AG19" s="93"/>
      <c r="AH19" s="93"/>
      <c r="AI19" s="93"/>
      <c r="AJ19" s="93" t="str">
        <f t="shared" si="0"/>
        <v/>
      </c>
    </row>
    <row r="20" spans="1:36" x14ac:dyDescent="0.25">
      <c r="A20" s="79">
        <v>28274</v>
      </c>
      <c r="B20" s="80" t="s">
        <v>10</v>
      </c>
      <c r="C20" s="80" t="s">
        <v>2805</v>
      </c>
      <c r="D20" s="80" t="str">
        <f t="shared" si="1"/>
        <v>Julie Don</v>
      </c>
      <c r="E20" s="80" t="str">
        <f>MID(Tableau2[[#This Row],[First Name]],1,1)&amp;Tableau2[[#This Row],[Last Name]]&amp;"@markem-imaje.com"</f>
        <v>JDon@markem-imaje.com</v>
      </c>
      <c r="F20" s="85" t="str">
        <f>IFERROR(INDEX('Infosys User List'!G:G,MATCH(Tableau2[[#This Row],[Email]],'Infosys User List'!E:E,0)),"")</f>
        <v>Agata Jasion</v>
      </c>
      <c r="G20" s="86">
        <f>IFERROR(INDEX('Infosys User List'!D:D,MATCH(Tableau2[[#This Row],[Email]],'Infosys User List'!E:E,0)),"")</f>
        <v>0</v>
      </c>
      <c r="H20" s="86" t="str">
        <f>IFERROR(INDEX('SAP User List'!H:H,MATCH(Tableau2[[#This Row],[Email]],'SAP User List'!E:E,0)),"")</f>
        <v>France</v>
      </c>
      <c r="I20" s="86" t="str">
        <f>IFERROR(INDEX('Infosys User List'!K:K,MATCH(Tableau2[[#This Row],[Email]],'Infosys User List'!E:E,0)),"Missing")</f>
        <v>Active</v>
      </c>
      <c r="J20" s="87">
        <f>IFERROR(INDEX('Infosys User List'!L:L,MATCH(Tableau2[[#This Row],[Email]],'Infosys User List'!E:E,0)),"")</f>
        <v>0</v>
      </c>
      <c r="K20" s="87">
        <f>IFERROR(INDEX('Infosys User List'!M:M,MATCH(Tableau2[[#This Row],[Email]],'Infosys User List'!E:E,0)),"")</f>
        <v>0</v>
      </c>
      <c r="L20" s="86" t="str">
        <f>IFERROR(INDEX('Infosys User List'!F:F,MATCH(Tableau2[[#This Row],[Email]],'Infosys User List'!E:E,0)),"")</f>
        <v>Lodz</v>
      </c>
      <c r="M20" s="86"/>
      <c r="N20" s="86"/>
      <c r="O20" s="86" t="str">
        <f>IFERROR(INDEX('Infosys User List'!A:A,MATCH(Tableau2[[#This Row],[Email]],'Infosys User List'!E:E,0)),"")</f>
        <v>Collection</v>
      </c>
      <c r="P20" s="99"/>
      <c r="Q20" s="107" t="s">
        <v>6136</v>
      </c>
      <c r="R20" s="115" t="s">
        <v>6136</v>
      </c>
      <c r="S20" s="110" t="str">
        <f>IFERROR(IF(INDEX('SAP User List'!J:J,MATCH(Tableau2[[#This Row],[Employee ID]],'SAP User List'!J:J,0))=Tableau2[[#This Row],[Employee ID]],"Active","Inactive"),"Inactive")</f>
        <v>Active</v>
      </c>
      <c r="T20" s="115"/>
      <c r="U20" s="110"/>
      <c r="V20" s="115"/>
      <c r="W20" s="110"/>
      <c r="X20" s="115"/>
      <c r="Y20" s="94" t="str">
        <f>IFERROR(VLOOKUP(Tableau2[[#This Row],[Email]],'Bank Access List'!$A:$B,2,0),"Inactive")</f>
        <v>Inactive</v>
      </c>
      <c r="Z20" s="110"/>
      <c r="AA20" s="93"/>
      <c r="AB20" s="93" t="str">
        <f>IFERROR(IF(INDEX('Cadency User List'!O:O,MATCH(Tableau2[[#This Row],[Email]],'Cadency User List'!E:E,0))="Yes","Active","Inactive"),"Inactive")</f>
        <v>Inactive</v>
      </c>
      <c r="AC20" s="93"/>
      <c r="AD20" s="93"/>
      <c r="AE20" s="93"/>
      <c r="AF20" s="93"/>
      <c r="AG20" s="93"/>
      <c r="AH20" s="93"/>
      <c r="AI20" s="93"/>
      <c r="AJ20" s="93" t="str">
        <f t="shared" si="0"/>
        <v/>
      </c>
    </row>
    <row r="21" spans="1:36" x14ac:dyDescent="0.25">
      <c r="A21" s="79">
        <v>1143</v>
      </c>
      <c r="B21" s="80" t="s">
        <v>12</v>
      </c>
      <c r="C21" s="80" t="s">
        <v>6119</v>
      </c>
      <c r="D21" s="80" t="str">
        <f t="shared" si="1"/>
        <v>Hicham El-Ouali</v>
      </c>
      <c r="E21" s="97" t="s">
        <v>6075</v>
      </c>
      <c r="F21" s="85" t="str">
        <f>IFERROR(INDEX('Infosys User List'!G:G,MATCH(Tableau2[[#This Row],[Email]],'Infosys User List'!E:E,0)),"")</f>
        <v>Agata Jasion</v>
      </c>
      <c r="G21" s="86">
        <f>IFERROR(INDEX('Infosys User List'!D:D,MATCH(Tableau2[[#This Row],[Email]],'Infosys User List'!E:E,0)),"")</f>
        <v>0</v>
      </c>
      <c r="H21" s="86" t="str">
        <f>IFERROR(INDEX('SAP User List'!H:H,MATCH(Tableau2[[#This Row],[Email]],'SAP User List'!E:E,0)),"")</f>
        <v>France</v>
      </c>
      <c r="I21" s="86" t="str">
        <f>IFERROR(INDEX('Infosys User List'!K:K,MATCH(Tableau2[[#This Row],[Email]],'Infosys User List'!E:E,0)),"Missing")</f>
        <v>Active</v>
      </c>
      <c r="J21" s="87">
        <f>IFERROR(INDEX('Infosys User List'!L:L,MATCH(Tableau2[[#This Row],[Email]],'Infosys User List'!E:E,0)),"")</f>
        <v>0</v>
      </c>
      <c r="K21" s="87">
        <f>IFERROR(INDEX('Infosys User List'!M:M,MATCH(Tableau2[[#This Row],[Email]],'Infosys User List'!E:E,0)),"")</f>
        <v>0</v>
      </c>
      <c r="L21" s="86" t="str">
        <f>IFERROR(INDEX('Infosys User List'!F:F,MATCH(Tableau2[[#This Row],[Email]],'Infosys User List'!E:E,0)),"")</f>
        <v>Lodz</v>
      </c>
      <c r="M21" s="86"/>
      <c r="N21" s="86"/>
      <c r="O21" s="86" t="str">
        <f>IFERROR(INDEX('Infosys User List'!A:A,MATCH(Tableau2[[#This Row],[Email]],'Infosys User List'!E:E,0)),"")</f>
        <v>Collection</v>
      </c>
      <c r="P21" s="99"/>
      <c r="Q21" s="107" t="s">
        <v>6136</v>
      </c>
      <c r="R21" s="115" t="s">
        <v>6136</v>
      </c>
      <c r="S21" s="110" t="str">
        <f>IFERROR(IF(INDEX('SAP User List'!J:J,MATCH(Tableau2[[#This Row],[Employee ID]],'SAP User List'!J:J,0))=Tableau2[[#This Row],[Employee ID]],"Active","Inactive"),"Inactive")</f>
        <v>Active</v>
      </c>
      <c r="T21" s="115"/>
      <c r="U21" s="110"/>
      <c r="V21" s="115"/>
      <c r="W21" s="110"/>
      <c r="X21" s="115"/>
      <c r="Y21" s="94" t="str">
        <f>IFERROR(VLOOKUP(Tableau2[[#This Row],[Email]],'Bank Access List'!$A:$B,2,0),"Inactive")</f>
        <v>Inactive</v>
      </c>
      <c r="Z21" s="110"/>
      <c r="AA21" s="93"/>
      <c r="AB21" s="93" t="str">
        <f>IFERROR(IF(INDEX('Cadency User List'!O:O,MATCH(Tableau2[[#This Row],[Email]],'Cadency User List'!E:E,0))="Yes","Active","Inactive"),"Inactive")</f>
        <v>Inactive</v>
      </c>
      <c r="AC21" s="93"/>
      <c r="AD21" s="93"/>
      <c r="AE21" s="93"/>
      <c r="AF21" s="93"/>
      <c r="AG21" s="93"/>
      <c r="AH21" s="93"/>
      <c r="AI21" s="93"/>
      <c r="AJ21" s="93" t="str">
        <f t="shared" si="0"/>
        <v/>
      </c>
    </row>
    <row r="22" spans="1:36" x14ac:dyDescent="0.25">
      <c r="A22" s="79">
        <v>36122</v>
      </c>
      <c r="B22" s="80" t="s">
        <v>81</v>
      </c>
      <c r="C22" s="80" t="s">
        <v>424</v>
      </c>
      <c r="D22" s="80" t="str">
        <f t="shared" si="1"/>
        <v>Marcin Glowala</v>
      </c>
      <c r="E22" s="80" t="str">
        <f>MID(Tableau2[[#This Row],[First Name]],1,1)&amp;Tableau2[[#This Row],[Last Name]]&amp;"@markem-imaje.com"</f>
        <v>MGlowala@markem-imaje.com</v>
      </c>
      <c r="F22" s="85" t="str">
        <f>IFERROR(INDEX('Infosys User List'!G:G,MATCH(Tableau2[[#This Row],[Email]],'Infosys User List'!E:E,0)),"")</f>
        <v>Aneta Sadowska</v>
      </c>
      <c r="G22" s="86">
        <f>IFERROR(INDEX('Infosys User List'!D:D,MATCH(Tableau2[[#This Row],[Email]],'Infosys User List'!E:E,0)),"")</f>
        <v>0</v>
      </c>
      <c r="H22" s="86" t="str">
        <f>IFERROR(INDEX('SAP User List'!H:H,MATCH(Tableau2[[#This Row],[Email]],'SAP User List'!E:E,0)),"")</f>
        <v>Germany</v>
      </c>
      <c r="I22" s="86" t="str">
        <f>IFERROR(INDEX('Infosys User List'!K:K,MATCH(Tableau2[[#This Row],[Email]],'Infosys User List'!E:E,0)),"Missing")</f>
        <v>Active - In Termination</v>
      </c>
      <c r="J22" s="87">
        <f>IFERROR(INDEX('Infosys User List'!L:L,MATCH(Tableau2[[#This Row],[Email]],'Infosys User List'!E:E,0)),"")</f>
        <v>0</v>
      </c>
      <c r="K22" s="87">
        <f>IFERROR(INDEX('Infosys User List'!M:M,MATCH(Tableau2[[#This Row],[Email]],'Infosys User List'!E:E,0)),"")</f>
        <v>0</v>
      </c>
      <c r="L22" s="86" t="str">
        <f>IFERROR(INDEX('Infosys User List'!F:F,MATCH(Tableau2[[#This Row],[Email]],'Infosys User List'!E:E,0)),"")</f>
        <v>Lodz</v>
      </c>
      <c r="M22" s="86"/>
      <c r="N22" s="86"/>
      <c r="O22" s="86" t="str">
        <f>IFERROR(INDEX('Infosys User List'!A:A,MATCH(Tableau2[[#This Row],[Email]],'Infosys User List'!E:E,0)),"")</f>
        <v>AR</v>
      </c>
      <c r="P22" s="99"/>
      <c r="Q22" s="107" t="s">
        <v>6136</v>
      </c>
      <c r="R22" s="115" t="s">
        <v>6136</v>
      </c>
      <c r="S22" s="110" t="str">
        <f>IFERROR(IF(INDEX('SAP User List'!J:J,MATCH(Tableau2[[#This Row],[Employee ID]],'SAP User List'!J:J,0))=Tableau2[[#This Row],[Employee ID]],"Active","Inactive"),"Inactive")</f>
        <v>Active</v>
      </c>
      <c r="T22" s="115"/>
      <c r="U22" s="110"/>
      <c r="V22" s="115"/>
      <c r="W22" s="110"/>
      <c r="X22" s="115"/>
      <c r="Y22" s="94" t="str">
        <f>IFERROR(VLOOKUP(Tableau2[[#This Row],[Email]],'Bank Access List'!$A:$B,2,0),"Inactive")</f>
        <v>Inactive</v>
      </c>
      <c r="Z22" s="110"/>
      <c r="AA22" s="93"/>
      <c r="AB22" s="93" t="str">
        <f>IFERROR(IF(INDEX('Cadency User List'!O:O,MATCH(Tableau2[[#This Row],[Email]],'Cadency User List'!E:E,0))="Yes","Active","Inactive"),"Inactive")</f>
        <v>Inactive</v>
      </c>
      <c r="AC22" s="93"/>
      <c r="AD22" s="93"/>
      <c r="AE22" s="93"/>
      <c r="AF22" s="93"/>
      <c r="AG22" s="93"/>
      <c r="AH22" s="93"/>
      <c r="AI22" s="93"/>
      <c r="AJ22" s="93" t="str">
        <f t="shared" si="0"/>
        <v/>
      </c>
    </row>
    <row r="23" spans="1:36" x14ac:dyDescent="0.25">
      <c r="A23" s="79">
        <v>36217</v>
      </c>
      <c r="B23" s="80" t="s">
        <v>104</v>
      </c>
      <c r="C23" s="80" t="s">
        <v>426</v>
      </c>
      <c r="D23" s="80" t="str">
        <f t="shared" si="1"/>
        <v>Laxmi Gollapudi</v>
      </c>
      <c r="E23" s="80" t="str">
        <f>MID(Tableau2[[#This Row],[First Name]],1,1)&amp;Tableau2[[#This Row],[Last Name]]&amp;"@markem-imaje.com"</f>
        <v>LGollapudi@markem-imaje.com</v>
      </c>
      <c r="F23" s="85">
        <f>IFERROR(INDEX('Infosys User List'!G:G,MATCH(Tableau2[[#This Row],[Email]],'Infosys User List'!E:E,0)),"")</f>
        <v>0</v>
      </c>
      <c r="G23" s="86">
        <f>IFERROR(INDEX('Infosys User List'!D:D,MATCH(Tableau2[[#This Row],[Email]],'Infosys User List'!E:E,0)),"")</f>
        <v>0</v>
      </c>
      <c r="H23" s="86" t="str">
        <f>IFERROR(INDEX('SAP User List'!H:H,MATCH(Tableau2[[#This Row],[Email]],'SAP User List'!E:E,0)),"")</f>
        <v>Germany</v>
      </c>
      <c r="I23" s="86" t="str">
        <f>IFERROR(INDEX('Infosys User List'!K:K,MATCH(Tableau2[[#This Row],[Email]],'Infosys User List'!E:E,0)),"Missing")</f>
        <v>Active</v>
      </c>
      <c r="J23" s="87">
        <f>IFERROR(INDEX('Infosys User List'!L:L,MATCH(Tableau2[[#This Row],[Email]],'Infosys User List'!E:E,0)),"")</f>
        <v>0</v>
      </c>
      <c r="K23" s="87">
        <f>IFERROR(INDEX('Infosys User List'!M:M,MATCH(Tableau2[[#This Row],[Email]],'Infosys User List'!E:E,0)),"")</f>
        <v>0</v>
      </c>
      <c r="L23" s="86" t="str">
        <f>IFERROR(INDEX('Infosys User List'!F:F,MATCH(Tableau2[[#This Row],[Email]],'Infosys User List'!E:E,0)),"")</f>
        <v>Lodz</v>
      </c>
      <c r="M23" s="86"/>
      <c r="N23" s="86"/>
      <c r="O23" s="86" t="str">
        <f>IFERROR(INDEX('Infosys User List'!A:A,MATCH(Tableau2[[#This Row],[Email]],'Infosys User List'!E:E,0)),"")</f>
        <v>Manager</v>
      </c>
      <c r="P23" s="99"/>
      <c r="Q23" s="107" t="s">
        <v>6136</v>
      </c>
      <c r="R23" s="115" t="s">
        <v>6136</v>
      </c>
      <c r="S23" s="110" t="str">
        <f>IFERROR(IF(INDEX('SAP User List'!J:J,MATCH(Tableau2[[#This Row],[Employee ID]],'SAP User List'!J:J,0))=Tableau2[[#This Row],[Employee ID]],"Active","Inactive"),"Inactive")</f>
        <v>Active</v>
      </c>
      <c r="T23" s="115"/>
      <c r="U23" s="110"/>
      <c r="V23" s="115"/>
      <c r="W23" s="110"/>
      <c r="X23" s="115"/>
      <c r="Y23" s="94" t="str">
        <f>IFERROR(VLOOKUP(Tableau2[[#This Row],[Email]],'Bank Access List'!$A:$B,2,0),"Inactive")</f>
        <v>Inactive</v>
      </c>
      <c r="Z23" s="110"/>
      <c r="AA23" s="93"/>
      <c r="AB23" s="93" t="str">
        <f>IFERROR(IF(INDEX('Cadency User List'!O:O,MATCH(Tableau2[[#This Row],[Email]],'Cadency User List'!E:E,0))="Yes","Active","Inactive"),"Inactive")</f>
        <v>Inactive</v>
      </c>
      <c r="AC23" s="93"/>
      <c r="AD23" s="93"/>
      <c r="AE23" s="93"/>
      <c r="AF23" s="93"/>
      <c r="AG23" s="93"/>
      <c r="AH23" s="93"/>
      <c r="AI23" s="93"/>
      <c r="AJ23" s="93" t="str">
        <f t="shared" si="0"/>
        <v/>
      </c>
    </row>
    <row r="24" spans="1:36" x14ac:dyDescent="0.25">
      <c r="A24" s="79">
        <v>1449</v>
      </c>
      <c r="B24" s="80" t="s">
        <v>31</v>
      </c>
      <c r="C24" s="80" t="s">
        <v>5820</v>
      </c>
      <c r="D24" s="80" t="str">
        <f t="shared" si="1"/>
        <v>Dagmara Guzenda-Ilo</v>
      </c>
      <c r="E24" s="80" t="s">
        <v>5821</v>
      </c>
      <c r="F24" s="85" t="str">
        <f>IFERROR(INDEX('Infosys User List'!G:G,MATCH(Tableau2[[#This Row],[Email]],'Infosys User List'!E:E,0)),"")</f>
        <v>Aneta Sadowska</v>
      </c>
      <c r="G24" s="86">
        <f>IFERROR(INDEX('Infosys User List'!D:D,MATCH(Tableau2[[#This Row],[Email]],'Infosys User List'!E:E,0)),"")</f>
        <v>0</v>
      </c>
      <c r="H24" s="86" t="str">
        <f>IFERROR(INDEX('SAP User List'!H:H,MATCH(Tableau2[[#This Row],[Email]],'SAP User List'!E:E,0)),"")</f>
        <v/>
      </c>
      <c r="I24" s="86" t="str">
        <f>IFERROR(INDEX('Infosys User List'!K:K,MATCH(Tableau2[[#This Row],[Email]],'Infosys User List'!E:E,0)),"Missing")</f>
        <v>Active</v>
      </c>
      <c r="J24" s="87">
        <f>IFERROR(INDEX('Infosys User List'!L:L,MATCH(Tableau2[[#This Row],[Email]],'Infosys User List'!E:E,0)),"")</f>
        <v>43101</v>
      </c>
      <c r="K24" s="87">
        <f>IFERROR(INDEX('Infosys User List'!M:M,MATCH(Tableau2[[#This Row],[Email]],'Infosys User List'!E:E,0)),"")</f>
        <v>0</v>
      </c>
      <c r="L24" s="86" t="str">
        <f>IFERROR(INDEX('Infosys User List'!F:F,MATCH(Tableau2[[#This Row],[Email]],'Infosys User List'!E:E,0)),"")</f>
        <v>Lodz</v>
      </c>
      <c r="M24" s="86"/>
      <c r="N24" s="86"/>
      <c r="O24" s="86" t="str">
        <f>IFERROR(INDEX('Infosys User List'!A:A,MATCH(Tableau2[[#This Row],[Email]],'Infosys User List'!E:E,0)),"")</f>
        <v>AR</v>
      </c>
      <c r="P24" s="99"/>
      <c r="Q24" s="107" t="s">
        <v>6136</v>
      </c>
      <c r="R24" s="115" t="s">
        <v>6079</v>
      </c>
      <c r="S24" s="110" t="str">
        <f>IFERROR(IF(INDEX('SAP User List'!J:J,MATCH(Tableau2[[#This Row],[Employee ID]],'SAP User List'!J:J,0))=Tableau2[[#This Row],[Employee ID]],"Active","Inactive"),"Inactive")</f>
        <v>Inactive</v>
      </c>
      <c r="T24" s="115"/>
      <c r="U24" s="110"/>
      <c r="V24" s="115"/>
      <c r="W24" s="110"/>
      <c r="X24" s="115" t="s">
        <v>6079</v>
      </c>
      <c r="Y24" s="94" t="str">
        <f>IFERROR(VLOOKUP(Tableau2[[#This Row],[Email]],'Bank Access List'!$A:$B,2,0),"Inactive")</f>
        <v>Inactive</v>
      </c>
      <c r="Z24" s="110" t="s">
        <v>6094</v>
      </c>
      <c r="AA24" s="93"/>
      <c r="AB24" s="93" t="str">
        <f>IFERROR(IF(INDEX('Cadency User List'!O:O,MATCH(Tableau2[[#This Row],[Email]],'Cadency User List'!E:E,0))="Yes","Active","Inactive"),"Inactive")</f>
        <v>Inactive</v>
      </c>
      <c r="AC24" s="93"/>
      <c r="AD24" s="93"/>
      <c r="AE24" s="93"/>
      <c r="AF24" s="93"/>
      <c r="AG24" s="93"/>
      <c r="AH24" s="93"/>
      <c r="AI24" s="93"/>
      <c r="AJ24" s="93" t="str">
        <f t="shared" si="0"/>
        <v>Yes</v>
      </c>
    </row>
    <row r="25" spans="1:36" x14ac:dyDescent="0.25">
      <c r="A25" s="79">
        <v>28083</v>
      </c>
      <c r="B25" s="80" t="s">
        <v>16</v>
      </c>
      <c r="C25" s="80" t="s">
        <v>489</v>
      </c>
      <c r="D25" s="80" t="str">
        <f t="shared" si="1"/>
        <v>Houmem Hammouda</v>
      </c>
      <c r="E25" s="80" t="str">
        <f>MID(Tableau2[[#This Row],[First Name]],1,1)&amp;Tableau2[[#This Row],[Last Name]]&amp;"@markem-imaje.com"</f>
        <v>HHammouda@markem-imaje.com</v>
      </c>
      <c r="F25" s="85" t="str">
        <f>IFERROR(INDEX('Infosys User List'!G:G,MATCH(Tableau2[[#This Row],[Email]],'Infosys User List'!E:E,0)),"")</f>
        <v>Aneta Sadowska</v>
      </c>
      <c r="G25" s="86">
        <f>IFERROR(INDEX('Infosys User List'!D:D,MATCH(Tableau2[[#This Row],[Email]],'Infosys User List'!E:E,0)),"")</f>
        <v>0</v>
      </c>
      <c r="H25" s="86" t="str">
        <f>IFERROR(INDEX('SAP User List'!H:H,MATCH(Tableau2[[#This Row],[Email]],'SAP User List'!E:E,0)),"")</f>
        <v>France</v>
      </c>
      <c r="I25" s="86" t="str">
        <f>IFERROR(INDEX('Infosys User List'!K:K,MATCH(Tableau2[[#This Row],[Email]],'Infosys User List'!E:E,0)),"Missing")</f>
        <v>Active</v>
      </c>
      <c r="J25" s="87">
        <f>IFERROR(INDEX('Infosys User List'!L:L,MATCH(Tableau2[[#This Row],[Email]],'Infosys User List'!E:E,0)),"")</f>
        <v>0</v>
      </c>
      <c r="K25" s="87">
        <f>IFERROR(INDEX('Infosys User List'!M:M,MATCH(Tableau2[[#This Row],[Email]],'Infosys User List'!E:E,0)),"")</f>
        <v>0</v>
      </c>
      <c r="L25" s="86" t="str">
        <f>IFERROR(INDEX('Infosys User List'!F:F,MATCH(Tableau2[[#This Row],[Email]],'Infosys User List'!E:E,0)),"")</f>
        <v>Lodz</v>
      </c>
      <c r="M25" s="86"/>
      <c r="N25" s="86"/>
      <c r="O25" s="86" t="str">
        <f>IFERROR(INDEX('Infosys User List'!A:A,MATCH(Tableau2[[#This Row],[Email]],'Infosys User List'!E:E,0)),"")</f>
        <v>AR</v>
      </c>
      <c r="P25" s="99"/>
      <c r="Q25" s="107" t="s">
        <v>6136</v>
      </c>
      <c r="R25" s="115" t="s">
        <v>6136</v>
      </c>
      <c r="S25" s="110" t="str">
        <f>IFERROR(IF(INDEX('SAP User List'!J:J,MATCH(Tableau2[[#This Row],[Employee ID]],'SAP User List'!J:J,0))=Tableau2[[#This Row],[Employee ID]],"Active","Inactive"),"Inactive")</f>
        <v>Active</v>
      </c>
      <c r="T25" s="115"/>
      <c r="U25" s="110"/>
      <c r="V25" s="115"/>
      <c r="W25" s="110"/>
      <c r="X25" s="115" t="s">
        <v>6136</v>
      </c>
      <c r="Y25" s="94" t="str">
        <f>IFERROR(VLOOKUP(Tableau2[[#This Row],[Email]],'Bank Access List'!$A:$B,2,0),"Inactive")</f>
        <v>Active</v>
      </c>
      <c r="Z25" s="110"/>
      <c r="AA25" s="93"/>
      <c r="AB25" s="93" t="str">
        <f>IFERROR(IF(INDEX('Cadency User List'!O:O,MATCH(Tableau2[[#This Row],[Email]],'Cadency User List'!E:E,0))="Yes","Active","Inactive"),"Inactive")</f>
        <v>Inactive</v>
      </c>
      <c r="AC25" s="93"/>
      <c r="AD25" s="93"/>
      <c r="AE25" s="93"/>
      <c r="AF25" s="93"/>
      <c r="AG25" s="93"/>
      <c r="AH25" s="93"/>
      <c r="AI25" s="93"/>
      <c r="AJ25" s="93" t="str">
        <f t="shared" si="0"/>
        <v/>
      </c>
    </row>
    <row r="26" spans="1:36" x14ac:dyDescent="0.25">
      <c r="A26" s="79">
        <v>36382</v>
      </c>
      <c r="B26" s="80" t="s">
        <v>106</v>
      </c>
      <c r="C26" s="80" t="s">
        <v>490</v>
      </c>
      <c r="D26" s="80" t="str">
        <f t="shared" si="1"/>
        <v>Zied Hamouda</v>
      </c>
      <c r="E26" s="80" t="str">
        <f>MID(Tableau2[[#This Row],[First Name]],1,1)&amp;Tableau2[[#This Row],[Last Name]]&amp;"@markem-imaje.com"</f>
        <v>ZHamouda@markem-imaje.com</v>
      </c>
      <c r="F26" s="85" t="str">
        <f>IFERROR(INDEX('Infosys User List'!G:G,MATCH(Tableau2[[#This Row],[Email]],'Infosys User List'!E:E,0)),"")</f>
        <v>Aleksandra Sliwkiewicz</v>
      </c>
      <c r="G26" s="86">
        <f>IFERROR(INDEX('Infosys User List'!D:D,MATCH(Tableau2[[#This Row],[Email]],'Infosys User List'!E:E,0)),"")</f>
        <v>0</v>
      </c>
      <c r="H26" s="86" t="str">
        <f>IFERROR(INDEX('SAP User List'!H:H,MATCH(Tableau2[[#This Row],[Email]],'SAP User List'!E:E,0)),"")</f>
        <v>Germany</v>
      </c>
      <c r="I26" s="86" t="str">
        <f>IFERROR(INDEX('Infosys User List'!K:K,MATCH(Tableau2[[#This Row],[Email]],'Infosys User List'!E:E,0)),"Missing")</f>
        <v>Active</v>
      </c>
      <c r="J26" s="87">
        <f>IFERROR(INDEX('Infosys User List'!L:L,MATCH(Tableau2[[#This Row],[Email]],'Infosys User List'!E:E,0)),"")</f>
        <v>0</v>
      </c>
      <c r="K26" s="87">
        <f>IFERROR(INDEX('Infosys User List'!M:M,MATCH(Tableau2[[#This Row],[Email]],'Infosys User List'!E:E,0)),"")</f>
        <v>0</v>
      </c>
      <c r="L26" s="86" t="str">
        <f>IFERROR(INDEX('Infosys User List'!F:F,MATCH(Tableau2[[#This Row],[Email]],'Infosys User List'!E:E,0)),"")</f>
        <v>Lodz</v>
      </c>
      <c r="M26" s="86"/>
      <c r="N26" s="86"/>
      <c r="O26" s="86" t="str">
        <f>IFERROR(INDEX('Infosys User List'!A:A,MATCH(Tableau2[[#This Row],[Email]],'Infosys User List'!E:E,0)),"")</f>
        <v>AP</v>
      </c>
      <c r="P26" s="99"/>
      <c r="Q26" s="107" t="s">
        <v>6136</v>
      </c>
      <c r="R26" s="115" t="s">
        <v>6136</v>
      </c>
      <c r="S26" s="110" t="str">
        <f>IFERROR(IF(INDEX('SAP User List'!J:J,MATCH(Tableau2[[#This Row],[Employee ID]],'SAP User List'!J:J,0))=Tableau2[[#This Row],[Employee ID]],"Active","Inactive"),"Inactive")</f>
        <v>Active</v>
      </c>
      <c r="T26" s="115"/>
      <c r="U26" s="110"/>
      <c r="V26" s="115"/>
      <c r="W26" s="110"/>
      <c r="X26" s="115" t="s">
        <v>6079</v>
      </c>
      <c r="Y26" s="94" t="str">
        <f>IFERROR(VLOOKUP(Tableau2[[#This Row],[Email]],'Bank Access List'!$A:$B,2,0),"Inactive")</f>
        <v>Inactive</v>
      </c>
      <c r="Z26" s="110" t="s">
        <v>6098</v>
      </c>
      <c r="AA26" s="93"/>
      <c r="AB26" s="93" t="str">
        <f>IFERROR(IF(INDEX('Cadency User List'!O:O,MATCH(Tableau2[[#This Row],[Email]],'Cadency User List'!E:E,0))="Yes","Active","Inactive"),"Inactive")</f>
        <v>Inactive</v>
      </c>
      <c r="AC26" s="93"/>
      <c r="AD26" s="93"/>
      <c r="AE26" s="93"/>
      <c r="AF26" s="93"/>
      <c r="AG26" s="93"/>
      <c r="AH26" s="93"/>
      <c r="AI26" s="93"/>
      <c r="AJ26" s="93" t="str">
        <f t="shared" si="0"/>
        <v>Yes</v>
      </c>
    </row>
    <row r="27" spans="1:36" x14ac:dyDescent="0.25">
      <c r="A27" s="79">
        <v>1301</v>
      </c>
      <c r="B27" s="80" t="s">
        <v>18</v>
      </c>
      <c r="C27" s="80" t="s">
        <v>4111</v>
      </c>
      <c r="D27" s="80" t="str">
        <f t="shared" si="1"/>
        <v>William Hernandez</v>
      </c>
      <c r="E27" s="80" t="str">
        <f>MID(Tableau2[[#This Row],[First Name]],1,1)&amp;Tableau2[[#This Row],[Last Name]]&amp;"@markem-imaje.com"</f>
        <v>WHernandez@markem-imaje.com</v>
      </c>
      <c r="F27" s="85" t="str">
        <f>IFERROR(INDEX('Infosys User List'!G:G,MATCH(Tableau2[[#This Row],[Email]],'Infosys User List'!E:E,0)),"")</f>
        <v>Aneta Sadowska</v>
      </c>
      <c r="G27" s="86">
        <f>IFERROR(INDEX('Infosys User List'!D:D,MATCH(Tableau2[[#This Row],[Email]],'Infosys User List'!E:E,0)),"")</f>
        <v>0</v>
      </c>
      <c r="H27" s="86" t="str">
        <f>IFERROR(INDEX('SAP User List'!H:H,MATCH(Tableau2[[#This Row],[Email]],'SAP User List'!E:E,0)),"")</f>
        <v>France</v>
      </c>
      <c r="I27" s="86" t="str">
        <f>IFERROR(INDEX('Infosys User List'!K:K,MATCH(Tableau2[[#This Row],[Email]],'Infosys User List'!E:E,0)),"Missing")</f>
        <v>Active</v>
      </c>
      <c r="J27" s="87">
        <f>IFERROR(INDEX('Infosys User List'!L:L,MATCH(Tableau2[[#This Row],[Email]],'Infosys User List'!E:E,0)),"")</f>
        <v>0</v>
      </c>
      <c r="K27" s="87">
        <f>IFERROR(INDEX('Infosys User List'!M:M,MATCH(Tableau2[[#This Row],[Email]],'Infosys User List'!E:E,0)),"")</f>
        <v>0</v>
      </c>
      <c r="L27" s="86" t="str">
        <f>IFERROR(INDEX('Infosys User List'!F:F,MATCH(Tableau2[[#This Row],[Email]],'Infosys User List'!E:E,0)),"")</f>
        <v>Lodz</v>
      </c>
      <c r="M27" s="86"/>
      <c r="N27" s="86"/>
      <c r="O27" s="86" t="str">
        <f>IFERROR(INDEX('Infosys User List'!A:A,MATCH(Tableau2[[#This Row],[Email]],'Infosys User List'!E:E,0)),"")</f>
        <v>AR</v>
      </c>
      <c r="P27" s="99"/>
      <c r="Q27" s="107" t="s">
        <v>6136</v>
      </c>
      <c r="R27" s="115" t="s">
        <v>6136</v>
      </c>
      <c r="S27" s="110" t="str">
        <f>IFERROR(IF(INDEX('SAP User List'!J:J,MATCH(Tableau2[[#This Row],[Employee ID]],'SAP User List'!J:J,0))=Tableau2[[#This Row],[Employee ID]],"Active","Inactive"),"Inactive")</f>
        <v>Active</v>
      </c>
      <c r="T27" s="115"/>
      <c r="U27" s="110"/>
      <c r="V27" s="115"/>
      <c r="W27" s="110"/>
      <c r="X27" s="115" t="s">
        <v>6136</v>
      </c>
      <c r="Y27" s="94" t="str">
        <f>IFERROR(VLOOKUP(Tableau2[[#This Row],[Email]],'Bank Access List'!$A:$B,2,0),"Inactive")</f>
        <v>Active</v>
      </c>
      <c r="Z27" s="110"/>
      <c r="AA27" s="93"/>
      <c r="AB27" s="93" t="str">
        <f>IFERROR(IF(INDEX('Cadency User List'!O:O,MATCH(Tableau2[[#This Row],[Email]],'Cadency User List'!E:E,0))="Yes","Active","Inactive"),"Inactive")</f>
        <v>Inactive</v>
      </c>
      <c r="AC27" s="93"/>
      <c r="AD27" s="93"/>
      <c r="AE27" s="93"/>
      <c r="AF27" s="93"/>
      <c r="AG27" s="93"/>
      <c r="AH27" s="93"/>
      <c r="AI27" s="93"/>
      <c r="AJ27" s="93" t="str">
        <f t="shared" si="0"/>
        <v/>
      </c>
    </row>
    <row r="28" spans="1:36" x14ac:dyDescent="0.25">
      <c r="A28" s="79"/>
      <c r="B28" s="80" t="s">
        <v>491</v>
      </c>
      <c r="C28" s="80" t="s">
        <v>492</v>
      </c>
      <c r="D28" s="80" t="str">
        <f t="shared" si="1"/>
        <v>Wioltta Jakubowska</v>
      </c>
      <c r="E28" s="80" t="str">
        <f>MID(Tableau2[[#This Row],[First Name]],1,1)&amp;Tableau2[[#This Row],[Last Name]]&amp;"@markem-imaje.com"</f>
        <v>WJakubowska@markem-imaje.com</v>
      </c>
      <c r="F28" s="85" t="str">
        <f>IFERROR(INDEX('Infosys User List'!G:G,MATCH(Tableau2[[#This Row],[Email]],'Infosys User List'!E:E,0)),"")</f>
        <v>Aneta Sadowska</v>
      </c>
      <c r="G28" s="86">
        <f>IFERROR(INDEX('Infosys User List'!D:D,MATCH(Tableau2[[#This Row],[Email]],'Infosys User List'!E:E,0)),"")</f>
        <v>0</v>
      </c>
      <c r="H28" s="86" t="str">
        <f>IFERROR(INDEX('SAP User List'!H:H,MATCH(Tableau2[[#This Row],[Email]],'SAP User List'!E:E,0)),"")</f>
        <v/>
      </c>
      <c r="I28" s="86" t="str">
        <f>IFERROR(INDEX('Infosys User List'!K:K,MATCH(Tableau2[[#This Row],[Email]],'Infosys User List'!E:E,0)),"Missing")</f>
        <v>Active - Long Leave</v>
      </c>
      <c r="J28" s="87">
        <f>IFERROR(INDEX('Infosys User List'!L:L,MATCH(Tableau2[[#This Row],[Email]],'Infosys User List'!E:E,0)),"")</f>
        <v>0</v>
      </c>
      <c r="K28" s="87">
        <f>IFERROR(INDEX('Infosys User List'!M:M,MATCH(Tableau2[[#This Row],[Email]],'Infosys User List'!E:E,0)),"")</f>
        <v>0</v>
      </c>
      <c r="L28" s="86" t="str">
        <f>IFERROR(INDEX('Infosys User List'!F:F,MATCH(Tableau2[[#This Row],[Email]],'Infosys User List'!E:E,0)),"")</f>
        <v>Lodz</v>
      </c>
      <c r="M28" s="86"/>
      <c r="N28" s="86"/>
      <c r="O28" s="86" t="str">
        <f>IFERROR(INDEX('Infosys User List'!A:A,MATCH(Tableau2[[#This Row],[Email]],'Infosys User List'!E:E,0)),"")</f>
        <v>AR</v>
      </c>
      <c r="P28" s="99"/>
      <c r="Q28" s="107" t="s">
        <v>6136</v>
      </c>
      <c r="R28" s="115" t="s">
        <v>6136</v>
      </c>
      <c r="S28" s="110" t="str">
        <f>IFERROR(IF(INDEX('SAP User List'!J:J,MATCH(Tableau2[[#This Row],[Employee ID]],'SAP User List'!J:J,0))=Tableau2[[#This Row],[Employee ID]],"Active","Inactive"),"Inactive")</f>
        <v>Inactive</v>
      </c>
      <c r="T28" s="115"/>
      <c r="U28" s="110"/>
      <c r="V28" s="115"/>
      <c r="W28" s="110"/>
      <c r="X28" s="115"/>
      <c r="Y28" s="94" t="str">
        <f>IFERROR(VLOOKUP(Tableau2[[#This Row],[Email]],'Bank Access List'!$A:$B,2,0),"Inactive")</f>
        <v>Inactive</v>
      </c>
      <c r="Z28" s="110"/>
      <c r="AA28" s="93"/>
      <c r="AB28" s="93" t="str">
        <f>IFERROR(IF(INDEX('Cadency User List'!O:O,MATCH(Tableau2[[#This Row],[Email]],'Cadency User List'!E:E,0))="Yes","Active","Inactive"),"Inactive")</f>
        <v>Inactive</v>
      </c>
      <c r="AC28" s="93"/>
      <c r="AD28" s="93"/>
      <c r="AE28" s="93"/>
      <c r="AF28" s="93"/>
      <c r="AG28" s="93"/>
      <c r="AH28" s="93"/>
      <c r="AI28" s="93"/>
      <c r="AJ28" s="93" t="str">
        <f t="shared" si="0"/>
        <v/>
      </c>
    </row>
    <row r="29" spans="1:36" x14ac:dyDescent="0.25">
      <c r="A29" s="79">
        <v>36297</v>
      </c>
      <c r="B29" s="80" t="s">
        <v>89</v>
      </c>
      <c r="C29" s="80" t="s">
        <v>494</v>
      </c>
      <c r="D29" s="80" t="str">
        <f t="shared" si="1"/>
        <v>Magdalena Janiak</v>
      </c>
      <c r="E29" s="80" t="str">
        <f>MID(Tableau2[[#This Row],[First Name]],1,1)&amp;Tableau2[[#This Row],[Last Name]]&amp;"@markem-imaje.com"</f>
        <v>MJaniak@markem-imaje.com</v>
      </c>
      <c r="F29" s="85" t="str">
        <f>IFERROR(INDEX('Infosys User List'!G:G,MATCH(Tableau2[[#This Row],[Email]],'Infosys User List'!E:E,0)),"")</f>
        <v>Agata Jasion</v>
      </c>
      <c r="G29" s="86">
        <f>IFERROR(INDEX('Infosys User List'!D:D,MATCH(Tableau2[[#This Row],[Email]],'Infosys User List'!E:E,0)),"")</f>
        <v>0</v>
      </c>
      <c r="H29" s="86" t="str">
        <f>IFERROR(INDEX('SAP User List'!H:H,MATCH(Tableau2[[#This Row],[Email]],'SAP User List'!E:E,0)),"")</f>
        <v>Germany</v>
      </c>
      <c r="I29" s="86" t="str">
        <f>IFERROR(INDEX('Infosys User List'!K:K,MATCH(Tableau2[[#This Row],[Email]],'Infosys User List'!E:E,0)),"Missing")</f>
        <v>Active</v>
      </c>
      <c r="J29" s="87">
        <f>IFERROR(INDEX('Infosys User List'!L:L,MATCH(Tableau2[[#This Row],[Email]],'Infosys User List'!E:E,0)),"")</f>
        <v>0</v>
      </c>
      <c r="K29" s="87">
        <f>IFERROR(INDEX('Infosys User List'!M:M,MATCH(Tableau2[[#This Row],[Email]],'Infosys User List'!E:E,0)),"")</f>
        <v>0</v>
      </c>
      <c r="L29" s="86" t="str">
        <f>IFERROR(INDEX('Infosys User List'!F:F,MATCH(Tableau2[[#This Row],[Email]],'Infosys User List'!E:E,0)),"")</f>
        <v>Lodz</v>
      </c>
      <c r="M29" s="86"/>
      <c r="N29" s="86"/>
      <c r="O29" s="86" t="str">
        <f>IFERROR(INDEX('Infosys User List'!A:A,MATCH(Tableau2[[#This Row],[Email]],'Infosys User List'!E:E,0)),"")</f>
        <v>Collection</v>
      </c>
      <c r="P29" s="99"/>
      <c r="Q29" s="107" t="s">
        <v>6136</v>
      </c>
      <c r="R29" s="115" t="s">
        <v>6136</v>
      </c>
      <c r="S29" s="110" t="str">
        <f>IFERROR(IF(INDEX('SAP User List'!J:J,MATCH(Tableau2[[#This Row],[Employee ID]],'SAP User List'!J:J,0))=Tableau2[[#This Row],[Employee ID]],"Active","Inactive"),"Inactive")</f>
        <v>Active</v>
      </c>
      <c r="T29" s="115"/>
      <c r="U29" s="110"/>
      <c r="V29" s="115"/>
      <c r="W29" s="110"/>
      <c r="X29" s="115"/>
      <c r="Y29" s="94" t="str">
        <f>IFERROR(VLOOKUP(Tableau2[[#This Row],[Email]],'Bank Access List'!$A:$B,2,0),"Inactive")</f>
        <v>Inactive</v>
      </c>
      <c r="Z29" s="110"/>
      <c r="AA29" s="93"/>
      <c r="AB29" s="93" t="str">
        <f>IFERROR(IF(INDEX('Cadency User List'!O:O,MATCH(Tableau2[[#This Row],[Email]],'Cadency User List'!E:E,0))="Yes","Active","Inactive"),"Inactive")</f>
        <v>Inactive</v>
      </c>
      <c r="AC29" s="93"/>
      <c r="AD29" s="93"/>
      <c r="AE29" s="93"/>
      <c r="AF29" s="93"/>
      <c r="AG29" s="93"/>
      <c r="AH29" s="93"/>
      <c r="AI29" s="93"/>
      <c r="AJ29" s="93" t="str">
        <f t="shared" si="0"/>
        <v/>
      </c>
    </row>
    <row r="30" spans="1:36" x14ac:dyDescent="0.25">
      <c r="A30" s="79">
        <v>36177</v>
      </c>
      <c r="B30" s="80" t="s">
        <v>20</v>
      </c>
      <c r="C30" s="80" t="s">
        <v>435</v>
      </c>
      <c r="D30" s="80" t="str">
        <f t="shared" si="1"/>
        <v>Venant Jaomanoro</v>
      </c>
      <c r="E30" s="80" t="str">
        <f>MID(Tableau2[[#This Row],[First Name]],1,1)&amp;Tableau2[[#This Row],[Last Name]]&amp;"@markem-imaje.com"</f>
        <v>VJaomanoro@markem-imaje.com</v>
      </c>
      <c r="F30" s="85" t="str">
        <f>IFERROR(INDEX('Infosys User List'!G:G,MATCH(Tableau2[[#This Row],[Email]],'Infosys User List'!E:E,0)),"")</f>
        <v>Agata Jasion</v>
      </c>
      <c r="G30" s="86">
        <f>IFERROR(INDEX('Infosys User List'!D:D,MATCH(Tableau2[[#This Row],[Email]],'Infosys User List'!E:E,0)),"")</f>
        <v>0</v>
      </c>
      <c r="H30" s="86" t="str">
        <f>IFERROR(INDEX('SAP User List'!H:H,MATCH(Tableau2[[#This Row],[Email]],'SAP User List'!E:E,0)),"")</f>
        <v>Germany</v>
      </c>
      <c r="I30" s="86" t="str">
        <f>IFERROR(INDEX('Infosys User List'!K:K,MATCH(Tableau2[[#This Row],[Email]],'Infosys User List'!E:E,0)),"Missing")</f>
        <v>Active</v>
      </c>
      <c r="J30" s="87">
        <f>IFERROR(INDEX('Infosys User List'!L:L,MATCH(Tableau2[[#This Row],[Email]],'Infosys User List'!E:E,0)),"")</f>
        <v>0</v>
      </c>
      <c r="K30" s="87">
        <f>IFERROR(INDEX('Infosys User List'!M:M,MATCH(Tableau2[[#This Row],[Email]],'Infosys User List'!E:E,0)),"")</f>
        <v>0</v>
      </c>
      <c r="L30" s="86" t="str">
        <f>IFERROR(INDEX('Infosys User List'!F:F,MATCH(Tableau2[[#This Row],[Email]],'Infosys User List'!E:E,0)),"")</f>
        <v>Lodz</v>
      </c>
      <c r="M30" s="86"/>
      <c r="N30" s="86"/>
      <c r="O30" s="86" t="str">
        <f>IFERROR(INDEX('Infosys User List'!A:A,MATCH(Tableau2[[#This Row],[Email]],'Infosys User List'!E:E,0)),"")</f>
        <v>Collection</v>
      </c>
      <c r="P30" s="99"/>
      <c r="Q30" s="107" t="s">
        <v>6136</v>
      </c>
      <c r="R30" s="115" t="s">
        <v>6136</v>
      </c>
      <c r="S30" s="110" t="str">
        <f>IFERROR(IF(INDEX('SAP User List'!J:J,MATCH(Tableau2[[#This Row],[Employee ID]],'SAP User List'!J:J,0))=Tableau2[[#This Row],[Employee ID]],"Active","Inactive"),"Inactive")</f>
        <v>Active</v>
      </c>
      <c r="T30" s="115"/>
      <c r="U30" s="110"/>
      <c r="V30" s="115"/>
      <c r="W30" s="110"/>
      <c r="X30" s="115" t="s">
        <v>6136</v>
      </c>
      <c r="Y30" s="94" t="str">
        <f>IFERROR(VLOOKUP(Tableau2[[#This Row],[Email]],'Bank Access List'!$A:$B,2,0),"Inactive")</f>
        <v>Active</v>
      </c>
      <c r="Z30" s="110"/>
      <c r="AA30" s="93"/>
      <c r="AB30" s="93" t="str">
        <f>IFERROR(IF(INDEX('Cadency User List'!O:O,MATCH(Tableau2[[#This Row],[Email]],'Cadency User List'!E:E,0))="Yes","Active","Inactive"),"Inactive")</f>
        <v>Inactive</v>
      </c>
      <c r="AC30" s="93"/>
      <c r="AD30" s="93"/>
      <c r="AE30" s="93"/>
      <c r="AF30" s="93"/>
      <c r="AG30" s="93"/>
      <c r="AH30" s="93"/>
      <c r="AI30" s="93"/>
      <c r="AJ30" s="93" t="str">
        <f t="shared" si="0"/>
        <v/>
      </c>
    </row>
    <row r="31" spans="1:36" x14ac:dyDescent="0.25">
      <c r="A31" s="79">
        <v>28333</v>
      </c>
      <c r="B31" s="80" t="s">
        <v>22</v>
      </c>
      <c r="C31" s="80" t="s">
        <v>495</v>
      </c>
      <c r="D31" s="80" t="str">
        <f t="shared" si="1"/>
        <v>Agata Jasion</v>
      </c>
      <c r="E31" s="80" t="str">
        <f>MID(Tableau2[[#This Row],[First Name]],1,1)&amp;Tableau2[[#This Row],[Last Name]]&amp;"@markem-imaje.com"</f>
        <v>AJasion@markem-imaje.com</v>
      </c>
      <c r="F31" s="85" t="str">
        <f>IFERROR(INDEX('Infosys User List'!G:G,MATCH(Tableau2[[#This Row],[Email]],'Infosys User List'!E:E,0)),"")</f>
        <v>Emilia Agier</v>
      </c>
      <c r="G31" s="86">
        <f>IFERROR(INDEX('Infosys User List'!D:D,MATCH(Tableau2[[#This Row],[Email]],'Infosys User List'!E:E,0)),"")</f>
        <v>0</v>
      </c>
      <c r="H31" s="86" t="str">
        <f>IFERROR(INDEX('SAP User List'!H:H,MATCH(Tableau2[[#This Row],[Email]],'SAP User List'!E:E,0)),"")</f>
        <v>France</v>
      </c>
      <c r="I31" s="86" t="str">
        <f>IFERROR(INDEX('Infosys User List'!K:K,MATCH(Tableau2[[#This Row],[Email]],'Infosys User List'!E:E,0)),"Missing")</f>
        <v>Active</v>
      </c>
      <c r="J31" s="87">
        <f>IFERROR(INDEX('Infosys User List'!L:L,MATCH(Tableau2[[#This Row],[Email]],'Infosys User List'!E:E,0)),"")</f>
        <v>0</v>
      </c>
      <c r="K31" s="87">
        <f>IFERROR(INDEX('Infosys User List'!M:M,MATCH(Tableau2[[#This Row],[Email]],'Infosys User List'!E:E,0)),"")</f>
        <v>0</v>
      </c>
      <c r="L31" s="86" t="str">
        <f>IFERROR(INDEX('Infosys User List'!F:F,MATCH(Tableau2[[#This Row],[Email]],'Infosys User List'!E:E,0)),"")</f>
        <v>Lodz</v>
      </c>
      <c r="M31" s="86"/>
      <c r="N31" s="86"/>
      <c r="O31" s="86" t="str">
        <f>IFERROR(INDEX('Infosys User List'!A:A,MATCH(Tableau2[[#This Row],[Email]],'Infosys User List'!E:E,0)),"")</f>
        <v>Collection</v>
      </c>
      <c r="P31" s="99"/>
      <c r="Q31" s="107" t="s">
        <v>6136</v>
      </c>
      <c r="R31" s="115" t="s">
        <v>6136</v>
      </c>
      <c r="S31" s="110" t="str">
        <f>IFERROR(IF(INDEX('SAP User List'!J:J,MATCH(Tableau2[[#This Row],[Employee ID]],'SAP User List'!J:J,0))=Tableau2[[#This Row],[Employee ID]],"Active","Inactive"),"Inactive")</f>
        <v>Active</v>
      </c>
      <c r="T31" s="115"/>
      <c r="U31" s="110"/>
      <c r="V31" s="115"/>
      <c r="W31" s="110"/>
      <c r="X31" s="115"/>
      <c r="Y31" s="94" t="str">
        <f>IFERROR(VLOOKUP(Tableau2[[#This Row],[Email]],'Bank Access List'!$A:$B,2,0),"Inactive")</f>
        <v>Inactive</v>
      </c>
      <c r="Z31" s="110"/>
      <c r="AA31" s="93"/>
      <c r="AB31" s="93" t="str">
        <f>IFERROR(IF(INDEX('Cadency User List'!O:O,MATCH(Tableau2[[#This Row],[Email]],'Cadency User List'!E:E,0))="Yes","Active","Inactive"),"Inactive")</f>
        <v>Inactive</v>
      </c>
      <c r="AC31" s="93"/>
      <c r="AD31" s="93"/>
      <c r="AE31" s="93"/>
      <c r="AF31" s="93"/>
      <c r="AG31" s="93"/>
      <c r="AH31" s="93"/>
      <c r="AI31" s="93"/>
      <c r="AJ31" s="93" t="str">
        <f t="shared" si="0"/>
        <v/>
      </c>
    </row>
    <row r="32" spans="1:36" x14ac:dyDescent="0.25">
      <c r="A32" s="79">
        <v>28278</v>
      </c>
      <c r="B32" s="80" t="s">
        <v>26</v>
      </c>
      <c r="C32" s="80" t="s">
        <v>499</v>
      </c>
      <c r="D32" s="80" t="str">
        <f t="shared" si="1"/>
        <v>Weronika Kalisz</v>
      </c>
      <c r="E32" s="80" t="str">
        <f>MID(Tableau2[[#This Row],[First Name]],1,1)&amp;Tableau2[[#This Row],[Last Name]]&amp;"@markem-imaje.com"</f>
        <v>WKalisz@markem-imaje.com</v>
      </c>
      <c r="F32" s="85" t="str">
        <f>IFERROR(INDEX('Infosys User List'!G:G,MATCH(Tableau2[[#This Row],[Email]],'Infosys User List'!E:E,0)),"")</f>
        <v>Daria Rutkowska</v>
      </c>
      <c r="G32" s="86">
        <f>IFERROR(INDEX('Infosys User List'!D:D,MATCH(Tableau2[[#This Row],[Email]],'Infosys User List'!E:E,0)),"")</f>
        <v>0</v>
      </c>
      <c r="H32" s="86" t="str">
        <f>IFERROR(INDEX('SAP User List'!H:H,MATCH(Tableau2[[#This Row],[Email]],'SAP User List'!E:E,0)),"")</f>
        <v>France</v>
      </c>
      <c r="I32" s="86" t="str">
        <f>IFERROR(INDEX('Infosys User List'!K:K,MATCH(Tableau2[[#This Row],[Email]],'Infosys User List'!E:E,0)),"Missing")</f>
        <v>Active</v>
      </c>
      <c r="J32" s="87">
        <f>IFERROR(INDEX('Infosys User List'!L:L,MATCH(Tableau2[[#This Row],[Email]],'Infosys User List'!E:E,0)),"")</f>
        <v>0</v>
      </c>
      <c r="K32" s="87">
        <f>IFERROR(INDEX('Infosys User List'!M:M,MATCH(Tableau2[[#This Row],[Email]],'Infosys User List'!E:E,0)),"")</f>
        <v>0</v>
      </c>
      <c r="L32" s="86" t="str">
        <f>IFERROR(INDEX('Infosys User List'!F:F,MATCH(Tableau2[[#This Row],[Email]],'Infosys User List'!E:E,0)),"")</f>
        <v>Lodz</v>
      </c>
      <c r="M32" s="86"/>
      <c r="N32" s="86"/>
      <c r="O32" s="86" t="str">
        <f>IFERROR(INDEX('Infosys User List'!A:A,MATCH(Tableau2[[#This Row],[Email]],'Infosys User List'!E:E,0)),"")</f>
        <v>GL</v>
      </c>
      <c r="P32" s="99"/>
      <c r="Q32" s="107" t="s">
        <v>6136</v>
      </c>
      <c r="R32" s="115" t="s">
        <v>6136</v>
      </c>
      <c r="S32" s="110" t="str">
        <f>IFERROR(IF(INDEX('SAP User List'!J:J,MATCH(Tableau2[[#This Row],[Employee ID]],'SAP User List'!J:J,0))=Tableau2[[#This Row],[Employee ID]],"Active","Inactive"),"Inactive")</f>
        <v>Active</v>
      </c>
      <c r="T32" s="115"/>
      <c r="U32" s="110"/>
      <c r="V32" s="115"/>
      <c r="W32" s="110"/>
      <c r="X32" s="115" t="s">
        <v>6136</v>
      </c>
      <c r="Y32" s="94" t="str">
        <f>IFERROR(VLOOKUP(Tableau2[[#This Row],[Email]],'Bank Access List'!$A:$B,2,0),"Inactive")</f>
        <v>Active</v>
      </c>
      <c r="Z32" s="110"/>
      <c r="AA32" s="93" t="s">
        <v>6136</v>
      </c>
      <c r="AB32" s="93" t="str">
        <f>IFERROR(IF(INDEX('Cadency User List'!O:O,MATCH(Tableau2[[#This Row],[Email]],'Cadency User List'!E:E,0))="Yes","Active","Inactive"),"Inactive")</f>
        <v>Active</v>
      </c>
      <c r="AC32" s="93"/>
      <c r="AD32" s="93"/>
      <c r="AE32" s="93"/>
      <c r="AF32" s="93"/>
      <c r="AG32" s="93"/>
      <c r="AH32" s="93"/>
      <c r="AI32" s="93"/>
      <c r="AJ32" s="93" t="str">
        <f t="shared" si="0"/>
        <v/>
      </c>
    </row>
    <row r="33" spans="1:36" x14ac:dyDescent="0.25">
      <c r="A33" s="79">
        <v>1458</v>
      </c>
      <c r="B33" s="80" t="s">
        <v>631</v>
      </c>
      <c r="C33" s="80" t="s">
        <v>5824</v>
      </c>
      <c r="D33" s="80" t="str">
        <f t="shared" si="1"/>
        <v>Adrian Szturc</v>
      </c>
      <c r="E33" s="80" t="str">
        <f>MID(Tableau2[[#This Row],[First Name]],1,1)&amp;Tableau2[[#This Row],[Last Name]]&amp;"@markem-imaje.com"</f>
        <v>ASzturc@markem-imaje.com</v>
      </c>
      <c r="F33" s="85">
        <f>IFERROR(INDEX('Infosys User List'!G:G,MATCH(Tableau2[[#This Row],[Email]],'Infosys User List'!E:E,0)),"")</f>
        <v>0</v>
      </c>
      <c r="G33" s="86">
        <f>IFERROR(INDEX('Infosys User List'!D:D,MATCH(Tableau2[[#This Row],[Email]],'Infosys User List'!E:E,0)),"")</f>
        <v>0</v>
      </c>
      <c r="H33" s="86" t="str">
        <f>IFERROR(INDEX('SAP User List'!H:H,MATCH(Tableau2[[#This Row],[Email]],'SAP User List'!E:E,0)),"")</f>
        <v/>
      </c>
      <c r="I33" s="86" t="str">
        <f>IFERROR(INDEX('Infosys User List'!K:K,MATCH(Tableau2[[#This Row],[Email]],'Infosys User List'!E:E,0)),"Missing")</f>
        <v>Active</v>
      </c>
      <c r="J33" s="87">
        <f>IFERROR(INDEX('Infosys User List'!L:L,MATCH(Tableau2[[#This Row],[Email]],'Infosys User List'!E:E,0)),"")</f>
        <v>0</v>
      </c>
      <c r="K33" s="87">
        <f>IFERROR(INDEX('Infosys User List'!M:M,MATCH(Tableau2[[#This Row],[Email]],'Infosys User List'!E:E,0)),"")</f>
        <v>0</v>
      </c>
      <c r="L33" s="86">
        <f>IFERROR(INDEX('Infosys User List'!F:F,MATCH(Tableau2[[#This Row],[Email]],'Infosys User List'!E:E,0)),"")</f>
        <v>0</v>
      </c>
      <c r="M33" s="86"/>
      <c r="N33" s="86"/>
      <c r="O33" s="86" t="str">
        <f>IFERROR(INDEX('Infosys User List'!A:A,MATCH(Tableau2[[#This Row],[Email]],'Infosys User List'!E:E,0)),"")</f>
        <v>AP</v>
      </c>
      <c r="P33" s="99"/>
      <c r="Q33" s="107" t="s">
        <v>6136</v>
      </c>
      <c r="R33" s="115" t="s">
        <v>6079</v>
      </c>
      <c r="S33" s="110" t="str">
        <f>IFERROR(IF(INDEX('SAP User List'!J:J,MATCH(Tableau2[[#This Row],[Employee ID]],'SAP User List'!J:J,0))=Tableau2[[#This Row],[Employee ID]],"Active","Inactive"),"Inactive")</f>
        <v>Inactive</v>
      </c>
      <c r="T33" s="115"/>
      <c r="U33" s="110"/>
      <c r="V33" s="115"/>
      <c r="W33" s="110"/>
      <c r="X33" s="115"/>
      <c r="Y33" s="94" t="str">
        <f>IFERROR(VLOOKUP(Tableau2[[#This Row],[Email]],'Bank Access List'!$A:$B,2,0),"Inactive")</f>
        <v>Inactive</v>
      </c>
      <c r="Z33" s="110"/>
      <c r="AA33" s="93"/>
      <c r="AB33" s="93" t="str">
        <f>IFERROR(IF(INDEX('Cadency User List'!O:O,MATCH(Tableau2[[#This Row],[Email]],'Cadency User List'!E:E,0))="Yes","Active","Inactive"),"Inactive")</f>
        <v>Inactive</v>
      </c>
      <c r="AC33" s="93"/>
      <c r="AD33" s="93"/>
      <c r="AE33" s="93"/>
      <c r="AF33" s="93"/>
      <c r="AG33" s="93"/>
      <c r="AH33" s="93"/>
      <c r="AI33" s="93"/>
      <c r="AJ33" s="93" t="str">
        <f t="shared" si="0"/>
        <v>Yes</v>
      </c>
    </row>
    <row r="34" spans="1:36" x14ac:dyDescent="0.25">
      <c r="A34" s="79">
        <v>28201</v>
      </c>
      <c r="B34" s="80" t="s">
        <v>28</v>
      </c>
      <c r="C34" s="80" t="s">
        <v>500</v>
      </c>
      <c r="D34" s="80" t="str">
        <f t="shared" si="1"/>
        <v>Jean Paul Kenmoe</v>
      </c>
      <c r="E34" s="80" t="str">
        <f>MID(Tableau2[[#This Row],[First Name]],1,1)&amp;Tableau2[[#This Row],[Last Name]]&amp;"@markem-imaje.com"</f>
        <v>JKenmoe@markem-imaje.com</v>
      </c>
      <c r="F34" s="85" t="str">
        <f>IFERROR(INDEX('Infosys User List'!G:G,MATCH(Tableau2[[#This Row],[Email]],'Infosys User List'!E:E,0)),"")</f>
        <v>Aleksandra Sliwkiewicz</v>
      </c>
      <c r="G34" s="86">
        <f>IFERROR(INDEX('Infosys User List'!D:D,MATCH(Tableau2[[#This Row],[Email]],'Infosys User List'!E:E,0)),"")</f>
        <v>0</v>
      </c>
      <c r="H34" s="86" t="str">
        <f>IFERROR(INDEX('SAP User List'!H:H,MATCH(Tableau2[[#This Row],[Email]],'SAP User List'!E:E,0)),"")</f>
        <v>France</v>
      </c>
      <c r="I34" s="86" t="str">
        <f>IFERROR(INDEX('Infosys User List'!K:K,MATCH(Tableau2[[#This Row],[Email]],'Infosys User List'!E:E,0)),"Missing")</f>
        <v>Active</v>
      </c>
      <c r="J34" s="87">
        <f>IFERROR(INDEX('Infosys User List'!L:L,MATCH(Tableau2[[#This Row],[Email]],'Infosys User List'!E:E,0)),"")</f>
        <v>0</v>
      </c>
      <c r="K34" s="87">
        <f>IFERROR(INDEX('Infosys User List'!M:M,MATCH(Tableau2[[#This Row],[Email]],'Infosys User List'!E:E,0)),"")</f>
        <v>0</v>
      </c>
      <c r="L34" s="86" t="str">
        <f>IFERROR(INDEX('Infosys User List'!F:F,MATCH(Tableau2[[#This Row],[Email]],'Infosys User List'!E:E,0)),"")</f>
        <v>Lodz</v>
      </c>
      <c r="M34" s="86"/>
      <c r="N34" s="86"/>
      <c r="O34" s="86" t="str">
        <f>IFERROR(INDEX('Infosys User List'!A:A,MATCH(Tableau2[[#This Row],[Email]],'Infosys User List'!E:E,0)),"")</f>
        <v>AP</v>
      </c>
      <c r="P34" s="99"/>
      <c r="Q34" s="107" t="s">
        <v>6136</v>
      </c>
      <c r="R34" s="115" t="s">
        <v>6136</v>
      </c>
      <c r="S34" s="110" t="str">
        <f>IFERROR(IF(INDEX('SAP User List'!J:J,MATCH(Tableau2[[#This Row],[Employee ID]],'SAP User List'!J:J,0))=Tableau2[[#This Row],[Employee ID]],"Active","Inactive"),"Inactive")</f>
        <v>Active</v>
      </c>
      <c r="T34" s="115"/>
      <c r="U34" s="110"/>
      <c r="V34" s="115"/>
      <c r="W34" s="110"/>
      <c r="X34" s="115" t="s">
        <v>6136</v>
      </c>
      <c r="Y34" s="94" t="str">
        <f>IFERROR(VLOOKUP(Tableau2[[#This Row],[Email]],'Bank Access List'!$A:$B,2,0),"Inactive")</f>
        <v>Active</v>
      </c>
      <c r="Z34" s="110"/>
      <c r="AA34" s="93"/>
      <c r="AB34" s="93" t="str">
        <f>IFERROR(IF(INDEX('Cadency User List'!O:O,MATCH(Tableau2[[#This Row],[Email]],'Cadency User List'!E:E,0))="Yes","Active","Inactive"),"Inactive")</f>
        <v>Inactive</v>
      </c>
      <c r="AC34" s="93"/>
      <c r="AD34" s="93"/>
      <c r="AE34" s="93"/>
      <c r="AF34" s="93"/>
      <c r="AG34" s="93"/>
      <c r="AH34" s="93"/>
      <c r="AI34" s="93"/>
      <c r="AJ34" s="93" t="str">
        <f t="shared" si="0"/>
        <v/>
      </c>
    </row>
    <row r="35" spans="1:36" x14ac:dyDescent="0.25">
      <c r="A35" s="79">
        <v>1278</v>
      </c>
      <c r="B35" s="80" t="s">
        <v>8</v>
      </c>
      <c r="C35" s="80" t="s">
        <v>501</v>
      </c>
      <c r="D35" s="80" t="str">
        <f t="shared" si="1"/>
        <v>Katarzyna Kierzenkowska</v>
      </c>
      <c r="E35" s="80" t="str">
        <f>MID(Tableau2[[#This Row],[First Name]],1,1)&amp;Tableau2[[#This Row],[Last Name]]&amp;"@markem-imaje.com"</f>
        <v>KKierzenkowska@markem-imaje.com</v>
      </c>
      <c r="F35" s="85" t="str">
        <f>IFERROR(INDEX('Infosys User List'!G:G,MATCH(Tableau2[[#This Row],[Email]],'Infosys User List'!E:E,0)),"")</f>
        <v>Aleksandra Sliwkiewicz</v>
      </c>
      <c r="G35" s="86">
        <f>IFERROR(INDEX('Infosys User List'!D:D,MATCH(Tableau2[[#This Row],[Email]],'Infosys User List'!E:E,0)),"")</f>
        <v>0</v>
      </c>
      <c r="H35" s="86" t="str">
        <f>IFERROR(INDEX('SAP User List'!H:H,MATCH(Tableau2[[#This Row],[Email]],'SAP User List'!E:E,0)),"")</f>
        <v/>
      </c>
      <c r="I35" s="86" t="str">
        <f>IFERROR(INDEX('Infosys User List'!K:K,MATCH(Tableau2[[#This Row],[Email]],'Infosys User List'!E:E,0)),"Missing")</f>
        <v>Active</v>
      </c>
      <c r="J35" s="87">
        <f>IFERROR(INDEX('Infosys User List'!L:L,MATCH(Tableau2[[#This Row],[Email]],'Infosys User List'!E:E,0)),"")</f>
        <v>0</v>
      </c>
      <c r="K35" s="87">
        <f>IFERROR(INDEX('Infosys User List'!M:M,MATCH(Tableau2[[#This Row],[Email]],'Infosys User List'!E:E,0)),"")</f>
        <v>0</v>
      </c>
      <c r="L35" s="86" t="str">
        <f>IFERROR(INDEX('Infosys User List'!F:F,MATCH(Tableau2[[#This Row],[Email]],'Infosys User List'!E:E,0)),"")</f>
        <v>Lodz</v>
      </c>
      <c r="M35" s="86"/>
      <c r="N35" s="86"/>
      <c r="O35" s="86" t="str">
        <f>IFERROR(INDEX('Infosys User List'!A:A,MATCH(Tableau2[[#This Row],[Email]],'Infosys User List'!E:E,0)),"")</f>
        <v>AP</v>
      </c>
      <c r="P35" s="99"/>
      <c r="Q35" s="107" t="s">
        <v>6136</v>
      </c>
      <c r="R35" s="115" t="s">
        <v>6136</v>
      </c>
      <c r="S35" s="110" t="str">
        <f>IFERROR(IF(INDEX('SAP User List'!J:J,MATCH(Tableau2[[#This Row],[Employee ID]],'SAP User List'!J:J,0))=Tableau2[[#This Row],[Employee ID]],"Active","Inactive"),"Inactive")</f>
        <v>Active</v>
      </c>
      <c r="T35" s="115"/>
      <c r="U35" s="110"/>
      <c r="V35" s="115"/>
      <c r="W35" s="110"/>
      <c r="X35" s="115" t="s">
        <v>6136</v>
      </c>
      <c r="Y35" s="94" t="str">
        <f>IFERROR(VLOOKUP(Tableau2[[#This Row],[Email]],'Bank Access List'!$A:$B,2,0),"Inactive")</f>
        <v>Active</v>
      </c>
      <c r="Z35" s="110"/>
      <c r="AA35" s="93"/>
      <c r="AB35" s="93" t="str">
        <f>IFERROR(IF(INDEX('Cadency User List'!O:O,MATCH(Tableau2[[#This Row],[Email]],'Cadency User List'!E:E,0))="Yes","Active","Inactive"),"Inactive")</f>
        <v>Inactive</v>
      </c>
      <c r="AC35" s="93"/>
      <c r="AD35" s="93"/>
      <c r="AE35" s="93"/>
      <c r="AF35" s="93"/>
      <c r="AG35" s="93"/>
      <c r="AH35" s="93"/>
      <c r="AI35" s="93"/>
      <c r="AJ35" s="93" t="str">
        <f t="shared" si="0"/>
        <v/>
      </c>
    </row>
    <row r="36" spans="1:36" x14ac:dyDescent="0.25">
      <c r="A36" s="79">
        <v>36347</v>
      </c>
      <c r="B36" s="80" t="s">
        <v>79</v>
      </c>
      <c r="C36" s="80" t="s">
        <v>502</v>
      </c>
      <c r="D36" s="80" t="str">
        <f t="shared" si="1"/>
        <v>Piotr Kowalczyk</v>
      </c>
      <c r="E36" s="80" t="str">
        <f>MID(Tableau2[[#This Row],[First Name]],1,1)&amp;Tableau2[[#This Row],[Last Name]]&amp;"@markem-imaje.com"</f>
        <v>PKowalczyk@markem-imaje.com</v>
      </c>
      <c r="F36" s="85" t="str">
        <f>IFERROR(INDEX('Infosys User List'!G:G,MATCH(Tableau2[[#This Row],[Email]],'Infosys User List'!E:E,0)),"")</f>
        <v>Emilia Agier</v>
      </c>
      <c r="G36" s="86">
        <f>IFERROR(INDEX('Infosys User List'!D:D,MATCH(Tableau2[[#This Row],[Email]],'Infosys User List'!E:E,0)),"")</f>
        <v>0</v>
      </c>
      <c r="H36" s="86" t="str">
        <f>IFERROR(INDEX('SAP User List'!H:H,MATCH(Tableau2[[#This Row],[Email]],'SAP User List'!E:E,0)),"")</f>
        <v/>
      </c>
      <c r="I36" s="86" t="str">
        <f>IFERROR(INDEX('Infosys User List'!K:K,MATCH(Tableau2[[#This Row],[Email]],'Infosys User List'!E:E,0)),"Missing")</f>
        <v>Active</v>
      </c>
      <c r="J36" s="87">
        <f>IFERROR(INDEX('Infosys User List'!L:L,MATCH(Tableau2[[#This Row],[Email]],'Infosys User List'!E:E,0)),"")</f>
        <v>0</v>
      </c>
      <c r="K36" s="87">
        <f>IFERROR(INDEX('Infosys User List'!M:M,MATCH(Tableau2[[#This Row],[Email]],'Infosys User List'!E:E,0)),"")</f>
        <v>0</v>
      </c>
      <c r="L36" s="86" t="str">
        <f>IFERROR(INDEX('Infosys User List'!F:F,MATCH(Tableau2[[#This Row],[Email]],'Infosys User List'!E:E,0)),"")</f>
        <v>Lodz</v>
      </c>
      <c r="M36" s="86"/>
      <c r="N36" s="86"/>
      <c r="O36" s="86" t="str">
        <f>IFERROR(INDEX('Infosys User List'!A:A,MATCH(Tableau2[[#This Row],[Email]],'Infosys User List'!E:E,0)),"")</f>
        <v>AR</v>
      </c>
      <c r="P36" s="99"/>
      <c r="Q36" s="107" t="s">
        <v>6136</v>
      </c>
      <c r="R36" s="115" t="s">
        <v>6136</v>
      </c>
      <c r="S36" s="110" t="str">
        <f>IFERROR(IF(INDEX('SAP User List'!J:J,MATCH(Tableau2[[#This Row],[Employee ID]],'SAP User List'!J:J,0))=Tableau2[[#This Row],[Employee ID]],"Active","Inactive"),"Inactive")</f>
        <v>Active</v>
      </c>
      <c r="T36" s="115"/>
      <c r="U36" s="110"/>
      <c r="V36" s="115"/>
      <c r="W36" s="110"/>
      <c r="X36" s="115"/>
      <c r="Y36" s="94" t="str">
        <f>IFERROR(VLOOKUP(Tableau2[[#This Row],[Email]],'Bank Access List'!$A:$B,2,0),"Inactive")</f>
        <v>Inactive</v>
      </c>
      <c r="Z36" s="110"/>
      <c r="AA36" s="93"/>
      <c r="AB36" s="93" t="str">
        <f>IFERROR(IF(INDEX('Cadency User List'!O:O,MATCH(Tableau2[[#This Row],[Email]],'Cadency User List'!E:E,0))="Yes","Active","Inactive"),"Inactive")</f>
        <v>Inactive</v>
      </c>
      <c r="AC36" s="93"/>
      <c r="AD36" s="93"/>
      <c r="AE36" s="93"/>
      <c r="AF36" s="93"/>
      <c r="AG36" s="93"/>
      <c r="AH36" s="93"/>
      <c r="AI36" s="93"/>
      <c r="AJ36" s="93" t="str">
        <f t="shared" ref="AJ36:AJ67" si="2">IF(COUNTIF(Q36:AI36,"*Requested*"),"Yes","")</f>
        <v/>
      </c>
    </row>
    <row r="37" spans="1:36" x14ac:dyDescent="0.25">
      <c r="A37" s="79">
        <v>36137</v>
      </c>
      <c r="B37" s="80" t="s">
        <v>42</v>
      </c>
      <c r="C37" s="80" t="s">
        <v>437</v>
      </c>
      <c r="D37" s="80" t="str">
        <f t="shared" si="1"/>
        <v>Anna Kowalska</v>
      </c>
      <c r="E37" s="80" t="str">
        <f>MID(Tableau2[[#This Row],[First Name]],1,1)&amp;Tableau2[[#This Row],[Last Name]]&amp;"@markem-imaje.com"</f>
        <v>AKowalska@markem-imaje.com</v>
      </c>
      <c r="F37" s="85">
        <f>IFERROR(INDEX('Infosys User List'!G:G,MATCH(Tableau2[[#This Row],[Email]],'Infosys User List'!E:E,0)),"")</f>
        <v>0</v>
      </c>
      <c r="G37" s="86">
        <f>IFERROR(INDEX('Infosys User List'!D:D,MATCH(Tableau2[[#This Row],[Email]],'Infosys User List'!E:E,0)),"")</f>
        <v>0</v>
      </c>
      <c r="H37" s="86" t="str">
        <f>IFERROR(INDEX('SAP User List'!H:H,MATCH(Tableau2[[#This Row],[Email]],'SAP User List'!E:E,0)),"")</f>
        <v>Germany</v>
      </c>
      <c r="I37" s="86" t="str">
        <f>IFERROR(INDEX('Infosys User List'!K:K,MATCH(Tableau2[[#This Row],[Email]],'Infosys User List'!E:E,0)),"Missing")</f>
        <v>Active</v>
      </c>
      <c r="J37" s="87">
        <f>IFERROR(INDEX('Infosys User List'!L:L,MATCH(Tableau2[[#This Row],[Email]],'Infosys User List'!E:E,0)),"")</f>
        <v>0</v>
      </c>
      <c r="K37" s="87">
        <f>IFERROR(INDEX('Infosys User List'!M:M,MATCH(Tableau2[[#This Row],[Email]],'Infosys User List'!E:E,0)),"")</f>
        <v>0</v>
      </c>
      <c r="L37" s="86" t="str">
        <f>IFERROR(INDEX('Infosys User List'!F:F,MATCH(Tableau2[[#This Row],[Email]],'Infosys User List'!E:E,0)),"")</f>
        <v>Lodz</v>
      </c>
      <c r="M37" s="86"/>
      <c r="N37" s="86"/>
      <c r="O37" s="86" t="str">
        <f>IFERROR(INDEX('Infosys User List'!A:A,MATCH(Tableau2[[#This Row],[Email]],'Infosys User List'!E:E,0)),"")</f>
        <v>Manager</v>
      </c>
      <c r="P37" s="99"/>
      <c r="Q37" s="107" t="s">
        <v>6136</v>
      </c>
      <c r="R37" s="115" t="s">
        <v>6136</v>
      </c>
      <c r="S37" s="110" t="str">
        <f>IFERROR(IF(INDEX('SAP User List'!J:J,MATCH(Tableau2[[#This Row],[Employee ID]],'SAP User List'!J:J,0))=Tableau2[[#This Row],[Employee ID]],"Active","Inactive"),"Inactive")</f>
        <v>Active</v>
      </c>
      <c r="T37" s="115"/>
      <c r="U37" s="110"/>
      <c r="V37" s="115"/>
      <c r="W37" s="110"/>
      <c r="X37" s="115"/>
      <c r="Y37" s="94" t="str">
        <f>IFERROR(VLOOKUP(Tableau2[[#This Row],[Email]],'Bank Access List'!$A:$B,2,0),"Inactive")</f>
        <v>Inactive</v>
      </c>
      <c r="Z37" s="110"/>
      <c r="AA37" s="93"/>
      <c r="AB37" s="93" t="str">
        <f>IFERROR(IF(INDEX('Cadency User List'!O:O,MATCH(Tableau2[[#This Row],[Email]],'Cadency User List'!E:E,0))="Yes","Active","Inactive"),"Inactive")</f>
        <v>Inactive</v>
      </c>
      <c r="AC37" s="93"/>
      <c r="AD37" s="93"/>
      <c r="AE37" s="93"/>
      <c r="AF37" s="93"/>
      <c r="AG37" s="93"/>
      <c r="AH37" s="93"/>
      <c r="AI37" s="93"/>
      <c r="AJ37" s="93" t="str">
        <f t="shared" si="2"/>
        <v/>
      </c>
    </row>
    <row r="38" spans="1:36" x14ac:dyDescent="0.25">
      <c r="A38" s="79">
        <v>36298</v>
      </c>
      <c r="B38" s="80" t="s">
        <v>91</v>
      </c>
      <c r="C38" s="80" t="s">
        <v>506</v>
      </c>
      <c r="D38" s="80" t="str">
        <f t="shared" si="1"/>
        <v>Ewa Kuberska</v>
      </c>
      <c r="E38" s="80" t="str">
        <f>MID(Tableau2[[#This Row],[First Name]],1,1)&amp;Tableau2[[#This Row],[Last Name]]&amp;"@markem-imaje.com"</f>
        <v>EKuberska@markem-imaje.com</v>
      </c>
      <c r="F38" s="85" t="str">
        <f>IFERROR(INDEX('Infosys User List'!G:G,MATCH(Tableau2[[#This Row],[Email]],'Infosys User List'!E:E,0)),"")</f>
        <v/>
      </c>
      <c r="G38" s="86" t="str">
        <f>IFERROR(INDEX('Infosys User List'!D:D,MATCH(Tableau2[[#This Row],[Email]],'Infosys User List'!E:E,0)),"")</f>
        <v/>
      </c>
      <c r="H38" s="86" t="str">
        <f>IFERROR(INDEX('SAP User List'!H:H,MATCH(Tableau2[[#This Row],[Email]],'SAP User List'!E:E,0)),"")</f>
        <v/>
      </c>
      <c r="I38" s="86" t="str">
        <f>IFERROR(INDEX('Infosys User List'!K:K,MATCH(Tableau2[[#This Row],[Email]],'Infosys User List'!E:E,0)),"Missing")</f>
        <v>Missing</v>
      </c>
      <c r="J38" s="87" t="str">
        <f>IFERROR(INDEX('Infosys User List'!L:L,MATCH(Tableau2[[#This Row],[Email]],'Infosys User List'!E:E,0)),"")</f>
        <v/>
      </c>
      <c r="K38" s="87" t="str">
        <f>IFERROR(INDEX('Infosys User List'!M:M,MATCH(Tableau2[[#This Row],[Email]],'Infosys User List'!E:E,0)),"")</f>
        <v/>
      </c>
      <c r="L38" s="86" t="str">
        <f>IFERROR(INDEX('Infosys User List'!F:F,MATCH(Tableau2[[#This Row],[Email]],'Infosys User List'!E:E,0)),"")</f>
        <v/>
      </c>
      <c r="M38" s="86"/>
      <c r="N38" s="86"/>
      <c r="O38" s="86" t="str">
        <f>IFERROR(INDEX('Infosys User List'!A:A,MATCH(Tableau2[[#This Row],[Email]],'Infosys User List'!E:E,0)),"")</f>
        <v/>
      </c>
      <c r="P38" s="99"/>
      <c r="Q38" s="107" t="s">
        <v>6136</v>
      </c>
      <c r="R38" s="115" t="s">
        <v>6136</v>
      </c>
      <c r="S38" s="110" t="str">
        <f>IFERROR(IF(INDEX('SAP User List'!J:J,MATCH(Tableau2[[#This Row],[Employee ID]],'SAP User List'!J:J,0))=Tableau2[[#This Row],[Employee ID]],"Active","Inactive"),"Inactive")</f>
        <v>Active</v>
      </c>
      <c r="T38" s="115"/>
      <c r="U38" s="110"/>
      <c r="V38" s="115"/>
      <c r="W38" s="110"/>
      <c r="X38" s="115"/>
      <c r="Y38" s="94" t="str">
        <f>IFERROR(VLOOKUP(Tableau2[[#This Row],[Email]],'Bank Access List'!$A:$B,2,0),"Inactive")</f>
        <v>Inactive</v>
      </c>
      <c r="Z38" s="110"/>
      <c r="AA38" s="93"/>
      <c r="AB38" s="93" t="str">
        <f>IFERROR(IF(INDEX('Cadency User List'!O:O,MATCH(Tableau2[[#This Row],[Email]],'Cadency User List'!E:E,0))="Yes","Active","Inactive"),"Inactive")</f>
        <v>Inactive</v>
      </c>
      <c r="AC38" s="93"/>
      <c r="AD38" s="93"/>
      <c r="AE38" s="93"/>
      <c r="AF38" s="93"/>
      <c r="AG38" s="93"/>
      <c r="AH38" s="93"/>
      <c r="AI38" s="93"/>
      <c r="AJ38" s="93" t="str">
        <f t="shared" si="2"/>
        <v/>
      </c>
    </row>
    <row r="39" spans="1:36" x14ac:dyDescent="0.25">
      <c r="A39" s="79">
        <v>28078</v>
      </c>
      <c r="B39" s="80" t="s">
        <v>79</v>
      </c>
      <c r="C39" s="80" t="s">
        <v>440</v>
      </c>
      <c r="D39" s="80" t="str">
        <f t="shared" si="1"/>
        <v>Piotr Kulza</v>
      </c>
      <c r="E39" s="80" t="str">
        <f>MID(Tableau2[[#This Row],[First Name]],1,1)&amp;Tableau2[[#This Row],[Last Name]]&amp;"@markem-imaje.com"</f>
        <v>PKulza@markem-imaje.com</v>
      </c>
      <c r="F39" s="85" t="str">
        <f>IFERROR(INDEX('Infosys User List'!G:G,MATCH(Tableau2[[#This Row],[Email]],'Infosys User List'!E:E,0)),"")</f>
        <v>Justyna Augustyniak</v>
      </c>
      <c r="G39" s="86">
        <f>IFERROR(INDEX('Infosys User List'!D:D,MATCH(Tableau2[[#This Row],[Email]],'Infosys User List'!E:E,0)),"")</f>
        <v>0</v>
      </c>
      <c r="H39" s="86" t="str">
        <f>IFERROR(INDEX('SAP User List'!H:H,MATCH(Tableau2[[#This Row],[Email]],'SAP User List'!E:E,0)),"")</f>
        <v>France</v>
      </c>
      <c r="I39" s="86" t="str">
        <f>IFERROR(INDEX('Infosys User List'!K:K,MATCH(Tableau2[[#This Row],[Email]],'Infosys User List'!E:E,0)),"Missing")</f>
        <v>Active</v>
      </c>
      <c r="J39" s="87">
        <f>IFERROR(INDEX('Infosys User List'!L:L,MATCH(Tableau2[[#This Row],[Email]],'Infosys User List'!E:E,0)),"")</f>
        <v>0</v>
      </c>
      <c r="K39" s="87">
        <f>IFERROR(INDEX('Infosys User List'!M:M,MATCH(Tableau2[[#This Row],[Email]],'Infosys User List'!E:E,0)),"")</f>
        <v>0</v>
      </c>
      <c r="L39" s="86" t="str">
        <f>IFERROR(INDEX('Infosys User List'!F:F,MATCH(Tableau2[[#This Row],[Email]],'Infosys User List'!E:E,0)),"")</f>
        <v>Lodz</v>
      </c>
      <c r="M39" s="86"/>
      <c r="N39" s="86"/>
      <c r="O39" s="86" t="str">
        <f>IFERROR(INDEX('Infosys User List'!A:A,MATCH(Tableau2[[#This Row],[Email]],'Infosys User List'!E:E,0)),"")</f>
        <v>Controls</v>
      </c>
      <c r="P39" s="99"/>
      <c r="Q39" s="107" t="s">
        <v>6136</v>
      </c>
      <c r="R39" s="115" t="s">
        <v>6136</v>
      </c>
      <c r="S39" s="110" t="str">
        <f>IFERROR(IF(INDEX('SAP User List'!J:J,MATCH(Tableau2[[#This Row],[Employee ID]],'SAP User List'!J:J,0))=Tableau2[[#This Row],[Employee ID]],"Active","Inactive"),"Inactive")</f>
        <v>Active</v>
      </c>
      <c r="T39" s="115"/>
      <c r="U39" s="110"/>
      <c r="V39" s="115"/>
      <c r="W39" s="110"/>
      <c r="X39" s="115"/>
      <c r="Y39" s="94" t="str">
        <f>IFERROR(VLOOKUP(Tableau2[[#This Row],[Email]],'Bank Access List'!$A:$B,2,0),"Inactive")</f>
        <v>Inactive</v>
      </c>
      <c r="Z39" s="110"/>
      <c r="AA39" s="93" t="s">
        <v>6136</v>
      </c>
      <c r="AB39" s="93" t="str">
        <f>IFERROR(IF(INDEX('Cadency User List'!O:O,MATCH(Tableau2[[#This Row],[Email]],'Cadency User List'!E:E,0))="Yes","Active","Inactive"),"Inactive")</f>
        <v>Active</v>
      </c>
      <c r="AC39" s="93"/>
      <c r="AD39" s="93"/>
      <c r="AE39" s="93"/>
      <c r="AF39" s="93"/>
      <c r="AG39" s="93"/>
      <c r="AH39" s="93"/>
      <c r="AI39" s="93"/>
      <c r="AJ39" s="93" t="str">
        <f t="shared" si="2"/>
        <v/>
      </c>
    </row>
    <row r="40" spans="1:36" x14ac:dyDescent="0.25">
      <c r="A40" s="79">
        <v>1459</v>
      </c>
      <c r="B40" s="80" t="s">
        <v>8</v>
      </c>
      <c r="C40" s="80" t="s">
        <v>6120</v>
      </c>
      <c r="D40" s="80" t="str">
        <f t="shared" si="1"/>
        <v>Katarzyna Lesniewska</v>
      </c>
      <c r="E40" s="80" t="str">
        <f>MID(Tableau2[[#This Row],[First Name]],1,1)&amp;Tableau2[[#This Row],[Last Name]]&amp;"@markem-imaje.com"</f>
        <v>KLesniewska@markem-imaje.com</v>
      </c>
      <c r="F40" s="85" t="str">
        <f>IFERROR(INDEX('Infosys User List'!G:G,MATCH(Tableau2[[#This Row],[Email]],'Infosys User List'!E:E,0)),"")</f>
        <v/>
      </c>
      <c r="G40" s="86" t="str">
        <f>IFERROR(INDEX('Infosys User List'!D:D,MATCH(Tableau2[[#This Row],[Email]],'Infosys User List'!E:E,0)),"")</f>
        <v/>
      </c>
      <c r="H40" s="86" t="str">
        <f>IFERROR(INDEX('SAP User List'!H:H,MATCH(Tableau2[[#This Row],[Email]],'SAP User List'!E:E,0)),"")</f>
        <v/>
      </c>
      <c r="I40" s="86" t="str">
        <f>IFERROR(INDEX('Infosys User List'!K:K,MATCH(Tableau2[[#This Row],[Email]],'Infosys User List'!E:E,0)),"Missing")</f>
        <v>Missing</v>
      </c>
      <c r="J40" s="87" t="str">
        <f>IFERROR(INDEX('Infosys User List'!L:L,MATCH(Tableau2[[#This Row],[Email]],'Infosys User List'!E:E,0)),"")</f>
        <v/>
      </c>
      <c r="K40" s="87" t="str">
        <f>IFERROR(INDEX('Infosys User List'!M:M,MATCH(Tableau2[[#This Row],[Email]],'Infosys User List'!E:E,0)),"")</f>
        <v/>
      </c>
      <c r="L40" s="86" t="str">
        <f>IFERROR(INDEX('Infosys User List'!F:F,MATCH(Tableau2[[#This Row],[Email]],'Infosys User List'!E:E,0)),"")</f>
        <v/>
      </c>
      <c r="M40" s="86"/>
      <c r="N40" s="86"/>
      <c r="O40" s="86" t="str">
        <f>IFERROR(INDEX('Infosys User List'!A:A,MATCH(Tableau2[[#This Row],[Email]],'Infosys User List'!E:E,0)),"")</f>
        <v/>
      </c>
      <c r="P40" s="99"/>
      <c r="Q40" s="107" t="s">
        <v>6136</v>
      </c>
      <c r="R40" s="115" t="s">
        <v>6136</v>
      </c>
      <c r="S40" s="110" t="str">
        <f>IFERROR(IF(INDEX('SAP User List'!J:J,MATCH(Tableau2[[#This Row],[Employee ID]],'SAP User List'!J:J,0))=Tableau2[[#This Row],[Employee ID]],"Active","Inactive"),"Inactive")</f>
        <v>Inactive</v>
      </c>
      <c r="T40" s="115"/>
      <c r="U40" s="110"/>
      <c r="V40" s="115"/>
      <c r="W40" s="110"/>
      <c r="X40" s="115" t="s">
        <v>6079</v>
      </c>
      <c r="Y40" s="94" t="str">
        <f>IFERROR(VLOOKUP(Tableau2[[#This Row],[Email]],'Bank Access List'!$A:$B,2,0),"Inactive")</f>
        <v>Inactive</v>
      </c>
      <c r="Z40" s="110" t="s">
        <v>6094</v>
      </c>
      <c r="AA40" s="93"/>
      <c r="AB40" s="93" t="str">
        <f>IFERROR(IF(INDEX('Cadency User List'!O:O,MATCH(Tableau2[[#This Row],[Email]],'Cadency User List'!E:E,0))="Yes","Active","Inactive"),"Inactive")</f>
        <v>Inactive</v>
      </c>
      <c r="AC40" s="93"/>
      <c r="AD40" s="93"/>
      <c r="AE40" s="93"/>
      <c r="AF40" s="93"/>
      <c r="AG40" s="93"/>
      <c r="AH40" s="93"/>
      <c r="AI40" s="93"/>
      <c r="AJ40" s="93" t="str">
        <f t="shared" si="2"/>
        <v>Yes</v>
      </c>
    </row>
    <row r="41" spans="1:36" x14ac:dyDescent="0.25">
      <c r="A41" s="79"/>
      <c r="B41" s="80" t="s">
        <v>8</v>
      </c>
      <c r="C41" s="80" t="s">
        <v>507</v>
      </c>
      <c r="D41" s="80" t="str">
        <f t="shared" si="1"/>
        <v>Katarzyna Leszczynska</v>
      </c>
      <c r="E41" s="80" t="str">
        <f>MID(Tableau2[[#This Row],[First Name]],1,1)&amp;Tableau2[[#This Row],[Last Name]]&amp;"@markem-imaje.com"</f>
        <v>KLeszczynska@markem-imaje.com</v>
      </c>
      <c r="F41" s="85" t="str">
        <f>IFERROR(INDEX('Infosys User List'!G:G,MATCH(Tableau2[[#This Row],[Email]],'Infosys User List'!E:E,0)),"")</f>
        <v>Aleksandra Sliwkiewicz</v>
      </c>
      <c r="G41" s="86">
        <f>IFERROR(INDEX('Infosys User List'!D:D,MATCH(Tableau2[[#This Row],[Email]],'Infosys User List'!E:E,0)),"")</f>
        <v>0</v>
      </c>
      <c r="H41" s="86" t="str">
        <f>IFERROR(INDEX('SAP User List'!H:H,MATCH(Tableau2[[#This Row],[Email]],'SAP User List'!E:E,0)),"")</f>
        <v/>
      </c>
      <c r="I41" s="86" t="str">
        <f>IFERROR(INDEX('Infosys User List'!K:K,MATCH(Tableau2[[#This Row],[Email]],'Infosys User List'!E:E,0)),"Missing")</f>
        <v>Active - Long Leave</v>
      </c>
      <c r="J41" s="87">
        <f>IFERROR(INDEX('Infosys User List'!L:L,MATCH(Tableau2[[#This Row],[Email]],'Infosys User List'!E:E,0)),"")</f>
        <v>0</v>
      </c>
      <c r="K41" s="87">
        <f>IFERROR(INDEX('Infosys User List'!M:M,MATCH(Tableau2[[#This Row],[Email]],'Infosys User List'!E:E,0)),"")</f>
        <v>0</v>
      </c>
      <c r="L41" s="86" t="str">
        <f>IFERROR(INDEX('Infosys User List'!F:F,MATCH(Tableau2[[#This Row],[Email]],'Infosys User List'!E:E,0)),"")</f>
        <v>Lodz</v>
      </c>
      <c r="M41" s="86"/>
      <c r="N41" s="86"/>
      <c r="O41" s="86" t="str">
        <f>IFERROR(INDEX('Infosys User List'!A:A,MATCH(Tableau2[[#This Row],[Email]],'Infosys User List'!E:E,0)),"")</f>
        <v>AP</v>
      </c>
      <c r="P41" s="99"/>
      <c r="Q41" s="107" t="s">
        <v>6136</v>
      </c>
      <c r="R41" s="115" t="s">
        <v>6136</v>
      </c>
      <c r="S41" s="110" t="str">
        <f>IFERROR(IF(INDEX('SAP User List'!J:J,MATCH(Tableau2[[#This Row],[Employee ID]],'SAP User List'!J:J,0))=Tableau2[[#This Row],[Employee ID]],"Active","Inactive"),"Inactive")</f>
        <v>Inactive</v>
      </c>
      <c r="T41" s="115"/>
      <c r="U41" s="110"/>
      <c r="V41" s="115"/>
      <c r="W41" s="110"/>
      <c r="X41" s="115"/>
      <c r="Y41" s="94" t="str">
        <f>IFERROR(VLOOKUP(Tableau2[[#This Row],[Email]],'Bank Access List'!$A:$B,2,0),"Inactive")</f>
        <v>Inactive</v>
      </c>
      <c r="Z41" s="110"/>
      <c r="AA41" s="93"/>
      <c r="AB41" s="93" t="str">
        <f>IFERROR(IF(INDEX('Cadency User List'!O:O,MATCH(Tableau2[[#This Row],[Email]],'Cadency User List'!E:E,0))="Yes","Active","Inactive"),"Inactive")</f>
        <v>Inactive</v>
      </c>
      <c r="AC41" s="93"/>
      <c r="AD41" s="93"/>
      <c r="AE41" s="93"/>
      <c r="AF41" s="93"/>
      <c r="AG41" s="93"/>
      <c r="AH41" s="93"/>
      <c r="AI41" s="93"/>
      <c r="AJ41" s="93" t="str">
        <f t="shared" si="2"/>
        <v/>
      </c>
    </row>
    <row r="42" spans="1:36" x14ac:dyDescent="0.25">
      <c r="A42" s="79">
        <v>28256</v>
      </c>
      <c r="B42" s="80" t="s">
        <v>34</v>
      </c>
      <c r="C42" s="80" t="s">
        <v>510</v>
      </c>
      <c r="D42" s="80" t="str">
        <f t="shared" si="1"/>
        <v>Michal Liszewski</v>
      </c>
      <c r="E42" s="80" t="str">
        <f>MID(Tableau2[[#This Row],[First Name]],1,1)&amp;Tableau2[[#This Row],[Last Name]]&amp;"@markem-imaje.com"</f>
        <v>MLiszewski@markem-imaje.com</v>
      </c>
      <c r="F42" s="85" t="str">
        <f>IFERROR(INDEX('Infosys User List'!G:G,MATCH(Tableau2[[#This Row],[Email]],'Infosys User List'!E:E,0)),"")</f>
        <v>Anna Kowalska</v>
      </c>
      <c r="G42" s="86">
        <f>IFERROR(INDEX('Infosys User List'!D:D,MATCH(Tableau2[[#This Row],[Email]],'Infosys User List'!E:E,0)),"")</f>
        <v>0</v>
      </c>
      <c r="H42" s="86" t="str">
        <f>IFERROR(INDEX('SAP User List'!H:H,MATCH(Tableau2[[#This Row],[Email]],'SAP User List'!E:E,0)),"")</f>
        <v>France</v>
      </c>
      <c r="I42" s="86" t="str">
        <f>IFERROR(INDEX('Infosys User List'!K:K,MATCH(Tableau2[[#This Row],[Email]],'Infosys User List'!E:E,0)),"Missing")</f>
        <v>Active</v>
      </c>
      <c r="J42" s="87">
        <f>IFERROR(INDEX('Infosys User List'!L:L,MATCH(Tableau2[[#This Row],[Email]],'Infosys User List'!E:E,0)),"")</f>
        <v>0</v>
      </c>
      <c r="K42" s="87">
        <f>IFERROR(INDEX('Infosys User List'!M:M,MATCH(Tableau2[[#This Row],[Email]],'Infosys User List'!E:E,0)),"")</f>
        <v>0</v>
      </c>
      <c r="L42" s="86" t="str">
        <f>IFERROR(INDEX('Infosys User List'!F:F,MATCH(Tableau2[[#This Row],[Email]],'Infosys User List'!E:E,0)),"")</f>
        <v>Lodz</v>
      </c>
      <c r="M42" s="86"/>
      <c r="N42" s="86"/>
      <c r="O42" s="86" t="str">
        <f>IFERROR(INDEX('Infosys User List'!A:A,MATCH(Tableau2[[#This Row],[Email]],'Infosys User List'!E:E,0)),"")</f>
        <v>GPO</v>
      </c>
      <c r="P42" s="99"/>
      <c r="Q42" s="107" t="s">
        <v>6136</v>
      </c>
      <c r="R42" s="115" t="s">
        <v>6136</v>
      </c>
      <c r="S42" s="110" t="str">
        <f>IFERROR(IF(INDEX('SAP User List'!J:J,MATCH(Tableau2[[#This Row],[Employee ID]],'SAP User List'!J:J,0))=Tableau2[[#This Row],[Employee ID]],"Active","Inactive"),"Inactive")</f>
        <v>Active</v>
      </c>
      <c r="T42" s="115"/>
      <c r="U42" s="110"/>
      <c r="V42" s="115"/>
      <c r="W42" s="110"/>
      <c r="X42" s="115"/>
      <c r="Y42" s="94" t="str">
        <f>IFERROR(VLOOKUP(Tableau2[[#This Row],[Email]],'Bank Access List'!$A:$B,2,0),"Inactive")</f>
        <v>Inactive</v>
      </c>
      <c r="Z42" s="110"/>
      <c r="AA42" s="93" t="s">
        <v>6136</v>
      </c>
      <c r="AB42" s="93" t="str">
        <f>IFERROR(IF(INDEX('Cadency User List'!O:O,MATCH(Tableau2[[#This Row],[Email]],'Cadency User List'!E:E,0))="Yes","Active","Inactive"),"Inactive")</f>
        <v>Active</v>
      </c>
      <c r="AC42" s="93"/>
      <c r="AD42" s="93"/>
      <c r="AE42" s="93"/>
      <c r="AF42" s="93"/>
      <c r="AG42" s="93"/>
      <c r="AH42" s="93"/>
      <c r="AI42" s="93"/>
      <c r="AJ42" s="93" t="str">
        <f t="shared" si="2"/>
        <v/>
      </c>
    </row>
    <row r="43" spans="1:36" x14ac:dyDescent="0.25">
      <c r="A43" s="79">
        <v>1166</v>
      </c>
      <c r="B43" s="80" t="s">
        <v>36</v>
      </c>
      <c r="C43" s="80" t="s">
        <v>512</v>
      </c>
      <c r="D43" s="80" t="str">
        <f t="shared" si="1"/>
        <v>Ilona Majer</v>
      </c>
      <c r="E43" s="80" t="str">
        <f>MID(Tableau2[[#This Row],[First Name]],1,1)&amp;Tableau2[[#This Row],[Last Name]]&amp;"@markem-imaje.com"</f>
        <v>IMajer@markem-imaje.com</v>
      </c>
      <c r="F43" s="85" t="str">
        <f>IFERROR(INDEX('Infosys User List'!G:G,MATCH(Tableau2[[#This Row],[Email]],'Infosys User List'!E:E,0)),"")</f>
        <v>Daria Rutkowska</v>
      </c>
      <c r="G43" s="86">
        <f>IFERROR(INDEX('Infosys User List'!D:D,MATCH(Tableau2[[#This Row],[Email]],'Infosys User List'!E:E,0)),"")</f>
        <v>0</v>
      </c>
      <c r="H43" s="86" t="str">
        <f>IFERROR(INDEX('SAP User List'!H:H,MATCH(Tableau2[[#This Row],[Email]],'SAP User List'!E:E,0)),"")</f>
        <v>France</v>
      </c>
      <c r="I43" s="86" t="str">
        <f>IFERROR(INDEX('Infosys User List'!K:K,MATCH(Tableau2[[#This Row],[Email]],'Infosys User List'!E:E,0)),"Missing")</f>
        <v>Active</v>
      </c>
      <c r="J43" s="87">
        <f>IFERROR(INDEX('Infosys User List'!L:L,MATCH(Tableau2[[#This Row],[Email]],'Infosys User List'!E:E,0)),"")</f>
        <v>0</v>
      </c>
      <c r="K43" s="87">
        <f>IFERROR(INDEX('Infosys User List'!M:M,MATCH(Tableau2[[#This Row],[Email]],'Infosys User List'!E:E,0)),"")</f>
        <v>0</v>
      </c>
      <c r="L43" s="86" t="str">
        <f>IFERROR(INDEX('Infosys User List'!F:F,MATCH(Tableau2[[#This Row],[Email]],'Infosys User List'!E:E,0)),"")</f>
        <v>Lodz</v>
      </c>
      <c r="M43" s="86"/>
      <c r="N43" s="86"/>
      <c r="O43" s="86" t="str">
        <f>IFERROR(INDEX('Infosys User List'!A:A,MATCH(Tableau2[[#This Row],[Email]],'Infosys User List'!E:E,0)),"")</f>
        <v>GL</v>
      </c>
      <c r="P43" s="99"/>
      <c r="Q43" s="107" t="s">
        <v>6136</v>
      </c>
      <c r="R43" s="115" t="s">
        <v>6136</v>
      </c>
      <c r="S43" s="110" t="str">
        <f>IFERROR(IF(INDEX('SAP User List'!J:J,MATCH(Tableau2[[#This Row],[Employee ID]],'SAP User List'!J:J,0))=Tableau2[[#This Row],[Employee ID]],"Active","Inactive"),"Inactive")</f>
        <v>Active</v>
      </c>
      <c r="T43" s="115"/>
      <c r="U43" s="110"/>
      <c r="V43" s="115"/>
      <c r="W43" s="110"/>
      <c r="X43" s="115" t="s">
        <v>6136</v>
      </c>
      <c r="Y43" s="94" t="str">
        <f>IFERROR(VLOOKUP(Tableau2[[#This Row],[Email]],'Bank Access List'!$A:$B,2,0),"Inactive")</f>
        <v>Active</v>
      </c>
      <c r="Z43" s="110"/>
      <c r="AA43" s="93" t="s">
        <v>6136</v>
      </c>
      <c r="AB43" s="93" t="str">
        <f>IFERROR(IF(INDEX('Cadency User List'!O:O,MATCH(Tableau2[[#This Row],[Email]],'Cadency User List'!E:E,0))="Yes","Active","Inactive"),"Inactive")</f>
        <v>Active</v>
      </c>
      <c r="AC43" s="93"/>
      <c r="AD43" s="93"/>
      <c r="AE43" s="93"/>
      <c r="AF43" s="93"/>
      <c r="AG43" s="93"/>
      <c r="AH43" s="93"/>
      <c r="AI43" s="93"/>
      <c r="AJ43" s="93" t="str">
        <f t="shared" si="2"/>
        <v/>
      </c>
    </row>
    <row r="44" spans="1:36" x14ac:dyDescent="0.25">
      <c r="A44" s="79">
        <v>28209</v>
      </c>
      <c r="B44" s="80" t="s">
        <v>38</v>
      </c>
      <c r="C44" s="80" t="s">
        <v>513</v>
      </c>
      <c r="D44" s="80" t="str">
        <f t="shared" si="1"/>
        <v>Nino Mamaladze</v>
      </c>
      <c r="E44" s="80" t="str">
        <f>MID(Tableau2[[#This Row],[First Name]],1,1)&amp;Tableau2[[#This Row],[Last Name]]&amp;"@markem-imaje.com"</f>
        <v>NMamaladze@markem-imaje.com</v>
      </c>
      <c r="F44" s="85" t="str">
        <f>IFERROR(INDEX('Infosys User List'!G:G,MATCH(Tableau2[[#This Row],[Email]],'Infosys User List'!E:E,0)),"")</f>
        <v>Aleksandra Sliwkiewicz</v>
      </c>
      <c r="G44" s="86">
        <f>IFERROR(INDEX('Infosys User List'!D:D,MATCH(Tableau2[[#This Row],[Email]],'Infosys User List'!E:E,0)),"")</f>
        <v>0</v>
      </c>
      <c r="H44" s="86" t="str">
        <f>IFERROR(INDEX('SAP User List'!H:H,MATCH(Tableau2[[#This Row],[Email]],'SAP User List'!E:E,0)),"")</f>
        <v>France</v>
      </c>
      <c r="I44" s="86" t="str">
        <f>IFERROR(INDEX('Infosys User List'!K:K,MATCH(Tableau2[[#This Row],[Email]],'Infosys User List'!E:E,0)),"Missing")</f>
        <v>Active</v>
      </c>
      <c r="J44" s="87">
        <f>IFERROR(INDEX('Infosys User List'!L:L,MATCH(Tableau2[[#This Row],[Email]],'Infosys User List'!E:E,0)),"")</f>
        <v>0</v>
      </c>
      <c r="K44" s="87">
        <f>IFERROR(INDEX('Infosys User List'!M:M,MATCH(Tableau2[[#This Row],[Email]],'Infosys User List'!E:E,0)),"")</f>
        <v>0</v>
      </c>
      <c r="L44" s="86" t="str">
        <f>IFERROR(INDEX('Infosys User List'!F:F,MATCH(Tableau2[[#This Row],[Email]],'Infosys User List'!E:E,0)),"")</f>
        <v>Lodz</v>
      </c>
      <c r="M44" s="86"/>
      <c r="N44" s="86"/>
      <c r="O44" s="86" t="str">
        <f>IFERROR(INDEX('Infosys User List'!A:A,MATCH(Tableau2[[#This Row],[Email]],'Infosys User List'!E:E,0)),"")</f>
        <v>AP</v>
      </c>
      <c r="P44" s="99"/>
      <c r="Q44" s="107" t="s">
        <v>6136</v>
      </c>
      <c r="R44" s="115" t="s">
        <v>6136</v>
      </c>
      <c r="S44" s="110" t="str">
        <f>IFERROR(IF(INDEX('SAP User List'!J:J,MATCH(Tableau2[[#This Row],[Employee ID]],'SAP User List'!J:J,0))=Tableau2[[#This Row],[Employee ID]],"Active","Inactive"),"Inactive")</f>
        <v>Active</v>
      </c>
      <c r="T44" s="115"/>
      <c r="U44" s="110"/>
      <c r="V44" s="115"/>
      <c r="W44" s="110"/>
      <c r="X44" s="115"/>
      <c r="Y44" s="94" t="str">
        <f>IFERROR(VLOOKUP(Tableau2[[#This Row],[Email]],'Bank Access List'!$A:$B,2,0),"Inactive")</f>
        <v>Inactive</v>
      </c>
      <c r="Z44" s="110"/>
      <c r="AA44" s="93"/>
      <c r="AB44" s="93" t="str">
        <f>IFERROR(IF(INDEX('Cadency User List'!O:O,MATCH(Tableau2[[#This Row],[Email]],'Cadency User List'!E:E,0))="Yes","Active","Inactive"),"Inactive")</f>
        <v>Inactive</v>
      </c>
      <c r="AC44" s="93"/>
      <c r="AD44" s="93"/>
      <c r="AE44" s="93"/>
      <c r="AF44" s="93"/>
      <c r="AG44" s="93"/>
      <c r="AH44" s="93"/>
      <c r="AI44" s="93"/>
      <c r="AJ44" s="93" t="str">
        <f t="shared" si="2"/>
        <v/>
      </c>
    </row>
    <row r="45" spans="1:36" x14ac:dyDescent="0.25">
      <c r="A45" s="79">
        <v>1094</v>
      </c>
      <c r="B45" s="80" t="s">
        <v>83</v>
      </c>
      <c r="C45" s="80" t="s">
        <v>514</v>
      </c>
      <c r="D45" s="80" t="str">
        <f t="shared" si="1"/>
        <v>Manuel Melcon</v>
      </c>
      <c r="E45" s="80" t="str">
        <f>MID(Tableau2[[#This Row],[First Name]],1,1)&amp;Tableau2[[#This Row],[Last Name]]&amp;"@markem-imaje.com"</f>
        <v>MMelcon@markem-imaje.com</v>
      </c>
      <c r="F45" s="85" t="str">
        <f>IFERROR(INDEX('Infosys User List'!G:G,MATCH(Tableau2[[#This Row],[Email]],'Infosys User List'!E:E,0)),"")</f>
        <v>Daria Rutkowska</v>
      </c>
      <c r="G45" s="86">
        <f>IFERROR(INDEX('Infosys User List'!D:D,MATCH(Tableau2[[#This Row],[Email]],'Infosys User List'!E:E,0)),"")</f>
        <v>0</v>
      </c>
      <c r="H45" s="86" t="str">
        <f>IFERROR(INDEX('SAP User List'!H:H,MATCH(Tableau2[[#This Row],[Email]],'SAP User List'!E:E,0)),"")</f>
        <v>France</v>
      </c>
      <c r="I45" s="86" t="str">
        <f>IFERROR(INDEX('Infosys User List'!K:K,MATCH(Tableau2[[#This Row],[Email]],'Infosys User List'!E:E,0)),"Missing")</f>
        <v>Active - In Termination</v>
      </c>
      <c r="J45" s="87">
        <f>IFERROR(INDEX('Infosys User List'!L:L,MATCH(Tableau2[[#This Row],[Email]],'Infosys User List'!E:E,0)),"")</f>
        <v>0</v>
      </c>
      <c r="K45" s="87">
        <f>IFERROR(INDEX('Infosys User List'!M:M,MATCH(Tableau2[[#This Row],[Email]],'Infosys User List'!E:E,0)),"")</f>
        <v>0</v>
      </c>
      <c r="L45" s="86" t="str">
        <f>IFERROR(INDEX('Infosys User List'!F:F,MATCH(Tableau2[[#This Row],[Email]],'Infosys User List'!E:E,0)),"")</f>
        <v>Lodz</v>
      </c>
      <c r="M45" s="86"/>
      <c r="N45" s="86"/>
      <c r="O45" s="86" t="str">
        <f>IFERROR(INDEX('Infosys User List'!A:A,MATCH(Tableau2[[#This Row],[Email]],'Infosys User List'!E:E,0)),"")</f>
        <v>GL</v>
      </c>
      <c r="P45" s="99"/>
      <c r="Q45" s="107" t="s">
        <v>6136</v>
      </c>
      <c r="R45" s="115" t="s">
        <v>6136</v>
      </c>
      <c r="S45" s="110" t="str">
        <f>IFERROR(IF(INDEX('SAP User List'!J:J,MATCH(Tableau2[[#This Row],[Employee ID]],'SAP User List'!J:J,0))=Tableau2[[#This Row],[Employee ID]],"Active","Inactive"),"Inactive")</f>
        <v>Active</v>
      </c>
      <c r="T45" s="115"/>
      <c r="U45" s="110"/>
      <c r="V45" s="115"/>
      <c r="W45" s="110"/>
      <c r="X45" s="115" t="s">
        <v>6136</v>
      </c>
      <c r="Y45" s="94" t="str">
        <f>IFERROR(VLOOKUP(Tableau2[[#This Row],[Email]],'Bank Access List'!$A:$B,2,0),"Inactive")</f>
        <v>Active</v>
      </c>
      <c r="Z45" s="110"/>
      <c r="AA45" s="93" t="s">
        <v>6136</v>
      </c>
      <c r="AB45" s="93" t="str">
        <f>IFERROR(IF(INDEX('Cadency User List'!O:O,MATCH(Tableau2[[#This Row],[Email]],'Cadency User List'!E:E,0))="Yes","Active","Inactive"),"Inactive")</f>
        <v>Active</v>
      </c>
      <c r="AC45" s="93"/>
      <c r="AD45" s="93"/>
      <c r="AE45" s="93"/>
      <c r="AF45" s="93"/>
      <c r="AG45" s="93"/>
      <c r="AH45" s="93"/>
      <c r="AI45" s="93"/>
      <c r="AJ45" s="93" t="str">
        <f t="shared" si="2"/>
        <v/>
      </c>
    </row>
    <row r="46" spans="1:36" x14ac:dyDescent="0.25">
      <c r="A46" s="79">
        <v>1150</v>
      </c>
      <c r="B46" s="80" t="s">
        <v>42</v>
      </c>
      <c r="C46" s="80" t="s">
        <v>43</v>
      </c>
      <c r="D46" s="80" t="str">
        <f t="shared" si="1"/>
        <v>Anna Mikina</v>
      </c>
      <c r="E46" s="80" t="str">
        <f>MID(Tableau2[[#This Row],[First Name]],1,1)&amp;Tableau2[[#This Row],[Last Name]]&amp;"@markem-imaje.com"</f>
        <v>AMikina@markem-imaje.com</v>
      </c>
      <c r="F46" s="85" t="str">
        <f>IFERROR(INDEX('Infosys User List'!G:G,MATCH(Tableau2[[#This Row],[Email]],'Infosys User List'!E:E,0)),"")</f>
        <v>Aleksandra Sliwkiewicz</v>
      </c>
      <c r="G46" s="86">
        <f>IFERROR(INDEX('Infosys User List'!D:D,MATCH(Tableau2[[#This Row],[Email]],'Infosys User List'!E:E,0)),"")</f>
        <v>0</v>
      </c>
      <c r="H46" s="86" t="str">
        <f>IFERROR(INDEX('SAP User List'!H:H,MATCH(Tableau2[[#This Row],[Email]],'SAP User List'!E:E,0)),"")</f>
        <v>France</v>
      </c>
      <c r="I46" s="86" t="str">
        <f>IFERROR(INDEX('Infosys User List'!K:K,MATCH(Tableau2[[#This Row],[Email]],'Infosys User List'!E:E,0)),"Missing")</f>
        <v>Active</v>
      </c>
      <c r="J46" s="87">
        <f>IFERROR(INDEX('Infosys User List'!L:L,MATCH(Tableau2[[#This Row],[Email]],'Infosys User List'!E:E,0)),"")</f>
        <v>0</v>
      </c>
      <c r="K46" s="87">
        <f>IFERROR(INDEX('Infosys User List'!M:M,MATCH(Tableau2[[#This Row],[Email]],'Infosys User List'!E:E,0)),"")</f>
        <v>0</v>
      </c>
      <c r="L46" s="86" t="str">
        <f>IFERROR(INDEX('Infosys User List'!F:F,MATCH(Tableau2[[#This Row],[Email]],'Infosys User List'!E:E,0)),"")</f>
        <v>Lodz</v>
      </c>
      <c r="M46" s="86"/>
      <c r="N46" s="86"/>
      <c r="O46" s="86" t="str">
        <f>IFERROR(INDEX('Infosys User List'!A:A,MATCH(Tableau2[[#This Row],[Email]],'Infosys User List'!E:E,0)),"")</f>
        <v>AP</v>
      </c>
      <c r="P46" s="99"/>
      <c r="Q46" s="107" t="s">
        <v>6136</v>
      </c>
      <c r="R46" s="115" t="s">
        <v>6080</v>
      </c>
      <c r="S46" s="110" t="str">
        <f>IFERROR(IF(INDEX('SAP User List'!J:J,MATCH(Tableau2[[#This Row],[Employee ID]],'SAP User List'!J:J,0))=Tableau2[[#This Row],[Employee ID]],"Active","Inactive"),"Inactive")</f>
        <v>Active</v>
      </c>
      <c r="T46" s="115"/>
      <c r="U46" s="110"/>
      <c r="V46" s="115"/>
      <c r="W46" s="110"/>
      <c r="X46" s="115" t="s">
        <v>6136</v>
      </c>
      <c r="Y46" s="94" t="str">
        <f>IFERROR(VLOOKUP(Tableau2[[#This Row],[Email]],'Bank Access List'!$A:$B,2,0),"Inactive")</f>
        <v>Active</v>
      </c>
      <c r="Z46" s="110"/>
      <c r="AA46" s="93" t="s">
        <v>6136</v>
      </c>
      <c r="AB46" s="93" t="str">
        <f>IFERROR(IF(INDEX('Cadency User List'!O:O,MATCH(Tableau2[[#This Row],[Email]],'Cadency User List'!E:E,0))="Yes","Active","Inactive"),"Inactive")</f>
        <v>Active</v>
      </c>
      <c r="AC46" s="93"/>
      <c r="AD46" s="93"/>
      <c r="AE46" s="93"/>
      <c r="AF46" s="93"/>
      <c r="AG46" s="93"/>
      <c r="AH46" s="93"/>
      <c r="AI46" s="93"/>
      <c r="AJ46" s="93" t="str">
        <f t="shared" si="2"/>
        <v>Yes</v>
      </c>
    </row>
    <row r="47" spans="1:36" x14ac:dyDescent="0.25">
      <c r="A47" s="79">
        <v>28267</v>
      </c>
      <c r="B47" s="80" t="s">
        <v>44</v>
      </c>
      <c r="C47" s="80" t="s">
        <v>515</v>
      </c>
      <c r="D47" s="80" t="str">
        <f t="shared" si="1"/>
        <v>Ewelina Mikucka</v>
      </c>
      <c r="E47" s="80" t="str">
        <f>MID(Tableau2[[#This Row],[First Name]],1,1)&amp;Tableau2[[#This Row],[Last Name]]&amp;"@markem-imaje.com"</f>
        <v>EMikucka@markem-imaje.com</v>
      </c>
      <c r="F47" s="85" t="str">
        <f>IFERROR(INDEX('Infosys User List'!G:G,MATCH(Tableau2[[#This Row],[Email]],'Infosys User List'!E:E,0)),"")</f>
        <v>Aneta Sadowska</v>
      </c>
      <c r="G47" s="86">
        <f>IFERROR(INDEX('Infosys User List'!D:D,MATCH(Tableau2[[#This Row],[Email]],'Infosys User List'!E:E,0)),"")</f>
        <v>0</v>
      </c>
      <c r="H47" s="86" t="str">
        <f>IFERROR(INDEX('SAP User List'!H:H,MATCH(Tableau2[[#This Row],[Email]],'SAP User List'!E:E,0)),"")</f>
        <v>France</v>
      </c>
      <c r="I47" s="86" t="str">
        <f>IFERROR(INDEX('Infosys User List'!K:K,MATCH(Tableau2[[#This Row],[Email]],'Infosys User List'!E:E,0)),"Missing")</f>
        <v>Active</v>
      </c>
      <c r="J47" s="87">
        <f>IFERROR(INDEX('Infosys User List'!L:L,MATCH(Tableau2[[#This Row],[Email]],'Infosys User List'!E:E,0)),"")</f>
        <v>0</v>
      </c>
      <c r="K47" s="87">
        <f>IFERROR(INDEX('Infosys User List'!M:M,MATCH(Tableau2[[#This Row],[Email]],'Infosys User List'!E:E,0)),"")</f>
        <v>0</v>
      </c>
      <c r="L47" s="86" t="str">
        <f>IFERROR(INDEX('Infosys User List'!F:F,MATCH(Tableau2[[#This Row],[Email]],'Infosys User List'!E:E,0)),"")</f>
        <v>Lodz</v>
      </c>
      <c r="M47" s="86"/>
      <c r="N47" s="86"/>
      <c r="O47" s="86" t="str">
        <f>IFERROR(INDEX('Infosys User List'!A:A,MATCH(Tableau2[[#This Row],[Email]],'Infosys User List'!E:E,0)),"")</f>
        <v>AR</v>
      </c>
      <c r="P47" s="99"/>
      <c r="Q47" s="107" t="s">
        <v>6136</v>
      </c>
      <c r="R47" s="115" t="s">
        <v>6136</v>
      </c>
      <c r="S47" s="110" t="str">
        <f>IFERROR(IF(INDEX('SAP User List'!J:J,MATCH(Tableau2[[#This Row],[Employee ID]],'SAP User List'!J:J,0))=Tableau2[[#This Row],[Employee ID]],"Active","Inactive"),"Inactive")</f>
        <v>Active</v>
      </c>
      <c r="T47" s="115"/>
      <c r="U47" s="110"/>
      <c r="V47" s="115"/>
      <c r="W47" s="110"/>
      <c r="X47" s="115" t="s">
        <v>6136</v>
      </c>
      <c r="Y47" s="94" t="str">
        <f>IFERROR(VLOOKUP(Tableau2[[#This Row],[Email]],'Bank Access List'!$A:$B,2,0),"Inactive")</f>
        <v>Active</v>
      </c>
      <c r="Z47" s="110"/>
      <c r="AA47" s="93"/>
      <c r="AB47" s="93" t="str">
        <f>IFERROR(IF(INDEX('Cadency User List'!O:O,MATCH(Tableau2[[#This Row],[Email]],'Cadency User List'!E:E,0))="Yes","Active","Inactive"),"Inactive")</f>
        <v>Inactive</v>
      </c>
      <c r="AC47" s="93"/>
      <c r="AD47" s="93"/>
      <c r="AE47" s="93"/>
      <c r="AF47" s="93"/>
      <c r="AG47" s="93"/>
      <c r="AH47" s="93"/>
      <c r="AI47" s="93"/>
      <c r="AJ47" s="93" t="str">
        <f t="shared" si="2"/>
        <v/>
      </c>
    </row>
    <row r="48" spans="1:36" x14ac:dyDescent="0.25">
      <c r="A48" s="79">
        <v>1179</v>
      </c>
      <c r="B48" s="80" t="s">
        <v>46</v>
      </c>
      <c r="C48" s="80" t="s">
        <v>517</v>
      </c>
      <c r="D48" s="80" t="str">
        <f t="shared" si="1"/>
        <v>Urszula Miller</v>
      </c>
      <c r="E48" s="80" t="str">
        <f>MID(Tableau2[[#This Row],[First Name]],1,1)&amp;Tableau2[[#This Row],[Last Name]]&amp;"@markem-imaje.com"</f>
        <v>UMiller@markem-imaje.com</v>
      </c>
      <c r="F48" s="85" t="str">
        <f>IFERROR(INDEX('Infosys User List'!G:G,MATCH(Tableau2[[#This Row],[Email]],'Infosys User List'!E:E,0)),"")</f>
        <v>Daria Rutkowska</v>
      </c>
      <c r="G48" s="86">
        <f>IFERROR(INDEX('Infosys User List'!D:D,MATCH(Tableau2[[#This Row],[Email]],'Infosys User List'!E:E,0)),"")</f>
        <v>0</v>
      </c>
      <c r="H48" s="86" t="str">
        <f>IFERROR(INDEX('SAP User List'!H:H,MATCH(Tableau2[[#This Row],[Email]],'SAP User List'!E:E,0)),"")</f>
        <v>France</v>
      </c>
      <c r="I48" s="86" t="str">
        <f>IFERROR(INDEX('Infosys User List'!K:K,MATCH(Tableau2[[#This Row],[Email]],'Infosys User List'!E:E,0)),"Missing")</f>
        <v>Active</v>
      </c>
      <c r="J48" s="87">
        <f>IFERROR(INDEX('Infosys User List'!L:L,MATCH(Tableau2[[#This Row],[Email]],'Infosys User List'!E:E,0)),"")</f>
        <v>0</v>
      </c>
      <c r="K48" s="87">
        <f>IFERROR(INDEX('Infosys User List'!M:M,MATCH(Tableau2[[#This Row],[Email]],'Infosys User List'!E:E,0)),"")</f>
        <v>0</v>
      </c>
      <c r="L48" s="86" t="str">
        <f>IFERROR(INDEX('Infosys User List'!F:F,MATCH(Tableau2[[#This Row],[Email]],'Infosys User List'!E:E,0)),"")</f>
        <v>Lodz</v>
      </c>
      <c r="M48" s="86"/>
      <c r="N48" s="86"/>
      <c r="O48" s="86" t="str">
        <f>IFERROR(INDEX('Infosys User List'!A:A,MATCH(Tableau2[[#This Row],[Email]],'Infosys User List'!E:E,0)),"")</f>
        <v>GL</v>
      </c>
      <c r="P48" s="99"/>
      <c r="Q48" s="107" t="s">
        <v>6136</v>
      </c>
      <c r="R48" s="115" t="s">
        <v>6136</v>
      </c>
      <c r="S48" s="110" t="str">
        <f>IFERROR(IF(INDEX('SAP User List'!J:J,MATCH(Tableau2[[#This Row],[Employee ID]],'SAP User List'!J:J,0))=Tableau2[[#This Row],[Employee ID]],"Active","Inactive"),"Inactive")</f>
        <v>Active</v>
      </c>
      <c r="T48" s="115"/>
      <c r="U48" s="110"/>
      <c r="V48" s="115"/>
      <c r="W48" s="110"/>
      <c r="X48" s="115" t="s">
        <v>6136</v>
      </c>
      <c r="Y48" s="94" t="str">
        <f>IFERROR(VLOOKUP(Tableau2[[#This Row],[Email]],'Bank Access List'!$A:$B,2,0),"Inactive")</f>
        <v>Active</v>
      </c>
      <c r="Z48" s="110"/>
      <c r="AA48" s="93" t="s">
        <v>6136</v>
      </c>
      <c r="AB48" s="93" t="str">
        <f>IFERROR(IF(INDEX('Cadency User List'!O:O,MATCH(Tableau2[[#This Row],[Email]],'Cadency User List'!E:E,0))="Yes","Active","Inactive"),"Inactive")</f>
        <v>Active</v>
      </c>
      <c r="AC48" s="93"/>
      <c r="AD48" s="93"/>
      <c r="AE48" s="93"/>
      <c r="AF48" s="93"/>
      <c r="AG48" s="93"/>
      <c r="AH48" s="93"/>
      <c r="AI48" s="93"/>
      <c r="AJ48" s="93" t="str">
        <f t="shared" si="2"/>
        <v/>
      </c>
    </row>
    <row r="49" spans="1:36" x14ac:dyDescent="0.25">
      <c r="A49" s="79">
        <v>101168</v>
      </c>
      <c r="B49" s="80" t="s">
        <v>518</v>
      </c>
      <c r="C49" s="80" t="s">
        <v>519</v>
      </c>
      <c r="D49" s="80" t="str">
        <f t="shared" si="1"/>
        <v>Karim Nabigh</v>
      </c>
      <c r="E49" s="80" t="str">
        <f>MID(Tableau2[[#This Row],[First Name]],1,1)&amp;Tableau2[[#This Row],[Last Name]]&amp;"@markem-imaje.com"</f>
        <v>KNabigh@markem-imaje.com</v>
      </c>
      <c r="F49" s="85" t="str">
        <f>IFERROR(INDEX('Infosys User List'!G:G,MATCH(Tableau2[[#This Row],[Email]],'Infosys User List'!E:E,0)),"")</f>
        <v>Agata Jasion</v>
      </c>
      <c r="G49" s="86">
        <f>IFERROR(INDEX('Infosys User List'!D:D,MATCH(Tableau2[[#This Row],[Email]],'Infosys User List'!E:E,0)),"")</f>
        <v>0</v>
      </c>
      <c r="H49" s="86" t="str">
        <f>IFERROR(INDEX('SAP User List'!H:H,MATCH(Tableau2[[#This Row],[Email]],'SAP User List'!E:E,0)),"")</f>
        <v/>
      </c>
      <c r="I49" s="86" t="str">
        <f>IFERROR(INDEX('Infosys User List'!K:K,MATCH(Tableau2[[#This Row],[Email]],'Infosys User List'!E:E,0)),"Missing")</f>
        <v>Active</v>
      </c>
      <c r="J49" s="87">
        <f>IFERROR(INDEX('Infosys User List'!L:L,MATCH(Tableau2[[#This Row],[Email]],'Infosys User List'!E:E,0)),"")</f>
        <v>0</v>
      </c>
      <c r="K49" s="87">
        <f>IFERROR(INDEX('Infosys User List'!M:M,MATCH(Tableau2[[#This Row],[Email]],'Infosys User List'!E:E,0)),"")</f>
        <v>0</v>
      </c>
      <c r="L49" s="86" t="str">
        <f>IFERROR(INDEX('Infosys User List'!F:F,MATCH(Tableau2[[#This Row],[Email]],'Infosys User List'!E:E,0)),"")</f>
        <v>Lodz</v>
      </c>
      <c r="M49" s="86"/>
      <c r="N49" s="86"/>
      <c r="O49" s="86" t="str">
        <f>IFERROR(INDEX('Infosys User List'!A:A,MATCH(Tableau2[[#This Row],[Email]],'Infosys User List'!E:E,0)),"")</f>
        <v>Collection</v>
      </c>
      <c r="P49" s="99"/>
      <c r="Q49" s="107" t="s">
        <v>6136</v>
      </c>
      <c r="R49" s="115" t="s">
        <v>6136</v>
      </c>
      <c r="S49" s="110" t="str">
        <f>IFERROR(IF(INDEX('SAP User List'!J:J,MATCH(Tableau2[[#This Row],[Employee ID]],'SAP User List'!J:J,0))=Tableau2[[#This Row],[Employee ID]],"Active","Inactive"),"Inactive")</f>
        <v>Inactive</v>
      </c>
      <c r="T49" s="115"/>
      <c r="U49" s="110"/>
      <c r="V49" s="115"/>
      <c r="W49" s="110"/>
      <c r="X49" s="115"/>
      <c r="Y49" s="94" t="str">
        <f>IFERROR(VLOOKUP(Tableau2[[#This Row],[Email]],'Bank Access List'!$A:$B,2,0),"Inactive")</f>
        <v>Inactive</v>
      </c>
      <c r="Z49" s="110"/>
      <c r="AA49" s="93"/>
      <c r="AB49" s="93" t="str">
        <f>IFERROR(IF(INDEX('Cadency User List'!O:O,MATCH(Tableau2[[#This Row],[Email]],'Cadency User List'!E:E,0))="Yes","Active","Inactive"),"Inactive")</f>
        <v>Inactive</v>
      </c>
      <c r="AC49" s="93"/>
      <c r="AD49" s="93"/>
      <c r="AE49" s="93"/>
      <c r="AF49" s="93"/>
      <c r="AG49" s="93"/>
      <c r="AH49" s="93"/>
      <c r="AI49" s="93"/>
      <c r="AJ49" s="93" t="str">
        <f t="shared" si="2"/>
        <v/>
      </c>
    </row>
    <row r="50" spans="1:36" x14ac:dyDescent="0.25">
      <c r="A50" s="79">
        <v>36770</v>
      </c>
      <c r="B50" s="80" t="s">
        <v>112</v>
      </c>
      <c r="C50" s="80" t="s">
        <v>521</v>
      </c>
      <c r="D50" s="80" t="str">
        <f t="shared" si="1"/>
        <v>Jakub Nadolski</v>
      </c>
      <c r="E50" s="80" t="str">
        <f>MID(Tableau2[[#This Row],[First Name]],1,1)&amp;Tableau2[[#This Row],[Last Name]]&amp;"@markem-imaje.com"</f>
        <v>JNadolski@markem-imaje.com</v>
      </c>
      <c r="F50" s="85" t="str">
        <f>IFERROR(INDEX('Infosys User List'!G:G,MATCH(Tableau2[[#This Row],[Email]],'Infosys User List'!E:E,0)),"")</f>
        <v>Aleksandra Sliwkiewicz</v>
      </c>
      <c r="G50" s="86">
        <f>IFERROR(INDEX('Infosys User List'!D:D,MATCH(Tableau2[[#This Row],[Email]],'Infosys User List'!E:E,0)),"")</f>
        <v>0</v>
      </c>
      <c r="H50" s="86" t="str">
        <f>IFERROR(INDEX('SAP User List'!H:H,MATCH(Tableau2[[#This Row],[Email]],'SAP User List'!E:E,0)),"")</f>
        <v>Germany</v>
      </c>
      <c r="I50" s="86" t="str">
        <f>IFERROR(INDEX('Infosys User List'!K:K,MATCH(Tableau2[[#This Row],[Email]],'Infosys User List'!E:E,0)),"Missing")</f>
        <v>Active</v>
      </c>
      <c r="J50" s="87">
        <f>IFERROR(INDEX('Infosys User List'!L:L,MATCH(Tableau2[[#This Row],[Email]],'Infosys User List'!E:E,0)),"")</f>
        <v>0</v>
      </c>
      <c r="K50" s="87">
        <f>IFERROR(INDEX('Infosys User List'!M:M,MATCH(Tableau2[[#This Row],[Email]],'Infosys User List'!E:E,0)),"")</f>
        <v>0</v>
      </c>
      <c r="L50" s="86" t="str">
        <f>IFERROR(INDEX('Infosys User List'!F:F,MATCH(Tableau2[[#This Row],[Email]],'Infosys User List'!E:E,0)),"")</f>
        <v>Lodz</v>
      </c>
      <c r="M50" s="86"/>
      <c r="N50" s="86"/>
      <c r="O50" s="86" t="str">
        <f>IFERROR(INDEX('Infosys User List'!A:A,MATCH(Tableau2[[#This Row],[Email]],'Infosys User List'!E:E,0)),"")</f>
        <v>AP</v>
      </c>
      <c r="P50" s="99"/>
      <c r="Q50" s="107" t="s">
        <v>6136</v>
      </c>
      <c r="R50" s="115" t="s">
        <v>6136</v>
      </c>
      <c r="S50" s="110" t="str">
        <f>IFERROR(IF(INDEX('SAP User List'!J:J,MATCH(Tableau2[[#This Row],[Employee ID]],'SAP User List'!J:J,0))=Tableau2[[#This Row],[Employee ID]],"Active","Inactive"),"Inactive")</f>
        <v>Active</v>
      </c>
      <c r="T50" s="115"/>
      <c r="U50" s="110"/>
      <c r="V50" s="115"/>
      <c r="W50" s="110"/>
      <c r="X50" s="115" t="s">
        <v>6079</v>
      </c>
      <c r="Y50" s="94" t="str">
        <f>IFERROR(VLOOKUP(Tableau2[[#This Row],[Email]],'Bank Access List'!$A:$B,2,0),"Inactive")</f>
        <v>Inactive</v>
      </c>
      <c r="Z50" s="110" t="s">
        <v>6098</v>
      </c>
      <c r="AA50" s="93"/>
      <c r="AB50" s="93" t="str">
        <f>IFERROR(IF(INDEX('Cadency User List'!O:O,MATCH(Tableau2[[#This Row],[Email]],'Cadency User List'!E:E,0))="Yes","Active","Inactive"),"Inactive")</f>
        <v>Inactive</v>
      </c>
      <c r="AC50" s="93"/>
      <c r="AD50" s="93"/>
      <c r="AE50" s="93"/>
      <c r="AF50" s="93"/>
      <c r="AG50" s="93"/>
      <c r="AH50" s="93"/>
      <c r="AI50" s="93"/>
      <c r="AJ50" s="93" t="str">
        <f t="shared" si="2"/>
        <v>Yes</v>
      </c>
    </row>
    <row r="51" spans="1:36" x14ac:dyDescent="0.25">
      <c r="A51" s="79">
        <v>28205</v>
      </c>
      <c r="B51" s="80" t="s">
        <v>48</v>
      </c>
      <c r="C51" s="80" t="s">
        <v>522</v>
      </c>
      <c r="D51" s="80" t="str">
        <f t="shared" si="1"/>
        <v>Paulina Nastalska</v>
      </c>
      <c r="E51" s="80" t="str">
        <f>MID(Tableau2[[#This Row],[First Name]],1,1)&amp;Tableau2[[#This Row],[Last Name]]&amp;"@markem-imaje.com"</f>
        <v>PNastalska@markem-imaje.com</v>
      </c>
      <c r="F51" s="85" t="str">
        <f>IFERROR(INDEX('Infosys User List'!G:G,MATCH(Tableau2[[#This Row],[Email]],'Infosys User List'!E:E,0)),"")</f>
        <v>Daria Rutkowska</v>
      </c>
      <c r="G51" s="86">
        <f>IFERROR(INDEX('Infosys User List'!D:D,MATCH(Tableau2[[#This Row],[Email]],'Infosys User List'!E:E,0)),"")</f>
        <v>0</v>
      </c>
      <c r="H51" s="86" t="str">
        <f>IFERROR(INDEX('SAP User List'!H:H,MATCH(Tableau2[[#This Row],[Email]],'SAP User List'!E:E,0)),"")</f>
        <v>France</v>
      </c>
      <c r="I51" s="86" t="str">
        <f>IFERROR(INDEX('Infosys User List'!K:K,MATCH(Tableau2[[#This Row],[Email]],'Infosys User List'!E:E,0)),"Missing")</f>
        <v>Active</v>
      </c>
      <c r="J51" s="87">
        <f>IFERROR(INDEX('Infosys User List'!L:L,MATCH(Tableau2[[#This Row],[Email]],'Infosys User List'!E:E,0)),"")</f>
        <v>0</v>
      </c>
      <c r="K51" s="87">
        <f>IFERROR(INDEX('Infosys User List'!M:M,MATCH(Tableau2[[#This Row],[Email]],'Infosys User List'!E:E,0)),"")</f>
        <v>0</v>
      </c>
      <c r="L51" s="86" t="str">
        <f>IFERROR(INDEX('Infosys User List'!F:F,MATCH(Tableau2[[#This Row],[Email]],'Infosys User List'!E:E,0)),"")</f>
        <v>Lodz</v>
      </c>
      <c r="M51" s="86"/>
      <c r="N51" s="86"/>
      <c r="O51" s="86" t="str">
        <f>IFERROR(INDEX('Infosys User List'!A:A,MATCH(Tableau2[[#This Row],[Email]],'Infosys User List'!E:E,0)),"")</f>
        <v>GL</v>
      </c>
      <c r="P51" s="99"/>
      <c r="Q51" s="107" t="s">
        <v>6136</v>
      </c>
      <c r="R51" s="115" t="s">
        <v>6136</v>
      </c>
      <c r="S51" s="110" t="str">
        <f>IFERROR(IF(INDEX('SAP User List'!J:J,MATCH(Tableau2[[#This Row],[Employee ID]],'SAP User List'!J:J,0))=Tableau2[[#This Row],[Employee ID]],"Active","Inactive"),"Inactive")</f>
        <v>Active</v>
      </c>
      <c r="T51" s="115"/>
      <c r="U51" s="110"/>
      <c r="V51" s="115"/>
      <c r="W51" s="110"/>
      <c r="X51" s="115" t="s">
        <v>6136</v>
      </c>
      <c r="Y51" s="94" t="str">
        <f>IFERROR(VLOOKUP(Tableau2[[#This Row],[Email]],'Bank Access List'!$A:$B,2,0),"Inactive")</f>
        <v>Active</v>
      </c>
      <c r="Z51" s="110"/>
      <c r="AA51" s="93" t="s">
        <v>6136</v>
      </c>
      <c r="AB51" s="93" t="str">
        <f>IFERROR(IF(INDEX('Cadency User List'!O:O,MATCH(Tableau2[[#This Row],[Email]],'Cadency User List'!E:E,0))="Yes","Active","Inactive"),"Inactive")</f>
        <v>Active</v>
      </c>
      <c r="AC51" s="93"/>
      <c r="AD51" s="93"/>
      <c r="AE51" s="93"/>
      <c r="AF51" s="93"/>
      <c r="AG51" s="93"/>
      <c r="AH51" s="93"/>
      <c r="AI51" s="93"/>
      <c r="AJ51" s="93" t="str">
        <f t="shared" si="2"/>
        <v/>
      </c>
    </row>
    <row r="52" spans="1:36" x14ac:dyDescent="0.25">
      <c r="A52" s="79"/>
      <c r="B52" s="80" t="s">
        <v>5828</v>
      </c>
      <c r="C52" s="80" t="s">
        <v>5829</v>
      </c>
      <c r="D52" s="80" t="str">
        <f t="shared" si="1"/>
        <v>Karolina Nawrat</v>
      </c>
      <c r="E52" s="80" t="str">
        <f>MID(Tableau2[[#This Row],[First Name]],1,1)&amp;Tableau2[[#This Row],[Last Name]]&amp;"@markem-imaje.com"</f>
        <v>KNawrat@markem-imaje.com</v>
      </c>
      <c r="F52" s="85" t="str">
        <f>IFERROR(INDEX('Infosys User List'!G:G,MATCH(Tableau2[[#This Row],[Email]],'Infosys User List'!E:E,0)),"")</f>
        <v/>
      </c>
      <c r="G52" s="86" t="str">
        <f>IFERROR(INDEX('Infosys User List'!D:D,MATCH(Tableau2[[#This Row],[Email]],'Infosys User List'!E:E,0)),"")</f>
        <v/>
      </c>
      <c r="H52" s="86" t="str">
        <f>IFERROR(INDEX('SAP User List'!H:H,MATCH(Tableau2[[#This Row],[Email]],'SAP User List'!E:E,0)),"")</f>
        <v/>
      </c>
      <c r="I52" s="86" t="str">
        <f>IFERROR(INDEX('Infosys User List'!K:K,MATCH(Tableau2[[#This Row],[Email]],'Infosys User List'!E:E,0)),"Missing")</f>
        <v>Missing</v>
      </c>
      <c r="J52" s="87" t="str">
        <f>IFERROR(INDEX('Infosys User List'!L:L,MATCH(Tableau2[[#This Row],[Email]],'Infosys User List'!E:E,0)),"")</f>
        <v/>
      </c>
      <c r="K52" s="87" t="str">
        <f>IFERROR(INDEX('Infosys User List'!M:M,MATCH(Tableau2[[#This Row],[Email]],'Infosys User List'!E:E,0)),"")</f>
        <v/>
      </c>
      <c r="L52" s="86" t="str">
        <f>IFERROR(INDEX('Infosys User List'!F:F,MATCH(Tableau2[[#This Row],[Email]],'Infosys User List'!E:E,0)),"")</f>
        <v/>
      </c>
      <c r="M52" s="86"/>
      <c r="N52" s="86"/>
      <c r="O52" s="86" t="str">
        <f>IFERROR(INDEX('Infosys User List'!A:A,MATCH(Tableau2[[#This Row],[Email]],'Infosys User List'!E:E,0)),"")</f>
        <v/>
      </c>
      <c r="P52" s="99"/>
      <c r="Q52" s="107" t="s">
        <v>6136</v>
      </c>
      <c r="R52" s="115" t="s">
        <v>6136</v>
      </c>
      <c r="S52" s="110" t="str">
        <f>IFERROR(IF(INDEX('SAP User List'!J:J,MATCH(Tableau2[[#This Row],[Employee ID]],'SAP User List'!J:J,0))=Tableau2[[#This Row],[Employee ID]],"Active","Inactive"),"Inactive")</f>
        <v>Inactive</v>
      </c>
      <c r="T52" s="115"/>
      <c r="U52" s="110"/>
      <c r="V52" s="115"/>
      <c r="W52" s="110"/>
      <c r="X52" s="115"/>
      <c r="Y52" s="94" t="str">
        <f>IFERROR(VLOOKUP(Tableau2[[#This Row],[Email]],'Bank Access List'!$A:$B,2,0),"Inactive")</f>
        <v>Inactive</v>
      </c>
      <c r="Z52" s="110"/>
      <c r="AA52" s="93"/>
      <c r="AB52" s="93" t="str">
        <f>IFERROR(IF(INDEX('Cadency User List'!O:O,MATCH(Tableau2[[#This Row],[Email]],'Cadency User List'!E:E,0))="Yes","Active","Inactive"),"Inactive")</f>
        <v>Inactive</v>
      </c>
      <c r="AC52" s="93"/>
      <c r="AD52" s="93"/>
      <c r="AE52" s="93"/>
      <c r="AF52" s="93"/>
      <c r="AG52" s="93"/>
      <c r="AH52" s="93"/>
      <c r="AI52" s="93"/>
      <c r="AJ52" s="93" t="str">
        <f t="shared" si="2"/>
        <v/>
      </c>
    </row>
    <row r="53" spans="1:36" x14ac:dyDescent="0.25">
      <c r="A53" s="79">
        <v>28192</v>
      </c>
      <c r="B53" s="80" t="s">
        <v>50</v>
      </c>
      <c r="C53" s="80" t="s">
        <v>524</v>
      </c>
      <c r="D53" s="80" t="str">
        <f t="shared" si="1"/>
        <v>Ursula n'Guessan</v>
      </c>
      <c r="E53" s="80" t="str">
        <f>MID(Tableau2[[#This Row],[First Name]],1,1)&amp;Tableau2[[#This Row],[Last Name]]&amp;"@markem-imaje.com"</f>
        <v>Un'Guessan@markem-imaje.com</v>
      </c>
      <c r="F53" s="85" t="str">
        <f>IFERROR(INDEX('Infosys User List'!G:G,MATCH(Tableau2[[#This Row],[Email]],'Infosys User List'!E:E,0)),"")</f>
        <v/>
      </c>
      <c r="G53" s="86" t="str">
        <f>IFERROR(INDEX('Infosys User List'!D:D,MATCH(Tableau2[[#This Row],[Email]],'Infosys User List'!E:E,0)),"")</f>
        <v/>
      </c>
      <c r="H53" s="86" t="str">
        <f>IFERROR(INDEX('SAP User List'!H:H,MATCH(Tableau2[[#This Row],[Email]],'SAP User List'!E:E,0)),"")</f>
        <v/>
      </c>
      <c r="I53" s="86" t="str">
        <f>IFERROR(INDEX('Infosys User List'!K:K,MATCH(Tableau2[[#This Row],[Email]],'Infosys User List'!E:E,0)),"Missing")</f>
        <v>Missing</v>
      </c>
      <c r="J53" s="87" t="str">
        <f>IFERROR(INDEX('Infosys User List'!L:L,MATCH(Tableau2[[#This Row],[Email]],'Infosys User List'!E:E,0)),"")</f>
        <v/>
      </c>
      <c r="K53" s="87" t="str">
        <f>IFERROR(INDEX('Infosys User List'!M:M,MATCH(Tableau2[[#This Row],[Email]],'Infosys User List'!E:E,0)),"")</f>
        <v/>
      </c>
      <c r="L53" s="86" t="str">
        <f>IFERROR(INDEX('Infosys User List'!F:F,MATCH(Tableau2[[#This Row],[Email]],'Infosys User List'!E:E,0)),"")</f>
        <v/>
      </c>
      <c r="M53" s="86"/>
      <c r="N53" s="86"/>
      <c r="O53" s="86" t="str">
        <f>IFERROR(INDEX('Infosys User List'!A:A,MATCH(Tableau2[[#This Row],[Email]],'Infosys User List'!E:E,0)),"")</f>
        <v/>
      </c>
      <c r="P53" s="99"/>
      <c r="Q53" s="107" t="s">
        <v>6136</v>
      </c>
      <c r="R53" s="115" t="s">
        <v>6136</v>
      </c>
      <c r="S53" s="110" t="str">
        <f>IFERROR(IF(INDEX('SAP User List'!J:J,MATCH(Tableau2[[#This Row],[Employee ID]],'SAP User List'!J:J,0))=Tableau2[[#This Row],[Employee ID]],"Active","Inactive"),"Inactive")</f>
        <v>Active</v>
      </c>
      <c r="T53" s="115"/>
      <c r="U53" s="110"/>
      <c r="V53" s="115"/>
      <c r="W53" s="110"/>
      <c r="X53" s="115" t="s">
        <v>6136</v>
      </c>
      <c r="Y53" s="94" t="str">
        <f>IFERROR(VLOOKUP(Tableau2[[#This Row],[Email]],'Bank Access List'!$A:$B,2,0),"Inactive")</f>
        <v>Active</v>
      </c>
      <c r="Z53" s="110"/>
      <c r="AA53" s="93"/>
      <c r="AB53" s="93" t="str">
        <f>IFERROR(IF(INDEX('Cadency User List'!O:O,MATCH(Tableau2[[#This Row],[Email]],'Cadency User List'!E:E,0))="Yes","Active","Inactive"),"Inactive")</f>
        <v>Inactive</v>
      </c>
      <c r="AC53" s="93"/>
      <c r="AD53" s="93"/>
      <c r="AE53" s="93"/>
      <c r="AF53" s="93"/>
      <c r="AG53" s="93"/>
      <c r="AH53" s="93"/>
      <c r="AI53" s="93"/>
      <c r="AJ53" s="93" t="str">
        <f t="shared" si="2"/>
        <v/>
      </c>
    </row>
    <row r="54" spans="1:36" x14ac:dyDescent="0.25">
      <c r="A54" s="79">
        <v>1259</v>
      </c>
      <c r="B54" s="80" t="s">
        <v>54</v>
      </c>
      <c r="C54" s="80" t="s">
        <v>525</v>
      </c>
      <c r="D54" s="80" t="str">
        <f t="shared" si="1"/>
        <v>Marta Palczynska</v>
      </c>
      <c r="E54" s="80" t="str">
        <f>MID(Tableau2[[#This Row],[First Name]],1,1)&amp;Tableau2[[#This Row],[Last Name]]&amp;"@markem-imaje.com"</f>
        <v>MPalczynska@markem-imaje.com</v>
      </c>
      <c r="F54" s="85" t="str">
        <f>IFERROR(INDEX('Infosys User List'!G:G,MATCH(Tableau2[[#This Row],[Email]],'Infosys User List'!E:E,0)),"")</f>
        <v>Aleksandra Sliwkiewicz</v>
      </c>
      <c r="G54" s="86">
        <f>IFERROR(INDEX('Infosys User List'!D:D,MATCH(Tableau2[[#This Row],[Email]],'Infosys User List'!E:E,0)),"")</f>
        <v>0</v>
      </c>
      <c r="H54" s="86" t="str">
        <f>IFERROR(INDEX('SAP User List'!H:H,MATCH(Tableau2[[#This Row],[Email]],'SAP User List'!E:E,0)),"")</f>
        <v>France</v>
      </c>
      <c r="I54" s="86" t="str">
        <f>IFERROR(INDEX('Infosys User List'!K:K,MATCH(Tableau2[[#This Row],[Email]],'Infosys User List'!E:E,0)),"Missing")</f>
        <v>Active</v>
      </c>
      <c r="J54" s="87">
        <f>IFERROR(INDEX('Infosys User List'!L:L,MATCH(Tableau2[[#This Row],[Email]],'Infosys User List'!E:E,0)),"")</f>
        <v>0</v>
      </c>
      <c r="K54" s="87">
        <f>IFERROR(INDEX('Infosys User List'!M:M,MATCH(Tableau2[[#This Row],[Email]],'Infosys User List'!E:E,0)),"")</f>
        <v>0</v>
      </c>
      <c r="L54" s="86" t="str">
        <f>IFERROR(INDEX('Infosys User List'!F:F,MATCH(Tableau2[[#This Row],[Email]],'Infosys User List'!E:E,0)),"")</f>
        <v>Lodz</v>
      </c>
      <c r="M54" s="86"/>
      <c r="N54" s="86"/>
      <c r="O54" s="86" t="str">
        <f>IFERROR(INDEX('Infosys User List'!A:A,MATCH(Tableau2[[#This Row],[Email]],'Infosys User List'!E:E,0)),"")</f>
        <v>AP</v>
      </c>
      <c r="P54" s="99"/>
      <c r="Q54" s="107" t="s">
        <v>6136</v>
      </c>
      <c r="R54" s="115" t="s">
        <v>6136</v>
      </c>
      <c r="S54" s="110" t="str">
        <f>IFERROR(IF(INDEX('SAP User List'!J:J,MATCH(Tableau2[[#This Row],[Employee ID]],'SAP User List'!J:J,0))=Tableau2[[#This Row],[Employee ID]],"Active","Inactive"),"Inactive")</f>
        <v>Active</v>
      </c>
      <c r="T54" s="115"/>
      <c r="U54" s="110"/>
      <c r="V54" s="115"/>
      <c r="W54" s="110"/>
      <c r="X54" s="115"/>
      <c r="Y54" s="94" t="str">
        <f>IFERROR(VLOOKUP(Tableau2[[#This Row],[Email]],'Bank Access List'!$A:$B,2,0),"Inactive")</f>
        <v>Inactive</v>
      </c>
      <c r="Z54" s="110"/>
      <c r="AA54" s="93"/>
      <c r="AB54" s="93" t="str">
        <f>IFERROR(IF(INDEX('Cadency User List'!O:O,MATCH(Tableau2[[#This Row],[Email]],'Cadency User List'!E:E,0))="Yes","Active","Inactive"),"Inactive")</f>
        <v>Inactive</v>
      </c>
      <c r="AC54" s="93"/>
      <c r="AD54" s="93"/>
      <c r="AE54" s="93"/>
      <c r="AF54" s="93"/>
      <c r="AG54" s="93"/>
      <c r="AH54" s="93"/>
      <c r="AI54" s="93"/>
      <c r="AJ54" s="93" t="str">
        <f t="shared" si="2"/>
        <v/>
      </c>
    </row>
    <row r="55" spans="1:36" x14ac:dyDescent="0.25">
      <c r="A55" s="79">
        <v>36103</v>
      </c>
      <c r="B55" s="80" t="s">
        <v>93</v>
      </c>
      <c r="C55" s="80" t="s">
        <v>446</v>
      </c>
      <c r="D55" s="80" t="str">
        <f t="shared" si="1"/>
        <v>Oleg Pavliv</v>
      </c>
      <c r="E55" s="80" t="str">
        <f>MID(Tableau2[[#This Row],[First Name]],1,1)&amp;Tableau2[[#This Row],[Last Name]]&amp;"@markem-imaje.com"</f>
        <v>OPavliv@markem-imaje.com</v>
      </c>
      <c r="F55" s="85" t="str">
        <f>IFERROR(INDEX('Infosys User List'!G:G,MATCH(Tableau2[[#This Row],[Email]],'Infosys User List'!E:E,0)),"")</f>
        <v>Aneta Sadowska</v>
      </c>
      <c r="G55" s="86">
        <f>IFERROR(INDEX('Infosys User List'!D:D,MATCH(Tableau2[[#This Row],[Email]],'Infosys User List'!E:E,0)),"")</f>
        <v>0</v>
      </c>
      <c r="H55" s="86" t="str">
        <f>IFERROR(INDEX('SAP User List'!H:H,MATCH(Tableau2[[#This Row],[Email]],'SAP User List'!E:E,0)),"")</f>
        <v>Germany</v>
      </c>
      <c r="I55" s="86" t="str">
        <f>IFERROR(INDEX('Infosys User List'!K:K,MATCH(Tableau2[[#This Row],[Email]],'Infosys User List'!E:E,0)),"Missing")</f>
        <v>Active</v>
      </c>
      <c r="J55" s="87">
        <f>IFERROR(INDEX('Infosys User List'!L:L,MATCH(Tableau2[[#This Row],[Email]],'Infosys User List'!E:E,0)),"")</f>
        <v>0</v>
      </c>
      <c r="K55" s="87">
        <f>IFERROR(INDEX('Infosys User List'!M:M,MATCH(Tableau2[[#This Row],[Email]],'Infosys User List'!E:E,0)),"")</f>
        <v>0</v>
      </c>
      <c r="L55" s="86" t="str">
        <f>IFERROR(INDEX('Infosys User List'!F:F,MATCH(Tableau2[[#This Row],[Email]],'Infosys User List'!E:E,0)),"")</f>
        <v>Lodz</v>
      </c>
      <c r="M55" s="86"/>
      <c r="N55" s="86"/>
      <c r="O55" s="86" t="str">
        <f>IFERROR(INDEX('Infosys User List'!A:A,MATCH(Tableau2[[#This Row],[Email]],'Infosys User List'!E:E,0)),"")</f>
        <v>AR</v>
      </c>
      <c r="P55" s="99"/>
      <c r="Q55" s="107" t="s">
        <v>6136</v>
      </c>
      <c r="R55" s="115" t="s">
        <v>6136</v>
      </c>
      <c r="S55" s="110" t="str">
        <f>IFERROR(IF(INDEX('SAP User List'!J:J,MATCH(Tableau2[[#This Row],[Employee ID]],'SAP User List'!J:J,0))=Tableau2[[#This Row],[Employee ID]],"Active","Inactive"),"Inactive")</f>
        <v>Active</v>
      </c>
      <c r="T55" s="115"/>
      <c r="U55" s="110"/>
      <c r="V55" s="115"/>
      <c r="W55" s="110"/>
      <c r="X55" s="115"/>
      <c r="Y55" s="94" t="str">
        <f>IFERROR(VLOOKUP(Tableau2[[#This Row],[Email]],'Bank Access List'!$A:$B,2,0),"Inactive")</f>
        <v>Inactive</v>
      </c>
      <c r="Z55" s="110"/>
      <c r="AA55" s="93"/>
      <c r="AB55" s="93" t="str">
        <f>IFERROR(IF(INDEX('Cadency User List'!O:O,MATCH(Tableau2[[#This Row],[Email]],'Cadency User List'!E:E,0))="Yes","Active","Inactive"),"Inactive")</f>
        <v>Inactive</v>
      </c>
      <c r="AC55" s="93"/>
      <c r="AD55" s="93"/>
      <c r="AE55" s="93"/>
      <c r="AF55" s="93"/>
      <c r="AG55" s="93"/>
      <c r="AH55" s="93"/>
      <c r="AI55" s="93"/>
      <c r="AJ55" s="93" t="str">
        <f t="shared" si="2"/>
        <v/>
      </c>
    </row>
    <row r="56" spans="1:36" x14ac:dyDescent="0.25">
      <c r="A56" s="79">
        <v>36248</v>
      </c>
      <c r="B56" s="80" t="s">
        <v>116</v>
      </c>
      <c r="C56" s="80" t="s">
        <v>448</v>
      </c>
      <c r="D56" s="80" t="str">
        <f t="shared" si="1"/>
        <v>Damian Pawlak</v>
      </c>
      <c r="E56" s="80" t="str">
        <f>MID(Tableau2[[#This Row],[First Name]],1,1)&amp;Tableau2[[#This Row],[Last Name]]&amp;"@markem-imaje.com"</f>
        <v>DPawlak@markem-imaje.com</v>
      </c>
      <c r="F56" s="85" t="str">
        <f>IFERROR(INDEX('Infosys User List'!G:G,MATCH(Tableau2[[#This Row],[Email]],'Infosys User List'!E:E,0)),"")</f>
        <v>Daria Rutkowska</v>
      </c>
      <c r="G56" s="86">
        <f>IFERROR(INDEX('Infosys User List'!D:D,MATCH(Tableau2[[#This Row],[Email]],'Infosys User List'!E:E,0)),"")</f>
        <v>0</v>
      </c>
      <c r="H56" s="86" t="str">
        <f>IFERROR(INDEX('SAP User List'!H:H,MATCH(Tableau2[[#This Row],[Email]],'SAP User List'!E:E,0)),"")</f>
        <v>Germany</v>
      </c>
      <c r="I56" s="86" t="str">
        <f>IFERROR(INDEX('Infosys User List'!K:K,MATCH(Tableau2[[#This Row],[Email]],'Infosys User List'!E:E,0)),"Missing")</f>
        <v>Active</v>
      </c>
      <c r="J56" s="87">
        <f>IFERROR(INDEX('Infosys User List'!L:L,MATCH(Tableau2[[#This Row],[Email]],'Infosys User List'!E:E,0)),"")</f>
        <v>0</v>
      </c>
      <c r="K56" s="87">
        <f>IFERROR(INDEX('Infosys User List'!M:M,MATCH(Tableau2[[#This Row],[Email]],'Infosys User List'!E:E,0)),"")</f>
        <v>0</v>
      </c>
      <c r="L56" s="86" t="str">
        <f>IFERROR(INDEX('Infosys User List'!F:F,MATCH(Tableau2[[#This Row],[Email]],'Infosys User List'!E:E,0)),"")</f>
        <v>Lodz</v>
      </c>
      <c r="M56" s="86"/>
      <c r="N56" s="86"/>
      <c r="O56" s="86" t="str">
        <f>IFERROR(INDEX('Infosys User List'!A:A,MATCH(Tableau2[[#This Row],[Email]],'Infosys User List'!E:E,0)),"")</f>
        <v>GL</v>
      </c>
      <c r="P56" s="99"/>
      <c r="Q56" s="107" t="s">
        <v>6136</v>
      </c>
      <c r="R56" s="115" t="s">
        <v>6136</v>
      </c>
      <c r="S56" s="110" t="str">
        <f>IFERROR(IF(INDEX('SAP User List'!J:J,MATCH(Tableau2[[#This Row],[Employee ID]],'SAP User List'!J:J,0))=Tableau2[[#This Row],[Employee ID]],"Active","Inactive"),"Inactive")</f>
        <v>Active</v>
      </c>
      <c r="T56" s="115"/>
      <c r="U56" s="110"/>
      <c r="V56" s="115"/>
      <c r="W56" s="110"/>
      <c r="X56" s="115"/>
      <c r="Y56" s="94" t="str">
        <f>IFERROR(VLOOKUP(Tableau2[[#This Row],[Email]],'Bank Access List'!$A:$B,2,0),"Inactive")</f>
        <v>Inactive</v>
      </c>
      <c r="Z56" s="110"/>
      <c r="AA56" s="93" t="s">
        <v>6136</v>
      </c>
      <c r="AB56" s="93" t="str">
        <f>IFERROR(IF(INDEX('Cadency User List'!O:O,MATCH(Tableau2[[#This Row],[Email]],'Cadency User List'!E:E,0))="Yes","Active","Inactive"),"Inactive")</f>
        <v>Active</v>
      </c>
      <c r="AC56" s="93"/>
      <c r="AD56" s="93"/>
      <c r="AE56" s="93"/>
      <c r="AF56" s="93"/>
      <c r="AG56" s="93"/>
      <c r="AH56" s="93"/>
      <c r="AI56" s="93"/>
      <c r="AJ56" s="93" t="str">
        <f t="shared" si="2"/>
        <v/>
      </c>
    </row>
    <row r="57" spans="1:36" x14ac:dyDescent="0.25">
      <c r="A57" s="79">
        <v>1145</v>
      </c>
      <c r="B57" s="80" t="s">
        <v>54</v>
      </c>
      <c r="C57" s="80" t="s">
        <v>526</v>
      </c>
      <c r="D57" s="80" t="str">
        <f t="shared" si="1"/>
        <v>Marta Pilich</v>
      </c>
      <c r="E57" s="80" t="str">
        <f>MID(Tableau2[[#This Row],[First Name]],1,1)&amp;Tableau2[[#This Row],[Last Name]]&amp;"@markem-imaje.com"</f>
        <v>MPilich@markem-imaje.com</v>
      </c>
      <c r="F57" s="85" t="str">
        <f>IFERROR(INDEX('Infosys User List'!G:G,MATCH(Tableau2[[#This Row],[Email]],'Infosys User List'!E:E,0)),"")</f>
        <v>Daria Rutkowska</v>
      </c>
      <c r="G57" s="86">
        <f>IFERROR(INDEX('Infosys User List'!D:D,MATCH(Tableau2[[#This Row],[Email]],'Infosys User List'!E:E,0)),"")</f>
        <v>0</v>
      </c>
      <c r="H57" s="86" t="str">
        <f>IFERROR(INDEX('SAP User List'!H:H,MATCH(Tableau2[[#This Row],[Email]],'SAP User List'!E:E,0)),"")</f>
        <v>France</v>
      </c>
      <c r="I57" s="86" t="str">
        <f>IFERROR(INDEX('Infosys User List'!K:K,MATCH(Tableau2[[#This Row],[Email]],'Infosys User List'!E:E,0)),"Missing")</f>
        <v>Active - Long Leave</v>
      </c>
      <c r="J57" s="87">
        <f>IFERROR(INDEX('Infosys User List'!L:L,MATCH(Tableau2[[#This Row],[Email]],'Infosys User List'!E:E,0)),"")</f>
        <v>0</v>
      </c>
      <c r="K57" s="87">
        <f>IFERROR(INDEX('Infosys User List'!M:M,MATCH(Tableau2[[#This Row],[Email]],'Infosys User List'!E:E,0)),"")</f>
        <v>0</v>
      </c>
      <c r="L57" s="86" t="str">
        <f>IFERROR(INDEX('Infosys User List'!F:F,MATCH(Tableau2[[#This Row],[Email]],'Infosys User List'!E:E,0)),"")</f>
        <v>Lodz</v>
      </c>
      <c r="M57" s="86"/>
      <c r="N57" s="86"/>
      <c r="O57" s="86" t="str">
        <f>IFERROR(INDEX('Infosys User List'!A:A,MATCH(Tableau2[[#This Row],[Email]],'Infosys User List'!E:E,0)),"")</f>
        <v>GL</v>
      </c>
      <c r="P57" s="99"/>
      <c r="Q57" s="107" t="s">
        <v>6136</v>
      </c>
      <c r="R57" s="115" t="s">
        <v>6136</v>
      </c>
      <c r="S57" s="110" t="str">
        <f>IFERROR(IF(INDEX('SAP User List'!J:J,MATCH(Tableau2[[#This Row],[Employee ID]],'SAP User List'!J:J,0))=Tableau2[[#This Row],[Employee ID]],"Active","Inactive"),"Inactive")</f>
        <v>Active</v>
      </c>
      <c r="T57" s="115"/>
      <c r="U57" s="110"/>
      <c r="V57" s="115"/>
      <c r="W57" s="110"/>
      <c r="X57" s="115" t="s">
        <v>6136</v>
      </c>
      <c r="Y57" s="94" t="str">
        <f>IFERROR(VLOOKUP(Tableau2[[#This Row],[Email]],'Bank Access List'!$A:$B,2,0),"Inactive")</f>
        <v>Active</v>
      </c>
      <c r="Z57" s="110"/>
      <c r="AA57" s="93"/>
      <c r="AB57" s="93" t="str">
        <f>IFERROR(IF(INDEX('Cadency User List'!O:O,MATCH(Tableau2[[#This Row],[Email]],'Cadency User List'!E:E,0))="Yes","Active","Inactive"),"Inactive")</f>
        <v>Inactive</v>
      </c>
      <c r="AC57" s="93"/>
      <c r="AD57" s="93"/>
      <c r="AE57" s="93"/>
      <c r="AF57" s="93"/>
      <c r="AG57" s="93"/>
      <c r="AH57" s="93"/>
      <c r="AI57" s="93"/>
      <c r="AJ57" s="93" t="str">
        <f t="shared" si="2"/>
        <v/>
      </c>
    </row>
    <row r="58" spans="1:36" x14ac:dyDescent="0.25">
      <c r="A58" s="79">
        <v>28176</v>
      </c>
      <c r="B58" s="80" t="s">
        <v>57</v>
      </c>
      <c r="C58" s="80" t="s">
        <v>451</v>
      </c>
      <c r="D58" s="80" t="str">
        <f t="shared" si="1"/>
        <v>Joanna Pioro</v>
      </c>
      <c r="E58" s="80" t="str">
        <f>MID(Tableau2[[#This Row],[First Name]],1,1)&amp;Tableau2[[#This Row],[Last Name]]&amp;"@markem-imaje.com"</f>
        <v>JPioro@markem-imaje.com</v>
      </c>
      <c r="F58" s="85" t="str">
        <f>IFERROR(INDEX('Infosys User List'!G:G,MATCH(Tableau2[[#This Row],[Email]],'Infosys User List'!E:E,0)),"")</f>
        <v>Aleksandra Sliwkiewicz</v>
      </c>
      <c r="G58" s="86">
        <f>IFERROR(INDEX('Infosys User List'!D:D,MATCH(Tableau2[[#This Row],[Email]],'Infosys User List'!E:E,0)),"")</f>
        <v>0</v>
      </c>
      <c r="H58" s="86" t="str">
        <f>IFERROR(INDEX('SAP User List'!H:H,MATCH(Tableau2[[#This Row],[Email]],'SAP User List'!E:E,0)),"")</f>
        <v>France</v>
      </c>
      <c r="I58" s="86" t="str">
        <f>IFERROR(INDEX('Infosys User List'!K:K,MATCH(Tableau2[[#This Row],[Email]],'Infosys User List'!E:E,0)),"Missing")</f>
        <v>Active - Long Leave</v>
      </c>
      <c r="J58" s="87">
        <f>IFERROR(INDEX('Infosys User List'!L:L,MATCH(Tableau2[[#This Row],[Email]],'Infosys User List'!E:E,0)),"")</f>
        <v>0</v>
      </c>
      <c r="K58" s="87">
        <f>IFERROR(INDEX('Infosys User List'!M:M,MATCH(Tableau2[[#This Row],[Email]],'Infosys User List'!E:E,0)),"")</f>
        <v>0</v>
      </c>
      <c r="L58" s="86" t="str">
        <f>IFERROR(INDEX('Infosys User List'!F:F,MATCH(Tableau2[[#This Row],[Email]],'Infosys User List'!E:E,0)),"")</f>
        <v>Lodz</v>
      </c>
      <c r="M58" s="86"/>
      <c r="N58" s="86"/>
      <c r="O58" s="86" t="str">
        <f>IFERROR(INDEX('Infosys User List'!A:A,MATCH(Tableau2[[#This Row],[Email]],'Infosys User List'!E:E,0)),"")</f>
        <v>AP</v>
      </c>
      <c r="P58" s="99"/>
      <c r="Q58" s="107" t="s">
        <v>6136</v>
      </c>
      <c r="R58" s="115" t="s">
        <v>6136</v>
      </c>
      <c r="S58" s="110" t="str">
        <f>IFERROR(IF(INDEX('SAP User List'!J:J,MATCH(Tableau2[[#This Row],[Employee ID]],'SAP User List'!J:J,0))=Tableau2[[#This Row],[Employee ID]],"Active","Inactive"),"Inactive")</f>
        <v>Active</v>
      </c>
      <c r="T58" s="115"/>
      <c r="U58" s="110"/>
      <c r="V58" s="115"/>
      <c r="W58" s="110"/>
      <c r="X58" s="115"/>
      <c r="Y58" s="94" t="str">
        <f>IFERROR(VLOOKUP(Tableau2[[#This Row],[Email]],'Bank Access List'!$A:$B,2,0),"Inactive")</f>
        <v>Inactive</v>
      </c>
      <c r="Z58" s="110"/>
      <c r="AA58" s="93"/>
      <c r="AB58" s="93" t="str">
        <f>IFERROR(IF(INDEX('Cadency User List'!O:O,MATCH(Tableau2[[#This Row],[Email]],'Cadency User List'!E:E,0))="Yes","Active","Inactive"),"Inactive")</f>
        <v>Inactive</v>
      </c>
      <c r="AC58" s="93"/>
      <c r="AD58" s="93"/>
      <c r="AE58" s="93"/>
      <c r="AF58" s="93"/>
      <c r="AG58" s="93"/>
      <c r="AH58" s="93"/>
      <c r="AI58" s="93"/>
      <c r="AJ58" s="93" t="str">
        <f t="shared" si="2"/>
        <v/>
      </c>
    </row>
    <row r="59" spans="1:36" x14ac:dyDescent="0.25">
      <c r="A59" s="79">
        <v>36096</v>
      </c>
      <c r="B59" s="80" t="s">
        <v>118</v>
      </c>
      <c r="C59" s="80" t="s">
        <v>119</v>
      </c>
      <c r="D59" s="80" t="str">
        <f t="shared" si="1"/>
        <v>Bohdan POSELIUZHNYI</v>
      </c>
      <c r="E59" s="80" t="str">
        <f>MID(Tableau2[[#This Row],[First Name]],1,1)&amp;Tableau2[[#This Row],[Last Name]]&amp;"@markem-imaje.com"</f>
        <v>BPOSELIUZHNYI@markem-imaje.com</v>
      </c>
      <c r="F59" s="85" t="str">
        <f>IFERROR(INDEX('Infosys User List'!G:G,MATCH(Tableau2[[#This Row],[Email]],'Infosys User List'!E:E,0)),"")</f>
        <v/>
      </c>
      <c r="G59" s="86" t="str">
        <f>IFERROR(INDEX('Infosys User List'!D:D,MATCH(Tableau2[[#This Row],[Email]],'Infosys User List'!E:E,0)),"")</f>
        <v/>
      </c>
      <c r="H59" s="86" t="str">
        <f>IFERROR(INDEX('SAP User List'!H:H,MATCH(Tableau2[[#This Row],[Email]],'SAP User List'!E:E,0)),"")</f>
        <v/>
      </c>
      <c r="I59" s="86" t="str">
        <f>IFERROR(INDEX('Infosys User List'!K:K,MATCH(Tableau2[[#This Row],[Email]],'Infosys User List'!E:E,0)),"Missing")</f>
        <v>Missing</v>
      </c>
      <c r="J59" s="87" t="str">
        <f>IFERROR(INDEX('Infosys User List'!L:L,MATCH(Tableau2[[#This Row],[Email]],'Infosys User List'!E:E,0)),"")</f>
        <v/>
      </c>
      <c r="K59" s="87" t="str">
        <f>IFERROR(INDEX('Infosys User List'!M:M,MATCH(Tableau2[[#This Row],[Email]],'Infosys User List'!E:E,0)),"")</f>
        <v/>
      </c>
      <c r="L59" s="86" t="str">
        <f>IFERROR(INDEX('Infosys User List'!F:F,MATCH(Tableau2[[#This Row],[Email]],'Infosys User List'!E:E,0)),"")</f>
        <v/>
      </c>
      <c r="M59" s="86"/>
      <c r="N59" s="86"/>
      <c r="O59" s="86" t="str">
        <f>IFERROR(INDEX('Infosys User List'!A:A,MATCH(Tableau2[[#This Row],[Email]],'Infosys User List'!E:E,0)),"")</f>
        <v/>
      </c>
      <c r="P59" s="99"/>
      <c r="Q59" s="107" t="s">
        <v>6136</v>
      </c>
      <c r="R59" s="115" t="s">
        <v>6136</v>
      </c>
      <c r="S59" s="110" t="str">
        <f>IFERROR(IF(INDEX('SAP User List'!J:J,MATCH(Tableau2[[#This Row],[Employee ID]],'SAP User List'!J:J,0))=Tableau2[[#This Row],[Employee ID]],"Active","Inactive"),"Inactive")</f>
        <v>Active</v>
      </c>
      <c r="T59" s="115"/>
      <c r="U59" s="110"/>
      <c r="V59" s="115"/>
      <c r="W59" s="110"/>
      <c r="X59" s="115"/>
      <c r="Y59" s="94" t="str">
        <f>IFERROR(VLOOKUP(Tableau2[[#This Row],[Email]],'Bank Access List'!$A:$B,2,0),"Inactive")</f>
        <v>Inactive</v>
      </c>
      <c r="Z59" s="110"/>
      <c r="AA59" s="93"/>
      <c r="AB59" s="93" t="str">
        <f>IFERROR(IF(INDEX('Cadency User List'!O:O,MATCH(Tableau2[[#This Row],[Email]],'Cadency User List'!E:E,0))="Yes","Active","Inactive"),"Inactive")</f>
        <v>Inactive</v>
      </c>
      <c r="AC59" s="93"/>
      <c r="AD59" s="93"/>
      <c r="AE59" s="93"/>
      <c r="AF59" s="93"/>
      <c r="AG59" s="93"/>
      <c r="AH59" s="93"/>
      <c r="AI59" s="93"/>
      <c r="AJ59" s="93" t="str">
        <f t="shared" si="2"/>
        <v/>
      </c>
    </row>
    <row r="60" spans="1:36" x14ac:dyDescent="0.25">
      <c r="A60" s="79">
        <v>36498</v>
      </c>
      <c r="B60" s="80" t="s">
        <v>5830</v>
      </c>
      <c r="C60" s="80" t="s">
        <v>5831</v>
      </c>
      <c r="D60" s="80" t="str">
        <f t="shared" si="1"/>
        <v>Ela Rinke</v>
      </c>
      <c r="E60" s="80" t="str">
        <f>MID(Tableau2[[#This Row],[First Name]],1,1)&amp;Tableau2[[#This Row],[Last Name]]&amp;"@markem-imaje.com"</f>
        <v>ERinke@markem-imaje.com</v>
      </c>
      <c r="F60" s="85" t="str">
        <f>IFERROR(INDEX('Infosys User List'!G:G,MATCH(Tableau2[[#This Row],[Email]],'Infosys User List'!E:E,0)),"")</f>
        <v>Aneta Sadowska</v>
      </c>
      <c r="G60" s="86">
        <f>IFERROR(INDEX('Infosys User List'!D:D,MATCH(Tableau2[[#This Row],[Email]],'Infosys User List'!E:E,0)),"")</f>
        <v>0</v>
      </c>
      <c r="H60" s="86" t="str">
        <f>IFERROR(INDEX('SAP User List'!H:H,MATCH(Tableau2[[#This Row],[Email]],'SAP User List'!E:E,0)),"")</f>
        <v/>
      </c>
      <c r="I60" s="86" t="str">
        <f>IFERROR(INDEX('Infosys User List'!K:K,MATCH(Tableau2[[#This Row],[Email]],'Infosys User List'!E:E,0)),"Missing")</f>
        <v>Active</v>
      </c>
      <c r="J60" s="87">
        <f>IFERROR(INDEX('Infosys User List'!L:L,MATCH(Tableau2[[#This Row],[Email]],'Infosys User List'!E:E,0)),"")</f>
        <v>43101</v>
      </c>
      <c r="K60" s="87">
        <f>IFERROR(INDEX('Infosys User List'!M:M,MATCH(Tableau2[[#This Row],[Email]],'Infosys User List'!E:E,0)),"")</f>
        <v>0</v>
      </c>
      <c r="L60" s="86" t="str">
        <f>IFERROR(INDEX('Infosys User List'!F:F,MATCH(Tableau2[[#This Row],[Email]],'Infosys User List'!E:E,0)),"")</f>
        <v>Lodz</v>
      </c>
      <c r="M60" s="86"/>
      <c r="N60" s="86"/>
      <c r="O60" s="86" t="str">
        <f>IFERROR(INDEX('Infosys User List'!A:A,MATCH(Tableau2[[#This Row],[Email]],'Infosys User List'!E:E,0)),"")</f>
        <v>AR</v>
      </c>
      <c r="P60" s="99"/>
      <c r="Q60" s="107" t="s">
        <v>6136</v>
      </c>
      <c r="R60" s="115" t="s">
        <v>6136</v>
      </c>
      <c r="S60" s="110" t="str">
        <f>IFERROR(IF(INDEX('SAP User List'!J:J,MATCH(Tableau2[[#This Row],[Employee ID]],'SAP User List'!J:J,0))=Tableau2[[#This Row],[Employee ID]],"Active","Inactive"),"Inactive")</f>
        <v>Inactive</v>
      </c>
      <c r="T60" s="115"/>
      <c r="U60" s="110"/>
      <c r="V60" s="115"/>
      <c r="W60" s="110"/>
      <c r="X60" s="115" t="s">
        <v>6079</v>
      </c>
      <c r="Y60" s="94" t="str">
        <f>IFERROR(VLOOKUP(Tableau2[[#This Row],[Email]],'Bank Access List'!$A:$B,2,0),"Inactive")</f>
        <v>Inactive</v>
      </c>
      <c r="Z60" s="110" t="s">
        <v>6094</v>
      </c>
      <c r="AA60" s="93"/>
      <c r="AB60" s="93" t="str">
        <f>IFERROR(IF(INDEX('Cadency User List'!O:O,MATCH(Tableau2[[#This Row],[Email]],'Cadency User List'!E:E,0))="Yes","Active","Inactive"),"Inactive")</f>
        <v>Inactive</v>
      </c>
      <c r="AC60" s="93"/>
      <c r="AD60" s="93"/>
      <c r="AE60" s="93"/>
      <c r="AF60" s="93"/>
      <c r="AG60" s="93"/>
      <c r="AH60" s="93"/>
      <c r="AI60" s="93"/>
      <c r="AJ60" s="93" t="str">
        <f t="shared" si="2"/>
        <v>Yes</v>
      </c>
    </row>
    <row r="61" spans="1:36" x14ac:dyDescent="0.25">
      <c r="A61" s="79">
        <v>1111</v>
      </c>
      <c r="B61" s="80" t="s">
        <v>534</v>
      </c>
      <c r="C61" s="80" t="s">
        <v>52</v>
      </c>
      <c r="D61" s="80" t="str">
        <f t="shared" si="1"/>
        <v>Noe Rodriguez Alamanza</v>
      </c>
      <c r="E61" s="80" t="str">
        <f>MID(Tableau2[[#This Row],[First Name]],1,1)&amp;Tableau2[[#This Row],[Last Name]]&amp;"@markem-imaje.com"</f>
        <v>NRodriguez Alamanza@markem-imaje.com</v>
      </c>
      <c r="F61" s="85" t="str">
        <f>IFERROR(INDEX('Infosys User List'!G:G,MATCH(Tableau2[[#This Row],[Email]],'Infosys User List'!E:E,0)),"")</f>
        <v/>
      </c>
      <c r="G61" s="86" t="str">
        <f>IFERROR(INDEX('Infosys User List'!D:D,MATCH(Tableau2[[#This Row],[Email]],'Infosys User List'!E:E,0)),"")</f>
        <v/>
      </c>
      <c r="H61" s="86" t="str">
        <f>IFERROR(INDEX('SAP User List'!H:H,MATCH(Tableau2[[#This Row],[Email]],'SAP User List'!E:E,0)),"")</f>
        <v/>
      </c>
      <c r="I61" s="86" t="str">
        <f>IFERROR(INDEX('Infosys User List'!K:K,MATCH(Tableau2[[#This Row],[Email]],'Infosys User List'!E:E,0)),"Missing")</f>
        <v>Missing</v>
      </c>
      <c r="J61" s="87" t="str">
        <f>IFERROR(INDEX('Infosys User List'!L:L,MATCH(Tableau2[[#This Row],[Email]],'Infosys User List'!E:E,0)),"")</f>
        <v/>
      </c>
      <c r="K61" s="87" t="str">
        <f>IFERROR(INDEX('Infosys User List'!M:M,MATCH(Tableau2[[#This Row],[Email]],'Infosys User List'!E:E,0)),"")</f>
        <v/>
      </c>
      <c r="L61" s="86" t="str">
        <f>IFERROR(INDEX('Infosys User List'!F:F,MATCH(Tableau2[[#This Row],[Email]],'Infosys User List'!E:E,0)),"")</f>
        <v/>
      </c>
      <c r="M61" s="86"/>
      <c r="N61" s="86"/>
      <c r="O61" s="86" t="str">
        <f>IFERROR(INDEX('Infosys User List'!A:A,MATCH(Tableau2[[#This Row],[Email]],'Infosys User List'!E:E,0)),"")</f>
        <v/>
      </c>
      <c r="P61" s="99"/>
      <c r="Q61" s="107" t="s">
        <v>6136</v>
      </c>
      <c r="R61" s="115" t="s">
        <v>6136</v>
      </c>
      <c r="S61" s="110" t="str">
        <f>IFERROR(IF(INDEX('SAP User List'!J:J,MATCH(Tableau2[[#This Row],[Employee ID]],'SAP User List'!J:J,0))=Tableau2[[#This Row],[Employee ID]],"Active","Inactive"),"Inactive")</f>
        <v>Active</v>
      </c>
      <c r="T61" s="115"/>
      <c r="U61" s="110"/>
      <c r="V61" s="115"/>
      <c r="W61" s="110"/>
      <c r="X61" s="115"/>
      <c r="Y61" s="94" t="str">
        <f>IFERROR(VLOOKUP(Tableau2[[#This Row],[Email]],'Bank Access List'!$A:$B,2,0),"Inactive")</f>
        <v>Inactive</v>
      </c>
      <c r="Z61" s="110"/>
      <c r="AA61" s="93"/>
      <c r="AB61" s="93" t="str">
        <f>IFERROR(IF(INDEX('Cadency User List'!O:O,MATCH(Tableau2[[#This Row],[Email]],'Cadency User List'!E:E,0))="Yes","Active","Inactive"),"Inactive")</f>
        <v>Inactive</v>
      </c>
      <c r="AC61" s="93"/>
      <c r="AD61" s="93"/>
      <c r="AE61" s="93"/>
      <c r="AF61" s="93"/>
      <c r="AG61" s="93"/>
      <c r="AH61" s="93"/>
      <c r="AI61" s="93"/>
      <c r="AJ61" s="93" t="str">
        <f t="shared" si="2"/>
        <v/>
      </c>
    </row>
    <row r="62" spans="1:36" x14ac:dyDescent="0.25">
      <c r="A62" s="79">
        <v>36328</v>
      </c>
      <c r="B62" s="80" t="s">
        <v>120</v>
      </c>
      <c r="C62" s="80" t="s">
        <v>452</v>
      </c>
      <c r="D62" s="80" t="str">
        <f t="shared" si="1"/>
        <v>Daria Rutkowska</v>
      </c>
      <c r="E62" s="80" t="str">
        <f>MID(Tableau2[[#This Row],[First Name]],1,1)&amp;Tableau2[[#This Row],[Last Name]]&amp;"@markem-imaje.com"</f>
        <v>DRutkowska@markem-imaje.com</v>
      </c>
      <c r="F62" s="85" t="str">
        <f>IFERROR(INDEX('Infosys User List'!G:G,MATCH(Tableau2[[#This Row],[Email]],'Infosys User List'!E:E,0)),"")</f>
        <v>Emilia Agier</v>
      </c>
      <c r="G62" s="86">
        <f>IFERROR(INDEX('Infosys User List'!D:D,MATCH(Tableau2[[#This Row],[Email]],'Infosys User List'!E:E,0)),"")</f>
        <v>0</v>
      </c>
      <c r="H62" s="86" t="str">
        <f>IFERROR(INDEX('SAP User List'!H:H,MATCH(Tableau2[[#This Row],[Email]],'SAP User List'!E:E,0)),"")</f>
        <v>Germany</v>
      </c>
      <c r="I62" s="86" t="str">
        <f>IFERROR(INDEX('Infosys User List'!K:K,MATCH(Tableau2[[#This Row],[Email]],'Infosys User List'!E:E,0)),"Missing")</f>
        <v>Active</v>
      </c>
      <c r="J62" s="87">
        <f>IFERROR(INDEX('Infosys User List'!L:L,MATCH(Tableau2[[#This Row],[Email]],'Infosys User List'!E:E,0)),"")</f>
        <v>0</v>
      </c>
      <c r="K62" s="87">
        <f>IFERROR(INDEX('Infosys User List'!M:M,MATCH(Tableau2[[#This Row],[Email]],'Infosys User List'!E:E,0)),"")</f>
        <v>0</v>
      </c>
      <c r="L62" s="86" t="str">
        <f>IFERROR(INDEX('Infosys User List'!F:F,MATCH(Tableau2[[#This Row],[Email]],'Infosys User List'!E:E,0)),"")</f>
        <v>Lodz</v>
      </c>
      <c r="M62" s="86"/>
      <c r="N62" s="86"/>
      <c r="O62" s="86" t="str">
        <f>IFERROR(INDEX('Infosys User List'!A:A,MATCH(Tableau2[[#This Row],[Email]],'Infosys User List'!E:E,0)),"")</f>
        <v>GL</v>
      </c>
      <c r="P62" s="99"/>
      <c r="Q62" s="107" t="s">
        <v>6136</v>
      </c>
      <c r="R62" s="115" t="s">
        <v>6136</v>
      </c>
      <c r="S62" s="110" t="str">
        <f>IFERROR(IF(INDEX('SAP User List'!J:J,MATCH(Tableau2[[#This Row],[Employee ID]],'SAP User List'!J:J,0))=Tableau2[[#This Row],[Employee ID]],"Active","Inactive"),"Inactive")</f>
        <v>Active</v>
      </c>
      <c r="T62" s="115"/>
      <c r="U62" s="110"/>
      <c r="V62" s="115"/>
      <c r="W62" s="110"/>
      <c r="X62" s="115" t="s">
        <v>6136</v>
      </c>
      <c r="Y62" s="94" t="str">
        <f>IFERROR(VLOOKUP(Tableau2[[#This Row],[Email]],'Bank Access List'!$A:$B,2,0),"Inactive")</f>
        <v>Active</v>
      </c>
      <c r="Z62" s="110"/>
      <c r="AA62" s="93" t="s">
        <v>6136</v>
      </c>
      <c r="AB62" s="93" t="str">
        <f>IFERROR(IF(INDEX('Cadency User List'!O:O,MATCH(Tableau2[[#This Row],[Email]],'Cadency User List'!E:E,0))="Yes","Active","Inactive"),"Inactive")</f>
        <v>Active</v>
      </c>
      <c r="AC62" s="93"/>
      <c r="AD62" s="93"/>
      <c r="AE62" s="93"/>
      <c r="AF62" s="93"/>
      <c r="AG62" s="93"/>
      <c r="AH62" s="93"/>
      <c r="AI62" s="93"/>
      <c r="AJ62" s="93" t="str">
        <f t="shared" si="2"/>
        <v/>
      </c>
    </row>
    <row r="63" spans="1:36" x14ac:dyDescent="0.25">
      <c r="A63" s="79">
        <v>36121</v>
      </c>
      <c r="B63" s="80" t="s">
        <v>95</v>
      </c>
      <c r="C63" s="80" t="s">
        <v>453</v>
      </c>
      <c r="D63" s="80" t="str">
        <f t="shared" si="1"/>
        <v>Aneta Sadowska</v>
      </c>
      <c r="E63" s="80" t="str">
        <f>MID(Tableau2[[#This Row],[First Name]],1,1)&amp;Tableau2[[#This Row],[Last Name]]&amp;"@markem-imaje.com"</f>
        <v>ASadowska@markem-imaje.com</v>
      </c>
      <c r="F63" s="85" t="str">
        <f>IFERROR(INDEX('Infosys User List'!G:G,MATCH(Tableau2[[#This Row],[Email]],'Infosys User List'!E:E,0)),"")</f>
        <v>Emilia Agier</v>
      </c>
      <c r="G63" s="86">
        <f>IFERROR(INDEX('Infosys User List'!D:D,MATCH(Tableau2[[#This Row],[Email]],'Infosys User List'!E:E,0)),"")</f>
        <v>0</v>
      </c>
      <c r="H63" s="86" t="str">
        <f>IFERROR(INDEX('SAP User List'!H:H,MATCH(Tableau2[[#This Row],[Email]],'SAP User List'!E:E,0)),"")</f>
        <v>Germany</v>
      </c>
      <c r="I63" s="86" t="str">
        <f>IFERROR(INDEX('Infosys User List'!K:K,MATCH(Tableau2[[#This Row],[Email]],'Infosys User List'!E:E,0)),"Missing")</f>
        <v>Active</v>
      </c>
      <c r="J63" s="87">
        <f>IFERROR(INDEX('Infosys User List'!L:L,MATCH(Tableau2[[#This Row],[Email]],'Infosys User List'!E:E,0)),"")</f>
        <v>0</v>
      </c>
      <c r="K63" s="87">
        <f>IFERROR(INDEX('Infosys User List'!M:M,MATCH(Tableau2[[#This Row],[Email]],'Infosys User List'!E:E,0)),"")</f>
        <v>0</v>
      </c>
      <c r="L63" s="86" t="str">
        <f>IFERROR(INDEX('Infosys User List'!F:F,MATCH(Tableau2[[#This Row],[Email]],'Infosys User List'!E:E,0)),"")</f>
        <v>Lodz</v>
      </c>
      <c r="M63" s="86"/>
      <c r="N63" s="86"/>
      <c r="O63" s="86" t="str">
        <f>IFERROR(INDEX('Infosys User List'!A:A,MATCH(Tableau2[[#This Row],[Email]],'Infosys User List'!E:E,0)),"")</f>
        <v>AR</v>
      </c>
      <c r="P63" s="99"/>
      <c r="Q63" s="107" t="s">
        <v>6136</v>
      </c>
      <c r="R63" s="115" t="s">
        <v>6136</v>
      </c>
      <c r="S63" s="110" t="str">
        <f>IFERROR(IF(INDEX('SAP User List'!J:J,MATCH(Tableau2[[#This Row],[Employee ID]],'SAP User List'!J:J,0))=Tableau2[[#This Row],[Employee ID]],"Active","Inactive"),"Inactive")</f>
        <v>Active</v>
      </c>
      <c r="T63" s="115"/>
      <c r="U63" s="110"/>
      <c r="V63" s="115"/>
      <c r="W63" s="110"/>
      <c r="X63" s="115"/>
      <c r="Y63" s="94" t="str">
        <f>IFERROR(VLOOKUP(Tableau2[[#This Row],[Email]],'Bank Access List'!$A:$B,2,0),"Inactive")</f>
        <v>Inactive</v>
      </c>
      <c r="Z63" s="110"/>
      <c r="AA63" s="93"/>
      <c r="AB63" s="93" t="str">
        <f>IFERROR(IF(INDEX('Cadency User List'!O:O,MATCH(Tableau2[[#This Row],[Email]],'Cadency User List'!E:E,0))="Yes","Active","Inactive"),"Inactive")</f>
        <v>Inactive</v>
      </c>
      <c r="AC63" s="93"/>
      <c r="AD63" s="93"/>
      <c r="AE63" s="93"/>
      <c r="AF63" s="93"/>
      <c r="AG63" s="93"/>
      <c r="AH63" s="93"/>
      <c r="AI63" s="93"/>
      <c r="AJ63" s="93" t="str">
        <f t="shared" si="2"/>
        <v/>
      </c>
    </row>
    <row r="64" spans="1:36" x14ac:dyDescent="0.25">
      <c r="A64" s="79">
        <v>28206</v>
      </c>
      <c r="B64" s="80" t="s">
        <v>63</v>
      </c>
      <c r="C64" s="80" t="s">
        <v>535</v>
      </c>
      <c r="D64" s="80" t="str">
        <f t="shared" si="1"/>
        <v>Tomasz Saktura</v>
      </c>
      <c r="E64" s="80" t="str">
        <f>MID(Tableau2[[#This Row],[First Name]],1,1)&amp;Tableau2[[#This Row],[Last Name]]&amp;"@markem-imaje.com"</f>
        <v>TSaktura@markem-imaje.com</v>
      </c>
      <c r="F64" s="85" t="str">
        <f>IFERROR(INDEX('Infosys User List'!G:G,MATCH(Tableau2[[#This Row],[Email]],'Infosys User List'!E:E,0)),"")</f>
        <v>Daria Rutkowska</v>
      </c>
      <c r="G64" s="86">
        <f>IFERROR(INDEX('Infosys User List'!D:D,MATCH(Tableau2[[#This Row],[Email]],'Infosys User List'!E:E,0)),"")</f>
        <v>0</v>
      </c>
      <c r="H64" s="86" t="str">
        <f>IFERROR(INDEX('SAP User List'!H:H,MATCH(Tableau2[[#This Row],[Email]],'SAP User List'!E:E,0)),"")</f>
        <v>France</v>
      </c>
      <c r="I64" s="86" t="str">
        <f>IFERROR(INDEX('Infosys User List'!K:K,MATCH(Tableau2[[#This Row],[Email]],'Infosys User List'!E:E,0)),"Missing")</f>
        <v>Active</v>
      </c>
      <c r="J64" s="87">
        <f>IFERROR(INDEX('Infosys User List'!L:L,MATCH(Tableau2[[#This Row],[Email]],'Infosys User List'!E:E,0)),"")</f>
        <v>0</v>
      </c>
      <c r="K64" s="87">
        <f>IFERROR(INDEX('Infosys User List'!M:M,MATCH(Tableau2[[#This Row],[Email]],'Infosys User List'!E:E,0)),"")</f>
        <v>0</v>
      </c>
      <c r="L64" s="86" t="str">
        <f>IFERROR(INDEX('Infosys User List'!F:F,MATCH(Tableau2[[#This Row],[Email]],'Infosys User List'!E:E,0)),"")</f>
        <v>Lodz</v>
      </c>
      <c r="M64" s="86"/>
      <c r="N64" s="86"/>
      <c r="O64" s="86" t="str">
        <f>IFERROR(INDEX('Infosys User List'!A:A,MATCH(Tableau2[[#This Row],[Email]],'Infosys User List'!E:E,0)),"")</f>
        <v>GL</v>
      </c>
      <c r="P64" s="99"/>
      <c r="Q64" s="107" t="s">
        <v>6136</v>
      </c>
      <c r="R64" s="115" t="s">
        <v>6136</v>
      </c>
      <c r="S64" s="110" t="str">
        <f>IFERROR(IF(INDEX('SAP User List'!J:J,MATCH(Tableau2[[#This Row],[Employee ID]],'SAP User List'!J:J,0))=Tableau2[[#This Row],[Employee ID]],"Active","Inactive"),"Inactive")</f>
        <v>Active</v>
      </c>
      <c r="T64" s="115"/>
      <c r="U64" s="110"/>
      <c r="V64" s="115"/>
      <c r="W64" s="110"/>
      <c r="X64" s="115" t="s">
        <v>6136</v>
      </c>
      <c r="Y64" s="94" t="str">
        <f>IFERROR(VLOOKUP(Tableau2[[#This Row],[Email]],'Bank Access List'!$A:$B,2,0),"Inactive")</f>
        <v>Active</v>
      </c>
      <c r="Z64" s="110"/>
      <c r="AA64" s="93" t="s">
        <v>6136</v>
      </c>
      <c r="AB64" s="93" t="str">
        <f>IFERROR(IF(INDEX('Cadency User List'!O:O,MATCH(Tableau2[[#This Row],[Email]],'Cadency User List'!E:E,0))="Yes","Active","Inactive"),"Inactive")</f>
        <v>Active</v>
      </c>
      <c r="AC64" s="93"/>
      <c r="AD64" s="93"/>
      <c r="AE64" s="93"/>
      <c r="AF64" s="93"/>
      <c r="AG64" s="93"/>
      <c r="AH64" s="93"/>
      <c r="AI64" s="93"/>
      <c r="AJ64" s="93" t="str">
        <f t="shared" si="2"/>
        <v/>
      </c>
    </row>
    <row r="65" spans="1:36" x14ac:dyDescent="0.25">
      <c r="A65" s="79">
        <v>55244</v>
      </c>
      <c r="B65" s="80" t="s">
        <v>1877</v>
      </c>
      <c r="C65" s="80" t="s">
        <v>5834</v>
      </c>
      <c r="D65" s="80" t="str">
        <f t="shared" si="1"/>
        <v>Anderson Santana</v>
      </c>
      <c r="E65" s="80" t="str">
        <f>MID(Tableau2[[#This Row],[First Name]],1,1)&amp;Tableau2[[#This Row],[Last Name]]&amp;"@markem-imaje.com"</f>
        <v>ASantana@markem-imaje.com</v>
      </c>
      <c r="F65" s="85" t="str">
        <f>IFERROR(INDEX('Infosys User List'!G:G,MATCH(Tableau2[[#This Row],[Email]],'Infosys User List'!E:E,0)),"")</f>
        <v>Aneta Sadowska</v>
      </c>
      <c r="G65" s="86">
        <f>IFERROR(INDEX('Infosys User List'!D:D,MATCH(Tableau2[[#This Row],[Email]],'Infosys User List'!E:E,0)),"")</f>
        <v>0</v>
      </c>
      <c r="H65" s="86" t="str">
        <f>IFERROR(INDEX('SAP User List'!H:H,MATCH(Tableau2[[#This Row],[Email]],'SAP User List'!E:E,0)),"")</f>
        <v/>
      </c>
      <c r="I65" s="86" t="str">
        <f>IFERROR(INDEX('Infosys User List'!K:K,MATCH(Tableau2[[#This Row],[Email]],'Infosys User List'!E:E,0)),"Missing")</f>
        <v>Active</v>
      </c>
      <c r="J65" s="87">
        <f>IFERROR(INDEX('Infosys User List'!L:L,MATCH(Tableau2[[#This Row],[Email]],'Infosys User List'!E:E,0)),"")</f>
        <v>0</v>
      </c>
      <c r="K65" s="87">
        <f>IFERROR(INDEX('Infosys User List'!M:M,MATCH(Tableau2[[#This Row],[Email]],'Infosys User List'!E:E,0)),"")</f>
        <v>0</v>
      </c>
      <c r="L65" s="86" t="str">
        <f>IFERROR(INDEX('Infosys User List'!F:F,MATCH(Tableau2[[#This Row],[Email]],'Infosys User List'!E:E,0)),"")</f>
        <v>Lodz</v>
      </c>
      <c r="M65" s="86"/>
      <c r="N65" s="86"/>
      <c r="O65" s="86" t="str">
        <f>IFERROR(INDEX('Infosys User List'!A:A,MATCH(Tableau2[[#This Row],[Email]],'Infosys User List'!E:E,0)),"")</f>
        <v>AR</v>
      </c>
      <c r="P65" s="99"/>
      <c r="Q65" s="107" t="s">
        <v>6136</v>
      </c>
      <c r="R65" s="115" t="s">
        <v>6136</v>
      </c>
      <c r="S65" s="110" t="str">
        <f>IFERROR(IF(INDEX('SAP User List'!J:J,MATCH(Tableau2[[#This Row],[Employee ID]],'SAP User List'!J:J,0))=Tableau2[[#This Row],[Employee ID]],"Active","Inactive"),"Inactive")</f>
        <v>Inactive</v>
      </c>
      <c r="T65" s="115"/>
      <c r="U65" s="110"/>
      <c r="V65" s="115"/>
      <c r="W65" s="110"/>
      <c r="X65" s="115"/>
      <c r="Y65" s="94" t="str">
        <f>IFERROR(VLOOKUP(Tableau2[[#This Row],[Email]],'Bank Access List'!$A:$B,2,0),"Inactive")</f>
        <v>Inactive</v>
      </c>
      <c r="Z65" s="110"/>
      <c r="AA65" s="93"/>
      <c r="AB65" s="93" t="str">
        <f>IFERROR(IF(INDEX('Cadency User List'!O:O,MATCH(Tableau2[[#This Row],[Email]],'Cadency User List'!E:E,0))="Yes","Active","Inactive"),"Inactive")</f>
        <v>Inactive</v>
      </c>
      <c r="AC65" s="93"/>
      <c r="AD65" s="93"/>
      <c r="AE65" s="93"/>
      <c r="AF65" s="93"/>
      <c r="AG65" s="93"/>
      <c r="AH65" s="93"/>
      <c r="AI65" s="93"/>
      <c r="AJ65" s="93" t="str">
        <f t="shared" si="2"/>
        <v/>
      </c>
    </row>
    <row r="66" spans="1:36" x14ac:dyDescent="0.25">
      <c r="A66" s="79">
        <v>1124</v>
      </c>
      <c r="B66" s="80" t="s">
        <v>65</v>
      </c>
      <c r="C66" s="80" t="s">
        <v>536</v>
      </c>
      <c r="D66" s="80" t="str">
        <f t="shared" si="1"/>
        <v>Pawel Scieszko</v>
      </c>
      <c r="E66" s="80" t="str">
        <f>MID(Tableau2[[#This Row],[First Name]],1,1)&amp;Tableau2[[#This Row],[Last Name]]&amp;"@markem-imaje.com"</f>
        <v>PScieszko@markem-imaje.com</v>
      </c>
      <c r="F66" s="85" t="str">
        <f>IFERROR(INDEX('Infosys User List'!G:G,MATCH(Tableau2[[#This Row],[Email]],'Infosys User List'!E:E,0)),"")</f>
        <v>Daria Rutkowska</v>
      </c>
      <c r="G66" s="86">
        <f>IFERROR(INDEX('Infosys User List'!D:D,MATCH(Tableau2[[#This Row],[Email]],'Infosys User List'!E:E,0)),"")</f>
        <v>0</v>
      </c>
      <c r="H66" s="86" t="str">
        <f>IFERROR(INDEX('SAP User List'!H:H,MATCH(Tableau2[[#This Row],[Email]],'SAP User List'!E:E,0)),"")</f>
        <v>France</v>
      </c>
      <c r="I66" s="86" t="str">
        <f>IFERROR(INDEX('Infosys User List'!K:K,MATCH(Tableau2[[#This Row],[Email]],'Infosys User List'!E:E,0)),"Missing")</f>
        <v>Active</v>
      </c>
      <c r="J66" s="87">
        <f>IFERROR(INDEX('Infosys User List'!L:L,MATCH(Tableau2[[#This Row],[Email]],'Infosys User List'!E:E,0)),"")</f>
        <v>0</v>
      </c>
      <c r="K66" s="87">
        <f>IFERROR(INDEX('Infosys User List'!M:M,MATCH(Tableau2[[#This Row],[Email]],'Infosys User List'!E:E,0)),"")</f>
        <v>0</v>
      </c>
      <c r="L66" s="86" t="str">
        <f>IFERROR(INDEX('Infosys User List'!F:F,MATCH(Tableau2[[#This Row],[Email]],'Infosys User List'!E:E,0)),"")</f>
        <v>Lodz</v>
      </c>
      <c r="M66" s="86"/>
      <c r="N66" s="86"/>
      <c r="O66" s="86" t="str">
        <f>IFERROR(INDEX('Infosys User List'!A:A,MATCH(Tableau2[[#This Row],[Email]],'Infosys User List'!E:E,0)),"")</f>
        <v>GL</v>
      </c>
      <c r="P66" s="99"/>
      <c r="Q66" s="107" t="s">
        <v>6136</v>
      </c>
      <c r="R66" s="115" t="s">
        <v>6136</v>
      </c>
      <c r="S66" s="110" t="str">
        <f>IFERROR(IF(INDEX('SAP User List'!J:J,MATCH(Tableau2[[#This Row],[Employee ID]],'SAP User List'!J:J,0))=Tableau2[[#This Row],[Employee ID]],"Active","Inactive"),"Inactive")</f>
        <v>Active</v>
      </c>
      <c r="T66" s="115"/>
      <c r="U66" s="110"/>
      <c r="V66" s="115"/>
      <c r="W66" s="110"/>
      <c r="X66" s="115" t="s">
        <v>6136</v>
      </c>
      <c r="Y66" s="94" t="str">
        <f>IFERROR(VLOOKUP(Tableau2[[#This Row],[Email]],'Bank Access List'!$A:$B,2,0),"Inactive")</f>
        <v>Active</v>
      </c>
      <c r="Z66" s="110"/>
      <c r="AA66" s="93" t="s">
        <v>6136</v>
      </c>
      <c r="AB66" s="93" t="str">
        <f>IFERROR(IF(INDEX('Cadency User List'!O:O,MATCH(Tableau2[[#This Row],[Email]],'Cadency User List'!E:E,0))="Yes","Active","Inactive"),"Inactive")</f>
        <v>Active</v>
      </c>
      <c r="AC66" s="93"/>
      <c r="AD66" s="93"/>
      <c r="AE66" s="93"/>
      <c r="AF66" s="93"/>
      <c r="AG66" s="93"/>
      <c r="AH66" s="93"/>
      <c r="AI66" s="93"/>
      <c r="AJ66" s="93" t="str">
        <f t="shared" si="2"/>
        <v/>
      </c>
    </row>
    <row r="67" spans="1:36" x14ac:dyDescent="0.25">
      <c r="A67" s="79"/>
      <c r="B67" s="80" t="s">
        <v>6070</v>
      </c>
      <c r="C67" s="80" t="s">
        <v>6071</v>
      </c>
      <c r="D67" s="80" t="str">
        <f t="shared" si="1"/>
        <v>Anastasia Serhukhina</v>
      </c>
      <c r="E67" s="80" t="str">
        <f>MID(Tableau2[[#This Row],[First Name]],1,1)&amp;Tableau2[[#This Row],[Last Name]]&amp;"@markem-imaje.com"</f>
        <v>ASerhukhina@markem-imaje.com</v>
      </c>
      <c r="F67" s="85" t="str">
        <f>IFERROR(INDEX('Infosys User List'!G:G,MATCH(Tableau2[[#This Row],[Email]],'Infosys User List'!E:E,0)),"")</f>
        <v/>
      </c>
      <c r="G67" s="86" t="str">
        <f>IFERROR(INDEX('Infosys User List'!D:D,MATCH(Tableau2[[#This Row],[Email]],'Infosys User List'!E:E,0)),"")</f>
        <v/>
      </c>
      <c r="H67" s="86" t="str">
        <f>IFERROR(INDEX('SAP User List'!H:H,MATCH(Tableau2[[#This Row],[Email]],'SAP User List'!E:E,0)),"")</f>
        <v/>
      </c>
      <c r="I67" s="86" t="str">
        <f>IFERROR(INDEX('Infosys User List'!K:K,MATCH(Tableau2[[#This Row],[Email]],'Infosys User List'!E:E,0)),"Missing")</f>
        <v>Missing</v>
      </c>
      <c r="J67" s="87" t="str">
        <f>IFERROR(INDEX('Infosys User List'!L:L,MATCH(Tableau2[[#This Row],[Email]],'Infosys User List'!E:E,0)),"")</f>
        <v/>
      </c>
      <c r="K67" s="87" t="str">
        <f>IFERROR(INDEX('Infosys User List'!M:M,MATCH(Tableau2[[#This Row],[Email]],'Infosys User List'!E:E,0)),"")</f>
        <v/>
      </c>
      <c r="L67" s="86" t="str">
        <f>IFERROR(INDEX('Infosys User List'!F:F,MATCH(Tableau2[[#This Row],[Email]],'Infosys User List'!E:E,0)),"")</f>
        <v/>
      </c>
      <c r="M67" s="86"/>
      <c r="N67" s="86"/>
      <c r="O67" s="86" t="str">
        <f>IFERROR(INDEX('Infosys User List'!A:A,MATCH(Tableau2[[#This Row],[Email]],'Infosys User List'!E:E,0)),"")</f>
        <v/>
      </c>
      <c r="P67" s="99"/>
      <c r="Q67" s="107" t="s">
        <v>6136</v>
      </c>
      <c r="R67" s="115" t="s">
        <v>6136</v>
      </c>
      <c r="S67" s="110" t="str">
        <f>IFERROR(IF(INDEX('SAP User List'!J:J,MATCH(Tableau2[[#This Row],[Employee ID]],'SAP User List'!J:J,0))=Tableau2[[#This Row],[Employee ID]],"Active","Inactive"),"Inactive")</f>
        <v>Inactive</v>
      </c>
      <c r="T67" s="115"/>
      <c r="U67" s="110"/>
      <c r="V67" s="115"/>
      <c r="W67" s="110"/>
      <c r="X67" s="115"/>
      <c r="Y67" s="94" t="str">
        <f>IFERROR(VLOOKUP(Tableau2[[#This Row],[Email]],'Bank Access List'!$A:$B,2,0),"Inactive")</f>
        <v>Inactive</v>
      </c>
      <c r="Z67" s="110"/>
      <c r="AA67" s="93"/>
      <c r="AB67" s="93" t="str">
        <f>IFERROR(IF(INDEX('Cadency User List'!O:O,MATCH(Tableau2[[#This Row],[Email]],'Cadency User List'!E:E,0))="Yes","Active","Inactive"),"Inactive")</f>
        <v>Inactive</v>
      </c>
      <c r="AC67" s="93"/>
      <c r="AD67" s="93"/>
      <c r="AE67" s="93"/>
      <c r="AF67" s="93"/>
      <c r="AG67" s="93"/>
      <c r="AH67" s="93"/>
      <c r="AI67" s="93"/>
      <c r="AJ67" s="93" t="str">
        <f t="shared" si="2"/>
        <v/>
      </c>
    </row>
    <row r="68" spans="1:36" x14ac:dyDescent="0.25">
      <c r="A68" s="79">
        <v>1279</v>
      </c>
      <c r="B68" s="80" t="s">
        <v>69</v>
      </c>
      <c r="C68" s="80" t="s">
        <v>537</v>
      </c>
      <c r="D68" s="80" t="str">
        <f t="shared" ref="D68:D73" si="3">B68&amp;" "&amp;C68</f>
        <v>Aleksandra Sliwkiewicz</v>
      </c>
      <c r="E68" s="80" t="str">
        <f>MID(Tableau2[[#This Row],[First Name]],1,1)&amp;Tableau2[[#This Row],[Last Name]]&amp;"@markem-imaje.com"</f>
        <v>ASliwkiewicz@markem-imaje.com</v>
      </c>
      <c r="F68" s="85" t="str">
        <f>IFERROR(INDEX('Infosys User List'!G:G,MATCH(Tableau2[[#This Row],[Email]],'Infosys User List'!E:E,0)),"")</f>
        <v>Aleksandra Sliwkiewicz</v>
      </c>
      <c r="G68" s="86">
        <f>IFERROR(INDEX('Infosys User List'!D:D,MATCH(Tableau2[[#This Row],[Email]],'Infosys User List'!E:E,0)),"")</f>
        <v>0</v>
      </c>
      <c r="H68" s="86" t="str">
        <f>IFERROR(INDEX('SAP User List'!H:H,MATCH(Tableau2[[#This Row],[Email]],'SAP User List'!E:E,0)),"")</f>
        <v>France</v>
      </c>
      <c r="I68" s="86" t="str">
        <f>IFERROR(INDEX('Infosys User List'!K:K,MATCH(Tableau2[[#This Row],[Email]],'Infosys User List'!E:E,0)),"Missing")</f>
        <v>Active</v>
      </c>
      <c r="J68" s="87">
        <f>IFERROR(INDEX('Infosys User List'!L:L,MATCH(Tableau2[[#This Row],[Email]],'Infosys User List'!E:E,0)),"")</f>
        <v>0</v>
      </c>
      <c r="K68" s="87">
        <f>IFERROR(INDEX('Infosys User List'!M:M,MATCH(Tableau2[[#This Row],[Email]],'Infosys User List'!E:E,0)),"")</f>
        <v>0</v>
      </c>
      <c r="L68" s="86" t="str">
        <f>IFERROR(INDEX('Infosys User List'!F:F,MATCH(Tableau2[[#This Row],[Email]],'Infosys User List'!E:E,0)),"")</f>
        <v>Lodz</v>
      </c>
      <c r="M68" s="86"/>
      <c r="N68" s="86"/>
      <c r="O68" s="86" t="str">
        <f>IFERROR(INDEX('Infosys User List'!A:A,MATCH(Tableau2[[#This Row],[Email]],'Infosys User List'!E:E,0)),"")</f>
        <v>AP</v>
      </c>
      <c r="P68" s="99"/>
      <c r="Q68" s="107" t="s">
        <v>6136</v>
      </c>
      <c r="R68" s="115" t="s">
        <v>6136</v>
      </c>
      <c r="S68" s="110" t="str">
        <f>IFERROR(IF(INDEX('SAP User List'!J:J,MATCH(Tableau2[[#This Row],[Employee ID]],'SAP User List'!J:J,0))=Tableau2[[#This Row],[Employee ID]],"Active","Inactive"),"Inactive")</f>
        <v>Active</v>
      </c>
      <c r="T68" s="115"/>
      <c r="U68" s="110"/>
      <c r="V68" s="115"/>
      <c r="W68" s="110"/>
      <c r="X68" s="115" t="s">
        <v>6136</v>
      </c>
      <c r="Y68" s="94" t="str">
        <f>IFERROR(VLOOKUP(Tableau2[[#This Row],[Email]],'Bank Access List'!$A:$B,2,0),"Inactive")</f>
        <v>Active</v>
      </c>
      <c r="Z68" s="110"/>
      <c r="AA68" s="93"/>
      <c r="AB68" s="93" t="str">
        <f>IFERROR(IF(INDEX('Cadency User List'!O:O,MATCH(Tableau2[[#This Row],[Email]],'Cadency User List'!E:E,0))="Yes","Active","Inactive"),"Inactive")</f>
        <v>Inactive</v>
      </c>
      <c r="AC68" s="93"/>
      <c r="AD68" s="93"/>
      <c r="AE68" s="93"/>
      <c r="AF68" s="93"/>
      <c r="AG68" s="93"/>
      <c r="AH68" s="93"/>
      <c r="AI68" s="93"/>
      <c r="AJ68" s="93" t="str">
        <f t="shared" ref="AJ68:AJ99" si="4">IF(COUNTIF(Q68:AI68,"*Requested*"),"Yes","")</f>
        <v/>
      </c>
    </row>
    <row r="69" spans="1:36" x14ac:dyDescent="0.25">
      <c r="A69" s="79">
        <v>1227</v>
      </c>
      <c r="B69" s="80" t="s">
        <v>71</v>
      </c>
      <c r="C69" s="80" t="s">
        <v>538</v>
      </c>
      <c r="D69" s="80" t="str">
        <f t="shared" si="3"/>
        <v>Lukasz Sobon</v>
      </c>
      <c r="E69" s="80" t="str">
        <f>MID(Tableau2[[#This Row],[First Name]],1,1)&amp;Tableau2[[#This Row],[Last Name]]&amp;"@markem-imaje.com"</f>
        <v>LSobon@markem-imaje.com</v>
      </c>
      <c r="F69" s="85" t="str">
        <f>IFERROR(INDEX('Infosys User List'!G:G,MATCH(Tableau2[[#This Row],[Email]],'Infosys User List'!E:E,0)),"")</f>
        <v>Aleksandra Sliwkiewicz</v>
      </c>
      <c r="G69" s="86">
        <f>IFERROR(INDEX('Infosys User List'!D:D,MATCH(Tableau2[[#This Row],[Email]],'Infosys User List'!E:E,0)),"")</f>
        <v>0</v>
      </c>
      <c r="H69" s="86" t="str">
        <f>IFERROR(INDEX('SAP User List'!H:H,MATCH(Tableau2[[#This Row],[Email]],'SAP User List'!E:E,0)),"")</f>
        <v>France</v>
      </c>
      <c r="I69" s="86" t="str">
        <f>IFERROR(INDEX('Infosys User List'!K:K,MATCH(Tableau2[[#This Row],[Email]],'Infosys User List'!E:E,0)),"Missing")</f>
        <v>Active</v>
      </c>
      <c r="J69" s="87">
        <f>IFERROR(INDEX('Infosys User List'!L:L,MATCH(Tableau2[[#This Row],[Email]],'Infosys User List'!E:E,0)),"")</f>
        <v>0</v>
      </c>
      <c r="K69" s="87">
        <f>IFERROR(INDEX('Infosys User List'!M:M,MATCH(Tableau2[[#This Row],[Email]],'Infosys User List'!E:E,0)),"")</f>
        <v>0</v>
      </c>
      <c r="L69" s="86" t="str">
        <f>IFERROR(INDEX('Infosys User List'!F:F,MATCH(Tableau2[[#This Row],[Email]],'Infosys User List'!E:E,0)),"")</f>
        <v>Lodz</v>
      </c>
      <c r="M69" s="86"/>
      <c r="N69" s="86"/>
      <c r="O69" s="86" t="str">
        <f>IFERROR(INDEX('Infosys User List'!A:A,MATCH(Tableau2[[#This Row],[Email]],'Infosys User List'!E:E,0)),"")</f>
        <v>AP</v>
      </c>
      <c r="P69" s="99"/>
      <c r="Q69" s="107" t="s">
        <v>6136</v>
      </c>
      <c r="R69" s="115" t="s">
        <v>6136</v>
      </c>
      <c r="S69" s="110" t="str">
        <f>IFERROR(IF(INDEX('SAP User List'!J:J,MATCH(Tableau2[[#This Row],[Employee ID]],'SAP User List'!J:J,0))=Tableau2[[#This Row],[Employee ID]],"Active","Inactive"),"Inactive")</f>
        <v>Active</v>
      </c>
      <c r="T69" s="115"/>
      <c r="U69" s="110"/>
      <c r="V69" s="115"/>
      <c r="W69" s="110"/>
      <c r="X69" s="115" t="s">
        <v>6136</v>
      </c>
      <c r="Y69" s="94" t="str">
        <f>IFERROR(VLOOKUP(Tableau2[[#This Row],[Email]],'Bank Access List'!$A:$B,2,0),"Inactive")</f>
        <v>Active</v>
      </c>
      <c r="Z69" s="110"/>
      <c r="AA69" s="93"/>
      <c r="AB69" s="93" t="str">
        <f>IFERROR(IF(INDEX('Cadency User List'!O:O,MATCH(Tableau2[[#This Row],[Email]],'Cadency User List'!E:E,0))="Yes","Active","Inactive"),"Inactive")</f>
        <v>Inactive</v>
      </c>
      <c r="AC69" s="93"/>
      <c r="AD69" s="93"/>
      <c r="AE69" s="93"/>
      <c r="AF69" s="93"/>
      <c r="AG69" s="93"/>
      <c r="AH69" s="93"/>
      <c r="AI69" s="93"/>
      <c r="AJ69" s="93" t="str">
        <f t="shared" si="4"/>
        <v/>
      </c>
    </row>
    <row r="70" spans="1:36" x14ac:dyDescent="0.25">
      <c r="A70" s="79">
        <v>36377</v>
      </c>
      <c r="B70" s="80" t="s">
        <v>122</v>
      </c>
      <c r="C70" s="80" t="s">
        <v>539</v>
      </c>
      <c r="D70" s="80" t="str">
        <f t="shared" si="3"/>
        <v>Cesar Solorzano</v>
      </c>
      <c r="E70" s="80" t="str">
        <f>MID(Tableau2[[#This Row],[First Name]],1,1)&amp;Tableau2[[#This Row],[Last Name]]&amp;"@markem-imaje.com"</f>
        <v>CSolorzano@markem-imaje.com</v>
      </c>
      <c r="F70" s="85" t="str">
        <f>IFERROR(INDEX('Infosys User List'!G:G,MATCH(Tableau2[[#This Row],[Email]],'Infosys User List'!E:E,0)),"")</f>
        <v>Daria Rutkowska</v>
      </c>
      <c r="G70" s="86">
        <f>IFERROR(INDEX('Infosys User List'!D:D,MATCH(Tableau2[[#This Row],[Email]],'Infosys User List'!E:E,0)),"")</f>
        <v>0</v>
      </c>
      <c r="H70" s="86" t="str">
        <f>IFERROR(INDEX('SAP User List'!H:H,MATCH(Tableau2[[#This Row],[Email]],'SAP User List'!E:E,0)),"")</f>
        <v>Germany</v>
      </c>
      <c r="I70" s="86" t="str">
        <f>IFERROR(INDEX('Infosys User List'!K:K,MATCH(Tableau2[[#This Row],[Email]],'Infosys User List'!E:E,0)),"Missing")</f>
        <v>Active</v>
      </c>
      <c r="J70" s="87">
        <f>IFERROR(INDEX('Infosys User List'!L:L,MATCH(Tableau2[[#This Row],[Email]],'Infosys User List'!E:E,0)),"")</f>
        <v>0</v>
      </c>
      <c r="K70" s="87">
        <f>IFERROR(INDEX('Infosys User List'!M:M,MATCH(Tableau2[[#This Row],[Email]],'Infosys User List'!E:E,0)),"")</f>
        <v>0</v>
      </c>
      <c r="L70" s="86" t="str">
        <f>IFERROR(INDEX('Infosys User List'!F:F,MATCH(Tableau2[[#This Row],[Email]],'Infosys User List'!E:E,0)),"")</f>
        <v>Lodz</v>
      </c>
      <c r="M70" s="86"/>
      <c r="N70" s="86"/>
      <c r="O70" s="86" t="str">
        <f>IFERROR(INDEX('Infosys User List'!A:A,MATCH(Tableau2[[#This Row],[Email]],'Infosys User List'!E:E,0)),"")</f>
        <v>GL</v>
      </c>
      <c r="P70" s="99"/>
      <c r="Q70" s="107" t="s">
        <v>6136</v>
      </c>
      <c r="R70" s="115" t="s">
        <v>6136</v>
      </c>
      <c r="S70" s="110" t="str">
        <f>IFERROR(IF(INDEX('SAP User List'!J:J,MATCH(Tableau2[[#This Row],[Employee ID]],'SAP User List'!J:J,0))=Tableau2[[#This Row],[Employee ID]],"Active","Inactive"),"Inactive")</f>
        <v>Active</v>
      </c>
      <c r="T70" s="115"/>
      <c r="U70" s="110"/>
      <c r="V70" s="115"/>
      <c r="W70" s="110"/>
      <c r="X70" s="115"/>
      <c r="Y70" s="94" t="str">
        <f>IFERROR(VLOOKUP(Tableau2[[#This Row],[Email]],'Bank Access List'!$A:$B,2,0),"Inactive")</f>
        <v>Inactive</v>
      </c>
      <c r="Z70" s="110"/>
      <c r="AA70" s="93" t="s">
        <v>6136</v>
      </c>
      <c r="AB70" s="93" t="str">
        <f>IFERROR(IF(INDEX('Cadency User List'!O:O,MATCH(Tableau2[[#This Row],[Email]],'Cadency User List'!E:E,0))="Yes","Active","Inactive"),"Inactive")</f>
        <v>Active</v>
      </c>
      <c r="AC70" s="93"/>
      <c r="AD70" s="93"/>
      <c r="AE70" s="93"/>
      <c r="AF70" s="93"/>
      <c r="AG70" s="93"/>
      <c r="AH70" s="93"/>
      <c r="AI70" s="93"/>
      <c r="AJ70" s="93" t="str">
        <f t="shared" si="4"/>
        <v/>
      </c>
    </row>
    <row r="71" spans="1:36" x14ac:dyDescent="0.25">
      <c r="A71" s="79">
        <v>1228</v>
      </c>
      <c r="B71" s="80" t="s">
        <v>71</v>
      </c>
      <c r="C71" s="80" t="s">
        <v>540</v>
      </c>
      <c r="D71" s="80" t="str">
        <f t="shared" si="3"/>
        <v>Lukasz Sroka</v>
      </c>
      <c r="E71" s="80" t="str">
        <f>MID(Tableau2[[#This Row],[First Name]],1,1)&amp;Tableau2[[#This Row],[Last Name]]&amp;"@markem-imaje.com"</f>
        <v>LSroka@markem-imaje.com</v>
      </c>
      <c r="F71" s="85" t="str">
        <f>IFERROR(INDEX('Infosys User List'!G:G,MATCH(Tableau2[[#This Row],[Email]],'Infosys User List'!E:E,0)),"")</f>
        <v>Daria Rutkowska</v>
      </c>
      <c r="G71" s="86">
        <f>IFERROR(INDEX('Infosys User List'!D:D,MATCH(Tableau2[[#This Row],[Email]],'Infosys User List'!E:E,0)),"")</f>
        <v>0</v>
      </c>
      <c r="H71" s="86" t="str">
        <f>IFERROR(INDEX('SAP User List'!H:H,MATCH(Tableau2[[#This Row],[Email]],'SAP User List'!E:E,0)),"")</f>
        <v>France</v>
      </c>
      <c r="I71" s="86" t="str">
        <f>IFERROR(INDEX('Infosys User List'!K:K,MATCH(Tableau2[[#This Row],[Email]],'Infosys User List'!E:E,0)),"Missing")</f>
        <v>Active</v>
      </c>
      <c r="J71" s="87">
        <f>IFERROR(INDEX('Infosys User List'!L:L,MATCH(Tableau2[[#This Row],[Email]],'Infosys User List'!E:E,0)),"")</f>
        <v>0</v>
      </c>
      <c r="K71" s="87">
        <f>IFERROR(INDEX('Infosys User List'!M:M,MATCH(Tableau2[[#This Row],[Email]],'Infosys User List'!E:E,0)),"")</f>
        <v>0</v>
      </c>
      <c r="L71" s="86" t="str">
        <f>IFERROR(INDEX('Infosys User List'!F:F,MATCH(Tableau2[[#This Row],[Email]],'Infosys User List'!E:E,0)),"")</f>
        <v>Lodz</v>
      </c>
      <c r="M71" s="86"/>
      <c r="N71" s="86"/>
      <c r="O71" s="86" t="str">
        <f>IFERROR(INDEX('Infosys User List'!A:A,MATCH(Tableau2[[#This Row],[Email]],'Infosys User List'!E:E,0)),"")</f>
        <v>GL</v>
      </c>
      <c r="P71" s="99"/>
      <c r="Q71" s="107" t="s">
        <v>6136</v>
      </c>
      <c r="R71" s="115" t="s">
        <v>6136</v>
      </c>
      <c r="S71" s="110" t="str">
        <f>IFERROR(IF(INDEX('SAP User List'!J:J,MATCH(Tableau2[[#This Row],[Employee ID]],'SAP User List'!J:J,0))=Tableau2[[#This Row],[Employee ID]],"Active","Inactive"),"Inactive")</f>
        <v>Active</v>
      </c>
      <c r="T71" s="115"/>
      <c r="U71" s="110"/>
      <c r="V71" s="115"/>
      <c r="W71" s="110"/>
      <c r="X71" s="115" t="s">
        <v>6136</v>
      </c>
      <c r="Y71" s="94" t="str">
        <f>IFERROR(VLOOKUP(Tableau2[[#This Row],[Email]],'Bank Access List'!$A:$B,2,0),"Inactive")</f>
        <v>Active</v>
      </c>
      <c r="Z71" s="110"/>
      <c r="AA71" s="93" t="s">
        <v>6136</v>
      </c>
      <c r="AB71" s="93" t="str">
        <f>IFERROR(IF(INDEX('Cadency User List'!O:O,MATCH(Tableau2[[#This Row],[Email]],'Cadency User List'!E:E,0))="Yes","Active","Inactive"),"Inactive")</f>
        <v>Active</v>
      </c>
      <c r="AC71" s="93"/>
      <c r="AD71" s="93"/>
      <c r="AE71" s="93"/>
      <c r="AF71" s="93"/>
      <c r="AG71" s="93"/>
      <c r="AH71" s="93"/>
      <c r="AI71" s="93"/>
      <c r="AJ71" s="93" t="str">
        <f t="shared" si="4"/>
        <v/>
      </c>
    </row>
    <row r="72" spans="1:36" x14ac:dyDescent="0.25">
      <c r="A72" s="79"/>
      <c r="B72" s="80" t="s">
        <v>6072</v>
      </c>
      <c r="C72" s="80" t="s">
        <v>5839</v>
      </c>
      <c r="D72" s="80" t="str">
        <f t="shared" si="3"/>
        <v>Oskar Staniszewski</v>
      </c>
      <c r="E72" s="80" t="str">
        <f>MID(Tableau2[[#This Row],[First Name]],1,1)&amp;Tableau2[[#This Row],[Last Name]]&amp;"@markem-imaje.com"</f>
        <v>OStaniszewski@markem-imaje.com</v>
      </c>
      <c r="F72" s="85" t="str">
        <f>IFERROR(INDEX('Infosys User List'!G:G,MATCH(Tableau2[[#This Row],[Email]],'Infosys User List'!E:E,0)),"")</f>
        <v/>
      </c>
      <c r="G72" s="86" t="str">
        <f>IFERROR(INDEX('Infosys User List'!D:D,MATCH(Tableau2[[#This Row],[Email]],'Infosys User List'!E:E,0)),"")</f>
        <v/>
      </c>
      <c r="H72" s="86" t="str">
        <f>IFERROR(INDEX('SAP User List'!H:H,MATCH(Tableau2[[#This Row],[Email]],'SAP User List'!E:E,0)),"")</f>
        <v/>
      </c>
      <c r="I72" s="86" t="str">
        <f>IFERROR(INDEX('Infosys User List'!K:K,MATCH(Tableau2[[#This Row],[Email]],'Infosys User List'!E:E,0)),"Missing")</f>
        <v>Missing</v>
      </c>
      <c r="J72" s="87" t="str">
        <f>IFERROR(INDEX('Infosys User List'!L:L,MATCH(Tableau2[[#This Row],[Email]],'Infosys User List'!E:E,0)),"")</f>
        <v/>
      </c>
      <c r="K72" s="87" t="str">
        <f>IFERROR(INDEX('Infosys User List'!M:M,MATCH(Tableau2[[#This Row],[Email]],'Infosys User List'!E:E,0)),"")</f>
        <v/>
      </c>
      <c r="L72" s="86" t="str">
        <f>IFERROR(INDEX('Infosys User List'!F:F,MATCH(Tableau2[[#This Row],[Email]],'Infosys User List'!E:E,0)),"")</f>
        <v/>
      </c>
      <c r="M72" s="86"/>
      <c r="N72" s="86"/>
      <c r="O72" s="86" t="str">
        <f>IFERROR(INDEX('Infosys User List'!A:A,MATCH(Tableau2[[#This Row],[Email]],'Infosys User List'!E:E,0)),"")</f>
        <v/>
      </c>
      <c r="P72" s="99"/>
      <c r="Q72" s="107" t="s">
        <v>6136</v>
      </c>
      <c r="R72" s="115" t="s">
        <v>6136</v>
      </c>
      <c r="S72" s="110" t="str">
        <f>IFERROR(IF(INDEX('SAP User List'!J:J,MATCH(Tableau2[[#This Row],[Employee ID]],'SAP User List'!J:J,0))=Tableau2[[#This Row],[Employee ID]],"Active","Inactive"),"Inactive")</f>
        <v>Inactive</v>
      </c>
      <c r="T72" s="115"/>
      <c r="U72" s="110"/>
      <c r="V72" s="115"/>
      <c r="W72" s="110"/>
      <c r="X72" s="115"/>
      <c r="Y72" s="94" t="str">
        <f>IFERROR(VLOOKUP(Tableau2[[#This Row],[Email]],'Bank Access List'!$A:$B,2,0),"Inactive")</f>
        <v>Inactive</v>
      </c>
      <c r="Z72" s="110"/>
      <c r="AA72" s="93"/>
      <c r="AB72" s="93" t="str">
        <f>IFERROR(IF(INDEX('Cadency User List'!O:O,MATCH(Tableau2[[#This Row],[Email]],'Cadency User List'!E:E,0))="Yes","Active","Inactive"),"Inactive")</f>
        <v>Inactive</v>
      </c>
      <c r="AC72" s="93"/>
      <c r="AD72" s="93"/>
      <c r="AE72" s="93"/>
      <c r="AF72" s="93"/>
      <c r="AG72" s="93"/>
      <c r="AH72" s="93"/>
      <c r="AI72" s="93"/>
      <c r="AJ72" s="93" t="str">
        <f t="shared" si="4"/>
        <v/>
      </c>
    </row>
    <row r="73" spans="1:36" s="18" customFormat="1" x14ac:dyDescent="0.25">
      <c r="A73" s="80">
        <v>28082</v>
      </c>
      <c r="B73" s="80" t="s">
        <v>69</v>
      </c>
      <c r="C73" s="80" t="s">
        <v>6121</v>
      </c>
      <c r="D73" s="80" t="str">
        <f t="shared" si="3"/>
        <v>Aleksandra Stefaniak</v>
      </c>
      <c r="E73" s="80" t="str">
        <f>MID(Tableau2[[#This Row],[First Name]],1,1)&amp;Tableau2[[#This Row],[Last Name]]&amp;"@markem-imaje.com"</f>
        <v>AStefaniak@markem-imaje.com</v>
      </c>
      <c r="F73" s="85" t="str">
        <f>IFERROR(INDEX('Infosys User List'!G:G,MATCH(Tableau2[[#This Row],[Email]],'Infosys User List'!E:E,0)),"")</f>
        <v>Aleksandra Sliwkiewicz</v>
      </c>
      <c r="G73" s="86">
        <f>IFERROR(INDEX('Infosys User List'!D:D,MATCH(Tableau2[[#This Row],[Email]],'Infosys User List'!E:E,0)),"")</f>
        <v>0</v>
      </c>
      <c r="H73" s="86" t="str">
        <f>IFERROR(INDEX('SAP User List'!H:H,MATCH(Tableau2[[#This Row],[Email]],'SAP User List'!E:E,0)),"")</f>
        <v>France</v>
      </c>
      <c r="I73" s="86" t="str">
        <f>IFERROR(INDEX('Infosys User List'!K:K,MATCH(Tableau2[[#This Row],[Email]],'Infosys User List'!E:E,0)),"Missing")</f>
        <v>Active - In Termination</v>
      </c>
      <c r="J73" s="87">
        <f>IFERROR(INDEX('Infosys User List'!L:L,MATCH(Tableau2[[#This Row],[Email]],'Infosys User List'!E:E,0)),"")</f>
        <v>0</v>
      </c>
      <c r="K73" s="87">
        <f>IFERROR(INDEX('Infosys User List'!M:M,MATCH(Tableau2[[#This Row],[Email]],'Infosys User List'!E:E,0)),"")</f>
        <v>0</v>
      </c>
      <c r="L73" s="86" t="str">
        <f>IFERROR(INDEX('Infosys User List'!F:F,MATCH(Tableau2[[#This Row],[Email]],'Infosys User List'!E:E,0)),"")</f>
        <v>Lodz</v>
      </c>
      <c r="M73" s="86"/>
      <c r="N73" s="86"/>
      <c r="O73" s="86" t="str">
        <f>IFERROR(INDEX('Infosys User List'!A:A,MATCH(Tableau2[[#This Row],[Email]],'Infosys User List'!E:E,0)),"")</f>
        <v>AP</v>
      </c>
      <c r="P73" s="99"/>
      <c r="Q73" s="107" t="s">
        <v>6136</v>
      </c>
      <c r="R73" s="115" t="s">
        <v>6136</v>
      </c>
      <c r="S73" s="110" t="str">
        <f>IFERROR(IF(INDEX('SAP User List'!J:J,MATCH(Tableau2[[#This Row],[Employee ID]],'SAP User List'!J:J,0))=Tableau2[[#This Row],[Employee ID]],"Active","Inactive"),"Inactive")</f>
        <v>Active</v>
      </c>
      <c r="T73" s="115"/>
      <c r="U73" s="110"/>
      <c r="V73" s="115"/>
      <c r="W73" s="110"/>
      <c r="X73" s="115"/>
      <c r="Y73" s="94" t="str">
        <f>IFERROR(VLOOKUP(Tableau2[[#This Row],[Email]],'Bank Access List'!$A:$B,2,0),"Inactive")</f>
        <v>Inactive</v>
      </c>
      <c r="Z73" s="110"/>
      <c r="AA73" s="94"/>
      <c r="AB73" s="94" t="str">
        <f>IFERROR(IF(INDEX('Cadency User List'!O:O,MATCH(Tableau2[[#This Row],[Email]],'Cadency User List'!E:E,0))="Yes","Active","Inactive"),"Inactive")</f>
        <v>Inactive</v>
      </c>
      <c r="AC73" s="94"/>
      <c r="AD73" s="94"/>
      <c r="AE73" s="94"/>
      <c r="AF73" s="94"/>
      <c r="AG73" s="94"/>
      <c r="AH73" s="94"/>
      <c r="AI73" s="94"/>
      <c r="AJ73" s="94" t="str">
        <f t="shared" si="4"/>
        <v/>
      </c>
    </row>
    <row r="74" spans="1:36" s="18" customFormat="1" x14ac:dyDescent="0.25">
      <c r="A74" s="80"/>
      <c r="B74" s="80" t="s">
        <v>120</v>
      </c>
      <c r="C74" s="80" t="s">
        <v>5841</v>
      </c>
      <c r="D74" s="80" t="str">
        <f t="shared" ref="D74:D84" si="5">B74&amp;" "&amp;C74</f>
        <v>Daria Stepanova</v>
      </c>
      <c r="E74" s="81" t="str">
        <f>MID(Tableau2[[#This Row],[First Name]],1,1)&amp;Tableau2[[#This Row],[Last Name]]&amp;"@markem-imaje.com"</f>
        <v>DStepanova@markem-imaje.com</v>
      </c>
      <c r="F74" s="89" t="str">
        <f>IFERROR(INDEX('Infosys User List'!G:G,MATCH(Tableau2[[#This Row],[Email]],'Infosys User List'!E:E,0)),"")</f>
        <v/>
      </c>
      <c r="G74" s="86" t="str">
        <f>IFERROR(INDEX('Infosys User List'!D:D,MATCH(Tableau2[[#This Row],[Email]],'Infosys User List'!E:E,0)),"")</f>
        <v/>
      </c>
      <c r="H74" s="88" t="str">
        <f>IFERROR(INDEX('SAP User List'!H:H,MATCH(Tableau2[[#This Row],[Email]],'SAP User List'!E:E,0)),"")</f>
        <v/>
      </c>
      <c r="I74" s="86" t="str">
        <f>IFERROR(INDEX('Infosys User List'!K:K,MATCH(Tableau2[[#This Row],[Email]],'Infosys User List'!E:E,0)),"Missing")</f>
        <v>Missing</v>
      </c>
      <c r="J74" s="87" t="str">
        <f>IFERROR(INDEX('Infosys User List'!L:L,MATCH(Tableau2[[#This Row],[Email]],'Infosys User List'!E:E,0)),"")</f>
        <v/>
      </c>
      <c r="K74" s="87" t="str">
        <f>IFERROR(INDEX('Infosys User List'!M:M,MATCH(Tableau2[[#This Row],[Email]],'Infosys User List'!E:E,0)),"")</f>
        <v/>
      </c>
      <c r="L74" s="88" t="str">
        <f>IFERROR(INDEX('Infosys User List'!F:F,MATCH(Tableau2[[#This Row],[Email]],'Infosys User List'!E:E,0)),"")</f>
        <v/>
      </c>
      <c r="M74" s="86"/>
      <c r="N74" s="86"/>
      <c r="O74" s="86" t="str">
        <f>IFERROR(INDEX('Infosys User List'!A:A,MATCH(Tableau2[[#This Row],[Email]],'Infosys User List'!E:E,0)),"")</f>
        <v/>
      </c>
      <c r="P74" s="99"/>
      <c r="Q74" s="107" t="s">
        <v>6136</v>
      </c>
      <c r="R74" s="115" t="s">
        <v>6136</v>
      </c>
      <c r="S74" s="111" t="str">
        <f>IFERROR(IF(INDEX('SAP User List'!J:J,MATCH(Tableau2[[#This Row],[Employee ID]],'SAP User List'!J:J,0))=Tableau2[[#This Row],[Employee ID]],"Active","Inactive"),"Inactive")</f>
        <v>Inactive</v>
      </c>
      <c r="T74" s="115"/>
      <c r="U74" s="110"/>
      <c r="V74" s="115"/>
      <c r="W74" s="110"/>
      <c r="X74" s="116"/>
      <c r="Y74" s="95" t="str">
        <f>IFERROR(VLOOKUP(Tableau2[[#This Row],[Email]],'Bank Access List'!$A:$B,2,0),"Inactive")</f>
        <v>Inactive</v>
      </c>
      <c r="Z74" s="111"/>
      <c r="AA74" s="95"/>
      <c r="AB74" s="95" t="str">
        <f>IFERROR(IF(INDEX('Cadency User List'!O:O,MATCH(Tableau2[[#This Row],[Email]],'Cadency User List'!E:E,0))="Yes","Active","Inactive"),"Inactive")</f>
        <v>Inactive</v>
      </c>
      <c r="AC74" s="94"/>
      <c r="AD74" s="94"/>
      <c r="AE74" s="94"/>
      <c r="AF74" s="94"/>
      <c r="AG74" s="94"/>
      <c r="AH74" s="94"/>
      <c r="AI74" s="94"/>
      <c r="AJ74" s="94" t="str">
        <f t="shared" si="4"/>
        <v/>
      </c>
    </row>
    <row r="75" spans="1:36" x14ac:dyDescent="0.25">
      <c r="A75" s="79">
        <v>36085</v>
      </c>
      <c r="B75" s="80" t="s">
        <v>79</v>
      </c>
      <c r="C75" s="80" t="s">
        <v>543</v>
      </c>
      <c r="D75" s="80" t="str">
        <f t="shared" si="5"/>
        <v>Piotr Szczygielski</v>
      </c>
      <c r="E75" s="81" t="str">
        <f>MID(Tableau2[[#This Row],[First Name]],1,1)&amp;Tableau2[[#This Row],[Last Name]]&amp;"@markem-imaje.com"</f>
        <v>PSzczygielski@markem-imaje.com</v>
      </c>
      <c r="F75" s="89" t="str">
        <f>IFERROR(INDEX('Infosys User List'!G:G,MATCH(Tableau2[[#This Row],[Email]],'Infosys User List'!E:E,0)),"")</f>
        <v>Anna Kowalska</v>
      </c>
      <c r="G75" s="86">
        <f>IFERROR(INDEX('Infosys User List'!D:D,MATCH(Tableau2[[#This Row],[Email]],'Infosys User List'!E:E,0)),"")</f>
        <v>0</v>
      </c>
      <c r="H75" s="88" t="str">
        <f>IFERROR(INDEX('SAP User List'!H:H,MATCH(Tableau2[[#This Row],[Email]],'SAP User List'!E:E,0)),"")</f>
        <v/>
      </c>
      <c r="I75" s="86" t="str">
        <f>IFERROR(INDEX('Infosys User List'!K:K,MATCH(Tableau2[[#This Row],[Email]],'Infosys User List'!E:E,0)),"Missing")</f>
        <v>Active</v>
      </c>
      <c r="J75" s="87">
        <f>IFERROR(INDEX('Infosys User List'!L:L,MATCH(Tableau2[[#This Row],[Email]],'Infosys User List'!E:E,0)),"")</f>
        <v>0</v>
      </c>
      <c r="K75" s="87">
        <f>IFERROR(INDEX('Infosys User List'!M:M,MATCH(Tableau2[[#This Row],[Email]],'Infosys User List'!E:E,0)),"")</f>
        <v>0</v>
      </c>
      <c r="L75" s="88" t="str">
        <f>IFERROR(INDEX('Infosys User List'!F:F,MATCH(Tableau2[[#This Row],[Email]],'Infosys User List'!E:E,0)),"")</f>
        <v>Lodz</v>
      </c>
      <c r="M75" s="86"/>
      <c r="N75" s="86"/>
      <c r="O75" s="86" t="str">
        <f>IFERROR(INDEX('Infosys User List'!A:A,MATCH(Tableau2[[#This Row],[Email]],'Infosys User List'!E:E,0)),"")</f>
        <v>GPO</v>
      </c>
      <c r="P75" s="99"/>
      <c r="Q75" s="107" t="s">
        <v>6136</v>
      </c>
      <c r="R75" s="115" t="s">
        <v>6136</v>
      </c>
      <c r="S75" s="111" t="str">
        <f>IFERROR(IF(INDEX('SAP User List'!J:J,MATCH(Tableau2[[#This Row],[Employee ID]],'SAP User List'!J:J,0))=Tableau2[[#This Row],[Employee ID]],"Active","Inactive"),"Inactive")</f>
        <v>Active</v>
      </c>
      <c r="T75" s="115"/>
      <c r="U75" s="110"/>
      <c r="V75" s="115"/>
      <c r="W75" s="110"/>
      <c r="X75" s="116"/>
      <c r="Y75" s="95" t="str">
        <f>IFERROR(VLOOKUP(Tableau2[[#This Row],[Email]],'Bank Access List'!$A:$B,2,0),"Inactive")</f>
        <v>Inactive</v>
      </c>
      <c r="Z75" s="111"/>
      <c r="AA75" s="96"/>
      <c r="AB75" s="96" t="str">
        <f>IFERROR(IF(INDEX('Cadency User List'!O:O,MATCH(Tableau2[[#This Row],[Email]],'Cadency User List'!E:E,0))="Yes","Active","Inactive"),"Inactive")</f>
        <v>Inactive</v>
      </c>
      <c r="AC75" s="93"/>
      <c r="AD75" s="93"/>
      <c r="AE75" s="93"/>
      <c r="AF75" s="93"/>
      <c r="AG75" s="93"/>
      <c r="AH75" s="93"/>
      <c r="AI75" s="93"/>
      <c r="AJ75" s="93" t="str">
        <f t="shared" si="4"/>
        <v/>
      </c>
    </row>
    <row r="76" spans="1:36" x14ac:dyDescent="0.25">
      <c r="A76" s="79">
        <v>28236</v>
      </c>
      <c r="B76" s="80" t="s">
        <v>75</v>
      </c>
      <c r="C76" s="80" t="s">
        <v>545</v>
      </c>
      <c r="D76" s="80" t="str">
        <f t="shared" si="5"/>
        <v>Sebastian Szrajnert</v>
      </c>
      <c r="E76" s="81" t="str">
        <f>MID(Tableau2[[#This Row],[First Name]],1,1)&amp;Tableau2[[#This Row],[Last Name]]&amp;"@markem-imaje.com"</f>
        <v>SSzrajnert@markem-imaje.com</v>
      </c>
      <c r="F76" s="89" t="str">
        <f>IFERROR(INDEX('Infosys User List'!G:G,MATCH(Tableau2[[#This Row],[Email]],'Infosys User List'!E:E,0)),"")</f>
        <v>Aleksandra Sliwkiewicz</v>
      </c>
      <c r="G76" s="86">
        <f>IFERROR(INDEX('Infosys User List'!D:D,MATCH(Tableau2[[#This Row],[Email]],'Infosys User List'!E:E,0)),"")</f>
        <v>0</v>
      </c>
      <c r="H76" s="88" t="str">
        <f>IFERROR(INDEX('SAP User List'!H:H,MATCH(Tableau2[[#This Row],[Email]],'SAP User List'!E:E,0)),"")</f>
        <v>France</v>
      </c>
      <c r="I76" s="86" t="str">
        <f>IFERROR(INDEX('Infosys User List'!K:K,MATCH(Tableau2[[#This Row],[Email]],'Infosys User List'!E:E,0)),"Missing")</f>
        <v>Active</v>
      </c>
      <c r="J76" s="87">
        <f>IFERROR(INDEX('Infosys User List'!L:L,MATCH(Tableau2[[#This Row],[Email]],'Infosys User List'!E:E,0)),"")</f>
        <v>0</v>
      </c>
      <c r="K76" s="87">
        <f>IFERROR(INDEX('Infosys User List'!M:M,MATCH(Tableau2[[#This Row],[Email]],'Infosys User List'!E:E,0)),"")</f>
        <v>0</v>
      </c>
      <c r="L76" s="88" t="str">
        <f>IFERROR(INDEX('Infosys User List'!F:F,MATCH(Tableau2[[#This Row],[Email]],'Infosys User List'!E:E,0)),"")</f>
        <v>Lodz</v>
      </c>
      <c r="M76" s="86"/>
      <c r="N76" s="86"/>
      <c r="O76" s="86" t="str">
        <f>IFERROR(INDEX('Infosys User List'!A:A,MATCH(Tableau2[[#This Row],[Email]],'Infosys User List'!E:E,0)),"")</f>
        <v>AP</v>
      </c>
      <c r="P76" s="99"/>
      <c r="Q76" s="107" t="s">
        <v>6136</v>
      </c>
      <c r="R76" s="115" t="s">
        <v>6136</v>
      </c>
      <c r="S76" s="111" t="str">
        <f>IFERROR(IF(INDEX('SAP User List'!J:J,MATCH(Tableau2[[#This Row],[Employee ID]],'SAP User List'!J:J,0))=Tableau2[[#This Row],[Employee ID]],"Active","Inactive"),"Inactive")</f>
        <v>Active</v>
      </c>
      <c r="T76" s="115"/>
      <c r="U76" s="110"/>
      <c r="V76" s="115"/>
      <c r="W76" s="110"/>
      <c r="X76" s="115" t="s">
        <v>6136</v>
      </c>
      <c r="Y76" s="95" t="str">
        <f>IFERROR(VLOOKUP(Tableau2[[#This Row],[Email]],'Bank Access List'!$A:$B,2,0),"Inactive")</f>
        <v>Active</v>
      </c>
      <c r="Z76" s="111"/>
      <c r="AA76" s="96"/>
      <c r="AB76" s="96" t="str">
        <f>IFERROR(IF(INDEX('Cadency User List'!O:O,MATCH(Tableau2[[#This Row],[Email]],'Cadency User List'!E:E,0))="Yes","Active","Inactive"),"Inactive")</f>
        <v>Inactive</v>
      </c>
      <c r="AC76" s="93"/>
      <c r="AD76" s="93"/>
      <c r="AE76" s="93"/>
      <c r="AF76" s="93"/>
      <c r="AG76" s="93"/>
      <c r="AH76" s="93"/>
      <c r="AI76" s="93"/>
      <c r="AJ76" s="93" t="str">
        <f t="shared" si="4"/>
        <v/>
      </c>
    </row>
    <row r="77" spans="1:36" x14ac:dyDescent="0.25">
      <c r="A77" s="79"/>
      <c r="B77" s="80" t="s">
        <v>631</v>
      </c>
      <c r="C77" s="80" t="s">
        <v>5824</v>
      </c>
      <c r="D77" s="80" t="str">
        <f t="shared" si="5"/>
        <v>Adrian Szturc</v>
      </c>
      <c r="E77" s="81" t="str">
        <f>MID(Tableau2[[#This Row],[First Name]],1,1)&amp;Tableau2[[#This Row],[Last Name]]&amp;"@markem-imaje.com"</f>
        <v>ASzturc@markem-imaje.com</v>
      </c>
      <c r="F77" s="89">
        <f>IFERROR(INDEX('Infosys User List'!G:G,MATCH(Tableau2[[#This Row],[Email]],'Infosys User List'!E:E,0)),"")</f>
        <v>0</v>
      </c>
      <c r="G77" s="86">
        <f>IFERROR(INDEX('Infosys User List'!D:D,MATCH(Tableau2[[#This Row],[Email]],'Infosys User List'!E:E,0)),"")</f>
        <v>0</v>
      </c>
      <c r="H77" s="88" t="str">
        <f>IFERROR(INDEX('SAP User List'!H:H,MATCH(Tableau2[[#This Row],[Email]],'SAP User List'!E:E,0)),"")</f>
        <v/>
      </c>
      <c r="I77" s="86" t="str">
        <f>IFERROR(INDEX('Infosys User List'!K:K,MATCH(Tableau2[[#This Row],[Email]],'Infosys User List'!E:E,0)),"Missing")</f>
        <v>Active</v>
      </c>
      <c r="J77" s="87">
        <f>IFERROR(INDEX('Infosys User List'!L:L,MATCH(Tableau2[[#This Row],[Email]],'Infosys User List'!E:E,0)),"")</f>
        <v>0</v>
      </c>
      <c r="K77" s="87">
        <f>IFERROR(INDEX('Infosys User List'!M:M,MATCH(Tableau2[[#This Row],[Email]],'Infosys User List'!E:E,0)),"")</f>
        <v>0</v>
      </c>
      <c r="L77" s="88">
        <f>IFERROR(INDEX('Infosys User List'!F:F,MATCH(Tableau2[[#This Row],[Email]],'Infosys User List'!E:E,0)),"")</f>
        <v>0</v>
      </c>
      <c r="M77" s="86"/>
      <c r="N77" s="86"/>
      <c r="O77" s="86" t="str">
        <f>IFERROR(INDEX('Infosys User List'!A:A,MATCH(Tableau2[[#This Row],[Email]],'Infosys User List'!E:E,0)),"")</f>
        <v>AP</v>
      </c>
      <c r="P77" s="99"/>
      <c r="Q77" s="107" t="s">
        <v>6136</v>
      </c>
      <c r="R77" s="115" t="s">
        <v>6136</v>
      </c>
      <c r="S77" s="111" t="str">
        <f>IFERROR(IF(INDEX('SAP User List'!J:J,MATCH(Tableau2[[#This Row],[Employee ID]],'SAP User List'!J:J,0))=Tableau2[[#This Row],[Employee ID]],"Active","Inactive"),"Inactive")</f>
        <v>Inactive</v>
      </c>
      <c r="T77" s="115"/>
      <c r="U77" s="110"/>
      <c r="V77" s="115"/>
      <c r="W77" s="110"/>
      <c r="X77" s="116"/>
      <c r="Y77" s="95" t="str">
        <f>IFERROR(VLOOKUP(Tableau2[[#This Row],[Email]],'Bank Access List'!$A:$B,2,0),"Inactive")</f>
        <v>Inactive</v>
      </c>
      <c r="Z77" s="111"/>
      <c r="AA77" s="96"/>
      <c r="AB77" s="96" t="str">
        <f>IFERROR(IF(INDEX('Cadency User List'!O:O,MATCH(Tableau2[[#This Row],[Email]],'Cadency User List'!E:E,0))="Yes","Active","Inactive"),"Inactive")</f>
        <v>Inactive</v>
      </c>
      <c r="AC77" s="93"/>
      <c r="AD77" s="93"/>
      <c r="AE77" s="93"/>
      <c r="AF77" s="93"/>
      <c r="AG77" s="93"/>
      <c r="AH77" s="93"/>
      <c r="AI77" s="93"/>
      <c r="AJ77" s="93" t="str">
        <f t="shared" si="4"/>
        <v/>
      </c>
    </row>
    <row r="78" spans="1:36" x14ac:dyDescent="0.25">
      <c r="A78" s="79">
        <v>36299</v>
      </c>
      <c r="B78" s="80" t="s">
        <v>85</v>
      </c>
      <c r="C78" s="80" t="s">
        <v>546</v>
      </c>
      <c r="D78" s="80" t="str">
        <f t="shared" si="5"/>
        <v>Patryk Tomaszewski</v>
      </c>
      <c r="E78" s="81" t="str">
        <f>MID(Tableau2[[#This Row],[First Name]],1,1)&amp;Tableau2[[#This Row],[Last Name]]&amp;"@markem-imaje.com"</f>
        <v>PTomaszewski@markem-imaje.com</v>
      </c>
      <c r="F78" s="89" t="str">
        <f>IFERROR(INDEX('Infosys User List'!G:G,MATCH(Tableau2[[#This Row],[Email]],'Infosys User List'!E:E,0)),"")</f>
        <v>Daria Rutkowska</v>
      </c>
      <c r="G78" s="86">
        <f>IFERROR(INDEX('Infosys User List'!D:D,MATCH(Tableau2[[#This Row],[Email]],'Infosys User List'!E:E,0)),"")</f>
        <v>0</v>
      </c>
      <c r="H78" s="88" t="str">
        <f>IFERROR(INDEX('SAP User List'!H:H,MATCH(Tableau2[[#This Row],[Email]],'SAP User List'!E:E,0)),"")</f>
        <v>Germany</v>
      </c>
      <c r="I78" s="86" t="str">
        <f>IFERROR(INDEX('Infosys User List'!K:K,MATCH(Tableau2[[#This Row],[Email]],'Infosys User List'!E:E,0)),"Missing")</f>
        <v>Active</v>
      </c>
      <c r="J78" s="87">
        <f>IFERROR(INDEX('Infosys User List'!L:L,MATCH(Tableau2[[#This Row],[Email]],'Infosys User List'!E:E,0)),"")</f>
        <v>0</v>
      </c>
      <c r="K78" s="87">
        <f>IFERROR(INDEX('Infosys User List'!M:M,MATCH(Tableau2[[#This Row],[Email]],'Infosys User List'!E:E,0)),"")</f>
        <v>0</v>
      </c>
      <c r="L78" s="88" t="str">
        <f>IFERROR(INDEX('Infosys User List'!F:F,MATCH(Tableau2[[#This Row],[Email]],'Infosys User List'!E:E,0)),"")</f>
        <v>Lodz</v>
      </c>
      <c r="M78" s="86"/>
      <c r="N78" s="86"/>
      <c r="O78" s="86" t="str">
        <f>IFERROR(INDEX('Infosys User List'!A:A,MATCH(Tableau2[[#This Row],[Email]],'Infosys User List'!E:E,0)),"")</f>
        <v>GL</v>
      </c>
      <c r="P78" s="99"/>
      <c r="Q78" s="107" t="s">
        <v>6136</v>
      </c>
      <c r="R78" s="115" t="s">
        <v>6136</v>
      </c>
      <c r="S78" s="111" t="str">
        <f>IFERROR(IF(INDEX('SAP User List'!J:J,MATCH(Tableau2[[#This Row],[Employee ID]],'SAP User List'!J:J,0))=Tableau2[[#This Row],[Employee ID]],"Active","Inactive"),"Inactive")</f>
        <v>Active</v>
      </c>
      <c r="T78" s="115"/>
      <c r="U78" s="110"/>
      <c r="V78" s="115"/>
      <c r="W78" s="110"/>
      <c r="X78" s="116"/>
      <c r="Y78" s="95" t="str">
        <f>IFERROR(VLOOKUP(Tableau2[[#This Row],[Email]],'Bank Access List'!$A:$B,2,0),"Inactive")</f>
        <v>Inactive</v>
      </c>
      <c r="Z78" s="111"/>
      <c r="AA78" s="96"/>
      <c r="AB78" s="96" t="str">
        <f>IFERROR(IF(INDEX('Cadency User List'!O:O,MATCH(Tableau2[[#This Row],[Email]],'Cadency User List'!E:E,0))="Yes","Active","Inactive"),"Inactive")</f>
        <v>Inactive</v>
      </c>
      <c r="AC78" s="93"/>
      <c r="AD78" s="93"/>
      <c r="AE78" s="93"/>
      <c r="AF78" s="93"/>
      <c r="AG78" s="93"/>
      <c r="AH78" s="93"/>
      <c r="AI78" s="93"/>
      <c r="AJ78" s="93" t="str">
        <f t="shared" si="4"/>
        <v/>
      </c>
    </row>
    <row r="79" spans="1:36" x14ac:dyDescent="0.25">
      <c r="A79" s="79"/>
      <c r="B79" s="80" t="s">
        <v>460</v>
      </c>
      <c r="C79" s="80" t="s">
        <v>461</v>
      </c>
      <c r="D79" s="80" t="str">
        <f t="shared" si="5"/>
        <v>Madanmohan Vijaykumar</v>
      </c>
      <c r="E79" s="81" t="str">
        <f>MID(Tableau2[[#This Row],[First Name]],1,1)&amp;Tableau2[[#This Row],[Last Name]]&amp;"@markem-imaje.com"</f>
        <v>MVijaykumar@markem-imaje.com</v>
      </c>
      <c r="F79" s="89">
        <f>IFERROR(INDEX('Infosys User List'!G:G,MATCH(Tableau2[[#This Row],[Email]],'Infosys User List'!E:E,0)),"")</f>
        <v>0</v>
      </c>
      <c r="G79" s="86">
        <f>IFERROR(INDEX('Infosys User List'!D:D,MATCH(Tableau2[[#This Row],[Email]],'Infosys User List'!E:E,0)),"")</f>
        <v>0</v>
      </c>
      <c r="H79" s="88" t="str">
        <f>IFERROR(INDEX('SAP User List'!H:H,MATCH(Tableau2[[#This Row],[Email]],'SAP User List'!E:E,0)),"")</f>
        <v/>
      </c>
      <c r="I79" s="86" t="str">
        <f>IFERROR(INDEX('Infosys User List'!K:K,MATCH(Tableau2[[#This Row],[Email]],'Infosys User List'!E:E,0)),"Missing")</f>
        <v>Active</v>
      </c>
      <c r="J79" s="87">
        <f>IFERROR(INDEX('Infosys User List'!L:L,MATCH(Tableau2[[#This Row],[Email]],'Infosys User List'!E:E,0)),"")</f>
        <v>0</v>
      </c>
      <c r="K79" s="87">
        <f>IFERROR(INDEX('Infosys User List'!M:M,MATCH(Tableau2[[#This Row],[Email]],'Infosys User List'!E:E,0)),"")</f>
        <v>0</v>
      </c>
      <c r="L79" s="88" t="str">
        <f>IFERROR(INDEX('Infosys User List'!F:F,MATCH(Tableau2[[#This Row],[Email]],'Infosys User List'!E:E,0)),"")</f>
        <v>Lodz</v>
      </c>
      <c r="M79" s="86"/>
      <c r="N79" s="86"/>
      <c r="O79" s="86" t="str">
        <f>IFERROR(INDEX('Infosys User List'!A:A,MATCH(Tableau2[[#This Row],[Email]],'Infosys User List'!E:E,0)),"")</f>
        <v>Controls</v>
      </c>
      <c r="P79" s="99"/>
      <c r="Q79" s="107" t="s">
        <v>6136</v>
      </c>
      <c r="R79" s="115" t="s">
        <v>6136</v>
      </c>
      <c r="S79" s="111" t="str">
        <f>IFERROR(IF(INDEX('SAP User List'!J:J,MATCH(Tableau2[[#This Row],[Employee ID]],'SAP User List'!J:J,0))=Tableau2[[#This Row],[Employee ID]],"Active","Inactive"),"Inactive")</f>
        <v>Inactive</v>
      </c>
      <c r="T79" s="115"/>
      <c r="U79" s="110"/>
      <c r="V79" s="115"/>
      <c r="W79" s="110"/>
      <c r="X79" s="116"/>
      <c r="Y79" s="95" t="str">
        <f>IFERROR(VLOOKUP(Tableau2[[#This Row],[Email]],'Bank Access List'!$A:$B,2,0),"Inactive")</f>
        <v>Inactive</v>
      </c>
      <c r="Z79" s="111"/>
      <c r="AA79" s="96"/>
      <c r="AB79" s="96" t="str">
        <f>IFERROR(IF(INDEX('Cadency User List'!O:O,MATCH(Tableau2[[#This Row],[Email]],'Cadency User List'!E:E,0))="Yes","Active","Inactive"),"Inactive")</f>
        <v>Inactive</v>
      </c>
      <c r="AC79" s="93"/>
      <c r="AD79" s="93"/>
      <c r="AE79" s="93"/>
      <c r="AF79" s="93"/>
      <c r="AG79" s="93"/>
      <c r="AH79" s="93"/>
      <c r="AI79" s="93"/>
      <c r="AJ79" s="93" t="str">
        <f t="shared" si="4"/>
        <v/>
      </c>
    </row>
    <row r="80" spans="1:36" x14ac:dyDescent="0.25">
      <c r="A80" s="79"/>
      <c r="B80" s="80" t="s">
        <v>487</v>
      </c>
      <c r="C80" s="80" t="s">
        <v>5845</v>
      </c>
      <c r="D80" s="80" t="str">
        <f t="shared" si="5"/>
        <v>Eduardo Vilchez</v>
      </c>
      <c r="E80" s="81" t="str">
        <f>MID(Tableau2[[#This Row],[First Name]],1,1)&amp;Tableau2[[#This Row],[Last Name]]&amp;"@markem-imaje.com"</f>
        <v>EVilchez@markem-imaje.com</v>
      </c>
      <c r="F80" s="89" t="str">
        <f>IFERROR(INDEX('Infosys User List'!G:G,MATCH(Tableau2[[#This Row],[Email]],'Infosys User List'!E:E,0)),"")</f>
        <v>Aneta Sadowska</v>
      </c>
      <c r="G80" s="86">
        <f>IFERROR(INDEX('Infosys User List'!D:D,MATCH(Tableau2[[#This Row],[Email]],'Infosys User List'!E:E,0)),"")</f>
        <v>0</v>
      </c>
      <c r="H80" s="88" t="str">
        <f>IFERROR(INDEX('SAP User List'!H:H,MATCH(Tableau2[[#This Row],[Email]],'SAP User List'!E:E,0)),"")</f>
        <v/>
      </c>
      <c r="I80" s="86" t="str">
        <f>IFERROR(INDEX('Infosys User List'!K:K,MATCH(Tableau2[[#This Row],[Email]],'Infosys User List'!E:E,0)),"Missing")</f>
        <v>Active</v>
      </c>
      <c r="J80" s="87">
        <f>IFERROR(INDEX('Infosys User List'!L:L,MATCH(Tableau2[[#This Row],[Email]],'Infosys User List'!E:E,0)),"")</f>
        <v>0</v>
      </c>
      <c r="K80" s="87">
        <f>IFERROR(INDEX('Infosys User List'!M:M,MATCH(Tableau2[[#This Row],[Email]],'Infosys User List'!E:E,0)),"")</f>
        <v>0</v>
      </c>
      <c r="L80" s="88" t="str">
        <f>IFERROR(INDEX('Infosys User List'!F:F,MATCH(Tableau2[[#This Row],[Email]],'Infosys User List'!E:E,0)),"")</f>
        <v>Lodz</v>
      </c>
      <c r="M80" s="86"/>
      <c r="N80" s="86"/>
      <c r="O80" s="86" t="str">
        <f>IFERROR(INDEX('Infosys User List'!A:A,MATCH(Tableau2[[#This Row],[Email]],'Infosys User List'!E:E,0)),"")</f>
        <v>AR</v>
      </c>
      <c r="P80" s="99"/>
      <c r="Q80" s="107" t="s">
        <v>6136</v>
      </c>
      <c r="R80" s="115" t="s">
        <v>6136</v>
      </c>
      <c r="S80" s="111" t="str">
        <f>IFERROR(IF(INDEX('SAP User List'!J:J,MATCH(Tableau2[[#This Row],[Employee ID]],'SAP User List'!J:J,0))=Tableau2[[#This Row],[Employee ID]],"Active","Inactive"),"Inactive")</f>
        <v>Inactive</v>
      </c>
      <c r="T80" s="115"/>
      <c r="U80" s="110"/>
      <c r="V80" s="115"/>
      <c r="W80" s="110"/>
      <c r="X80" s="116"/>
      <c r="Y80" s="95" t="str">
        <f>IFERROR(VLOOKUP(Tableau2[[#This Row],[Email]],'Bank Access List'!$A:$B,2,0),"Inactive")</f>
        <v>Inactive</v>
      </c>
      <c r="Z80" s="111"/>
      <c r="AA80" s="96"/>
      <c r="AB80" s="96" t="str">
        <f>IFERROR(IF(INDEX('Cadency User List'!O:O,MATCH(Tableau2[[#This Row],[Email]],'Cadency User List'!E:E,0))="Yes","Active","Inactive"),"Inactive")</f>
        <v>Inactive</v>
      </c>
      <c r="AC80" s="93"/>
      <c r="AD80" s="93"/>
      <c r="AE80" s="93"/>
      <c r="AF80" s="93"/>
      <c r="AG80" s="93"/>
      <c r="AH80" s="93"/>
      <c r="AI80" s="93"/>
      <c r="AJ80" s="93" t="str">
        <f t="shared" si="4"/>
        <v/>
      </c>
    </row>
    <row r="81" spans="1:36" x14ac:dyDescent="0.25">
      <c r="A81" s="79">
        <v>36124</v>
      </c>
      <c r="B81" s="80" t="s">
        <v>22</v>
      </c>
      <c r="C81" s="80" t="s">
        <v>464</v>
      </c>
      <c r="D81" s="80" t="str">
        <f t="shared" si="5"/>
        <v>Agata Wierzbowska</v>
      </c>
      <c r="E81" s="81" t="str">
        <f>MID(Tableau2[[#This Row],[First Name]],1,1)&amp;Tableau2[[#This Row],[Last Name]]&amp;"@markem-imaje.com"</f>
        <v>AWierzbowska@markem-imaje.com</v>
      </c>
      <c r="F81" s="89" t="str">
        <f>IFERROR(INDEX('Infosys User List'!G:G,MATCH(Tableau2[[#This Row],[Email]],'Infosys User List'!E:E,0)),"")</f>
        <v>Emilia Agier</v>
      </c>
      <c r="G81" s="86">
        <f>IFERROR(INDEX('Infosys User List'!D:D,MATCH(Tableau2[[#This Row],[Email]],'Infosys User List'!E:E,0)),"")</f>
        <v>0</v>
      </c>
      <c r="H81" s="88" t="str">
        <f>IFERROR(INDEX('SAP User List'!H:H,MATCH(Tableau2[[#This Row],[Email]],'SAP User List'!E:E,0)),"")</f>
        <v>Germany</v>
      </c>
      <c r="I81" s="86" t="str">
        <f>IFERROR(INDEX('Infosys User List'!K:K,MATCH(Tableau2[[#This Row],[Email]],'Infosys User List'!E:E,0)),"Missing")</f>
        <v>Active</v>
      </c>
      <c r="J81" s="87">
        <f>IFERROR(INDEX('Infosys User List'!L:L,MATCH(Tableau2[[#This Row],[Email]],'Infosys User List'!E:E,0)),"")</f>
        <v>0</v>
      </c>
      <c r="K81" s="87">
        <f>IFERROR(INDEX('Infosys User List'!M:M,MATCH(Tableau2[[#This Row],[Email]],'Infosys User List'!E:E,0)),"")</f>
        <v>0</v>
      </c>
      <c r="L81" s="88" t="str">
        <f>IFERROR(INDEX('Infosys User List'!F:F,MATCH(Tableau2[[#This Row],[Email]],'Infosys User List'!E:E,0)),"")</f>
        <v>Lodz</v>
      </c>
      <c r="M81" s="86"/>
      <c r="N81" s="86"/>
      <c r="O81" s="86" t="str">
        <f>IFERROR(INDEX('Infosys User List'!A:A,MATCH(Tableau2[[#This Row],[Email]],'Infosys User List'!E:E,0)),"")</f>
        <v>Quality</v>
      </c>
      <c r="P81" s="99"/>
      <c r="Q81" s="107" t="s">
        <v>6136</v>
      </c>
      <c r="R81" s="115" t="s">
        <v>6136</v>
      </c>
      <c r="S81" s="111" t="str">
        <f>IFERROR(IF(INDEX('SAP User List'!J:J,MATCH(Tableau2[[#This Row],[Employee ID]],'SAP User List'!J:J,0))=Tableau2[[#This Row],[Employee ID]],"Active","Inactive"),"Inactive")</f>
        <v>Active</v>
      </c>
      <c r="T81" s="115"/>
      <c r="U81" s="110"/>
      <c r="V81" s="115"/>
      <c r="W81" s="110"/>
      <c r="X81" s="116"/>
      <c r="Y81" s="95" t="str">
        <f>IFERROR(VLOOKUP(Tableau2[[#This Row],[Email]],'Bank Access List'!$A:$B,2,0),"Inactive")</f>
        <v>Inactive</v>
      </c>
      <c r="Z81" s="111"/>
      <c r="AA81" s="93" t="s">
        <v>6136</v>
      </c>
      <c r="AB81" s="96" t="str">
        <f>IFERROR(IF(INDEX('Cadency User List'!O:O,MATCH(Tableau2[[#This Row],[Email]],'Cadency User List'!E:E,0))="Yes","Active","Inactive"),"Inactive")</f>
        <v>Active</v>
      </c>
      <c r="AC81" s="93"/>
      <c r="AD81" s="93"/>
      <c r="AE81" s="93"/>
      <c r="AF81" s="93"/>
      <c r="AG81" s="93"/>
      <c r="AH81" s="93"/>
      <c r="AI81" s="93"/>
      <c r="AJ81" s="93" t="str">
        <f t="shared" si="4"/>
        <v/>
      </c>
    </row>
    <row r="82" spans="1:36" x14ac:dyDescent="0.25">
      <c r="A82" s="79">
        <v>2929</v>
      </c>
      <c r="B82" s="80" t="s">
        <v>14</v>
      </c>
      <c r="C82" s="80" t="s">
        <v>97</v>
      </c>
      <c r="D82" s="80" t="str">
        <f t="shared" si="5"/>
        <v>Izabela Wilczynska</v>
      </c>
      <c r="E82" s="81" t="str">
        <f>MID(Tableau2[[#This Row],[First Name]],1,1)&amp;Tableau2[[#This Row],[Last Name]]&amp;"@markem-imaje.com"</f>
        <v>IWilczynska@markem-imaje.com</v>
      </c>
      <c r="F82" s="89" t="str">
        <f>IFERROR(INDEX('Infosys User List'!G:G,MATCH(Tableau2[[#This Row],[Email]],'Infosys User List'!E:E,0)),"")</f>
        <v>Agata Jasion</v>
      </c>
      <c r="G82" s="86">
        <f>IFERROR(INDEX('Infosys User List'!D:D,MATCH(Tableau2[[#This Row],[Email]],'Infosys User List'!E:E,0)),"")</f>
        <v>0</v>
      </c>
      <c r="H82" s="88" t="str">
        <f>IFERROR(INDEX('SAP User List'!H:H,MATCH(Tableau2[[#This Row],[Email]],'SAP User List'!E:E,0)),"")</f>
        <v>France</v>
      </c>
      <c r="I82" s="86" t="str">
        <f>IFERROR(INDEX('Infosys User List'!K:K,MATCH(Tableau2[[#This Row],[Email]],'Infosys User List'!E:E,0)),"Missing")</f>
        <v>Active</v>
      </c>
      <c r="J82" s="87">
        <f>IFERROR(INDEX('Infosys User List'!L:L,MATCH(Tableau2[[#This Row],[Email]],'Infosys User List'!E:E,0)),"")</f>
        <v>0</v>
      </c>
      <c r="K82" s="87">
        <f>IFERROR(INDEX('Infosys User List'!M:M,MATCH(Tableau2[[#This Row],[Email]],'Infosys User List'!E:E,0)),"")</f>
        <v>0</v>
      </c>
      <c r="L82" s="88" t="str">
        <f>IFERROR(INDEX('Infosys User List'!F:F,MATCH(Tableau2[[#This Row],[Email]],'Infosys User List'!E:E,0)),"")</f>
        <v>Lodz</v>
      </c>
      <c r="M82" s="86"/>
      <c r="N82" s="86"/>
      <c r="O82" s="86" t="str">
        <f>IFERROR(INDEX('Infosys User List'!A:A,MATCH(Tableau2[[#This Row],[Email]],'Infosys User List'!E:E,0)),"")</f>
        <v>Collection</v>
      </c>
      <c r="P82" s="99"/>
      <c r="Q82" s="107" t="s">
        <v>6136</v>
      </c>
      <c r="R82" s="115" t="s">
        <v>6136</v>
      </c>
      <c r="S82" s="111" t="str">
        <f>IFERROR(IF(INDEX('SAP User List'!J:J,MATCH(Tableau2[[#This Row],[Employee ID]],'SAP User List'!J:J,0))=Tableau2[[#This Row],[Employee ID]],"Active","Inactive"),"Inactive")</f>
        <v>Active</v>
      </c>
      <c r="T82" s="115"/>
      <c r="U82" s="110"/>
      <c r="V82" s="115"/>
      <c r="W82" s="110"/>
      <c r="X82" s="116"/>
      <c r="Y82" s="95" t="str">
        <f>IFERROR(VLOOKUP(Tableau2[[#This Row],[Email]],'Bank Access List'!$A:$B,2,0),"Inactive")</f>
        <v>Inactive</v>
      </c>
      <c r="Z82" s="111"/>
      <c r="AA82" s="96"/>
      <c r="AB82" s="96" t="str">
        <f>IFERROR(IF(INDEX('Cadency User List'!O:O,MATCH(Tableau2[[#This Row],[Email]],'Cadency User List'!E:E,0))="Yes","Active","Inactive"),"Inactive")</f>
        <v>Inactive</v>
      </c>
      <c r="AC82" s="93"/>
      <c r="AD82" s="93"/>
      <c r="AE82" s="93"/>
      <c r="AF82" s="93"/>
      <c r="AG82" s="93"/>
      <c r="AH82" s="93"/>
      <c r="AI82" s="93"/>
      <c r="AJ82" s="93" t="str">
        <f t="shared" si="4"/>
        <v/>
      </c>
    </row>
    <row r="83" spans="1:36" x14ac:dyDescent="0.25">
      <c r="A83" s="79">
        <v>36330</v>
      </c>
      <c r="B83" s="80" t="s">
        <v>128</v>
      </c>
      <c r="C83" s="80" t="s">
        <v>465</v>
      </c>
      <c r="D83" s="80" t="str">
        <f t="shared" si="5"/>
        <v>Angelika Zawadzka</v>
      </c>
      <c r="E83" s="81" t="str">
        <f>MID(Tableau2[[#This Row],[First Name]],1,1)&amp;Tableau2[[#This Row],[Last Name]]&amp;"@markem-imaje.com"</f>
        <v>AZawadzka@markem-imaje.com</v>
      </c>
      <c r="F83" s="89" t="str">
        <f>IFERROR(INDEX('Infosys User List'!G:G,MATCH(Tableau2[[#This Row],[Email]],'Infosys User List'!E:E,0)),"")</f>
        <v>Emilia Agier</v>
      </c>
      <c r="G83" s="86">
        <f>IFERROR(INDEX('Infosys User List'!D:D,MATCH(Tableau2[[#This Row],[Email]],'Infosys User List'!E:E,0)),"")</f>
        <v>0</v>
      </c>
      <c r="H83" s="88" t="str">
        <f>IFERROR(INDEX('SAP User List'!H:H,MATCH(Tableau2[[#This Row],[Email]],'SAP User List'!E:E,0)),"")</f>
        <v>Germany</v>
      </c>
      <c r="I83" s="86" t="str">
        <f>IFERROR(INDEX('Infosys User List'!K:K,MATCH(Tableau2[[#This Row],[Email]],'Infosys User List'!E:E,0)),"Missing")</f>
        <v>Active - Long Leave</v>
      </c>
      <c r="J83" s="87">
        <f>IFERROR(INDEX('Infosys User List'!L:L,MATCH(Tableau2[[#This Row],[Email]],'Infosys User List'!E:E,0)),"")</f>
        <v>0</v>
      </c>
      <c r="K83" s="87">
        <f>IFERROR(INDEX('Infosys User List'!M:M,MATCH(Tableau2[[#This Row],[Email]],'Infosys User List'!E:E,0)),"")</f>
        <v>0</v>
      </c>
      <c r="L83" s="88" t="str">
        <f>IFERROR(INDEX('Infosys User List'!F:F,MATCH(Tableau2[[#This Row],[Email]],'Infosys User List'!E:E,0)),"")</f>
        <v>Lodz</v>
      </c>
      <c r="M83" s="86"/>
      <c r="N83" s="86"/>
      <c r="O83" s="86" t="str">
        <f>IFERROR(INDEX('Infosys User List'!A:A,MATCH(Tableau2[[#This Row],[Email]],'Infosys User List'!E:E,0)),"")</f>
        <v>AP</v>
      </c>
      <c r="P83" s="99"/>
      <c r="Q83" s="107" t="s">
        <v>6136</v>
      </c>
      <c r="R83" s="115" t="s">
        <v>6136</v>
      </c>
      <c r="S83" s="111" t="str">
        <f>IFERROR(IF(INDEX('SAP User List'!J:J,MATCH(Tableau2[[#This Row],[Employee ID]],'SAP User List'!J:J,0))=Tableau2[[#This Row],[Employee ID]],"Active","Inactive"),"Inactive")</f>
        <v>Active</v>
      </c>
      <c r="T83" s="115"/>
      <c r="U83" s="110"/>
      <c r="V83" s="115"/>
      <c r="W83" s="110"/>
      <c r="X83" s="116"/>
      <c r="Y83" s="95" t="str">
        <f>IFERROR(VLOOKUP(Tableau2[[#This Row],[Email]],'Bank Access List'!$A:$B,2,0),"Inactive")</f>
        <v>Inactive</v>
      </c>
      <c r="Z83" s="111"/>
      <c r="AA83" s="96"/>
      <c r="AB83" s="96" t="str">
        <f>IFERROR(IF(INDEX('Cadency User List'!O:O,MATCH(Tableau2[[#This Row],[Email]],'Cadency User List'!E:E,0))="Yes","Active","Inactive"),"Inactive")</f>
        <v>Inactive</v>
      </c>
      <c r="AC83" s="93"/>
      <c r="AD83" s="93"/>
      <c r="AE83" s="93"/>
      <c r="AF83" s="93"/>
      <c r="AG83" s="93"/>
      <c r="AH83" s="93"/>
      <c r="AI83" s="93"/>
      <c r="AJ83" s="93" t="str">
        <f t="shared" si="4"/>
        <v/>
      </c>
    </row>
    <row r="84" spans="1:36" x14ac:dyDescent="0.25">
      <c r="A84" s="79">
        <v>1450</v>
      </c>
      <c r="B84" s="80" t="s">
        <v>8</v>
      </c>
      <c r="C84" s="80" t="s">
        <v>30</v>
      </c>
      <c r="D84" s="80" t="str">
        <f t="shared" si="5"/>
        <v>Katarzyna Zielinska</v>
      </c>
      <c r="E84" s="81" t="str">
        <f>MID(Tableau2[[#This Row],[First Name]],1,1)&amp;Tableau2[[#This Row],[Last Name]]&amp;"@markem-imaje.com"</f>
        <v>KZielinska@markem-imaje.com</v>
      </c>
      <c r="F84" s="89" t="str">
        <f>IFERROR(INDEX('Infosys User List'!G:G,MATCH(Tableau2[[#This Row],[Email]],'Infosys User List'!E:E,0)),"")</f>
        <v>Aneta Sadowska</v>
      </c>
      <c r="G84" s="86">
        <f>IFERROR(INDEX('Infosys User List'!D:D,MATCH(Tableau2[[#This Row],[Email]],'Infosys User List'!E:E,0)),"")</f>
        <v>0</v>
      </c>
      <c r="H84" s="88" t="str">
        <f>IFERROR(INDEX('SAP User List'!H:H,MATCH(Tableau2[[#This Row],[Email]],'SAP User List'!E:E,0)),"")</f>
        <v/>
      </c>
      <c r="I84" s="86" t="str">
        <f>IFERROR(INDEX('Infosys User List'!K:K,MATCH(Tableau2[[#This Row],[Email]],'Infosys User List'!E:E,0)),"Missing")</f>
        <v>Active</v>
      </c>
      <c r="J84" s="87">
        <f>IFERROR(INDEX('Infosys User List'!L:L,MATCH(Tableau2[[#This Row],[Email]],'Infosys User List'!E:E,0)),"")</f>
        <v>43101</v>
      </c>
      <c r="K84" s="87">
        <f>IFERROR(INDEX('Infosys User List'!M:M,MATCH(Tableau2[[#This Row],[Email]],'Infosys User List'!E:E,0)),"")</f>
        <v>0</v>
      </c>
      <c r="L84" s="88" t="str">
        <f>IFERROR(INDEX('Infosys User List'!F:F,MATCH(Tableau2[[#This Row],[Email]],'Infosys User List'!E:E,0)),"")</f>
        <v>Lodz</v>
      </c>
      <c r="M84" s="86"/>
      <c r="N84" s="86"/>
      <c r="O84" s="86" t="str">
        <f>IFERROR(INDEX('Infosys User List'!A:A,MATCH(Tableau2[[#This Row],[Email]],'Infosys User List'!E:E,0)),"")</f>
        <v>AR</v>
      </c>
      <c r="P84" s="99"/>
      <c r="Q84" s="108" t="s">
        <v>6079</v>
      </c>
      <c r="R84" s="116" t="s">
        <v>6079</v>
      </c>
      <c r="S84" s="111" t="str">
        <f>IFERROR(IF(INDEX('SAP User List'!J:J,MATCH(Tableau2[[#This Row],[Employee ID]],'SAP User List'!J:J,0))=Tableau2[[#This Row],[Employee ID]],"Active","Inactive"),"Inactive")</f>
        <v>Inactive</v>
      </c>
      <c r="T84" s="115"/>
      <c r="U84" s="110"/>
      <c r="V84" s="115"/>
      <c r="W84" s="110"/>
      <c r="X84" s="116" t="s">
        <v>6079</v>
      </c>
      <c r="Y84" s="95" t="str">
        <f>IFERROR(VLOOKUP(Tableau2[[#This Row],[Email]],'Bank Access List'!$A:$B,2,0),"Inactive")</f>
        <v>Inactive</v>
      </c>
      <c r="Z84" s="111" t="s">
        <v>6094</v>
      </c>
      <c r="AA84" s="96"/>
      <c r="AB84" s="96" t="str">
        <f>IFERROR(IF(INDEX('Cadency User List'!O:O,MATCH(Tableau2[[#This Row],[Email]],'Cadency User List'!E:E,0))="Yes","Active","Inactive"),"Inactive")</f>
        <v>Inactive</v>
      </c>
      <c r="AC84" s="93"/>
      <c r="AD84" s="93"/>
      <c r="AE84" s="93"/>
      <c r="AF84" s="93"/>
      <c r="AG84" s="93"/>
      <c r="AH84" s="93"/>
      <c r="AI84" s="93"/>
      <c r="AJ84" s="93" t="str">
        <f t="shared" si="4"/>
        <v>Yes</v>
      </c>
    </row>
    <row r="85" spans="1:36" x14ac:dyDescent="0.25">
      <c r="A85" s="79"/>
      <c r="B85" s="82" t="s">
        <v>57</v>
      </c>
      <c r="C85" s="82" t="s">
        <v>5848</v>
      </c>
      <c r="D85" s="82" t="str">
        <f t="shared" ref="D85:D116" si="6">B85&amp;" "&amp;C85</f>
        <v>Joanna Kaminska</v>
      </c>
      <c r="E85" s="81" t="str">
        <f>MID(Tableau2[[#This Row],[First Name]],1,1)&amp;Tableau2[[#This Row],[Last Name]]&amp;"@markem-imaje.com"</f>
        <v>JKaminska@markem-imaje.com</v>
      </c>
      <c r="F85" s="89">
        <f>IFERROR(INDEX('Infosys User List'!G:G,MATCH(Tableau2[[#This Row],[Email]],'Infosys User List'!E:E,0)),"")</f>
        <v>0</v>
      </c>
      <c r="G85" s="86">
        <f>IFERROR(INDEX('Infosys User List'!D:D,MATCH(Tableau2[[#This Row],[Email]],'Infosys User List'!E:E,0)),"")</f>
        <v>0</v>
      </c>
      <c r="H85" s="88" t="str">
        <f>IFERROR(INDEX('SAP User List'!H:H,MATCH(Tableau2[[#This Row],[Email]],'SAP User List'!E:E,0)),"")</f>
        <v/>
      </c>
      <c r="I85" s="86" t="str">
        <f>IFERROR(INDEX('Infosys User List'!K:K,MATCH(Tableau2[[#This Row],[Email]],'Infosys User List'!E:E,0)),"Missing")</f>
        <v>Inactive</v>
      </c>
      <c r="J85" s="87">
        <f>IFERROR(INDEX('Infosys User List'!L:L,MATCH(Tableau2[[#This Row],[Email]],'Infosys User List'!E:E,0)),"")</f>
        <v>0</v>
      </c>
      <c r="K85" s="87">
        <f>IFERROR(INDEX('Infosys User List'!M:M,MATCH(Tableau2[[#This Row],[Email]],'Infosys User List'!E:E,0)),"")</f>
        <v>42215</v>
      </c>
      <c r="L85" s="88" t="str">
        <f>IFERROR(INDEX('Infosys User List'!F:F,MATCH(Tableau2[[#This Row],[Email]],'Infosys User List'!E:E,0)),"")</f>
        <v>Lodz</v>
      </c>
      <c r="M85" s="86"/>
      <c r="N85" s="86"/>
      <c r="O85" s="86">
        <f>IFERROR(INDEX('Infosys User List'!A:A,MATCH(Tableau2[[#This Row],[Email]],'Infosys User List'!E:E,0)),"")</f>
        <v>0</v>
      </c>
      <c r="P85" s="99"/>
      <c r="Q85" s="108" t="s">
        <v>6104</v>
      </c>
      <c r="R85" s="115" t="s">
        <v>6136</v>
      </c>
      <c r="S85" s="111" t="str">
        <f>IFERROR(IF(INDEX('SAP User List'!J:J,MATCH(Tableau2[[#This Row],[Employee ID]],'SAP User List'!J:J,0))=Tableau2[[#This Row],[Employee ID]],"Active","Inactive"),"Inactive")</f>
        <v>Inactive</v>
      </c>
      <c r="T85" s="115"/>
      <c r="U85" s="110"/>
      <c r="V85" s="115"/>
      <c r="W85" s="110"/>
      <c r="X85" s="116"/>
      <c r="Y85" s="95" t="str">
        <f>IFERROR(VLOOKUP(Tableau2[[#This Row],[Email]],'Bank Access List'!$A:$B,2,0),"Inactive")</f>
        <v>Inactive</v>
      </c>
      <c r="Z85" s="111"/>
      <c r="AA85" s="96"/>
      <c r="AB85" s="96" t="str">
        <f>IFERROR(IF(INDEX('Cadency User List'!O:O,MATCH(Tableau2[[#This Row],[Email]],'Cadency User List'!E:E,0))="Yes","Active","Inactive"),"Inactive")</f>
        <v>Inactive</v>
      </c>
      <c r="AC85" s="93"/>
      <c r="AD85" s="93"/>
      <c r="AE85" s="93"/>
      <c r="AF85" s="93"/>
      <c r="AG85" s="93"/>
      <c r="AH85" s="93"/>
      <c r="AI85" s="93"/>
      <c r="AJ85" s="93" t="str">
        <f t="shared" si="4"/>
        <v/>
      </c>
    </row>
    <row r="86" spans="1:36" x14ac:dyDescent="0.25">
      <c r="A86" s="79"/>
      <c r="B86" s="82" t="s">
        <v>81</v>
      </c>
      <c r="C86" s="82" t="s">
        <v>5849</v>
      </c>
      <c r="D86" s="82" t="str">
        <f t="shared" si="6"/>
        <v>Marcin Joachimiak</v>
      </c>
      <c r="E86" s="81" t="str">
        <f>MID(Tableau2[[#This Row],[First Name]],1,1)&amp;Tableau2[[#This Row],[Last Name]]&amp;"@markem-imaje.com"</f>
        <v>MJoachimiak@markem-imaje.com</v>
      </c>
      <c r="F86" s="89" t="str">
        <f>IFERROR(INDEX('Infosys User List'!G:G,MATCH(Tableau2[[#This Row],[Email]],'Infosys User List'!E:E,0)),"")</f>
        <v/>
      </c>
      <c r="G86" s="86" t="str">
        <f>IFERROR(INDEX('Infosys User List'!D:D,MATCH(Tableau2[[#This Row],[Email]],'Infosys User List'!E:E,0)),"")</f>
        <v/>
      </c>
      <c r="H86" s="88" t="str">
        <f>IFERROR(INDEX('SAP User List'!H:H,MATCH(Tableau2[[#This Row],[Email]],'SAP User List'!E:E,0)),"")</f>
        <v/>
      </c>
      <c r="I86" s="86" t="str">
        <f>IFERROR(INDEX('Infosys User List'!K:K,MATCH(Tableau2[[#This Row],[Email]],'Infosys User List'!E:E,0)),"Missing")</f>
        <v>Missing</v>
      </c>
      <c r="J86" s="87" t="str">
        <f>IFERROR(INDEX('Infosys User List'!L:L,MATCH(Tableau2[[#This Row],[Email]],'Infosys User List'!E:E,0)),"")</f>
        <v/>
      </c>
      <c r="K86" s="87" t="str">
        <f>IFERROR(INDEX('Infosys User List'!M:M,MATCH(Tableau2[[#This Row],[Email]],'Infosys User List'!E:E,0)),"")</f>
        <v/>
      </c>
      <c r="L86" s="88" t="str">
        <f>IFERROR(INDEX('Infosys User List'!F:F,MATCH(Tableau2[[#This Row],[Email]],'Infosys User List'!E:E,0)),"")</f>
        <v/>
      </c>
      <c r="M86" s="86"/>
      <c r="N86" s="86"/>
      <c r="O86" s="86" t="str">
        <f>IFERROR(INDEX('Infosys User List'!A:A,MATCH(Tableau2[[#This Row],[Email]],'Infosys User List'!E:E,0)),"")</f>
        <v/>
      </c>
      <c r="P86" s="99"/>
      <c r="Q86" s="108" t="s">
        <v>6104</v>
      </c>
      <c r="R86" s="115" t="s">
        <v>6136</v>
      </c>
      <c r="S86" s="111" t="str">
        <f>IFERROR(IF(INDEX('SAP User List'!J:J,MATCH(Tableau2[[#This Row],[Employee ID]],'SAP User List'!J:J,0))=Tableau2[[#This Row],[Employee ID]],"Active","Inactive"),"Inactive")</f>
        <v>Inactive</v>
      </c>
      <c r="T86" s="115"/>
      <c r="U86" s="110"/>
      <c r="V86" s="115"/>
      <c r="W86" s="110"/>
      <c r="X86" s="116"/>
      <c r="Y86" s="95" t="str">
        <f>IFERROR(VLOOKUP(Tableau2[[#This Row],[Email]],'Bank Access List'!$A:$B,2,0),"Inactive")</f>
        <v>Inactive</v>
      </c>
      <c r="Z86" s="111"/>
      <c r="AA86" s="96"/>
      <c r="AB86" s="96" t="str">
        <f>IFERROR(IF(INDEX('Cadency User List'!O:O,MATCH(Tableau2[[#This Row],[Email]],'Cadency User List'!E:E,0))="Yes","Active","Inactive"),"Inactive")</f>
        <v>Inactive</v>
      </c>
      <c r="AC86" s="93"/>
      <c r="AD86" s="93"/>
      <c r="AE86" s="93"/>
      <c r="AF86" s="93"/>
      <c r="AG86" s="93"/>
      <c r="AH86" s="93"/>
      <c r="AI86" s="93"/>
      <c r="AJ86" s="93" t="str">
        <f t="shared" si="4"/>
        <v/>
      </c>
    </row>
    <row r="87" spans="1:36" x14ac:dyDescent="0.25">
      <c r="A87" s="79"/>
      <c r="B87" s="82" t="s">
        <v>5850</v>
      </c>
      <c r="C87" s="82" t="s">
        <v>5851</v>
      </c>
      <c r="D87" s="82" t="str">
        <f t="shared" si="6"/>
        <v>Oksana Karpenko</v>
      </c>
      <c r="E87" s="81" t="str">
        <f>MID(Tableau2[[#This Row],[First Name]],1,1)&amp;Tableau2[[#This Row],[Last Name]]&amp;"@markem-imaje.com"</f>
        <v>OKarpenko@markem-imaje.com</v>
      </c>
      <c r="F87" s="89">
        <f>IFERROR(INDEX('Infosys User List'!G:G,MATCH(Tableau2[[#This Row],[Email]],'Infosys User List'!E:E,0)),"")</f>
        <v>0</v>
      </c>
      <c r="G87" s="86">
        <f>IFERROR(INDEX('Infosys User List'!D:D,MATCH(Tableau2[[#This Row],[Email]],'Infosys User List'!E:E,0)),"")</f>
        <v>0</v>
      </c>
      <c r="H87" s="88" t="str">
        <f>IFERROR(INDEX('SAP User List'!H:H,MATCH(Tableau2[[#This Row],[Email]],'SAP User List'!E:E,0)),"")</f>
        <v/>
      </c>
      <c r="I87" s="86" t="str">
        <f>IFERROR(INDEX('Infosys User List'!K:K,MATCH(Tableau2[[#This Row],[Email]],'Infosys User List'!E:E,0)),"Missing")</f>
        <v>Inactive</v>
      </c>
      <c r="J87" s="87">
        <f>IFERROR(INDEX('Infosys User List'!L:L,MATCH(Tableau2[[#This Row],[Email]],'Infosys User List'!E:E,0)),"")</f>
        <v>0</v>
      </c>
      <c r="K87" s="87">
        <f>IFERROR(INDEX('Infosys User List'!M:M,MATCH(Tableau2[[#This Row],[Email]],'Infosys User List'!E:E,0)),"")</f>
        <v>42246</v>
      </c>
      <c r="L87" s="88" t="str">
        <f>IFERROR(INDEX('Infosys User List'!F:F,MATCH(Tableau2[[#This Row],[Email]],'Infosys User List'!E:E,0)),"")</f>
        <v>Lodz</v>
      </c>
      <c r="M87" s="86"/>
      <c r="N87" s="86"/>
      <c r="O87" s="86">
        <f>IFERROR(INDEX('Infosys User List'!A:A,MATCH(Tableau2[[#This Row],[Email]],'Infosys User List'!E:E,0)),"")</f>
        <v>0</v>
      </c>
      <c r="P87" s="99"/>
      <c r="Q87" s="108" t="s">
        <v>6104</v>
      </c>
      <c r="R87" s="115" t="s">
        <v>6136</v>
      </c>
      <c r="S87" s="111" t="str">
        <f>IFERROR(IF(INDEX('SAP User List'!J:J,MATCH(Tableau2[[#This Row],[Employee ID]],'SAP User List'!J:J,0))=Tableau2[[#This Row],[Employee ID]],"Active","Inactive"),"Inactive")</f>
        <v>Inactive</v>
      </c>
      <c r="T87" s="115"/>
      <c r="U87" s="110"/>
      <c r="V87" s="115"/>
      <c r="W87" s="110"/>
      <c r="X87" s="116"/>
      <c r="Y87" s="95" t="str">
        <f>IFERROR(VLOOKUP(Tableau2[[#This Row],[Email]],'Bank Access List'!$A:$B,2,0),"Inactive")</f>
        <v>Inactive</v>
      </c>
      <c r="Z87" s="111"/>
      <c r="AA87" s="96"/>
      <c r="AB87" s="96" t="str">
        <f>IFERROR(IF(INDEX('Cadency User List'!O:O,MATCH(Tableau2[[#This Row],[Email]],'Cadency User List'!E:E,0))="Yes","Active","Inactive"),"Inactive")</f>
        <v>Inactive</v>
      </c>
      <c r="AC87" s="93"/>
      <c r="AD87" s="93"/>
      <c r="AE87" s="93"/>
      <c r="AF87" s="93"/>
      <c r="AG87" s="93"/>
      <c r="AH87" s="93"/>
      <c r="AI87" s="93"/>
      <c r="AJ87" s="93" t="str">
        <f t="shared" si="4"/>
        <v/>
      </c>
    </row>
    <row r="88" spans="1:36" x14ac:dyDescent="0.25">
      <c r="A88" s="79"/>
      <c r="B88" s="82" t="s">
        <v>4</v>
      </c>
      <c r="C88" s="82" t="s">
        <v>5853</v>
      </c>
      <c r="D88" s="82" t="str">
        <f t="shared" si="6"/>
        <v>Justyna Lukasik</v>
      </c>
      <c r="E88" s="81" t="str">
        <f>MID(Tableau2[[#This Row],[First Name]],1,1)&amp;Tableau2[[#This Row],[Last Name]]&amp;"@markem-imaje.com"</f>
        <v>JLukasik@markem-imaje.com</v>
      </c>
      <c r="F88" s="89">
        <f>IFERROR(INDEX('Infosys User List'!G:G,MATCH(Tableau2[[#This Row],[Email]],'Infosys User List'!E:E,0)),"")</f>
        <v>0</v>
      </c>
      <c r="G88" s="86">
        <f>IFERROR(INDEX('Infosys User List'!D:D,MATCH(Tableau2[[#This Row],[Email]],'Infosys User List'!E:E,0)),"")</f>
        <v>0</v>
      </c>
      <c r="H88" s="88" t="str">
        <f>IFERROR(INDEX('SAP User List'!H:H,MATCH(Tableau2[[#This Row],[Email]],'SAP User List'!E:E,0)),"")</f>
        <v/>
      </c>
      <c r="I88" s="86" t="str">
        <f>IFERROR(INDEX('Infosys User List'!K:K,MATCH(Tableau2[[#This Row],[Email]],'Infosys User List'!E:E,0)),"Missing")</f>
        <v>Inactive</v>
      </c>
      <c r="J88" s="87">
        <f>IFERROR(INDEX('Infosys User List'!L:L,MATCH(Tableau2[[#This Row],[Email]],'Infosys User List'!E:E,0)),"")</f>
        <v>0</v>
      </c>
      <c r="K88" s="87">
        <f>IFERROR(INDEX('Infosys User List'!M:M,MATCH(Tableau2[[#This Row],[Email]],'Infosys User List'!E:E,0)),"")</f>
        <v>42277</v>
      </c>
      <c r="L88" s="88" t="str">
        <f>IFERROR(INDEX('Infosys User List'!F:F,MATCH(Tableau2[[#This Row],[Email]],'Infosys User List'!E:E,0)),"")</f>
        <v>Lodz</v>
      </c>
      <c r="M88" s="86"/>
      <c r="N88" s="86"/>
      <c r="O88" s="86">
        <f>IFERROR(INDEX('Infosys User List'!A:A,MATCH(Tableau2[[#This Row],[Email]],'Infosys User List'!E:E,0)),"")</f>
        <v>0</v>
      </c>
      <c r="P88" s="99"/>
      <c r="Q88" s="108" t="s">
        <v>6104</v>
      </c>
      <c r="R88" s="115" t="s">
        <v>6136</v>
      </c>
      <c r="S88" s="111" t="str">
        <f>IFERROR(IF(INDEX('SAP User List'!J:J,MATCH(Tableau2[[#This Row],[Employee ID]],'SAP User List'!J:J,0))=Tableau2[[#This Row],[Employee ID]],"Active","Inactive"),"Inactive")</f>
        <v>Inactive</v>
      </c>
      <c r="T88" s="115"/>
      <c r="U88" s="110"/>
      <c r="V88" s="115"/>
      <c r="W88" s="110"/>
      <c r="X88" s="116"/>
      <c r="Y88" s="95" t="str">
        <f>IFERROR(VLOOKUP(Tableau2[[#This Row],[Email]],'Bank Access List'!$A:$B,2,0),"Inactive")</f>
        <v>Inactive</v>
      </c>
      <c r="Z88" s="111"/>
      <c r="AA88" s="96"/>
      <c r="AB88" s="96" t="str">
        <f>IFERROR(IF(INDEX('Cadency User List'!O:O,MATCH(Tableau2[[#This Row],[Email]],'Cadency User List'!E:E,0))="Yes","Active","Inactive"),"Inactive")</f>
        <v>Inactive</v>
      </c>
      <c r="AC88" s="93"/>
      <c r="AD88" s="93"/>
      <c r="AE88" s="93"/>
      <c r="AF88" s="93"/>
      <c r="AG88" s="93"/>
      <c r="AH88" s="93"/>
      <c r="AI88" s="93"/>
      <c r="AJ88" s="93" t="str">
        <f t="shared" si="4"/>
        <v/>
      </c>
    </row>
    <row r="89" spans="1:36" x14ac:dyDescent="0.25">
      <c r="A89" s="79"/>
      <c r="B89" s="82" t="s">
        <v>75</v>
      </c>
      <c r="C89" s="82" t="s">
        <v>451</v>
      </c>
      <c r="D89" s="82" t="str">
        <f t="shared" si="6"/>
        <v>Sebastian Pioro</v>
      </c>
      <c r="E89" s="81" t="str">
        <f>MID(Tableau2[[#This Row],[First Name]],1,1)&amp;Tableau2[[#This Row],[Last Name]]&amp;"@markem-imaje.com"</f>
        <v>SPioro@markem-imaje.com</v>
      </c>
      <c r="F89" s="89">
        <f>IFERROR(INDEX('Infosys User List'!G:G,MATCH(Tableau2[[#This Row],[Email]],'Infosys User List'!E:E,0)),"")</f>
        <v>0</v>
      </c>
      <c r="G89" s="86">
        <f>IFERROR(INDEX('Infosys User List'!D:D,MATCH(Tableau2[[#This Row],[Email]],'Infosys User List'!E:E,0)),"")</f>
        <v>0</v>
      </c>
      <c r="H89" s="88" t="str">
        <f>IFERROR(INDEX('SAP User List'!H:H,MATCH(Tableau2[[#This Row],[Email]],'SAP User List'!E:E,0)),"")</f>
        <v/>
      </c>
      <c r="I89" s="86" t="str">
        <f>IFERROR(INDEX('Infosys User List'!K:K,MATCH(Tableau2[[#This Row],[Email]],'Infosys User List'!E:E,0)),"Missing")</f>
        <v>Inactive</v>
      </c>
      <c r="J89" s="87">
        <f>IFERROR(INDEX('Infosys User List'!L:L,MATCH(Tableau2[[#This Row],[Email]],'Infosys User List'!E:E,0)),"")</f>
        <v>0</v>
      </c>
      <c r="K89" s="87">
        <f>IFERROR(INDEX('Infosys User List'!M:M,MATCH(Tableau2[[#This Row],[Email]],'Infosys User List'!E:E,0)),"")</f>
        <v>42277</v>
      </c>
      <c r="L89" s="88" t="str">
        <f>IFERROR(INDEX('Infosys User List'!F:F,MATCH(Tableau2[[#This Row],[Email]],'Infosys User List'!E:E,0)),"")</f>
        <v>Lodz</v>
      </c>
      <c r="M89" s="86"/>
      <c r="N89" s="86"/>
      <c r="O89" s="86">
        <f>IFERROR(INDEX('Infosys User List'!A:A,MATCH(Tableau2[[#This Row],[Email]],'Infosys User List'!E:E,0)),"")</f>
        <v>0</v>
      </c>
      <c r="P89" s="99"/>
      <c r="Q89" s="108" t="s">
        <v>6104</v>
      </c>
      <c r="R89" s="115" t="s">
        <v>6136</v>
      </c>
      <c r="S89" s="111" t="str">
        <f>IFERROR(IF(INDEX('SAP User List'!J:J,MATCH(Tableau2[[#This Row],[Employee ID]],'SAP User List'!J:J,0))=Tableau2[[#This Row],[Employee ID]],"Active","Inactive"),"Inactive")</f>
        <v>Inactive</v>
      </c>
      <c r="T89" s="115"/>
      <c r="U89" s="110"/>
      <c r="V89" s="115"/>
      <c r="W89" s="110"/>
      <c r="X89" s="116"/>
      <c r="Y89" s="95" t="str">
        <f>IFERROR(VLOOKUP(Tableau2[[#This Row],[Email]],'Bank Access List'!$A:$B,2,0),"Inactive")</f>
        <v>Inactive</v>
      </c>
      <c r="Z89" s="111"/>
      <c r="AA89" s="96"/>
      <c r="AB89" s="96" t="str">
        <f>IFERROR(IF(INDEX('Cadency User List'!O:O,MATCH(Tableau2[[#This Row],[Email]],'Cadency User List'!E:E,0))="Yes","Active","Inactive"),"Inactive")</f>
        <v>Inactive</v>
      </c>
      <c r="AC89" s="93"/>
      <c r="AD89" s="93"/>
      <c r="AE89" s="93"/>
      <c r="AF89" s="93"/>
      <c r="AG89" s="93"/>
      <c r="AH89" s="93"/>
      <c r="AI89" s="93"/>
      <c r="AJ89" s="93" t="str">
        <f t="shared" si="4"/>
        <v/>
      </c>
    </row>
    <row r="90" spans="1:36" x14ac:dyDescent="0.25">
      <c r="A90" s="79"/>
      <c r="B90" s="82" t="s">
        <v>112</v>
      </c>
      <c r="C90" s="82" t="s">
        <v>5855</v>
      </c>
      <c r="D90" s="82" t="str">
        <f t="shared" si="6"/>
        <v>Jakub Komorowski</v>
      </c>
      <c r="E90" s="81" t="str">
        <f>MID(Tableau2[[#This Row],[First Name]],1,1)&amp;Tableau2[[#This Row],[Last Name]]&amp;"@markem-imaje.com"</f>
        <v>JKomorowski@markem-imaje.com</v>
      </c>
      <c r="F90" s="89">
        <f>IFERROR(INDEX('Infosys User List'!G:G,MATCH(Tableau2[[#This Row],[Email]],'Infosys User List'!E:E,0)),"")</f>
        <v>0</v>
      </c>
      <c r="G90" s="86">
        <f>IFERROR(INDEX('Infosys User List'!D:D,MATCH(Tableau2[[#This Row],[Email]],'Infosys User List'!E:E,0)),"")</f>
        <v>0</v>
      </c>
      <c r="H90" s="88" t="str">
        <f>IFERROR(INDEX('SAP User List'!H:H,MATCH(Tableau2[[#This Row],[Email]],'SAP User List'!E:E,0)),"")</f>
        <v/>
      </c>
      <c r="I90" s="86" t="str">
        <f>IFERROR(INDEX('Infosys User List'!K:K,MATCH(Tableau2[[#This Row],[Email]],'Infosys User List'!E:E,0)),"Missing")</f>
        <v>Inactive</v>
      </c>
      <c r="J90" s="87">
        <f>IFERROR(INDEX('Infosys User List'!L:L,MATCH(Tableau2[[#This Row],[Email]],'Infosys User List'!E:E,0)),"")</f>
        <v>0</v>
      </c>
      <c r="K90" s="87">
        <f>IFERROR(INDEX('Infosys User List'!M:M,MATCH(Tableau2[[#This Row],[Email]],'Infosys User List'!E:E,0)),"")</f>
        <v>42307</v>
      </c>
      <c r="L90" s="88" t="str">
        <f>IFERROR(INDEX('Infosys User List'!F:F,MATCH(Tableau2[[#This Row],[Email]],'Infosys User List'!E:E,0)),"")</f>
        <v>Lodz</v>
      </c>
      <c r="M90" s="86"/>
      <c r="N90" s="86"/>
      <c r="O90" s="86">
        <f>IFERROR(INDEX('Infosys User List'!A:A,MATCH(Tableau2[[#This Row],[Email]],'Infosys User List'!E:E,0)),"")</f>
        <v>0</v>
      </c>
      <c r="P90" s="99"/>
      <c r="Q90" s="108" t="s">
        <v>6104</v>
      </c>
      <c r="R90" s="115" t="s">
        <v>6136</v>
      </c>
      <c r="S90" s="111" t="str">
        <f>IFERROR(IF(INDEX('SAP User List'!J:J,MATCH(Tableau2[[#This Row],[Employee ID]],'SAP User List'!J:J,0))=Tableau2[[#This Row],[Employee ID]],"Active","Inactive"),"Inactive")</f>
        <v>Inactive</v>
      </c>
      <c r="T90" s="115"/>
      <c r="U90" s="110"/>
      <c r="V90" s="115"/>
      <c r="W90" s="110"/>
      <c r="X90" s="116"/>
      <c r="Y90" s="95" t="str">
        <f>IFERROR(VLOOKUP(Tableau2[[#This Row],[Email]],'Bank Access List'!$A:$B,2,0),"Inactive")</f>
        <v>Inactive</v>
      </c>
      <c r="Z90" s="111"/>
      <c r="AA90" s="96"/>
      <c r="AB90" s="96" t="str">
        <f>IFERROR(IF(INDEX('Cadency User List'!O:O,MATCH(Tableau2[[#This Row],[Email]],'Cadency User List'!E:E,0))="Yes","Active","Inactive"),"Inactive")</f>
        <v>Inactive</v>
      </c>
      <c r="AC90" s="93"/>
      <c r="AD90" s="93"/>
      <c r="AE90" s="93"/>
      <c r="AF90" s="93"/>
      <c r="AG90" s="93"/>
      <c r="AH90" s="93"/>
      <c r="AI90" s="93"/>
      <c r="AJ90" s="93" t="str">
        <f t="shared" si="4"/>
        <v/>
      </c>
    </row>
    <row r="91" spans="1:36" x14ac:dyDescent="0.25">
      <c r="A91" s="79"/>
      <c r="B91" s="82" t="s">
        <v>3998</v>
      </c>
      <c r="C91" s="82" t="s">
        <v>5857</v>
      </c>
      <c r="D91" s="82" t="str">
        <f t="shared" si="6"/>
        <v>Bartlomiej Skubis</v>
      </c>
      <c r="E91" s="81" t="str">
        <f>MID(Tableau2[[#This Row],[First Name]],1,1)&amp;Tableau2[[#This Row],[Last Name]]&amp;"@markem-imaje.com"</f>
        <v>BSkubis@markem-imaje.com</v>
      </c>
      <c r="F91" s="89">
        <f>IFERROR(INDEX('Infosys User List'!G:G,MATCH(Tableau2[[#This Row],[Email]],'Infosys User List'!E:E,0)),"")</f>
        <v>0</v>
      </c>
      <c r="G91" s="86">
        <f>IFERROR(INDEX('Infosys User List'!D:D,MATCH(Tableau2[[#This Row],[Email]],'Infosys User List'!E:E,0)),"")</f>
        <v>0</v>
      </c>
      <c r="H91" s="88" t="str">
        <f>IFERROR(INDEX('SAP User List'!H:H,MATCH(Tableau2[[#This Row],[Email]],'SAP User List'!E:E,0)),"")</f>
        <v/>
      </c>
      <c r="I91" s="86" t="str">
        <f>IFERROR(INDEX('Infosys User List'!K:K,MATCH(Tableau2[[#This Row],[Email]],'Infosys User List'!E:E,0)),"Missing")</f>
        <v>Inactive</v>
      </c>
      <c r="J91" s="87">
        <f>IFERROR(INDEX('Infosys User List'!L:L,MATCH(Tableau2[[#This Row],[Email]],'Infosys User List'!E:E,0)),"")</f>
        <v>0</v>
      </c>
      <c r="K91" s="87">
        <f>IFERROR(INDEX('Infosys User List'!M:M,MATCH(Tableau2[[#This Row],[Email]],'Infosys User List'!E:E,0)),"")</f>
        <v>42338</v>
      </c>
      <c r="L91" s="88" t="str">
        <f>IFERROR(INDEX('Infosys User List'!F:F,MATCH(Tableau2[[#This Row],[Email]],'Infosys User List'!E:E,0)),"")</f>
        <v>Lodz</v>
      </c>
      <c r="M91" s="86"/>
      <c r="N91" s="86"/>
      <c r="O91" s="86">
        <f>IFERROR(INDEX('Infosys User List'!A:A,MATCH(Tableau2[[#This Row],[Email]],'Infosys User List'!E:E,0)),"")</f>
        <v>0</v>
      </c>
      <c r="P91" s="99"/>
      <c r="Q91" s="108" t="s">
        <v>6104</v>
      </c>
      <c r="R91" s="115" t="s">
        <v>6136</v>
      </c>
      <c r="S91" s="111" t="str">
        <f>IFERROR(IF(INDEX('SAP User List'!J:J,MATCH(Tableau2[[#This Row],[Employee ID]],'SAP User List'!J:J,0))=Tableau2[[#This Row],[Employee ID]],"Active","Inactive"),"Inactive")</f>
        <v>Inactive</v>
      </c>
      <c r="T91" s="115"/>
      <c r="U91" s="110"/>
      <c r="V91" s="115"/>
      <c r="W91" s="110"/>
      <c r="X91" s="116"/>
      <c r="Y91" s="95" t="str">
        <f>IFERROR(VLOOKUP(Tableau2[[#This Row],[Email]],'Bank Access List'!$A:$B,2,0),"Inactive")</f>
        <v>Inactive</v>
      </c>
      <c r="Z91" s="111"/>
      <c r="AA91" s="96"/>
      <c r="AB91" s="96" t="str">
        <f>IFERROR(IF(INDEX('Cadency User List'!O:O,MATCH(Tableau2[[#This Row],[Email]],'Cadency User List'!E:E,0))="Yes","Active","Inactive"),"Inactive")</f>
        <v>Inactive</v>
      </c>
      <c r="AC91" s="93"/>
      <c r="AD91" s="93"/>
      <c r="AE91" s="93"/>
      <c r="AF91" s="93"/>
      <c r="AG91" s="93"/>
      <c r="AH91" s="93"/>
      <c r="AI91" s="93"/>
      <c r="AJ91" s="93" t="str">
        <f t="shared" si="4"/>
        <v/>
      </c>
    </row>
    <row r="92" spans="1:36" x14ac:dyDescent="0.25">
      <c r="A92" s="79"/>
      <c r="B92" s="82" t="s">
        <v>5858</v>
      </c>
      <c r="C92" s="82" t="s">
        <v>5859</v>
      </c>
      <c r="D92" s="82" t="str">
        <f t="shared" si="6"/>
        <v>Monika Majzner</v>
      </c>
      <c r="E92" s="81" t="str">
        <f>MID(Tableau2[[#This Row],[First Name]],1,1)&amp;Tableau2[[#This Row],[Last Name]]&amp;"@markem-imaje.com"</f>
        <v>MMajzner@markem-imaje.com</v>
      </c>
      <c r="F92" s="89">
        <f>IFERROR(INDEX('Infosys User List'!G:G,MATCH(Tableau2[[#This Row],[Email]],'Infosys User List'!E:E,0)),"")</f>
        <v>0</v>
      </c>
      <c r="G92" s="86">
        <f>IFERROR(INDEX('Infosys User List'!D:D,MATCH(Tableau2[[#This Row],[Email]],'Infosys User List'!E:E,0)),"")</f>
        <v>0</v>
      </c>
      <c r="H92" s="88" t="str">
        <f>IFERROR(INDEX('SAP User List'!H:H,MATCH(Tableau2[[#This Row],[Email]],'SAP User List'!E:E,0)),"")</f>
        <v/>
      </c>
      <c r="I92" s="86" t="str">
        <f>IFERROR(INDEX('Infosys User List'!K:K,MATCH(Tableau2[[#This Row],[Email]],'Infosys User List'!E:E,0)),"Missing")</f>
        <v>Inactive</v>
      </c>
      <c r="J92" s="87">
        <f>IFERROR(INDEX('Infosys User List'!L:L,MATCH(Tableau2[[#This Row],[Email]],'Infosys User List'!E:E,0)),"")</f>
        <v>0</v>
      </c>
      <c r="K92" s="87">
        <f>IFERROR(INDEX('Infosys User List'!M:M,MATCH(Tableau2[[#This Row],[Email]],'Infosys User List'!E:E,0)),"")</f>
        <v>42400</v>
      </c>
      <c r="L92" s="88" t="str">
        <f>IFERROR(INDEX('Infosys User List'!F:F,MATCH(Tableau2[[#This Row],[Email]],'Infosys User List'!E:E,0)),"")</f>
        <v>Lodz</v>
      </c>
      <c r="M92" s="86"/>
      <c r="N92" s="86"/>
      <c r="O92" s="86">
        <f>IFERROR(INDEX('Infosys User List'!A:A,MATCH(Tableau2[[#This Row],[Email]],'Infosys User List'!E:E,0)),"")</f>
        <v>0</v>
      </c>
      <c r="P92" s="99"/>
      <c r="Q92" s="108" t="s">
        <v>6104</v>
      </c>
      <c r="R92" s="115" t="s">
        <v>6136</v>
      </c>
      <c r="S92" s="111" t="str">
        <f>IFERROR(IF(INDEX('SAP User List'!J:J,MATCH(Tableau2[[#This Row],[Employee ID]],'SAP User List'!J:J,0))=Tableau2[[#This Row],[Employee ID]],"Active","Inactive"),"Inactive")</f>
        <v>Inactive</v>
      </c>
      <c r="T92" s="115"/>
      <c r="U92" s="110"/>
      <c r="V92" s="115"/>
      <c r="W92" s="110"/>
      <c r="X92" s="116"/>
      <c r="Y92" s="95" t="str">
        <f>IFERROR(VLOOKUP(Tableau2[[#This Row],[Email]],'Bank Access List'!$A:$B,2,0),"Inactive")</f>
        <v>Inactive</v>
      </c>
      <c r="Z92" s="111"/>
      <c r="AA92" s="96"/>
      <c r="AB92" s="96" t="str">
        <f>IFERROR(IF(INDEX('Cadency User List'!O:O,MATCH(Tableau2[[#This Row],[Email]],'Cadency User List'!E:E,0))="Yes","Active","Inactive"),"Inactive")</f>
        <v>Inactive</v>
      </c>
      <c r="AC92" s="93"/>
      <c r="AD92" s="93"/>
      <c r="AE92" s="93"/>
      <c r="AF92" s="93"/>
      <c r="AG92" s="93"/>
      <c r="AH92" s="93"/>
      <c r="AI92" s="93"/>
      <c r="AJ92" s="93" t="str">
        <f t="shared" si="4"/>
        <v/>
      </c>
    </row>
    <row r="93" spans="1:36" x14ac:dyDescent="0.25">
      <c r="A93" s="79"/>
      <c r="B93" s="82" t="s">
        <v>3416</v>
      </c>
      <c r="C93" s="82" t="s">
        <v>5861</v>
      </c>
      <c r="D93" s="82" t="str">
        <f t="shared" si="6"/>
        <v>Rahul Sausa</v>
      </c>
      <c r="E93" s="81" t="str">
        <f>MID(Tableau2[[#This Row],[First Name]],1,1)&amp;Tableau2[[#This Row],[Last Name]]&amp;"@markem-imaje.com"</f>
        <v>RSausa@markem-imaje.com</v>
      </c>
      <c r="F93" s="89" t="str">
        <f>IFERROR(INDEX('Infosys User List'!G:G,MATCH(Tableau2[[#This Row],[Email]],'Infosys User List'!E:E,0)),"")</f>
        <v/>
      </c>
      <c r="G93" s="86" t="str">
        <f>IFERROR(INDEX('Infosys User List'!D:D,MATCH(Tableau2[[#This Row],[Email]],'Infosys User List'!E:E,0)),"")</f>
        <v/>
      </c>
      <c r="H93" s="88" t="str">
        <f>IFERROR(INDEX('SAP User List'!H:H,MATCH(Tableau2[[#This Row],[Email]],'SAP User List'!E:E,0)),"")</f>
        <v/>
      </c>
      <c r="I93" s="86" t="str">
        <f>IFERROR(INDEX('Infosys User List'!K:K,MATCH(Tableau2[[#This Row],[Email]],'Infosys User List'!E:E,0)),"Missing")</f>
        <v>Missing</v>
      </c>
      <c r="J93" s="87" t="str">
        <f>IFERROR(INDEX('Infosys User List'!L:L,MATCH(Tableau2[[#This Row],[Email]],'Infosys User List'!E:E,0)),"")</f>
        <v/>
      </c>
      <c r="K93" s="87" t="str">
        <f>IFERROR(INDEX('Infosys User List'!M:M,MATCH(Tableau2[[#This Row],[Email]],'Infosys User List'!E:E,0)),"")</f>
        <v/>
      </c>
      <c r="L93" s="88" t="str">
        <f>IFERROR(INDEX('Infosys User List'!F:F,MATCH(Tableau2[[#This Row],[Email]],'Infosys User List'!E:E,0)),"")</f>
        <v/>
      </c>
      <c r="M93" s="86"/>
      <c r="N93" s="86"/>
      <c r="O93" s="86" t="str">
        <f>IFERROR(INDEX('Infosys User List'!A:A,MATCH(Tableau2[[#This Row],[Email]],'Infosys User List'!E:E,0)),"")</f>
        <v/>
      </c>
      <c r="P93" s="99"/>
      <c r="Q93" s="108" t="s">
        <v>6104</v>
      </c>
      <c r="R93" s="115" t="s">
        <v>6136</v>
      </c>
      <c r="S93" s="111" t="str">
        <f>IFERROR(IF(INDEX('SAP User List'!J:J,MATCH(Tableau2[[#This Row],[Employee ID]],'SAP User List'!J:J,0))=Tableau2[[#This Row],[Employee ID]],"Active","Inactive"),"Inactive")</f>
        <v>Inactive</v>
      </c>
      <c r="T93" s="115"/>
      <c r="U93" s="110"/>
      <c r="V93" s="115"/>
      <c r="W93" s="110"/>
      <c r="X93" s="116"/>
      <c r="Y93" s="95" t="str">
        <f>IFERROR(VLOOKUP(Tableau2[[#This Row],[Email]],'Bank Access List'!$A:$B,2,0),"Inactive")</f>
        <v>Inactive</v>
      </c>
      <c r="Z93" s="111"/>
      <c r="AA93" s="96"/>
      <c r="AB93" s="96" t="str">
        <f>IFERROR(IF(INDEX('Cadency User List'!O:O,MATCH(Tableau2[[#This Row],[Email]],'Cadency User List'!E:E,0))="Yes","Active","Inactive"),"Inactive")</f>
        <v>Inactive</v>
      </c>
      <c r="AC93" s="93"/>
      <c r="AD93" s="93"/>
      <c r="AE93" s="93"/>
      <c r="AF93" s="93"/>
      <c r="AG93" s="93"/>
      <c r="AH93" s="93"/>
      <c r="AI93" s="93"/>
      <c r="AJ93" s="93" t="str">
        <f t="shared" si="4"/>
        <v/>
      </c>
    </row>
    <row r="94" spans="1:36" x14ac:dyDescent="0.25">
      <c r="A94" s="79"/>
      <c r="B94" s="82" t="s">
        <v>5862</v>
      </c>
      <c r="C94" s="82" t="s">
        <v>5863</v>
      </c>
      <c r="D94" s="82" t="str">
        <f t="shared" si="6"/>
        <v>Alesia Cilenti</v>
      </c>
      <c r="E94" s="81" t="str">
        <f>MID(Tableau2[[#This Row],[First Name]],1,1)&amp;Tableau2[[#This Row],[Last Name]]&amp;"@markem-imaje.com"</f>
        <v>ACilenti@markem-imaje.com</v>
      </c>
      <c r="F94" s="89">
        <f>IFERROR(INDEX('Infosys User List'!G:G,MATCH(Tableau2[[#This Row],[Email]],'Infosys User List'!E:E,0)),"")</f>
        <v>0</v>
      </c>
      <c r="G94" s="86">
        <f>IFERROR(INDEX('Infosys User List'!D:D,MATCH(Tableau2[[#This Row],[Email]],'Infosys User List'!E:E,0)),"")</f>
        <v>0</v>
      </c>
      <c r="H94" s="88" t="str">
        <f>IFERROR(INDEX('SAP User List'!H:H,MATCH(Tableau2[[#This Row],[Email]],'SAP User List'!E:E,0)),"")</f>
        <v/>
      </c>
      <c r="I94" s="86" t="str">
        <f>IFERROR(INDEX('Infosys User List'!K:K,MATCH(Tableau2[[#This Row],[Email]],'Infosys User List'!E:E,0)),"Missing")</f>
        <v>Inactive</v>
      </c>
      <c r="J94" s="87">
        <f>IFERROR(INDEX('Infosys User List'!L:L,MATCH(Tableau2[[#This Row],[Email]],'Infosys User List'!E:E,0)),"")</f>
        <v>0</v>
      </c>
      <c r="K94" s="87">
        <f>IFERROR(INDEX('Infosys User List'!M:M,MATCH(Tableau2[[#This Row],[Email]],'Infosys User List'!E:E,0)),"")</f>
        <v>42406</v>
      </c>
      <c r="L94" s="88" t="str">
        <f>IFERROR(INDEX('Infosys User List'!F:F,MATCH(Tableau2[[#This Row],[Email]],'Infosys User List'!E:E,0)),"")</f>
        <v>Lodz</v>
      </c>
      <c r="M94" s="86"/>
      <c r="N94" s="86"/>
      <c r="O94" s="86">
        <f>IFERROR(INDEX('Infosys User List'!A:A,MATCH(Tableau2[[#This Row],[Email]],'Infosys User List'!E:E,0)),"")</f>
        <v>0</v>
      </c>
      <c r="P94" s="99"/>
      <c r="Q94" s="108" t="s">
        <v>6104</v>
      </c>
      <c r="R94" s="115" t="s">
        <v>6136</v>
      </c>
      <c r="S94" s="111" t="str">
        <f>IFERROR(IF(INDEX('SAP User List'!J:J,MATCH(Tableau2[[#This Row],[Employee ID]],'SAP User List'!J:J,0))=Tableau2[[#This Row],[Employee ID]],"Active","Inactive"),"Inactive")</f>
        <v>Inactive</v>
      </c>
      <c r="T94" s="115"/>
      <c r="U94" s="110"/>
      <c r="V94" s="115"/>
      <c r="W94" s="110"/>
      <c r="X94" s="116"/>
      <c r="Y94" s="95" t="str">
        <f>IFERROR(VLOOKUP(Tableau2[[#This Row],[Email]],'Bank Access List'!$A:$B,2,0),"Inactive")</f>
        <v>Inactive</v>
      </c>
      <c r="Z94" s="111"/>
      <c r="AA94" s="96"/>
      <c r="AB94" s="96" t="str">
        <f>IFERROR(IF(INDEX('Cadency User List'!O:O,MATCH(Tableau2[[#This Row],[Email]],'Cadency User List'!E:E,0))="Yes","Active","Inactive"),"Inactive")</f>
        <v>Inactive</v>
      </c>
      <c r="AC94" s="93"/>
      <c r="AD94" s="93"/>
      <c r="AE94" s="93"/>
      <c r="AF94" s="93"/>
      <c r="AG94" s="93"/>
      <c r="AH94" s="93"/>
      <c r="AI94" s="93"/>
      <c r="AJ94" s="93" t="str">
        <f t="shared" si="4"/>
        <v/>
      </c>
    </row>
    <row r="95" spans="1:36" x14ac:dyDescent="0.25">
      <c r="A95" s="79"/>
      <c r="B95" s="82" t="s">
        <v>6105</v>
      </c>
      <c r="C95" s="82" t="s">
        <v>5865</v>
      </c>
      <c r="D95" s="82" t="str">
        <f t="shared" si="6"/>
        <v>Wojciech Kowalski</v>
      </c>
      <c r="E95" s="81" t="str">
        <f>MID(Tableau2[[#This Row],[First Name]],1,1)&amp;Tableau2[[#This Row],[Last Name]]&amp;"@markem-imaje.com"</f>
        <v>WKowalski@markem-imaje.com</v>
      </c>
      <c r="F95" s="89">
        <f>IFERROR(INDEX('Infosys User List'!G:G,MATCH(Tableau2[[#This Row],[Email]],'Infosys User List'!E:E,0)),"")</f>
        <v>0</v>
      </c>
      <c r="G95" s="86">
        <f>IFERROR(INDEX('Infosys User List'!D:D,MATCH(Tableau2[[#This Row],[Email]],'Infosys User List'!E:E,0)),"")</f>
        <v>0</v>
      </c>
      <c r="H95" s="88" t="str">
        <f>IFERROR(INDEX('SAP User List'!H:H,MATCH(Tableau2[[#This Row],[Email]],'SAP User List'!E:E,0)),"")</f>
        <v/>
      </c>
      <c r="I95" s="86" t="str">
        <f>IFERROR(INDEX('Infosys User List'!K:K,MATCH(Tableau2[[#This Row],[Email]],'Infosys User List'!E:E,0)),"Missing")</f>
        <v>Inactive</v>
      </c>
      <c r="J95" s="87">
        <f>IFERROR(INDEX('Infosys User List'!L:L,MATCH(Tableau2[[#This Row],[Email]],'Infosys User List'!E:E,0)),"")</f>
        <v>0</v>
      </c>
      <c r="K95" s="87">
        <f>IFERROR(INDEX('Infosys User List'!M:M,MATCH(Tableau2[[#This Row],[Email]],'Infosys User List'!E:E,0)),"")</f>
        <v>42419</v>
      </c>
      <c r="L95" s="88" t="str">
        <f>IFERROR(INDEX('Infosys User List'!F:F,MATCH(Tableau2[[#This Row],[Email]],'Infosys User List'!E:E,0)),"")</f>
        <v>Lodz</v>
      </c>
      <c r="M95" s="86"/>
      <c r="N95" s="86"/>
      <c r="O95" s="86">
        <f>IFERROR(INDEX('Infosys User List'!A:A,MATCH(Tableau2[[#This Row],[Email]],'Infosys User List'!E:E,0)),"")</f>
        <v>0</v>
      </c>
      <c r="P95" s="99"/>
      <c r="Q95" s="108" t="s">
        <v>6104</v>
      </c>
      <c r="R95" s="115" t="s">
        <v>6136</v>
      </c>
      <c r="S95" s="111" t="str">
        <f>IFERROR(IF(INDEX('SAP User List'!J:J,MATCH(Tableau2[[#This Row],[Employee ID]],'SAP User List'!J:J,0))=Tableau2[[#This Row],[Employee ID]],"Active","Inactive"),"Inactive")</f>
        <v>Inactive</v>
      </c>
      <c r="T95" s="115"/>
      <c r="U95" s="110"/>
      <c r="V95" s="115"/>
      <c r="W95" s="110"/>
      <c r="X95" s="116"/>
      <c r="Y95" s="95" t="str">
        <f>IFERROR(VLOOKUP(Tableau2[[#This Row],[Email]],'Bank Access List'!$A:$B,2,0),"Inactive")</f>
        <v>Inactive</v>
      </c>
      <c r="Z95" s="111"/>
      <c r="AA95" s="96"/>
      <c r="AB95" s="96" t="str">
        <f>IFERROR(IF(INDEX('Cadency User List'!O:O,MATCH(Tableau2[[#This Row],[Email]],'Cadency User List'!E:E,0))="Yes","Active","Inactive"),"Inactive")</f>
        <v>Inactive</v>
      </c>
      <c r="AC95" s="93"/>
      <c r="AD95" s="93"/>
      <c r="AE95" s="93"/>
      <c r="AF95" s="93"/>
      <c r="AG95" s="93"/>
      <c r="AH95" s="93"/>
      <c r="AI95" s="93"/>
      <c r="AJ95" s="93" t="str">
        <f t="shared" si="4"/>
        <v/>
      </c>
    </row>
    <row r="96" spans="1:36" x14ac:dyDescent="0.25">
      <c r="A96" s="79"/>
      <c r="B96" s="82" t="s">
        <v>8</v>
      </c>
      <c r="C96" s="82" t="s">
        <v>5866</v>
      </c>
      <c r="D96" s="82" t="str">
        <f t="shared" si="6"/>
        <v>Katarzyna Bartlomiejczyk</v>
      </c>
      <c r="E96" s="81" t="str">
        <f>MID(Tableau2[[#This Row],[First Name]],1,1)&amp;Tableau2[[#This Row],[Last Name]]&amp;"@markem-imaje.com"</f>
        <v>KBartlomiejczyk@markem-imaje.com</v>
      </c>
      <c r="F96" s="89" t="str">
        <f>IFERROR(INDEX('Infosys User List'!G:G,MATCH(Tableau2[[#This Row],[Email]],'Infosys User List'!E:E,0)),"")</f>
        <v/>
      </c>
      <c r="G96" s="86" t="str">
        <f>IFERROR(INDEX('Infosys User List'!D:D,MATCH(Tableau2[[#This Row],[Email]],'Infosys User List'!E:E,0)),"")</f>
        <v/>
      </c>
      <c r="H96" s="88" t="str">
        <f>IFERROR(INDEX('SAP User List'!H:H,MATCH(Tableau2[[#This Row],[Email]],'SAP User List'!E:E,0)),"")</f>
        <v/>
      </c>
      <c r="I96" s="86" t="str">
        <f>IFERROR(INDEX('Infosys User List'!K:K,MATCH(Tableau2[[#This Row],[Email]],'Infosys User List'!E:E,0)),"Missing")</f>
        <v>Missing</v>
      </c>
      <c r="J96" s="87" t="str">
        <f>IFERROR(INDEX('Infosys User List'!L:L,MATCH(Tableau2[[#This Row],[Email]],'Infosys User List'!E:E,0)),"")</f>
        <v/>
      </c>
      <c r="K96" s="87" t="str">
        <f>IFERROR(INDEX('Infosys User List'!M:M,MATCH(Tableau2[[#This Row],[Email]],'Infosys User List'!E:E,0)),"")</f>
        <v/>
      </c>
      <c r="L96" s="88" t="str">
        <f>IFERROR(INDEX('Infosys User List'!F:F,MATCH(Tableau2[[#This Row],[Email]],'Infosys User List'!E:E,0)),"")</f>
        <v/>
      </c>
      <c r="M96" s="86"/>
      <c r="N96" s="86"/>
      <c r="O96" s="86" t="str">
        <f>IFERROR(INDEX('Infosys User List'!A:A,MATCH(Tableau2[[#This Row],[Email]],'Infosys User List'!E:E,0)),"")</f>
        <v/>
      </c>
      <c r="P96" s="99"/>
      <c r="Q96" s="108" t="s">
        <v>6104</v>
      </c>
      <c r="R96" s="115" t="s">
        <v>6136</v>
      </c>
      <c r="S96" s="111" t="str">
        <f>IFERROR(IF(INDEX('SAP User List'!J:J,MATCH(Tableau2[[#This Row],[Employee ID]],'SAP User List'!J:J,0))=Tableau2[[#This Row],[Employee ID]],"Active","Inactive"),"Inactive")</f>
        <v>Inactive</v>
      </c>
      <c r="T96" s="115"/>
      <c r="U96" s="110"/>
      <c r="V96" s="115"/>
      <c r="W96" s="110"/>
      <c r="X96" s="116"/>
      <c r="Y96" s="95" t="str">
        <f>IFERROR(VLOOKUP(Tableau2[[#This Row],[Email]],'Bank Access List'!$A:$B,2,0),"Inactive")</f>
        <v>Inactive</v>
      </c>
      <c r="Z96" s="111"/>
      <c r="AA96" s="96"/>
      <c r="AB96" s="96" t="str">
        <f>IFERROR(IF(INDEX('Cadency User List'!O:O,MATCH(Tableau2[[#This Row],[Email]],'Cadency User List'!E:E,0))="Yes","Active","Inactive"),"Inactive")</f>
        <v>Inactive</v>
      </c>
      <c r="AC96" s="93"/>
      <c r="AD96" s="93"/>
      <c r="AE96" s="93"/>
      <c r="AF96" s="93"/>
      <c r="AG96" s="93"/>
      <c r="AH96" s="93"/>
      <c r="AI96" s="93"/>
      <c r="AJ96" s="93" t="str">
        <f t="shared" si="4"/>
        <v/>
      </c>
    </row>
    <row r="97" spans="1:36" x14ac:dyDescent="0.25">
      <c r="A97" s="79"/>
      <c r="B97" s="82" t="s">
        <v>3842</v>
      </c>
      <c r="C97" s="82" t="s">
        <v>5868</v>
      </c>
      <c r="D97" s="82" t="str">
        <f t="shared" si="6"/>
        <v>Jorge Campos</v>
      </c>
      <c r="E97" s="81" t="str">
        <f>MID(Tableau2[[#This Row],[First Name]],1,1)&amp;Tableau2[[#This Row],[Last Name]]&amp;"@markem-imaje.com"</f>
        <v>JCampos@markem-imaje.com</v>
      </c>
      <c r="F97" s="89" t="str">
        <f>IFERROR(INDEX('Infosys User List'!G:G,MATCH(Tableau2[[#This Row],[Email]],'Infosys User List'!E:E,0)),"")</f>
        <v/>
      </c>
      <c r="G97" s="86" t="str">
        <f>IFERROR(INDEX('Infosys User List'!D:D,MATCH(Tableau2[[#This Row],[Email]],'Infosys User List'!E:E,0)),"")</f>
        <v/>
      </c>
      <c r="H97" s="88" t="str">
        <f>IFERROR(INDEX('SAP User List'!H:H,MATCH(Tableau2[[#This Row],[Email]],'SAP User List'!E:E,0)),"")</f>
        <v/>
      </c>
      <c r="I97" s="86" t="str">
        <f>IFERROR(INDEX('Infosys User List'!K:K,MATCH(Tableau2[[#This Row],[Email]],'Infosys User List'!E:E,0)),"Missing")</f>
        <v>Missing</v>
      </c>
      <c r="J97" s="87" t="str">
        <f>IFERROR(INDEX('Infosys User List'!L:L,MATCH(Tableau2[[#This Row],[Email]],'Infosys User List'!E:E,0)),"")</f>
        <v/>
      </c>
      <c r="K97" s="87" t="str">
        <f>IFERROR(INDEX('Infosys User List'!M:M,MATCH(Tableau2[[#This Row],[Email]],'Infosys User List'!E:E,0)),"")</f>
        <v/>
      </c>
      <c r="L97" s="88" t="str">
        <f>IFERROR(INDEX('Infosys User List'!F:F,MATCH(Tableau2[[#This Row],[Email]],'Infosys User List'!E:E,0)),"")</f>
        <v/>
      </c>
      <c r="M97" s="86"/>
      <c r="N97" s="86"/>
      <c r="O97" s="86" t="str">
        <f>IFERROR(INDEX('Infosys User List'!A:A,MATCH(Tableau2[[#This Row],[Email]],'Infosys User List'!E:E,0)),"")</f>
        <v/>
      </c>
      <c r="P97" s="99"/>
      <c r="Q97" s="108" t="s">
        <v>6104</v>
      </c>
      <c r="R97" s="115" t="s">
        <v>6136</v>
      </c>
      <c r="S97" s="111" t="str">
        <f>IFERROR(IF(INDEX('SAP User List'!J:J,MATCH(Tableau2[[#This Row],[Employee ID]],'SAP User List'!J:J,0))=Tableau2[[#This Row],[Employee ID]],"Active","Inactive"),"Inactive")</f>
        <v>Inactive</v>
      </c>
      <c r="T97" s="115"/>
      <c r="U97" s="110"/>
      <c r="V97" s="115"/>
      <c r="W97" s="110"/>
      <c r="X97" s="116"/>
      <c r="Y97" s="95" t="str">
        <f>IFERROR(VLOOKUP(Tableau2[[#This Row],[Email]],'Bank Access List'!$A:$B,2,0),"Inactive")</f>
        <v>Inactive</v>
      </c>
      <c r="Z97" s="111"/>
      <c r="AA97" s="96"/>
      <c r="AB97" s="96" t="str">
        <f>IFERROR(IF(INDEX('Cadency User List'!O:O,MATCH(Tableau2[[#This Row],[Email]],'Cadency User List'!E:E,0))="Yes","Active","Inactive"),"Inactive")</f>
        <v>Inactive</v>
      </c>
      <c r="AC97" s="93"/>
      <c r="AD97" s="93"/>
      <c r="AE97" s="93"/>
      <c r="AF97" s="93"/>
      <c r="AG97" s="93"/>
      <c r="AH97" s="93"/>
      <c r="AI97" s="93"/>
      <c r="AJ97" s="93" t="str">
        <f t="shared" si="4"/>
        <v/>
      </c>
    </row>
    <row r="98" spans="1:36" x14ac:dyDescent="0.25">
      <c r="A98" s="79"/>
      <c r="B98" s="82" t="s">
        <v>69</v>
      </c>
      <c r="C98" s="82" t="s">
        <v>5869</v>
      </c>
      <c r="D98" s="82" t="str">
        <f t="shared" si="6"/>
        <v>Aleksandra Zasada</v>
      </c>
      <c r="E98" s="81" t="str">
        <f>MID(Tableau2[[#This Row],[First Name]],1,1)&amp;Tableau2[[#This Row],[Last Name]]&amp;"@markem-imaje.com"</f>
        <v>AZasada@markem-imaje.com</v>
      </c>
      <c r="F98" s="89">
        <f>IFERROR(INDEX('Infosys User List'!G:G,MATCH(Tableau2[[#This Row],[Email]],'Infosys User List'!E:E,0)),"")</f>
        <v>0</v>
      </c>
      <c r="G98" s="86">
        <f>IFERROR(INDEX('Infosys User List'!D:D,MATCH(Tableau2[[#This Row],[Email]],'Infosys User List'!E:E,0)),"")</f>
        <v>0</v>
      </c>
      <c r="H98" s="88" t="str">
        <f>IFERROR(INDEX('SAP User List'!H:H,MATCH(Tableau2[[#This Row],[Email]],'SAP User List'!E:E,0)),"")</f>
        <v/>
      </c>
      <c r="I98" s="86" t="str">
        <f>IFERROR(INDEX('Infosys User List'!K:K,MATCH(Tableau2[[#This Row],[Email]],'Infosys User List'!E:E,0)),"Missing")</f>
        <v>Inactive</v>
      </c>
      <c r="J98" s="87">
        <f>IFERROR(INDEX('Infosys User List'!L:L,MATCH(Tableau2[[#This Row],[Email]],'Infosys User List'!E:E,0)),"")</f>
        <v>0</v>
      </c>
      <c r="K98" s="87">
        <f>IFERROR(INDEX('Infosys User List'!M:M,MATCH(Tableau2[[#This Row],[Email]],'Infosys User List'!E:E,0)),"")</f>
        <v>42429</v>
      </c>
      <c r="L98" s="88" t="str">
        <f>IFERROR(INDEX('Infosys User List'!F:F,MATCH(Tableau2[[#This Row],[Email]],'Infosys User List'!E:E,0)),"")</f>
        <v>Lodz</v>
      </c>
      <c r="M98" s="86"/>
      <c r="N98" s="86"/>
      <c r="O98" s="86">
        <f>IFERROR(INDEX('Infosys User List'!A:A,MATCH(Tableau2[[#This Row],[Email]],'Infosys User List'!E:E,0)),"")</f>
        <v>0</v>
      </c>
      <c r="P98" s="99"/>
      <c r="Q98" s="108" t="s">
        <v>6104</v>
      </c>
      <c r="R98" s="115" t="s">
        <v>6136</v>
      </c>
      <c r="S98" s="111" t="str">
        <f>IFERROR(IF(INDEX('SAP User List'!J:J,MATCH(Tableau2[[#This Row],[Employee ID]],'SAP User List'!J:J,0))=Tableau2[[#This Row],[Employee ID]],"Active","Inactive"),"Inactive")</f>
        <v>Inactive</v>
      </c>
      <c r="T98" s="115"/>
      <c r="U98" s="110"/>
      <c r="V98" s="115"/>
      <c r="W98" s="110"/>
      <c r="X98" s="116"/>
      <c r="Y98" s="95" t="str">
        <f>IFERROR(VLOOKUP(Tableau2[[#This Row],[Email]],'Bank Access List'!$A:$B,2,0),"Inactive")</f>
        <v>Inactive</v>
      </c>
      <c r="Z98" s="111"/>
      <c r="AA98" s="96"/>
      <c r="AB98" s="96" t="str">
        <f>IFERROR(IF(INDEX('Cadency User List'!O:O,MATCH(Tableau2[[#This Row],[Email]],'Cadency User List'!E:E,0))="Yes","Active","Inactive"),"Inactive")</f>
        <v>Inactive</v>
      </c>
      <c r="AC98" s="93"/>
      <c r="AD98" s="93"/>
      <c r="AE98" s="93"/>
      <c r="AF98" s="93"/>
      <c r="AG98" s="93"/>
      <c r="AH98" s="93"/>
      <c r="AI98" s="93"/>
      <c r="AJ98" s="93" t="str">
        <f t="shared" si="4"/>
        <v/>
      </c>
    </row>
    <row r="99" spans="1:36" x14ac:dyDescent="0.25">
      <c r="A99" s="79"/>
      <c r="B99" s="82" t="s">
        <v>5828</v>
      </c>
      <c r="C99" s="82" t="s">
        <v>5871</v>
      </c>
      <c r="D99" s="82" t="str">
        <f t="shared" si="6"/>
        <v>Karolina Bugdał</v>
      </c>
      <c r="E99" s="81" t="str">
        <f>MID(Tableau2[[#This Row],[First Name]],1,1)&amp;Tableau2[[#This Row],[Last Name]]&amp;"@markem-imaje.com"</f>
        <v>KBugdał@markem-imaje.com</v>
      </c>
      <c r="F99" s="89" t="str">
        <f>IFERROR(INDEX('Infosys User List'!G:G,MATCH(Tableau2[[#This Row],[Email]],'Infosys User List'!E:E,0)),"")</f>
        <v/>
      </c>
      <c r="G99" s="86" t="str">
        <f>IFERROR(INDEX('Infosys User List'!D:D,MATCH(Tableau2[[#This Row],[Email]],'Infosys User List'!E:E,0)),"")</f>
        <v/>
      </c>
      <c r="H99" s="88" t="str">
        <f>IFERROR(INDEX('SAP User List'!H:H,MATCH(Tableau2[[#This Row],[Email]],'SAP User List'!E:E,0)),"")</f>
        <v/>
      </c>
      <c r="I99" s="86" t="str">
        <f>IFERROR(INDEX('Infosys User List'!K:K,MATCH(Tableau2[[#This Row],[Email]],'Infosys User List'!E:E,0)),"Missing")</f>
        <v>Missing</v>
      </c>
      <c r="J99" s="87" t="str">
        <f>IFERROR(INDEX('Infosys User List'!L:L,MATCH(Tableau2[[#This Row],[Email]],'Infosys User List'!E:E,0)),"")</f>
        <v/>
      </c>
      <c r="K99" s="87" t="str">
        <f>IFERROR(INDEX('Infosys User List'!M:M,MATCH(Tableau2[[#This Row],[Email]],'Infosys User List'!E:E,0)),"")</f>
        <v/>
      </c>
      <c r="L99" s="88" t="str">
        <f>IFERROR(INDEX('Infosys User List'!F:F,MATCH(Tableau2[[#This Row],[Email]],'Infosys User List'!E:E,0)),"")</f>
        <v/>
      </c>
      <c r="M99" s="86"/>
      <c r="N99" s="86"/>
      <c r="O99" s="86" t="str">
        <f>IFERROR(INDEX('Infosys User List'!A:A,MATCH(Tableau2[[#This Row],[Email]],'Infosys User List'!E:E,0)),"")</f>
        <v/>
      </c>
      <c r="P99" s="99"/>
      <c r="Q99" s="108" t="s">
        <v>6104</v>
      </c>
      <c r="R99" s="115" t="s">
        <v>6136</v>
      </c>
      <c r="S99" s="111" t="str">
        <f>IFERROR(IF(INDEX('SAP User List'!J:J,MATCH(Tableau2[[#This Row],[Employee ID]],'SAP User List'!J:J,0))=Tableau2[[#This Row],[Employee ID]],"Active","Inactive"),"Inactive")</f>
        <v>Inactive</v>
      </c>
      <c r="T99" s="115"/>
      <c r="U99" s="110"/>
      <c r="V99" s="115"/>
      <c r="W99" s="110"/>
      <c r="X99" s="116"/>
      <c r="Y99" s="95" t="str">
        <f>IFERROR(VLOOKUP(Tableau2[[#This Row],[Email]],'Bank Access List'!$A:$B,2,0),"Inactive")</f>
        <v>Inactive</v>
      </c>
      <c r="Z99" s="111"/>
      <c r="AA99" s="96"/>
      <c r="AB99" s="96" t="str">
        <f>IFERROR(IF(INDEX('Cadency User List'!O:O,MATCH(Tableau2[[#This Row],[Email]],'Cadency User List'!E:E,0))="Yes","Active","Inactive"),"Inactive")</f>
        <v>Inactive</v>
      </c>
      <c r="AC99" s="93"/>
      <c r="AD99" s="93"/>
      <c r="AE99" s="93"/>
      <c r="AF99" s="93"/>
      <c r="AG99" s="93"/>
      <c r="AH99" s="93"/>
      <c r="AI99" s="93"/>
      <c r="AJ99" s="93" t="str">
        <f t="shared" si="4"/>
        <v/>
      </c>
    </row>
    <row r="100" spans="1:36" x14ac:dyDescent="0.25">
      <c r="A100" s="79"/>
      <c r="B100" s="82" t="s">
        <v>5872</v>
      </c>
      <c r="C100" s="82" t="s">
        <v>5873</v>
      </c>
      <c r="D100" s="82" t="str">
        <f t="shared" si="6"/>
        <v>Malgorzata Kospin</v>
      </c>
      <c r="E100" s="81" t="str">
        <f>MID(Tableau2[[#This Row],[First Name]],1,1)&amp;Tableau2[[#This Row],[Last Name]]&amp;"@markem-imaje.com"</f>
        <v>MKospin@markem-imaje.com</v>
      </c>
      <c r="F100" s="89">
        <f>IFERROR(INDEX('Infosys User List'!G:G,MATCH(Tableau2[[#This Row],[Email]],'Infosys User List'!E:E,0)),"")</f>
        <v>0</v>
      </c>
      <c r="G100" s="86">
        <f>IFERROR(INDEX('Infosys User List'!D:D,MATCH(Tableau2[[#This Row],[Email]],'Infosys User List'!E:E,0)),"")</f>
        <v>0</v>
      </c>
      <c r="H100" s="88" t="str">
        <f>IFERROR(INDEX('SAP User List'!H:H,MATCH(Tableau2[[#This Row],[Email]],'SAP User List'!E:E,0)),"")</f>
        <v/>
      </c>
      <c r="I100" s="86" t="str">
        <f>IFERROR(INDEX('Infosys User List'!K:K,MATCH(Tableau2[[#This Row],[Email]],'Infosys User List'!E:E,0)),"Missing")</f>
        <v>Inactive</v>
      </c>
      <c r="J100" s="87">
        <f>IFERROR(INDEX('Infosys User List'!L:L,MATCH(Tableau2[[#This Row],[Email]],'Infosys User List'!E:E,0)),"")</f>
        <v>0</v>
      </c>
      <c r="K100" s="87">
        <f>IFERROR(INDEX('Infosys User List'!M:M,MATCH(Tableau2[[#This Row],[Email]],'Infosys User List'!E:E,0)),"")</f>
        <v>42460</v>
      </c>
      <c r="L100" s="88" t="str">
        <f>IFERROR(INDEX('Infosys User List'!F:F,MATCH(Tableau2[[#This Row],[Email]],'Infosys User List'!E:E,0)),"")</f>
        <v>Lodz</v>
      </c>
      <c r="M100" s="86"/>
      <c r="N100" s="86"/>
      <c r="O100" s="86">
        <f>IFERROR(INDEX('Infosys User List'!A:A,MATCH(Tableau2[[#This Row],[Email]],'Infosys User List'!E:E,0)),"")</f>
        <v>0</v>
      </c>
      <c r="P100" s="99"/>
      <c r="Q100" s="108" t="s">
        <v>6104</v>
      </c>
      <c r="R100" s="115" t="s">
        <v>6136</v>
      </c>
      <c r="S100" s="111" t="str">
        <f>IFERROR(IF(INDEX('SAP User List'!J:J,MATCH(Tableau2[[#This Row],[Employee ID]],'SAP User List'!J:J,0))=Tableau2[[#This Row],[Employee ID]],"Active","Inactive"),"Inactive")</f>
        <v>Inactive</v>
      </c>
      <c r="T100" s="115"/>
      <c r="U100" s="110"/>
      <c r="V100" s="115"/>
      <c r="W100" s="110"/>
      <c r="X100" s="116"/>
      <c r="Y100" s="95" t="str">
        <f>IFERROR(VLOOKUP(Tableau2[[#This Row],[Email]],'Bank Access List'!$A:$B,2,0),"Inactive")</f>
        <v>Inactive</v>
      </c>
      <c r="Z100" s="111"/>
      <c r="AA100" s="96"/>
      <c r="AB100" s="96" t="str">
        <f>IFERROR(IF(INDEX('Cadency User List'!O:O,MATCH(Tableau2[[#This Row],[Email]],'Cadency User List'!E:E,0))="Yes","Active","Inactive"),"Inactive")</f>
        <v>Inactive</v>
      </c>
      <c r="AC100" s="93"/>
      <c r="AD100" s="93"/>
      <c r="AE100" s="93"/>
      <c r="AF100" s="93"/>
      <c r="AG100" s="93"/>
      <c r="AH100" s="93"/>
      <c r="AI100" s="93"/>
      <c r="AJ100" s="93" t="str">
        <f t="shared" ref="AJ100:AJ131" si="7">IF(COUNTIF(Q100:AI100,"*Requested*"),"Yes","")</f>
        <v/>
      </c>
    </row>
    <row r="101" spans="1:36" x14ac:dyDescent="0.25">
      <c r="A101" s="79"/>
      <c r="B101" s="82" t="s">
        <v>5874</v>
      </c>
      <c r="C101" s="82" t="s">
        <v>5875</v>
      </c>
      <c r="D101" s="82" t="str">
        <f t="shared" si="6"/>
        <v>Elvira Murga</v>
      </c>
      <c r="E101" s="81" t="str">
        <f>MID(Tableau2[[#This Row],[First Name]],1,1)&amp;Tableau2[[#This Row],[Last Name]]&amp;"@markem-imaje.com"</f>
        <v>EMurga@markem-imaje.com</v>
      </c>
      <c r="F101" s="89">
        <f>IFERROR(INDEX('Infosys User List'!G:G,MATCH(Tableau2[[#This Row],[Email]],'Infosys User List'!E:E,0)),"")</f>
        <v>0</v>
      </c>
      <c r="G101" s="86">
        <f>IFERROR(INDEX('Infosys User List'!D:D,MATCH(Tableau2[[#This Row],[Email]],'Infosys User List'!E:E,0)),"")</f>
        <v>0</v>
      </c>
      <c r="H101" s="88" t="str">
        <f>IFERROR(INDEX('SAP User List'!H:H,MATCH(Tableau2[[#This Row],[Email]],'SAP User List'!E:E,0)),"")</f>
        <v/>
      </c>
      <c r="I101" s="86" t="str">
        <f>IFERROR(INDEX('Infosys User List'!K:K,MATCH(Tableau2[[#This Row],[Email]],'Infosys User List'!E:E,0)),"Missing")</f>
        <v>Inactive</v>
      </c>
      <c r="J101" s="87">
        <f>IFERROR(INDEX('Infosys User List'!L:L,MATCH(Tableau2[[#This Row],[Email]],'Infosys User List'!E:E,0)),"")</f>
        <v>0</v>
      </c>
      <c r="K101" s="87">
        <f>IFERROR(INDEX('Infosys User List'!M:M,MATCH(Tableau2[[#This Row],[Email]],'Infosys User List'!E:E,0)),"")</f>
        <v>42460</v>
      </c>
      <c r="L101" s="88" t="str">
        <f>IFERROR(INDEX('Infosys User List'!F:F,MATCH(Tableau2[[#This Row],[Email]],'Infosys User List'!E:E,0)),"")</f>
        <v>Lodz</v>
      </c>
      <c r="M101" s="86"/>
      <c r="N101" s="86"/>
      <c r="O101" s="86">
        <f>IFERROR(INDEX('Infosys User List'!A:A,MATCH(Tableau2[[#This Row],[Email]],'Infosys User List'!E:E,0)),"")</f>
        <v>0</v>
      </c>
      <c r="P101" s="99"/>
      <c r="Q101" s="108" t="s">
        <v>6104</v>
      </c>
      <c r="R101" s="115" t="s">
        <v>6136</v>
      </c>
      <c r="S101" s="111" t="str">
        <f>IFERROR(IF(INDEX('SAP User List'!J:J,MATCH(Tableau2[[#This Row],[Employee ID]],'SAP User List'!J:J,0))=Tableau2[[#This Row],[Employee ID]],"Active","Inactive"),"Inactive")</f>
        <v>Inactive</v>
      </c>
      <c r="T101" s="115"/>
      <c r="U101" s="110"/>
      <c r="V101" s="115"/>
      <c r="W101" s="110"/>
      <c r="X101" s="116"/>
      <c r="Y101" s="95" t="str">
        <f>IFERROR(VLOOKUP(Tableau2[[#This Row],[Email]],'Bank Access List'!$A:$B,2,0),"Inactive")</f>
        <v>Inactive</v>
      </c>
      <c r="Z101" s="111"/>
      <c r="AA101" s="96"/>
      <c r="AB101" s="96" t="str">
        <f>IFERROR(IF(INDEX('Cadency User List'!O:O,MATCH(Tableau2[[#This Row],[Email]],'Cadency User List'!E:E,0))="Yes","Active","Inactive"),"Inactive")</f>
        <v>Inactive</v>
      </c>
      <c r="AC101" s="93"/>
      <c r="AD101" s="93"/>
      <c r="AE101" s="93"/>
      <c r="AF101" s="93"/>
      <c r="AG101" s="93"/>
      <c r="AH101" s="93"/>
      <c r="AI101" s="93"/>
      <c r="AJ101" s="93" t="str">
        <f t="shared" si="7"/>
        <v/>
      </c>
    </row>
    <row r="102" spans="1:36" x14ac:dyDescent="0.25">
      <c r="A102" s="79"/>
      <c r="B102" s="82" t="s">
        <v>22</v>
      </c>
      <c r="C102" s="82" t="s">
        <v>5876</v>
      </c>
      <c r="D102" s="82" t="str">
        <f t="shared" si="6"/>
        <v>Agata Wegrzyn</v>
      </c>
      <c r="E102" s="81" t="str">
        <f>MID(Tableau2[[#This Row],[First Name]],1,1)&amp;Tableau2[[#This Row],[Last Name]]&amp;"@markem-imaje.com"</f>
        <v>AWegrzyn@markem-imaje.com</v>
      </c>
      <c r="F102" s="89">
        <f>IFERROR(INDEX('Infosys User List'!G:G,MATCH(Tableau2[[#This Row],[Email]],'Infosys User List'!E:E,0)),"")</f>
        <v>0</v>
      </c>
      <c r="G102" s="86">
        <f>IFERROR(INDEX('Infosys User List'!D:D,MATCH(Tableau2[[#This Row],[Email]],'Infosys User List'!E:E,0)),"")</f>
        <v>0</v>
      </c>
      <c r="H102" s="88" t="str">
        <f>IFERROR(INDEX('SAP User List'!H:H,MATCH(Tableau2[[#This Row],[Email]],'SAP User List'!E:E,0)),"")</f>
        <v/>
      </c>
      <c r="I102" s="86" t="str">
        <f>IFERROR(INDEX('Infosys User List'!K:K,MATCH(Tableau2[[#This Row],[Email]],'Infosys User List'!E:E,0)),"Missing")</f>
        <v>Inactive</v>
      </c>
      <c r="J102" s="87">
        <f>IFERROR(INDEX('Infosys User List'!L:L,MATCH(Tableau2[[#This Row],[Email]],'Infosys User List'!E:E,0)),"")</f>
        <v>0</v>
      </c>
      <c r="K102" s="87">
        <f>IFERROR(INDEX('Infosys User List'!M:M,MATCH(Tableau2[[#This Row],[Email]],'Infosys User List'!E:E,0)),"")</f>
        <v>42460</v>
      </c>
      <c r="L102" s="88" t="str">
        <f>IFERROR(INDEX('Infosys User List'!F:F,MATCH(Tableau2[[#This Row],[Email]],'Infosys User List'!E:E,0)),"")</f>
        <v>Lodz</v>
      </c>
      <c r="M102" s="86"/>
      <c r="N102" s="86"/>
      <c r="O102" s="86">
        <f>IFERROR(INDEX('Infosys User List'!A:A,MATCH(Tableau2[[#This Row],[Email]],'Infosys User List'!E:E,0)),"")</f>
        <v>0</v>
      </c>
      <c r="P102" s="99"/>
      <c r="Q102" s="108" t="s">
        <v>6104</v>
      </c>
      <c r="R102" s="115" t="s">
        <v>6136</v>
      </c>
      <c r="S102" s="111" t="str">
        <f>IFERROR(IF(INDEX('SAP User List'!J:J,MATCH(Tableau2[[#This Row],[Employee ID]],'SAP User List'!J:J,0))=Tableau2[[#This Row],[Employee ID]],"Active","Inactive"),"Inactive")</f>
        <v>Inactive</v>
      </c>
      <c r="T102" s="115"/>
      <c r="U102" s="110"/>
      <c r="V102" s="115"/>
      <c r="W102" s="110"/>
      <c r="X102" s="116"/>
      <c r="Y102" s="95" t="str">
        <f>IFERROR(VLOOKUP(Tableau2[[#This Row],[Email]],'Bank Access List'!$A:$B,2,0),"Inactive")</f>
        <v>Inactive</v>
      </c>
      <c r="Z102" s="111"/>
      <c r="AA102" s="96"/>
      <c r="AB102" s="96" t="str">
        <f>IFERROR(IF(INDEX('Cadency User List'!O:O,MATCH(Tableau2[[#This Row],[Email]],'Cadency User List'!E:E,0))="Yes","Active","Inactive"),"Inactive")</f>
        <v>Inactive</v>
      </c>
      <c r="AC102" s="93"/>
      <c r="AD102" s="93"/>
      <c r="AE102" s="93"/>
      <c r="AF102" s="93"/>
      <c r="AG102" s="93"/>
      <c r="AH102" s="93"/>
      <c r="AI102" s="93"/>
      <c r="AJ102" s="93" t="str">
        <f t="shared" si="7"/>
        <v/>
      </c>
    </row>
    <row r="103" spans="1:36" x14ac:dyDescent="0.25">
      <c r="A103" s="79"/>
      <c r="B103" s="82" t="s">
        <v>5877</v>
      </c>
      <c r="C103" s="82" t="s">
        <v>5878</v>
      </c>
      <c r="D103" s="82" t="str">
        <f t="shared" si="6"/>
        <v>Malwina Ostalczyk</v>
      </c>
      <c r="E103" s="81" t="str">
        <f>MID(Tableau2[[#This Row],[First Name]],1,1)&amp;Tableau2[[#This Row],[Last Name]]&amp;"@markem-imaje.com"</f>
        <v>MOstalczyk@markem-imaje.com</v>
      </c>
      <c r="F103" s="89">
        <f>IFERROR(INDEX('Infosys User List'!G:G,MATCH(Tableau2[[#This Row],[Email]],'Infosys User List'!E:E,0)),"")</f>
        <v>0</v>
      </c>
      <c r="G103" s="86">
        <f>IFERROR(INDEX('Infosys User List'!D:D,MATCH(Tableau2[[#This Row],[Email]],'Infosys User List'!E:E,0)),"")</f>
        <v>0</v>
      </c>
      <c r="H103" s="88" t="str">
        <f>IFERROR(INDEX('SAP User List'!H:H,MATCH(Tableau2[[#This Row],[Email]],'SAP User List'!E:E,0)),"")</f>
        <v/>
      </c>
      <c r="I103" s="86" t="str">
        <f>IFERROR(INDEX('Infosys User List'!K:K,MATCH(Tableau2[[#This Row],[Email]],'Infosys User List'!E:E,0)),"Missing")</f>
        <v>Inactive</v>
      </c>
      <c r="J103" s="87">
        <f>IFERROR(INDEX('Infosys User List'!L:L,MATCH(Tableau2[[#This Row],[Email]],'Infosys User List'!E:E,0)),"")</f>
        <v>0</v>
      </c>
      <c r="K103" s="87">
        <f>IFERROR(INDEX('Infosys User List'!M:M,MATCH(Tableau2[[#This Row],[Email]],'Infosys User List'!E:E,0)),"")</f>
        <v>42489</v>
      </c>
      <c r="L103" s="88" t="str">
        <f>IFERROR(INDEX('Infosys User List'!F:F,MATCH(Tableau2[[#This Row],[Email]],'Infosys User List'!E:E,0)),"")</f>
        <v>Lodz</v>
      </c>
      <c r="M103" s="86"/>
      <c r="N103" s="86"/>
      <c r="O103" s="86">
        <f>IFERROR(INDEX('Infosys User List'!A:A,MATCH(Tableau2[[#This Row],[Email]],'Infosys User List'!E:E,0)),"")</f>
        <v>0</v>
      </c>
      <c r="P103" s="99"/>
      <c r="Q103" s="108" t="s">
        <v>6104</v>
      </c>
      <c r="R103" s="115" t="s">
        <v>6136</v>
      </c>
      <c r="S103" s="111" t="str">
        <f>IFERROR(IF(INDEX('SAP User List'!J:J,MATCH(Tableau2[[#This Row],[Employee ID]],'SAP User List'!J:J,0))=Tableau2[[#This Row],[Employee ID]],"Active","Inactive"),"Inactive")</f>
        <v>Inactive</v>
      </c>
      <c r="T103" s="115"/>
      <c r="U103" s="110"/>
      <c r="V103" s="115"/>
      <c r="W103" s="110"/>
      <c r="X103" s="116"/>
      <c r="Y103" s="95" t="str">
        <f>IFERROR(VLOOKUP(Tableau2[[#This Row],[Email]],'Bank Access List'!$A:$B,2,0),"Inactive")</f>
        <v>Inactive</v>
      </c>
      <c r="Z103" s="111"/>
      <c r="AA103" s="96"/>
      <c r="AB103" s="96" t="str">
        <f>IFERROR(IF(INDEX('Cadency User List'!O:O,MATCH(Tableau2[[#This Row],[Email]],'Cadency User List'!E:E,0))="Yes","Active","Inactive"),"Inactive")</f>
        <v>Inactive</v>
      </c>
      <c r="AC103" s="93"/>
      <c r="AD103" s="93"/>
      <c r="AE103" s="93"/>
      <c r="AF103" s="93"/>
      <c r="AG103" s="93"/>
      <c r="AH103" s="93"/>
      <c r="AI103" s="93"/>
      <c r="AJ103" s="93" t="str">
        <f t="shared" si="7"/>
        <v/>
      </c>
    </row>
    <row r="104" spans="1:36" x14ac:dyDescent="0.25">
      <c r="A104" s="79"/>
      <c r="B104" s="82" t="s">
        <v>647</v>
      </c>
      <c r="C104" s="82" t="s">
        <v>436</v>
      </c>
      <c r="D104" s="82" t="str">
        <f t="shared" si="6"/>
        <v>Paula Kazimierska</v>
      </c>
      <c r="E104" s="81" t="str">
        <f>MID(Tableau2[[#This Row],[First Name]],1,1)&amp;Tableau2[[#This Row],[Last Name]]&amp;"@markem-imaje.com"</f>
        <v>PKazimierska@markem-imaje.com</v>
      </c>
      <c r="F104" s="89">
        <f>IFERROR(INDEX('Infosys User List'!G:G,MATCH(Tableau2[[#This Row],[Email]],'Infosys User List'!E:E,0)),"")</f>
        <v>0</v>
      </c>
      <c r="G104" s="86">
        <f>IFERROR(INDEX('Infosys User List'!D:D,MATCH(Tableau2[[#This Row],[Email]],'Infosys User List'!E:E,0)),"")</f>
        <v>0</v>
      </c>
      <c r="H104" s="88" t="str">
        <f>IFERROR(INDEX('SAP User List'!H:H,MATCH(Tableau2[[#This Row],[Email]],'SAP User List'!E:E,0)),"")</f>
        <v/>
      </c>
      <c r="I104" s="86" t="str">
        <f>IFERROR(INDEX('Infosys User List'!K:K,MATCH(Tableau2[[#This Row],[Email]],'Infosys User List'!E:E,0)),"Missing")</f>
        <v>Inactive</v>
      </c>
      <c r="J104" s="87">
        <f>IFERROR(INDEX('Infosys User List'!L:L,MATCH(Tableau2[[#This Row],[Email]],'Infosys User List'!E:E,0)),"")</f>
        <v>0</v>
      </c>
      <c r="K104" s="87">
        <f>IFERROR(INDEX('Infosys User List'!M:M,MATCH(Tableau2[[#This Row],[Email]],'Infosys User List'!E:E,0)),"")</f>
        <v>42494</v>
      </c>
      <c r="L104" s="88" t="str">
        <f>IFERROR(INDEX('Infosys User List'!F:F,MATCH(Tableau2[[#This Row],[Email]],'Infosys User List'!E:E,0)),"")</f>
        <v>Lodz</v>
      </c>
      <c r="M104" s="86"/>
      <c r="N104" s="86"/>
      <c r="O104" s="86">
        <f>IFERROR(INDEX('Infosys User List'!A:A,MATCH(Tableau2[[#This Row],[Email]],'Infosys User List'!E:E,0)),"")</f>
        <v>0</v>
      </c>
      <c r="P104" s="99"/>
      <c r="Q104" s="108" t="s">
        <v>6104</v>
      </c>
      <c r="R104" s="115" t="s">
        <v>6136</v>
      </c>
      <c r="S104" s="111" t="str">
        <f>IFERROR(IF(INDEX('SAP User List'!J:J,MATCH(Tableau2[[#This Row],[Employee ID]],'SAP User List'!J:J,0))=Tableau2[[#This Row],[Employee ID]],"Active","Inactive"),"Inactive")</f>
        <v>Inactive</v>
      </c>
      <c r="T104" s="115"/>
      <c r="U104" s="110"/>
      <c r="V104" s="115"/>
      <c r="W104" s="110"/>
      <c r="X104" s="116"/>
      <c r="Y104" s="95" t="str">
        <f>IFERROR(VLOOKUP(Tableau2[[#This Row],[Email]],'Bank Access List'!$A:$B,2,0),"Inactive")</f>
        <v>Inactive</v>
      </c>
      <c r="Z104" s="111"/>
      <c r="AA104" s="96"/>
      <c r="AB104" s="96" t="str">
        <f>IFERROR(IF(INDEX('Cadency User List'!O:O,MATCH(Tableau2[[#This Row],[Email]],'Cadency User List'!E:E,0))="Yes","Active","Inactive"),"Inactive")</f>
        <v>Inactive</v>
      </c>
      <c r="AC104" s="93"/>
      <c r="AD104" s="93"/>
      <c r="AE104" s="93"/>
      <c r="AF104" s="93"/>
      <c r="AG104" s="93"/>
      <c r="AH104" s="93"/>
      <c r="AI104" s="93"/>
      <c r="AJ104" s="93" t="str">
        <f t="shared" si="7"/>
        <v/>
      </c>
    </row>
    <row r="105" spans="1:36" x14ac:dyDescent="0.25">
      <c r="A105" s="79"/>
      <c r="B105" s="82" t="s">
        <v>112</v>
      </c>
      <c r="C105" s="82" t="s">
        <v>5880</v>
      </c>
      <c r="D105" s="82" t="str">
        <f t="shared" si="6"/>
        <v>Jakub Huget</v>
      </c>
      <c r="E105" s="81" t="str">
        <f>MID(Tableau2[[#This Row],[First Name]],1,1)&amp;Tableau2[[#This Row],[Last Name]]&amp;"@markem-imaje.com"</f>
        <v>JHuget@markem-imaje.com</v>
      </c>
      <c r="F105" s="89">
        <f>IFERROR(INDEX('Infosys User List'!G:G,MATCH(Tableau2[[#This Row],[Email]],'Infosys User List'!E:E,0)),"")</f>
        <v>0</v>
      </c>
      <c r="G105" s="86">
        <f>IFERROR(INDEX('Infosys User List'!D:D,MATCH(Tableau2[[#This Row],[Email]],'Infosys User List'!E:E,0)),"")</f>
        <v>0</v>
      </c>
      <c r="H105" s="88" t="str">
        <f>IFERROR(INDEX('SAP User List'!H:H,MATCH(Tableau2[[#This Row],[Email]],'SAP User List'!E:E,0)),"")</f>
        <v/>
      </c>
      <c r="I105" s="86" t="str">
        <f>IFERROR(INDEX('Infosys User List'!K:K,MATCH(Tableau2[[#This Row],[Email]],'Infosys User List'!E:E,0)),"Missing")</f>
        <v>Inactive</v>
      </c>
      <c r="J105" s="87">
        <f>IFERROR(INDEX('Infosys User List'!L:L,MATCH(Tableau2[[#This Row],[Email]],'Infosys User List'!E:E,0)),"")</f>
        <v>0</v>
      </c>
      <c r="K105" s="87">
        <f>IFERROR(INDEX('Infosys User List'!M:M,MATCH(Tableau2[[#This Row],[Email]],'Infosys User List'!E:E,0)),"")</f>
        <v>42521</v>
      </c>
      <c r="L105" s="88" t="str">
        <f>IFERROR(INDEX('Infosys User List'!F:F,MATCH(Tableau2[[#This Row],[Email]],'Infosys User List'!E:E,0)),"")</f>
        <v>Lodz</v>
      </c>
      <c r="M105" s="86"/>
      <c r="N105" s="86"/>
      <c r="O105" s="86">
        <f>IFERROR(INDEX('Infosys User List'!A:A,MATCH(Tableau2[[#This Row],[Email]],'Infosys User List'!E:E,0)),"")</f>
        <v>0</v>
      </c>
      <c r="P105" s="99"/>
      <c r="Q105" s="108" t="s">
        <v>6104</v>
      </c>
      <c r="R105" s="115" t="s">
        <v>6136</v>
      </c>
      <c r="S105" s="111" t="str">
        <f>IFERROR(IF(INDEX('SAP User List'!J:J,MATCH(Tableau2[[#This Row],[Employee ID]],'SAP User List'!J:J,0))=Tableau2[[#This Row],[Employee ID]],"Active","Inactive"),"Inactive")</f>
        <v>Inactive</v>
      </c>
      <c r="T105" s="115"/>
      <c r="U105" s="110"/>
      <c r="V105" s="115"/>
      <c r="W105" s="110"/>
      <c r="X105" s="116"/>
      <c r="Y105" s="95" t="str">
        <f>IFERROR(VLOOKUP(Tableau2[[#This Row],[Email]],'Bank Access List'!$A:$B,2,0),"Inactive")</f>
        <v>Inactive</v>
      </c>
      <c r="Z105" s="111"/>
      <c r="AA105" s="96"/>
      <c r="AB105" s="96" t="str">
        <f>IFERROR(IF(INDEX('Cadency User List'!O:O,MATCH(Tableau2[[#This Row],[Email]],'Cadency User List'!E:E,0))="Yes","Active","Inactive"),"Inactive")</f>
        <v>Inactive</v>
      </c>
      <c r="AC105" s="93"/>
      <c r="AD105" s="93"/>
      <c r="AE105" s="93"/>
      <c r="AF105" s="93"/>
      <c r="AG105" s="93"/>
      <c r="AH105" s="93"/>
      <c r="AI105" s="93"/>
      <c r="AJ105" s="93" t="str">
        <f t="shared" si="7"/>
        <v/>
      </c>
    </row>
    <row r="106" spans="1:36" x14ac:dyDescent="0.25">
      <c r="A106" s="79"/>
      <c r="B106" s="82" t="s">
        <v>1278</v>
      </c>
      <c r="C106" s="82" t="s">
        <v>5882</v>
      </c>
      <c r="D106" s="82" t="str">
        <f t="shared" si="6"/>
        <v>Marlena Szydłowska</v>
      </c>
      <c r="E106" s="81" t="str">
        <f>MID(Tableau2[[#This Row],[First Name]],1,1)&amp;Tableau2[[#This Row],[Last Name]]&amp;"@markem-imaje.com"</f>
        <v>MSzydłowska@markem-imaje.com</v>
      </c>
      <c r="F106" s="89" t="str">
        <f>IFERROR(INDEX('Infosys User List'!G:G,MATCH(Tableau2[[#This Row],[Email]],'Infosys User List'!E:E,0)),"")</f>
        <v/>
      </c>
      <c r="G106" s="86" t="str">
        <f>IFERROR(INDEX('Infosys User List'!D:D,MATCH(Tableau2[[#This Row],[Email]],'Infosys User List'!E:E,0)),"")</f>
        <v/>
      </c>
      <c r="H106" s="88" t="str">
        <f>IFERROR(INDEX('SAP User List'!H:H,MATCH(Tableau2[[#This Row],[Email]],'SAP User List'!E:E,0)),"")</f>
        <v/>
      </c>
      <c r="I106" s="86" t="str">
        <f>IFERROR(INDEX('Infosys User List'!K:K,MATCH(Tableau2[[#This Row],[Email]],'Infosys User List'!E:E,0)),"Missing")</f>
        <v>Missing</v>
      </c>
      <c r="J106" s="87" t="str">
        <f>IFERROR(INDEX('Infosys User List'!L:L,MATCH(Tableau2[[#This Row],[Email]],'Infosys User List'!E:E,0)),"")</f>
        <v/>
      </c>
      <c r="K106" s="87" t="str">
        <f>IFERROR(INDEX('Infosys User List'!M:M,MATCH(Tableau2[[#This Row],[Email]],'Infosys User List'!E:E,0)),"")</f>
        <v/>
      </c>
      <c r="L106" s="88" t="str">
        <f>IFERROR(INDEX('Infosys User List'!F:F,MATCH(Tableau2[[#This Row],[Email]],'Infosys User List'!E:E,0)),"")</f>
        <v/>
      </c>
      <c r="M106" s="86"/>
      <c r="N106" s="86"/>
      <c r="O106" s="86" t="str">
        <f>IFERROR(INDEX('Infosys User List'!A:A,MATCH(Tableau2[[#This Row],[Email]],'Infosys User List'!E:E,0)),"")</f>
        <v/>
      </c>
      <c r="P106" s="99"/>
      <c r="Q106" s="108" t="s">
        <v>6104</v>
      </c>
      <c r="R106" s="115" t="s">
        <v>6136</v>
      </c>
      <c r="S106" s="111" t="str">
        <f>IFERROR(IF(INDEX('SAP User List'!J:J,MATCH(Tableau2[[#This Row],[Employee ID]],'SAP User List'!J:J,0))=Tableau2[[#This Row],[Employee ID]],"Active","Inactive"),"Inactive")</f>
        <v>Inactive</v>
      </c>
      <c r="T106" s="115"/>
      <c r="U106" s="110"/>
      <c r="V106" s="115"/>
      <c r="W106" s="110"/>
      <c r="X106" s="116"/>
      <c r="Y106" s="95" t="str">
        <f>IFERROR(VLOOKUP(Tableau2[[#This Row],[Email]],'Bank Access List'!$A:$B,2,0),"Inactive")</f>
        <v>Inactive</v>
      </c>
      <c r="Z106" s="111"/>
      <c r="AA106" s="96"/>
      <c r="AB106" s="96" t="str">
        <f>IFERROR(IF(INDEX('Cadency User List'!O:O,MATCH(Tableau2[[#This Row],[Email]],'Cadency User List'!E:E,0))="Yes","Active","Inactive"),"Inactive")</f>
        <v>Inactive</v>
      </c>
      <c r="AC106" s="93"/>
      <c r="AD106" s="93"/>
      <c r="AE106" s="93"/>
      <c r="AF106" s="93"/>
      <c r="AG106" s="93"/>
      <c r="AH106" s="93"/>
      <c r="AI106" s="93"/>
      <c r="AJ106" s="93" t="str">
        <f t="shared" si="7"/>
        <v/>
      </c>
    </row>
    <row r="107" spans="1:36" x14ac:dyDescent="0.25">
      <c r="A107" s="79"/>
      <c r="B107" s="82" t="s">
        <v>5883</v>
      </c>
      <c r="C107" s="82" t="s">
        <v>5884</v>
      </c>
      <c r="D107" s="82" t="str">
        <f t="shared" si="6"/>
        <v>Filipe Lopes</v>
      </c>
      <c r="E107" s="81" t="str">
        <f>MID(Tableau2[[#This Row],[First Name]],1,1)&amp;Tableau2[[#This Row],[Last Name]]&amp;"@markem-imaje.com"</f>
        <v>FLopes@markem-imaje.com</v>
      </c>
      <c r="F107" s="89">
        <f>IFERROR(INDEX('Infosys User List'!G:G,MATCH(Tableau2[[#This Row],[Email]],'Infosys User List'!E:E,0)),"")</f>
        <v>0</v>
      </c>
      <c r="G107" s="86">
        <f>IFERROR(INDEX('Infosys User List'!D:D,MATCH(Tableau2[[#This Row],[Email]],'Infosys User List'!E:E,0)),"")</f>
        <v>0</v>
      </c>
      <c r="H107" s="88" t="str">
        <f>IFERROR(INDEX('SAP User List'!H:H,MATCH(Tableau2[[#This Row],[Email]],'SAP User List'!E:E,0)),"")</f>
        <v/>
      </c>
      <c r="I107" s="86" t="str">
        <f>IFERROR(INDEX('Infosys User List'!K:K,MATCH(Tableau2[[#This Row],[Email]],'Infosys User List'!E:E,0)),"Missing")</f>
        <v>Inactive</v>
      </c>
      <c r="J107" s="87">
        <f>IFERROR(INDEX('Infosys User List'!L:L,MATCH(Tableau2[[#This Row],[Email]],'Infosys User List'!E:E,0)),"")</f>
        <v>0</v>
      </c>
      <c r="K107" s="87">
        <f>IFERROR(INDEX('Infosys User List'!M:M,MATCH(Tableau2[[#This Row],[Email]],'Infosys User List'!E:E,0)),"")</f>
        <v>42531</v>
      </c>
      <c r="L107" s="88" t="str">
        <f>IFERROR(INDEX('Infosys User List'!F:F,MATCH(Tableau2[[#This Row],[Email]],'Infosys User List'!E:E,0)),"")</f>
        <v>Lodz</v>
      </c>
      <c r="M107" s="86"/>
      <c r="N107" s="86"/>
      <c r="O107" s="86">
        <f>IFERROR(INDEX('Infosys User List'!A:A,MATCH(Tableau2[[#This Row],[Email]],'Infosys User List'!E:E,0)),"")</f>
        <v>0</v>
      </c>
      <c r="P107" s="99"/>
      <c r="Q107" s="108" t="s">
        <v>6104</v>
      </c>
      <c r="R107" s="115" t="s">
        <v>6136</v>
      </c>
      <c r="S107" s="111" t="str">
        <f>IFERROR(IF(INDEX('SAP User List'!J:J,MATCH(Tableau2[[#This Row],[Employee ID]],'SAP User List'!J:J,0))=Tableau2[[#This Row],[Employee ID]],"Active","Inactive"),"Inactive")</f>
        <v>Inactive</v>
      </c>
      <c r="T107" s="115"/>
      <c r="U107" s="110"/>
      <c r="V107" s="115"/>
      <c r="W107" s="110"/>
      <c r="X107" s="116"/>
      <c r="Y107" s="95" t="str">
        <f>IFERROR(VLOOKUP(Tableau2[[#This Row],[Email]],'Bank Access List'!$A:$B,2,0),"Inactive")</f>
        <v>Inactive</v>
      </c>
      <c r="Z107" s="111"/>
      <c r="AA107" s="96"/>
      <c r="AB107" s="96" t="str">
        <f>IFERROR(IF(INDEX('Cadency User List'!O:O,MATCH(Tableau2[[#This Row],[Email]],'Cadency User List'!E:E,0))="Yes","Active","Inactive"),"Inactive")</f>
        <v>Inactive</v>
      </c>
      <c r="AC107" s="93"/>
      <c r="AD107" s="93"/>
      <c r="AE107" s="93"/>
      <c r="AF107" s="93"/>
      <c r="AG107" s="93"/>
      <c r="AH107" s="93"/>
      <c r="AI107" s="93"/>
      <c r="AJ107" s="93" t="str">
        <f t="shared" si="7"/>
        <v/>
      </c>
    </row>
    <row r="108" spans="1:36" x14ac:dyDescent="0.25">
      <c r="A108" s="79"/>
      <c r="B108" s="82" t="s">
        <v>4</v>
      </c>
      <c r="C108" s="82" t="s">
        <v>5885</v>
      </c>
      <c r="D108" s="82" t="str">
        <f t="shared" si="6"/>
        <v>Justyna Prajs</v>
      </c>
      <c r="E108" s="81" t="str">
        <f>MID(Tableau2[[#This Row],[First Name]],1,1)&amp;Tableau2[[#This Row],[Last Name]]&amp;"@markem-imaje.com"</f>
        <v>JPrajs@markem-imaje.com</v>
      </c>
      <c r="F108" s="89">
        <f>IFERROR(INDEX('Infosys User List'!G:G,MATCH(Tableau2[[#This Row],[Email]],'Infosys User List'!E:E,0)),"")</f>
        <v>0</v>
      </c>
      <c r="G108" s="86">
        <f>IFERROR(INDEX('Infosys User List'!D:D,MATCH(Tableau2[[#This Row],[Email]],'Infosys User List'!E:E,0)),"")</f>
        <v>0</v>
      </c>
      <c r="H108" s="88" t="str">
        <f>IFERROR(INDEX('SAP User List'!H:H,MATCH(Tableau2[[#This Row],[Email]],'SAP User List'!E:E,0)),"")</f>
        <v/>
      </c>
      <c r="I108" s="86" t="str">
        <f>IFERROR(INDEX('Infosys User List'!K:K,MATCH(Tableau2[[#This Row],[Email]],'Infosys User List'!E:E,0)),"Missing")</f>
        <v>Inactive</v>
      </c>
      <c r="J108" s="87">
        <f>IFERROR(INDEX('Infosys User List'!L:L,MATCH(Tableau2[[#This Row],[Email]],'Infosys User List'!E:E,0)),"")</f>
        <v>0</v>
      </c>
      <c r="K108" s="87">
        <f>IFERROR(INDEX('Infosys User List'!M:M,MATCH(Tableau2[[#This Row],[Email]],'Infosys User List'!E:E,0)),"")</f>
        <v>42531</v>
      </c>
      <c r="L108" s="88" t="str">
        <f>IFERROR(INDEX('Infosys User List'!F:F,MATCH(Tableau2[[#This Row],[Email]],'Infosys User List'!E:E,0)),"")</f>
        <v>Lodz</v>
      </c>
      <c r="M108" s="86"/>
      <c r="N108" s="86"/>
      <c r="O108" s="86">
        <f>IFERROR(INDEX('Infosys User List'!A:A,MATCH(Tableau2[[#This Row],[Email]],'Infosys User List'!E:E,0)),"")</f>
        <v>0</v>
      </c>
      <c r="P108" s="99"/>
      <c r="Q108" s="108" t="s">
        <v>6104</v>
      </c>
      <c r="R108" s="115" t="s">
        <v>6136</v>
      </c>
      <c r="S108" s="111" t="str">
        <f>IFERROR(IF(INDEX('SAP User List'!J:J,MATCH(Tableau2[[#This Row],[Employee ID]],'SAP User List'!J:J,0))=Tableau2[[#This Row],[Employee ID]],"Active","Inactive"),"Inactive")</f>
        <v>Inactive</v>
      </c>
      <c r="T108" s="115"/>
      <c r="U108" s="110"/>
      <c r="V108" s="115"/>
      <c r="W108" s="110"/>
      <c r="X108" s="116"/>
      <c r="Y108" s="95" t="str">
        <f>IFERROR(VLOOKUP(Tableau2[[#This Row],[Email]],'Bank Access List'!$A:$B,2,0),"Inactive")</f>
        <v>Inactive</v>
      </c>
      <c r="Z108" s="111"/>
      <c r="AA108" s="96"/>
      <c r="AB108" s="96" t="str">
        <f>IFERROR(IF(INDEX('Cadency User List'!O:O,MATCH(Tableau2[[#This Row],[Email]],'Cadency User List'!E:E,0))="Yes","Active","Inactive"),"Inactive")</f>
        <v>Inactive</v>
      </c>
      <c r="AC108" s="93"/>
      <c r="AD108" s="93"/>
      <c r="AE108" s="93"/>
      <c r="AF108" s="93"/>
      <c r="AG108" s="93"/>
      <c r="AH108" s="93"/>
      <c r="AI108" s="93"/>
      <c r="AJ108" s="93" t="str">
        <f t="shared" si="7"/>
        <v/>
      </c>
    </row>
    <row r="109" spans="1:36" x14ac:dyDescent="0.25">
      <c r="A109" s="79"/>
      <c r="B109" s="82" t="s">
        <v>6106</v>
      </c>
      <c r="C109" s="82" t="s">
        <v>3165</v>
      </c>
      <c r="D109" s="82" t="str">
        <f t="shared" si="6"/>
        <v>Sergio Perez</v>
      </c>
      <c r="E109" s="81" t="str">
        <f>MID(Tableau2[[#This Row],[First Name]],1,1)&amp;Tableau2[[#This Row],[Last Name]]&amp;"@markem-imaje.com"</f>
        <v>SPerez@markem-imaje.com</v>
      </c>
      <c r="F109" s="89">
        <f>IFERROR(INDEX('Infosys User List'!G:G,MATCH(Tableau2[[#This Row],[Email]],'Infosys User List'!E:E,0)),"")</f>
        <v>0</v>
      </c>
      <c r="G109" s="86">
        <f>IFERROR(INDEX('Infosys User List'!D:D,MATCH(Tableau2[[#This Row],[Email]],'Infosys User List'!E:E,0)),"")</f>
        <v>0</v>
      </c>
      <c r="H109" s="88" t="str">
        <f>IFERROR(INDEX('SAP User List'!H:H,MATCH(Tableau2[[#This Row],[Email]],'SAP User List'!E:E,0)),"")</f>
        <v/>
      </c>
      <c r="I109" s="86" t="str">
        <f>IFERROR(INDEX('Infosys User List'!K:K,MATCH(Tableau2[[#This Row],[Email]],'Infosys User List'!E:E,0)),"Missing")</f>
        <v>Inactive</v>
      </c>
      <c r="J109" s="87">
        <f>IFERROR(INDEX('Infosys User List'!L:L,MATCH(Tableau2[[#This Row],[Email]],'Infosys User List'!E:E,0)),"")</f>
        <v>0</v>
      </c>
      <c r="K109" s="87">
        <f>IFERROR(INDEX('Infosys User List'!M:M,MATCH(Tableau2[[#This Row],[Email]],'Infosys User List'!E:E,0)),"")</f>
        <v>42545</v>
      </c>
      <c r="L109" s="88" t="str">
        <f>IFERROR(INDEX('Infosys User List'!F:F,MATCH(Tableau2[[#This Row],[Email]],'Infosys User List'!E:E,0)),"")</f>
        <v>Lodz</v>
      </c>
      <c r="M109" s="86"/>
      <c r="N109" s="86"/>
      <c r="O109" s="86">
        <f>IFERROR(INDEX('Infosys User List'!A:A,MATCH(Tableau2[[#This Row],[Email]],'Infosys User List'!E:E,0)),"")</f>
        <v>0</v>
      </c>
      <c r="P109" s="99"/>
      <c r="Q109" s="108" t="s">
        <v>6104</v>
      </c>
      <c r="R109" s="115" t="s">
        <v>6136</v>
      </c>
      <c r="S109" s="111" t="str">
        <f>IFERROR(IF(INDEX('SAP User List'!J:J,MATCH(Tableau2[[#This Row],[Employee ID]],'SAP User List'!J:J,0))=Tableau2[[#This Row],[Employee ID]],"Active","Inactive"),"Inactive")</f>
        <v>Inactive</v>
      </c>
      <c r="T109" s="115"/>
      <c r="U109" s="110"/>
      <c r="V109" s="115"/>
      <c r="W109" s="110"/>
      <c r="X109" s="116"/>
      <c r="Y109" s="95" t="str">
        <f>IFERROR(VLOOKUP(Tableau2[[#This Row],[Email]],'Bank Access List'!$A:$B,2,0),"Inactive")</f>
        <v>Inactive</v>
      </c>
      <c r="Z109" s="111"/>
      <c r="AA109" s="96"/>
      <c r="AB109" s="96" t="str">
        <f>IFERROR(IF(INDEX('Cadency User List'!O:O,MATCH(Tableau2[[#This Row],[Email]],'Cadency User List'!E:E,0))="Yes","Active","Inactive"),"Inactive")</f>
        <v>Inactive</v>
      </c>
      <c r="AC109" s="93"/>
      <c r="AD109" s="93"/>
      <c r="AE109" s="93"/>
      <c r="AF109" s="93"/>
      <c r="AG109" s="93"/>
      <c r="AH109" s="93"/>
      <c r="AI109" s="93"/>
      <c r="AJ109" s="93" t="str">
        <f t="shared" si="7"/>
        <v/>
      </c>
    </row>
    <row r="110" spans="1:36" x14ac:dyDescent="0.25">
      <c r="A110" s="79"/>
      <c r="B110" s="82" t="s">
        <v>6107</v>
      </c>
      <c r="C110" s="82" t="s">
        <v>5888</v>
      </c>
      <c r="D110" s="82" t="str">
        <f t="shared" si="6"/>
        <v>Alvaro Solis</v>
      </c>
      <c r="E110" s="81" t="str">
        <f>MID(Tableau2[[#This Row],[First Name]],1,1)&amp;Tableau2[[#This Row],[Last Name]]&amp;"@markem-imaje.com"</f>
        <v>ASolis@markem-imaje.com</v>
      </c>
      <c r="F110" s="89">
        <f>IFERROR(INDEX('Infosys User List'!G:G,MATCH(Tableau2[[#This Row],[Email]],'Infosys User List'!E:E,0)),"")</f>
        <v>0</v>
      </c>
      <c r="G110" s="86">
        <f>IFERROR(INDEX('Infosys User List'!D:D,MATCH(Tableau2[[#This Row],[Email]],'Infosys User List'!E:E,0)),"")</f>
        <v>0</v>
      </c>
      <c r="H110" s="88" t="str">
        <f>IFERROR(INDEX('SAP User List'!H:H,MATCH(Tableau2[[#This Row],[Email]],'SAP User List'!E:E,0)),"")</f>
        <v/>
      </c>
      <c r="I110" s="86" t="str">
        <f>IFERROR(INDEX('Infosys User List'!K:K,MATCH(Tableau2[[#This Row],[Email]],'Infosys User List'!E:E,0)),"Missing")</f>
        <v>Inactive</v>
      </c>
      <c r="J110" s="87">
        <f>IFERROR(INDEX('Infosys User List'!L:L,MATCH(Tableau2[[#This Row],[Email]],'Infosys User List'!E:E,0)),"")</f>
        <v>0</v>
      </c>
      <c r="K110" s="87">
        <f>IFERROR(INDEX('Infosys User List'!M:M,MATCH(Tableau2[[#This Row],[Email]],'Infosys User List'!E:E,0)),"")</f>
        <v>42551</v>
      </c>
      <c r="L110" s="88" t="str">
        <f>IFERROR(INDEX('Infosys User List'!F:F,MATCH(Tableau2[[#This Row],[Email]],'Infosys User List'!E:E,0)),"")</f>
        <v>Lodz</v>
      </c>
      <c r="M110" s="86"/>
      <c r="N110" s="86"/>
      <c r="O110" s="86">
        <f>IFERROR(INDEX('Infosys User List'!A:A,MATCH(Tableau2[[#This Row],[Email]],'Infosys User List'!E:E,0)),"")</f>
        <v>0</v>
      </c>
      <c r="P110" s="99"/>
      <c r="Q110" s="108" t="s">
        <v>6104</v>
      </c>
      <c r="R110" s="115" t="s">
        <v>6136</v>
      </c>
      <c r="S110" s="111" t="str">
        <f>IFERROR(IF(INDEX('SAP User List'!J:J,MATCH(Tableau2[[#This Row],[Employee ID]],'SAP User List'!J:J,0))=Tableau2[[#This Row],[Employee ID]],"Active","Inactive"),"Inactive")</f>
        <v>Inactive</v>
      </c>
      <c r="T110" s="115"/>
      <c r="U110" s="110"/>
      <c r="V110" s="115"/>
      <c r="W110" s="110"/>
      <c r="X110" s="116"/>
      <c r="Y110" s="95" t="str">
        <f>IFERROR(VLOOKUP(Tableau2[[#This Row],[Email]],'Bank Access List'!$A:$B,2,0),"Inactive")</f>
        <v>Inactive</v>
      </c>
      <c r="Z110" s="111"/>
      <c r="AA110" s="96"/>
      <c r="AB110" s="96" t="str">
        <f>IFERROR(IF(INDEX('Cadency User List'!O:O,MATCH(Tableau2[[#This Row],[Email]],'Cadency User List'!E:E,0))="Yes","Active","Inactive"),"Inactive")</f>
        <v>Inactive</v>
      </c>
      <c r="AC110" s="93"/>
      <c r="AD110" s="93"/>
      <c r="AE110" s="93"/>
      <c r="AF110" s="93"/>
      <c r="AG110" s="93"/>
      <c r="AH110" s="93"/>
      <c r="AI110" s="93"/>
      <c r="AJ110" s="93" t="str">
        <f t="shared" si="7"/>
        <v/>
      </c>
    </row>
    <row r="111" spans="1:36" x14ac:dyDescent="0.25">
      <c r="A111" s="79"/>
      <c r="B111" s="82" t="s">
        <v>634</v>
      </c>
      <c r="C111" s="82" t="s">
        <v>438</v>
      </c>
      <c r="D111" s="82" t="str">
        <f t="shared" si="6"/>
        <v>Igor Kozlenko</v>
      </c>
      <c r="E111" s="81" t="str">
        <f>MID(Tableau2[[#This Row],[First Name]],1,1)&amp;Tableau2[[#This Row],[Last Name]]&amp;"@markem-imaje.com"</f>
        <v>IKozlenko@markem-imaje.com</v>
      </c>
      <c r="F111" s="89">
        <f>IFERROR(INDEX('Infosys User List'!G:G,MATCH(Tableau2[[#This Row],[Email]],'Infosys User List'!E:E,0)),"")</f>
        <v>0</v>
      </c>
      <c r="G111" s="86">
        <f>IFERROR(INDEX('Infosys User List'!D:D,MATCH(Tableau2[[#This Row],[Email]],'Infosys User List'!E:E,0)),"")</f>
        <v>0</v>
      </c>
      <c r="H111" s="88" t="str">
        <f>IFERROR(INDEX('SAP User List'!H:H,MATCH(Tableau2[[#This Row],[Email]],'SAP User List'!E:E,0)),"")</f>
        <v/>
      </c>
      <c r="I111" s="86" t="str">
        <f>IFERROR(INDEX('Infosys User List'!K:K,MATCH(Tableau2[[#This Row],[Email]],'Infosys User List'!E:E,0)),"Missing")</f>
        <v>Inactive</v>
      </c>
      <c r="J111" s="87">
        <f>IFERROR(INDEX('Infosys User List'!L:L,MATCH(Tableau2[[#This Row],[Email]],'Infosys User List'!E:E,0)),"")</f>
        <v>0</v>
      </c>
      <c r="K111" s="87">
        <f>IFERROR(INDEX('Infosys User List'!M:M,MATCH(Tableau2[[#This Row],[Email]],'Infosys User List'!E:E,0)),"")</f>
        <v>42559</v>
      </c>
      <c r="L111" s="88" t="str">
        <f>IFERROR(INDEX('Infosys User List'!F:F,MATCH(Tableau2[[#This Row],[Email]],'Infosys User List'!E:E,0)),"")</f>
        <v>Lodz</v>
      </c>
      <c r="M111" s="86"/>
      <c r="N111" s="86"/>
      <c r="O111" s="86">
        <f>IFERROR(INDEX('Infosys User List'!A:A,MATCH(Tableau2[[#This Row],[Email]],'Infosys User List'!E:E,0)),"")</f>
        <v>0</v>
      </c>
      <c r="P111" s="99"/>
      <c r="Q111" s="108" t="s">
        <v>6104</v>
      </c>
      <c r="R111" s="115" t="s">
        <v>6136</v>
      </c>
      <c r="S111" s="111" t="str">
        <f>IFERROR(IF(INDEX('SAP User List'!J:J,MATCH(Tableau2[[#This Row],[Employee ID]],'SAP User List'!J:J,0))=Tableau2[[#This Row],[Employee ID]],"Active","Inactive"),"Inactive")</f>
        <v>Inactive</v>
      </c>
      <c r="T111" s="115"/>
      <c r="U111" s="110"/>
      <c r="V111" s="115"/>
      <c r="W111" s="110"/>
      <c r="X111" s="116"/>
      <c r="Y111" s="95" t="str">
        <f>IFERROR(VLOOKUP(Tableau2[[#This Row],[Email]],'Bank Access List'!$A:$B,2,0),"Inactive")</f>
        <v>Inactive</v>
      </c>
      <c r="Z111" s="111"/>
      <c r="AA111" s="96"/>
      <c r="AB111" s="96" t="str">
        <f>IFERROR(IF(INDEX('Cadency User List'!O:O,MATCH(Tableau2[[#This Row],[Email]],'Cadency User List'!E:E,0))="Yes","Active","Inactive"),"Inactive")</f>
        <v>Inactive</v>
      </c>
      <c r="AC111" s="93"/>
      <c r="AD111" s="93"/>
      <c r="AE111" s="93"/>
      <c r="AF111" s="93"/>
      <c r="AG111" s="93"/>
      <c r="AH111" s="93"/>
      <c r="AI111" s="93"/>
      <c r="AJ111" s="93" t="str">
        <f t="shared" si="7"/>
        <v/>
      </c>
    </row>
    <row r="112" spans="1:36" x14ac:dyDescent="0.25">
      <c r="A112" s="79"/>
      <c r="B112" s="82" t="s">
        <v>5892</v>
      </c>
      <c r="C112" s="82" t="s">
        <v>5891</v>
      </c>
      <c r="D112" s="82" t="str">
        <f t="shared" si="6"/>
        <v>Dominika Nowaczyk</v>
      </c>
      <c r="E112" s="81" t="str">
        <f>MID(Tableau2[[#This Row],[First Name]],1,1)&amp;Tableau2[[#This Row],[Last Name]]&amp;"@markem-imaje.com"</f>
        <v>DNowaczyk@markem-imaje.com</v>
      </c>
      <c r="F112" s="89">
        <f>IFERROR(INDEX('Infosys User List'!G:G,MATCH(Tableau2[[#This Row],[Email]],'Infosys User List'!E:E,0)),"")</f>
        <v>0</v>
      </c>
      <c r="G112" s="86">
        <f>IFERROR(INDEX('Infosys User List'!D:D,MATCH(Tableau2[[#This Row],[Email]],'Infosys User List'!E:E,0)),"")</f>
        <v>0</v>
      </c>
      <c r="H112" s="88" t="str">
        <f>IFERROR(INDEX('SAP User List'!H:H,MATCH(Tableau2[[#This Row],[Email]],'SAP User List'!E:E,0)),"")</f>
        <v/>
      </c>
      <c r="I112" s="86" t="str">
        <f>IFERROR(INDEX('Infosys User List'!K:K,MATCH(Tableau2[[#This Row],[Email]],'Infosys User List'!E:E,0)),"Missing")</f>
        <v>Inactive</v>
      </c>
      <c r="J112" s="87">
        <f>IFERROR(INDEX('Infosys User List'!L:L,MATCH(Tableau2[[#This Row],[Email]],'Infosys User List'!E:E,0)),"")</f>
        <v>0</v>
      </c>
      <c r="K112" s="87">
        <f>IFERROR(INDEX('Infosys User List'!M:M,MATCH(Tableau2[[#This Row],[Email]],'Infosys User List'!E:E,0)),"")</f>
        <v>42559</v>
      </c>
      <c r="L112" s="88" t="str">
        <f>IFERROR(INDEX('Infosys User List'!F:F,MATCH(Tableau2[[#This Row],[Email]],'Infosys User List'!E:E,0)),"")</f>
        <v>Lodz</v>
      </c>
      <c r="M112" s="86"/>
      <c r="N112" s="86"/>
      <c r="O112" s="86">
        <f>IFERROR(INDEX('Infosys User List'!A:A,MATCH(Tableau2[[#This Row],[Email]],'Infosys User List'!E:E,0)),"")</f>
        <v>0</v>
      </c>
      <c r="P112" s="99"/>
      <c r="Q112" s="108" t="s">
        <v>6104</v>
      </c>
      <c r="R112" s="115" t="s">
        <v>6136</v>
      </c>
      <c r="S112" s="111" t="str">
        <f>IFERROR(IF(INDEX('SAP User List'!J:J,MATCH(Tableau2[[#This Row],[Employee ID]],'SAP User List'!J:J,0))=Tableau2[[#This Row],[Employee ID]],"Active","Inactive"),"Inactive")</f>
        <v>Inactive</v>
      </c>
      <c r="T112" s="115"/>
      <c r="U112" s="110"/>
      <c r="V112" s="115"/>
      <c r="W112" s="110"/>
      <c r="X112" s="116"/>
      <c r="Y112" s="95" t="str">
        <f>IFERROR(VLOOKUP(Tableau2[[#This Row],[Email]],'Bank Access List'!$A:$B,2,0),"Inactive")</f>
        <v>Inactive</v>
      </c>
      <c r="Z112" s="111"/>
      <c r="AA112" s="96"/>
      <c r="AB112" s="96" t="str">
        <f>IFERROR(IF(INDEX('Cadency User List'!O:O,MATCH(Tableau2[[#This Row],[Email]],'Cadency User List'!E:E,0))="Yes","Active","Inactive"),"Inactive")</f>
        <v>Inactive</v>
      </c>
      <c r="AC112" s="93"/>
      <c r="AD112" s="93"/>
      <c r="AE112" s="93"/>
      <c r="AF112" s="93"/>
      <c r="AG112" s="93"/>
      <c r="AH112" s="93"/>
      <c r="AI112" s="93"/>
      <c r="AJ112" s="93" t="str">
        <f t="shared" si="7"/>
        <v/>
      </c>
    </row>
    <row r="113" spans="1:36" x14ac:dyDescent="0.25">
      <c r="A113" s="79"/>
      <c r="B113" s="82" t="s">
        <v>5892</v>
      </c>
      <c r="C113" s="82" t="s">
        <v>5893</v>
      </c>
      <c r="D113" s="82" t="str">
        <f t="shared" si="6"/>
        <v>Dominika Baranska</v>
      </c>
      <c r="E113" s="81" t="str">
        <f>MID(Tableau2[[#This Row],[First Name]],1,1)&amp;Tableau2[[#This Row],[Last Name]]&amp;"@markem-imaje.com"</f>
        <v>DBaranska@markem-imaje.com</v>
      </c>
      <c r="F113" s="89">
        <f>IFERROR(INDEX('Infosys User List'!G:G,MATCH(Tableau2[[#This Row],[Email]],'Infosys User List'!E:E,0)),"")</f>
        <v>0</v>
      </c>
      <c r="G113" s="86">
        <f>IFERROR(INDEX('Infosys User List'!D:D,MATCH(Tableau2[[#This Row],[Email]],'Infosys User List'!E:E,0)),"")</f>
        <v>0</v>
      </c>
      <c r="H113" s="88" t="str">
        <f>IFERROR(INDEX('SAP User List'!H:H,MATCH(Tableau2[[#This Row],[Email]],'SAP User List'!E:E,0)),"")</f>
        <v/>
      </c>
      <c r="I113" s="86" t="str">
        <f>IFERROR(INDEX('Infosys User List'!K:K,MATCH(Tableau2[[#This Row],[Email]],'Infosys User List'!E:E,0)),"Missing")</f>
        <v>Inactive</v>
      </c>
      <c r="J113" s="87">
        <f>IFERROR(INDEX('Infosys User List'!L:L,MATCH(Tableau2[[#This Row],[Email]],'Infosys User List'!E:E,0)),"")</f>
        <v>0</v>
      </c>
      <c r="K113" s="87">
        <f>IFERROR(INDEX('Infosys User List'!M:M,MATCH(Tableau2[[#This Row],[Email]],'Infosys User List'!E:E,0)),"")</f>
        <v>42576</v>
      </c>
      <c r="L113" s="88" t="str">
        <f>IFERROR(INDEX('Infosys User List'!F:F,MATCH(Tableau2[[#This Row],[Email]],'Infosys User List'!E:E,0)),"")</f>
        <v>Lodz</v>
      </c>
      <c r="M113" s="86"/>
      <c r="N113" s="86"/>
      <c r="O113" s="86">
        <f>IFERROR(INDEX('Infosys User List'!A:A,MATCH(Tableau2[[#This Row],[Email]],'Infosys User List'!E:E,0)),"")</f>
        <v>0</v>
      </c>
      <c r="P113" s="99"/>
      <c r="Q113" s="108" t="s">
        <v>6104</v>
      </c>
      <c r="R113" s="115" t="s">
        <v>6136</v>
      </c>
      <c r="S113" s="111" t="str">
        <f>IFERROR(IF(INDEX('SAP User List'!J:J,MATCH(Tableau2[[#This Row],[Employee ID]],'SAP User List'!J:J,0))=Tableau2[[#This Row],[Employee ID]],"Active","Inactive"),"Inactive")</f>
        <v>Inactive</v>
      </c>
      <c r="T113" s="115"/>
      <c r="U113" s="110"/>
      <c r="V113" s="115"/>
      <c r="W113" s="110"/>
      <c r="X113" s="116"/>
      <c r="Y113" s="95" t="str">
        <f>IFERROR(VLOOKUP(Tableau2[[#This Row],[Email]],'Bank Access List'!$A:$B,2,0),"Inactive")</f>
        <v>Inactive</v>
      </c>
      <c r="Z113" s="111"/>
      <c r="AA113" s="96"/>
      <c r="AB113" s="96" t="str">
        <f>IFERROR(IF(INDEX('Cadency User List'!O:O,MATCH(Tableau2[[#This Row],[Email]],'Cadency User List'!E:E,0))="Yes","Active","Inactive"),"Inactive")</f>
        <v>Inactive</v>
      </c>
      <c r="AC113" s="93"/>
      <c r="AD113" s="93"/>
      <c r="AE113" s="93"/>
      <c r="AF113" s="93"/>
      <c r="AG113" s="93"/>
      <c r="AH113" s="93"/>
      <c r="AI113" s="93"/>
      <c r="AJ113" s="93" t="str">
        <f t="shared" si="7"/>
        <v/>
      </c>
    </row>
    <row r="114" spans="1:36" x14ac:dyDescent="0.25">
      <c r="A114" s="79"/>
      <c r="B114" s="82" t="s">
        <v>71</v>
      </c>
      <c r="C114" s="82" t="s">
        <v>5895</v>
      </c>
      <c r="D114" s="82" t="str">
        <f t="shared" si="6"/>
        <v>Lukasz Kranas</v>
      </c>
      <c r="E114" s="81" t="str">
        <f>MID(Tableau2[[#This Row],[First Name]],1,1)&amp;Tableau2[[#This Row],[Last Name]]&amp;"@markem-imaje.com"</f>
        <v>LKranas@markem-imaje.com</v>
      </c>
      <c r="F114" s="89">
        <f>IFERROR(INDEX('Infosys User List'!G:G,MATCH(Tableau2[[#This Row],[Email]],'Infosys User List'!E:E,0)),"")</f>
        <v>0</v>
      </c>
      <c r="G114" s="86">
        <f>IFERROR(INDEX('Infosys User List'!D:D,MATCH(Tableau2[[#This Row],[Email]],'Infosys User List'!E:E,0)),"")</f>
        <v>0</v>
      </c>
      <c r="H114" s="88" t="str">
        <f>IFERROR(INDEX('SAP User List'!H:H,MATCH(Tableau2[[#This Row],[Email]],'SAP User List'!E:E,0)),"")</f>
        <v/>
      </c>
      <c r="I114" s="86" t="str">
        <f>IFERROR(INDEX('Infosys User List'!K:K,MATCH(Tableau2[[#This Row],[Email]],'Infosys User List'!E:E,0)),"Missing")</f>
        <v>Inactive</v>
      </c>
      <c r="J114" s="87">
        <f>IFERROR(INDEX('Infosys User List'!L:L,MATCH(Tableau2[[#This Row],[Email]],'Infosys User List'!E:E,0)),"")</f>
        <v>0</v>
      </c>
      <c r="K114" s="87">
        <f>IFERROR(INDEX('Infosys User List'!M:M,MATCH(Tableau2[[#This Row],[Email]],'Infosys User List'!E:E,0)),"")</f>
        <v>42576</v>
      </c>
      <c r="L114" s="88" t="str">
        <f>IFERROR(INDEX('Infosys User List'!F:F,MATCH(Tableau2[[#This Row],[Email]],'Infosys User List'!E:E,0)),"")</f>
        <v>Lodz</v>
      </c>
      <c r="M114" s="86"/>
      <c r="N114" s="86"/>
      <c r="O114" s="86">
        <f>IFERROR(INDEX('Infosys User List'!A:A,MATCH(Tableau2[[#This Row],[Email]],'Infosys User List'!E:E,0)),"")</f>
        <v>0</v>
      </c>
      <c r="P114" s="99"/>
      <c r="Q114" s="108" t="s">
        <v>6104</v>
      </c>
      <c r="R114" s="115" t="s">
        <v>6136</v>
      </c>
      <c r="S114" s="111" t="str">
        <f>IFERROR(IF(INDEX('SAP User List'!J:J,MATCH(Tableau2[[#This Row],[Employee ID]],'SAP User List'!J:J,0))=Tableau2[[#This Row],[Employee ID]],"Active","Inactive"),"Inactive")</f>
        <v>Inactive</v>
      </c>
      <c r="T114" s="115"/>
      <c r="U114" s="110"/>
      <c r="V114" s="115"/>
      <c r="W114" s="110"/>
      <c r="X114" s="116"/>
      <c r="Y114" s="95" t="str">
        <f>IFERROR(VLOOKUP(Tableau2[[#This Row],[Email]],'Bank Access List'!$A:$B,2,0),"Inactive")</f>
        <v>Inactive</v>
      </c>
      <c r="Z114" s="111"/>
      <c r="AA114" s="96"/>
      <c r="AB114" s="96" t="str">
        <f>IFERROR(IF(INDEX('Cadency User List'!O:O,MATCH(Tableau2[[#This Row],[Email]],'Cadency User List'!E:E,0))="Yes","Active","Inactive"),"Inactive")</f>
        <v>Inactive</v>
      </c>
      <c r="AC114" s="93"/>
      <c r="AD114" s="93"/>
      <c r="AE114" s="93"/>
      <c r="AF114" s="93"/>
      <c r="AG114" s="93"/>
      <c r="AH114" s="93"/>
      <c r="AI114" s="93"/>
      <c r="AJ114" s="93" t="str">
        <f t="shared" si="7"/>
        <v/>
      </c>
    </row>
    <row r="115" spans="1:36" x14ac:dyDescent="0.25">
      <c r="A115" s="79"/>
      <c r="B115" s="82" t="s">
        <v>1686</v>
      </c>
      <c r="C115" s="82" t="s">
        <v>5897</v>
      </c>
      <c r="D115" s="82" t="str">
        <f t="shared" si="6"/>
        <v>Sander Jonker</v>
      </c>
      <c r="E115" s="81" t="str">
        <f>MID(Tableau2[[#This Row],[First Name]],1,1)&amp;Tableau2[[#This Row],[Last Name]]&amp;"@markem-imaje.com"</f>
        <v>SJonker@markem-imaje.com</v>
      </c>
      <c r="F115" s="89">
        <f>IFERROR(INDEX('Infosys User List'!G:G,MATCH(Tableau2[[#This Row],[Email]],'Infosys User List'!E:E,0)),"")</f>
        <v>0</v>
      </c>
      <c r="G115" s="86">
        <f>IFERROR(INDEX('Infosys User List'!D:D,MATCH(Tableau2[[#This Row],[Email]],'Infosys User List'!E:E,0)),"")</f>
        <v>0</v>
      </c>
      <c r="H115" s="88" t="str">
        <f>IFERROR(INDEX('SAP User List'!H:H,MATCH(Tableau2[[#This Row],[Email]],'SAP User List'!E:E,0)),"")</f>
        <v/>
      </c>
      <c r="I115" s="86" t="str">
        <f>IFERROR(INDEX('Infosys User List'!K:K,MATCH(Tableau2[[#This Row],[Email]],'Infosys User List'!E:E,0)),"Missing")</f>
        <v>Inactive</v>
      </c>
      <c r="J115" s="87">
        <f>IFERROR(INDEX('Infosys User List'!L:L,MATCH(Tableau2[[#This Row],[Email]],'Infosys User List'!E:E,0)),"")</f>
        <v>0</v>
      </c>
      <c r="K115" s="87">
        <f>IFERROR(INDEX('Infosys User List'!M:M,MATCH(Tableau2[[#This Row],[Email]],'Infosys User List'!E:E,0)),"")</f>
        <v>42582</v>
      </c>
      <c r="L115" s="88" t="str">
        <f>IFERROR(INDEX('Infosys User List'!F:F,MATCH(Tableau2[[#This Row],[Email]],'Infosys User List'!E:E,0)),"")</f>
        <v>Lodz</v>
      </c>
      <c r="M115" s="86"/>
      <c r="N115" s="86"/>
      <c r="O115" s="86">
        <f>IFERROR(INDEX('Infosys User List'!A:A,MATCH(Tableau2[[#This Row],[Email]],'Infosys User List'!E:E,0)),"")</f>
        <v>0</v>
      </c>
      <c r="P115" s="99"/>
      <c r="Q115" s="108" t="s">
        <v>6104</v>
      </c>
      <c r="R115" s="115" t="s">
        <v>6136</v>
      </c>
      <c r="S115" s="111" t="str">
        <f>IFERROR(IF(INDEX('SAP User List'!J:J,MATCH(Tableau2[[#This Row],[Employee ID]],'SAP User List'!J:J,0))=Tableau2[[#This Row],[Employee ID]],"Active","Inactive"),"Inactive")</f>
        <v>Inactive</v>
      </c>
      <c r="T115" s="115"/>
      <c r="U115" s="110"/>
      <c r="V115" s="115"/>
      <c r="W115" s="110"/>
      <c r="X115" s="116"/>
      <c r="Y115" s="95" t="str">
        <f>IFERROR(VLOOKUP(Tableau2[[#This Row],[Email]],'Bank Access List'!$A:$B,2,0),"Inactive")</f>
        <v>Inactive</v>
      </c>
      <c r="Z115" s="111"/>
      <c r="AA115" s="96"/>
      <c r="AB115" s="96" t="str">
        <f>IFERROR(IF(INDEX('Cadency User List'!O:O,MATCH(Tableau2[[#This Row],[Email]],'Cadency User List'!E:E,0))="Yes","Active","Inactive"),"Inactive")</f>
        <v>Inactive</v>
      </c>
      <c r="AC115" s="93"/>
      <c r="AD115" s="93"/>
      <c r="AE115" s="93"/>
      <c r="AF115" s="93"/>
      <c r="AG115" s="93"/>
      <c r="AH115" s="93"/>
      <c r="AI115" s="93"/>
      <c r="AJ115" s="93" t="str">
        <f t="shared" si="7"/>
        <v/>
      </c>
    </row>
    <row r="116" spans="1:36" x14ac:dyDescent="0.25">
      <c r="A116" s="79"/>
      <c r="B116" s="82" t="s">
        <v>54</v>
      </c>
      <c r="C116" s="82" t="s">
        <v>449</v>
      </c>
      <c r="D116" s="82" t="str">
        <f t="shared" si="6"/>
        <v>Marta Pietras</v>
      </c>
      <c r="E116" s="81" t="str">
        <f>MID(Tableau2[[#This Row],[First Name]],1,1)&amp;Tableau2[[#This Row],[Last Name]]&amp;"@markem-imaje.com"</f>
        <v>MPietras@markem-imaje.com</v>
      </c>
      <c r="F116" s="89">
        <f>IFERROR(INDEX('Infosys User List'!G:G,MATCH(Tableau2[[#This Row],[Email]],'Infosys User List'!E:E,0)),"")</f>
        <v>0</v>
      </c>
      <c r="G116" s="86">
        <f>IFERROR(INDEX('Infosys User List'!D:D,MATCH(Tableau2[[#This Row],[Email]],'Infosys User List'!E:E,0)),"")</f>
        <v>0</v>
      </c>
      <c r="H116" s="88" t="str">
        <f>IFERROR(INDEX('SAP User List'!H:H,MATCH(Tableau2[[#This Row],[Email]],'SAP User List'!E:E,0)),"")</f>
        <v/>
      </c>
      <c r="I116" s="86" t="str">
        <f>IFERROR(INDEX('Infosys User List'!K:K,MATCH(Tableau2[[#This Row],[Email]],'Infosys User List'!E:E,0)),"Missing")</f>
        <v>Inactive</v>
      </c>
      <c r="J116" s="87">
        <f>IFERROR(INDEX('Infosys User List'!L:L,MATCH(Tableau2[[#This Row],[Email]],'Infosys User List'!E:E,0)),"")</f>
        <v>0</v>
      </c>
      <c r="K116" s="87">
        <f>IFERROR(INDEX('Infosys User List'!M:M,MATCH(Tableau2[[#This Row],[Email]],'Infosys User List'!E:E,0)),"")</f>
        <v>42582</v>
      </c>
      <c r="L116" s="88" t="str">
        <f>IFERROR(INDEX('Infosys User List'!F:F,MATCH(Tableau2[[#This Row],[Email]],'Infosys User List'!E:E,0)),"")</f>
        <v>Lodz</v>
      </c>
      <c r="M116" s="86"/>
      <c r="N116" s="86"/>
      <c r="O116" s="86">
        <f>IFERROR(INDEX('Infosys User List'!A:A,MATCH(Tableau2[[#This Row],[Email]],'Infosys User List'!E:E,0)),"")</f>
        <v>0</v>
      </c>
      <c r="P116" s="99"/>
      <c r="Q116" s="108" t="s">
        <v>6104</v>
      </c>
      <c r="R116" s="115" t="s">
        <v>6136</v>
      </c>
      <c r="S116" s="111" t="str">
        <f>IFERROR(IF(INDEX('SAP User List'!J:J,MATCH(Tableau2[[#This Row],[Employee ID]],'SAP User List'!J:J,0))=Tableau2[[#This Row],[Employee ID]],"Active","Inactive"),"Inactive")</f>
        <v>Inactive</v>
      </c>
      <c r="T116" s="115"/>
      <c r="U116" s="110"/>
      <c r="V116" s="115"/>
      <c r="W116" s="110"/>
      <c r="X116" s="116"/>
      <c r="Y116" s="95" t="str">
        <f>IFERROR(VLOOKUP(Tableau2[[#This Row],[Email]],'Bank Access List'!$A:$B,2,0),"Inactive")</f>
        <v>Inactive</v>
      </c>
      <c r="Z116" s="111"/>
      <c r="AA116" s="96"/>
      <c r="AB116" s="96" t="str">
        <f>IFERROR(IF(INDEX('Cadency User List'!O:O,MATCH(Tableau2[[#This Row],[Email]],'Cadency User List'!E:E,0))="Yes","Active","Inactive"),"Inactive")</f>
        <v>Inactive</v>
      </c>
      <c r="AC116" s="93"/>
      <c r="AD116" s="93"/>
      <c r="AE116" s="93"/>
      <c r="AF116" s="93"/>
      <c r="AG116" s="93"/>
      <c r="AH116" s="93"/>
      <c r="AI116" s="93"/>
      <c r="AJ116" s="93" t="str">
        <f t="shared" si="7"/>
        <v/>
      </c>
    </row>
    <row r="117" spans="1:36" x14ac:dyDescent="0.25">
      <c r="A117" s="79"/>
      <c r="B117" s="82" t="s">
        <v>42</v>
      </c>
      <c r="C117" s="82" t="s">
        <v>5899</v>
      </c>
      <c r="D117" s="82" t="str">
        <f t="shared" ref="D117:D148" si="8">B117&amp;" "&amp;C117</f>
        <v>Anna Szymanska</v>
      </c>
      <c r="E117" s="81" t="str">
        <f>MID(Tableau2[[#This Row],[First Name]],1,1)&amp;Tableau2[[#This Row],[Last Name]]&amp;"@markem-imaje.com"</f>
        <v>ASzymanska@markem-imaje.com</v>
      </c>
      <c r="F117" s="89">
        <f>IFERROR(INDEX('Infosys User List'!G:G,MATCH(Tableau2[[#This Row],[Email]],'Infosys User List'!E:E,0)),"")</f>
        <v>0</v>
      </c>
      <c r="G117" s="86">
        <f>IFERROR(INDEX('Infosys User List'!D:D,MATCH(Tableau2[[#This Row],[Email]],'Infosys User List'!E:E,0)),"")</f>
        <v>0</v>
      </c>
      <c r="H117" s="88" t="str">
        <f>IFERROR(INDEX('SAP User List'!H:H,MATCH(Tableau2[[#This Row],[Email]],'SAP User List'!E:E,0)),"")</f>
        <v/>
      </c>
      <c r="I117" s="86" t="str">
        <f>IFERROR(INDEX('Infosys User List'!K:K,MATCH(Tableau2[[#This Row],[Email]],'Infosys User List'!E:E,0)),"Missing")</f>
        <v>Inactive</v>
      </c>
      <c r="J117" s="87">
        <f>IFERROR(INDEX('Infosys User List'!L:L,MATCH(Tableau2[[#This Row],[Email]],'Infosys User List'!E:E,0)),"")</f>
        <v>0</v>
      </c>
      <c r="K117" s="87">
        <f>IFERROR(INDEX('Infosys User List'!M:M,MATCH(Tableau2[[#This Row],[Email]],'Infosys User List'!E:E,0)),"")</f>
        <v>42594</v>
      </c>
      <c r="L117" s="88" t="str">
        <f>IFERROR(INDEX('Infosys User List'!F:F,MATCH(Tableau2[[#This Row],[Email]],'Infosys User List'!E:E,0)),"")</f>
        <v>Lodz</v>
      </c>
      <c r="M117" s="86"/>
      <c r="N117" s="86"/>
      <c r="O117" s="86">
        <f>IFERROR(INDEX('Infosys User List'!A:A,MATCH(Tableau2[[#This Row],[Email]],'Infosys User List'!E:E,0)),"")</f>
        <v>0</v>
      </c>
      <c r="P117" s="99"/>
      <c r="Q117" s="108" t="s">
        <v>6104</v>
      </c>
      <c r="R117" s="115" t="s">
        <v>6136</v>
      </c>
      <c r="S117" s="111" t="str">
        <f>IFERROR(IF(INDEX('SAP User List'!J:J,MATCH(Tableau2[[#This Row],[Employee ID]],'SAP User List'!J:J,0))=Tableau2[[#This Row],[Employee ID]],"Active","Inactive"),"Inactive")</f>
        <v>Inactive</v>
      </c>
      <c r="T117" s="115"/>
      <c r="U117" s="110"/>
      <c r="V117" s="115"/>
      <c r="W117" s="110"/>
      <c r="X117" s="116"/>
      <c r="Y117" s="95" t="str">
        <f>IFERROR(VLOOKUP(Tableau2[[#This Row],[Email]],'Bank Access List'!$A:$B,2,0),"Inactive")</f>
        <v>Inactive</v>
      </c>
      <c r="Z117" s="111"/>
      <c r="AA117" s="96"/>
      <c r="AB117" s="96" t="str">
        <f>IFERROR(IF(INDEX('Cadency User List'!O:O,MATCH(Tableau2[[#This Row],[Email]],'Cadency User List'!E:E,0))="Yes","Active","Inactive"),"Inactive")</f>
        <v>Inactive</v>
      </c>
      <c r="AC117" s="93"/>
      <c r="AD117" s="93"/>
      <c r="AE117" s="93"/>
      <c r="AF117" s="93"/>
      <c r="AG117" s="93"/>
      <c r="AH117" s="93"/>
      <c r="AI117" s="93"/>
      <c r="AJ117" s="93" t="str">
        <f t="shared" si="7"/>
        <v/>
      </c>
    </row>
    <row r="118" spans="1:36" x14ac:dyDescent="0.25">
      <c r="A118" s="79"/>
      <c r="B118" s="82" t="s">
        <v>6108</v>
      </c>
      <c r="C118" s="82" t="s">
        <v>6122</v>
      </c>
      <c r="D118" s="82" t="str">
        <f t="shared" si="8"/>
        <v>Teddy Atchigue</v>
      </c>
      <c r="E118" s="81" t="str">
        <f>MID(Tableau2[[#This Row],[First Name]],1,1)&amp;Tableau2[[#This Row],[Last Name]]&amp;"@markem-imaje.com"</f>
        <v>TAtchigue@markem-imaje.com</v>
      </c>
      <c r="F118" s="89">
        <f>IFERROR(INDEX('Infosys User List'!G:G,MATCH(Tableau2[[#This Row],[Email]],'Infosys User List'!E:E,0)),"")</f>
        <v>0</v>
      </c>
      <c r="G118" s="86">
        <f>IFERROR(INDEX('Infosys User List'!D:D,MATCH(Tableau2[[#This Row],[Email]],'Infosys User List'!E:E,0)),"")</f>
        <v>0</v>
      </c>
      <c r="H118" s="88" t="str">
        <f>IFERROR(INDEX('SAP User List'!H:H,MATCH(Tableau2[[#This Row],[Email]],'SAP User List'!E:E,0)),"")</f>
        <v/>
      </c>
      <c r="I118" s="86" t="str">
        <f>IFERROR(INDEX('Infosys User List'!K:K,MATCH(Tableau2[[#This Row],[Email]],'Infosys User List'!E:E,0)),"Missing")</f>
        <v>Inactive</v>
      </c>
      <c r="J118" s="87">
        <f>IFERROR(INDEX('Infosys User List'!L:L,MATCH(Tableau2[[#This Row],[Email]],'Infosys User List'!E:E,0)),"")</f>
        <v>0</v>
      </c>
      <c r="K118" s="87">
        <f>IFERROR(INDEX('Infosys User List'!M:M,MATCH(Tableau2[[#This Row],[Email]],'Infosys User List'!E:E,0)),"")</f>
        <v>42613</v>
      </c>
      <c r="L118" s="88" t="str">
        <f>IFERROR(INDEX('Infosys User List'!F:F,MATCH(Tableau2[[#This Row],[Email]],'Infosys User List'!E:E,0)),"")</f>
        <v>Lodz</v>
      </c>
      <c r="M118" s="86"/>
      <c r="N118" s="86"/>
      <c r="O118" s="86">
        <f>IFERROR(INDEX('Infosys User List'!A:A,MATCH(Tableau2[[#This Row],[Email]],'Infosys User List'!E:E,0)),"")</f>
        <v>0</v>
      </c>
      <c r="P118" s="99"/>
      <c r="Q118" s="108" t="s">
        <v>6104</v>
      </c>
      <c r="R118" s="115" t="s">
        <v>6136</v>
      </c>
      <c r="S118" s="111" t="str">
        <f>IFERROR(IF(INDEX('SAP User List'!J:J,MATCH(Tableau2[[#This Row],[Employee ID]],'SAP User List'!J:J,0))=Tableau2[[#This Row],[Employee ID]],"Active","Inactive"),"Inactive")</f>
        <v>Inactive</v>
      </c>
      <c r="T118" s="115"/>
      <c r="U118" s="110"/>
      <c r="V118" s="115"/>
      <c r="W118" s="110"/>
      <c r="X118" s="116"/>
      <c r="Y118" s="95" t="str">
        <f>IFERROR(VLOOKUP(Tableau2[[#This Row],[Email]],'Bank Access List'!$A:$B,2,0),"Inactive")</f>
        <v>Inactive</v>
      </c>
      <c r="Z118" s="111"/>
      <c r="AA118" s="96"/>
      <c r="AB118" s="96" t="str">
        <f>IFERROR(IF(INDEX('Cadency User List'!O:O,MATCH(Tableau2[[#This Row],[Email]],'Cadency User List'!E:E,0))="Yes","Active","Inactive"),"Inactive")</f>
        <v>Inactive</v>
      </c>
      <c r="AC118" s="93"/>
      <c r="AD118" s="93"/>
      <c r="AE118" s="93"/>
      <c r="AF118" s="93"/>
      <c r="AG118" s="93"/>
      <c r="AH118" s="93"/>
      <c r="AI118" s="93"/>
      <c r="AJ118" s="93" t="str">
        <f t="shared" si="7"/>
        <v/>
      </c>
    </row>
    <row r="119" spans="1:36" x14ac:dyDescent="0.25">
      <c r="A119" s="79"/>
      <c r="B119" s="82" t="s">
        <v>971</v>
      </c>
      <c r="C119" s="82" t="s">
        <v>972</v>
      </c>
      <c r="D119" s="82" t="str">
        <f t="shared" si="8"/>
        <v>Rafal Jonko</v>
      </c>
      <c r="E119" s="81" t="str">
        <f>MID(Tableau2[[#This Row],[First Name]],1,1)&amp;Tableau2[[#This Row],[Last Name]]&amp;"@markem-imaje.com"</f>
        <v>RJonko@markem-imaje.com</v>
      </c>
      <c r="F119" s="89">
        <f>IFERROR(INDEX('Infosys User List'!G:G,MATCH(Tableau2[[#This Row],[Email]],'Infosys User List'!E:E,0)),"")</f>
        <v>0</v>
      </c>
      <c r="G119" s="86">
        <f>IFERROR(INDEX('Infosys User List'!D:D,MATCH(Tableau2[[#This Row],[Email]],'Infosys User List'!E:E,0)),"")</f>
        <v>0</v>
      </c>
      <c r="H119" s="88" t="str">
        <f>IFERROR(INDEX('SAP User List'!H:H,MATCH(Tableau2[[#This Row],[Email]],'SAP User List'!E:E,0)),"")</f>
        <v/>
      </c>
      <c r="I119" s="86" t="str">
        <f>IFERROR(INDEX('Infosys User List'!K:K,MATCH(Tableau2[[#This Row],[Email]],'Infosys User List'!E:E,0)),"Missing")</f>
        <v>Inactive</v>
      </c>
      <c r="J119" s="87">
        <f>IFERROR(INDEX('Infosys User List'!L:L,MATCH(Tableau2[[#This Row],[Email]],'Infosys User List'!E:E,0)),"")</f>
        <v>0</v>
      </c>
      <c r="K119" s="87">
        <f>IFERROR(INDEX('Infosys User List'!M:M,MATCH(Tableau2[[#This Row],[Email]],'Infosys User List'!E:E,0)),"")</f>
        <v>42614</v>
      </c>
      <c r="L119" s="88" t="str">
        <f>IFERROR(INDEX('Infosys User List'!F:F,MATCH(Tableau2[[#This Row],[Email]],'Infosys User List'!E:E,0)),"")</f>
        <v>Lodz</v>
      </c>
      <c r="M119" s="86"/>
      <c r="N119" s="86"/>
      <c r="O119" s="86">
        <f>IFERROR(INDEX('Infosys User List'!A:A,MATCH(Tableau2[[#This Row],[Email]],'Infosys User List'!E:E,0)),"")</f>
        <v>0</v>
      </c>
      <c r="P119" s="99"/>
      <c r="Q119" s="108" t="s">
        <v>6104</v>
      </c>
      <c r="R119" s="115" t="s">
        <v>6136</v>
      </c>
      <c r="S119" s="111" t="str">
        <f>IFERROR(IF(INDEX('SAP User List'!J:J,MATCH(Tableau2[[#This Row],[Employee ID]],'SAP User List'!J:J,0))=Tableau2[[#This Row],[Employee ID]],"Active","Inactive"),"Inactive")</f>
        <v>Inactive</v>
      </c>
      <c r="T119" s="115"/>
      <c r="U119" s="110"/>
      <c r="V119" s="115"/>
      <c r="W119" s="110"/>
      <c r="X119" s="116"/>
      <c r="Y119" s="95" t="str">
        <f>IFERROR(VLOOKUP(Tableau2[[#This Row],[Email]],'Bank Access List'!$A:$B,2,0),"Inactive")</f>
        <v>Inactive</v>
      </c>
      <c r="Z119" s="111"/>
      <c r="AA119" s="96"/>
      <c r="AB119" s="96" t="str">
        <f>IFERROR(IF(INDEX('Cadency User List'!O:O,MATCH(Tableau2[[#This Row],[Email]],'Cadency User List'!E:E,0))="Yes","Active","Inactive"),"Inactive")</f>
        <v>Inactive</v>
      </c>
      <c r="AC119" s="93"/>
      <c r="AD119" s="93"/>
      <c r="AE119" s="93"/>
      <c r="AF119" s="93"/>
      <c r="AG119" s="93"/>
      <c r="AH119" s="93"/>
      <c r="AI119" s="93"/>
      <c r="AJ119" s="93" t="str">
        <f t="shared" si="7"/>
        <v/>
      </c>
    </row>
    <row r="120" spans="1:36" x14ac:dyDescent="0.25">
      <c r="A120" s="79"/>
      <c r="B120" s="82" t="s">
        <v>949</v>
      </c>
      <c r="C120" s="82" t="s">
        <v>454</v>
      </c>
      <c r="D120" s="82" t="str">
        <f t="shared" si="8"/>
        <v>Artur Sayed</v>
      </c>
      <c r="E120" s="81" t="str">
        <f>MID(Tableau2[[#This Row],[First Name]],1,1)&amp;Tableau2[[#This Row],[Last Name]]&amp;"@markem-imaje.com"</f>
        <v>ASayed@markem-imaje.com</v>
      </c>
      <c r="F120" s="89">
        <f>IFERROR(INDEX('Infosys User List'!G:G,MATCH(Tableau2[[#This Row],[Email]],'Infosys User List'!E:E,0)),"")</f>
        <v>0</v>
      </c>
      <c r="G120" s="86">
        <f>IFERROR(INDEX('Infosys User List'!D:D,MATCH(Tableau2[[#This Row],[Email]],'Infosys User List'!E:E,0)),"")</f>
        <v>0</v>
      </c>
      <c r="H120" s="88" t="str">
        <f>IFERROR(INDEX('SAP User List'!H:H,MATCH(Tableau2[[#This Row],[Email]],'SAP User List'!E:E,0)),"")</f>
        <v/>
      </c>
      <c r="I120" s="86" t="str">
        <f>IFERROR(INDEX('Infosys User List'!K:K,MATCH(Tableau2[[#This Row],[Email]],'Infosys User List'!E:E,0)),"Missing")</f>
        <v>Inactive</v>
      </c>
      <c r="J120" s="87">
        <f>IFERROR(INDEX('Infosys User List'!L:L,MATCH(Tableau2[[#This Row],[Email]],'Infosys User List'!E:E,0)),"")</f>
        <v>0</v>
      </c>
      <c r="K120" s="87">
        <f>IFERROR(INDEX('Infosys User List'!M:M,MATCH(Tableau2[[#This Row],[Email]],'Infosys User List'!E:E,0)),"")</f>
        <v>42614</v>
      </c>
      <c r="L120" s="88" t="str">
        <f>IFERROR(INDEX('Infosys User List'!F:F,MATCH(Tableau2[[#This Row],[Email]],'Infosys User List'!E:E,0)),"")</f>
        <v>Lodz</v>
      </c>
      <c r="M120" s="86"/>
      <c r="N120" s="86"/>
      <c r="O120" s="86">
        <f>IFERROR(INDEX('Infosys User List'!A:A,MATCH(Tableau2[[#This Row],[Email]],'Infosys User List'!E:E,0)),"")</f>
        <v>0</v>
      </c>
      <c r="P120" s="99"/>
      <c r="Q120" s="108" t="s">
        <v>6104</v>
      </c>
      <c r="R120" s="115" t="s">
        <v>6136</v>
      </c>
      <c r="S120" s="111" t="str">
        <f>IFERROR(IF(INDEX('SAP User List'!J:J,MATCH(Tableau2[[#This Row],[Employee ID]],'SAP User List'!J:J,0))=Tableau2[[#This Row],[Employee ID]],"Active","Inactive"),"Inactive")</f>
        <v>Inactive</v>
      </c>
      <c r="T120" s="115"/>
      <c r="U120" s="110"/>
      <c r="V120" s="115"/>
      <c r="W120" s="110"/>
      <c r="X120" s="116"/>
      <c r="Y120" s="95" t="str">
        <f>IFERROR(VLOOKUP(Tableau2[[#This Row],[Email]],'Bank Access List'!$A:$B,2,0),"Inactive")</f>
        <v>Inactive</v>
      </c>
      <c r="Z120" s="111"/>
      <c r="AA120" s="96"/>
      <c r="AB120" s="96" t="str">
        <f>IFERROR(IF(INDEX('Cadency User List'!O:O,MATCH(Tableau2[[#This Row],[Email]],'Cadency User List'!E:E,0))="Yes","Active","Inactive"),"Inactive")</f>
        <v>Inactive</v>
      </c>
      <c r="AC120" s="93"/>
      <c r="AD120" s="93"/>
      <c r="AE120" s="93"/>
      <c r="AF120" s="93"/>
      <c r="AG120" s="93"/>
      <c r="AH120" s="93"/>
      <c r="AI120" s="93"/>
      <c r="AJ120" s="93" t="str">
        <f t="shared" si="7"/>
        <v/>
      </c>
    </row>
    <row r="121" spans="1:36" x14ac:dyDescent="0.25">
      <c r="A121" s="79"/>
      <c r="B121" s="82" t="s">
        <v>655</v>
      </c>
      <c r="C121" s="82" t="s">
        <v>444</v>
      </c>
      <c r="D121" s="82" t="str">
        <f t="shared" si="8"/>
        <v>Liudmyla Muzychko</v>
      </c>
      <c r="E121" s="81" t="str">
        <f>MID(Tableau2[[#This Row],[First Name]],1,1)&amp;Tableau2[[#This Row],[Last Name]]&amp;"@markem-imaje.com"</f>
        <v>LMuzychko@markem-imaje.com</v>
      </c>
      <c r="F121" s="89">
        <f>IFERROR(INDEX('Infosys User List'!G:G,MATCH(Tableau2[[#This Row],[Email]],'Infosys User List'!E:E,0)),"")</f>
        <v>0</v>
      </c>
      <c r="G121" s="86">
        <f>IFERROR(INDEX('Infosys User List'!D:D,MATCH(Tableau2[[#This Row],[Email]],'Infosys User List'!E:E,0)),"")</f>
        <v>0</v>
      </c>
      <c r="H121" s="88" t="str">
        <f>IFERROR(INDEX('SAP User List'!H:H,MATCH(Tableau2[[#This Row],[Email]],'SAP User List'!E:E,0)),"")</f>
        <v/>
      </c>
      <c r="I121" s="86" t="str">
        <f>IFERROR(INDEX('Infosys User List'!K:K,MATCH(Tableau2[[#This Row],[Email]],'Infosys User List'!E:E,0)),"Missing")</f>
        <v>Inactive</v>
      </c>
      <c r="J121" s="87">
        <f>IFERROR(INDEX('Infosys User List'!L:L,MATCH(Tableau2[[#This Row],[Email]],'Infosys User List'!E:E,0)),"")</f>
        <v>0</v>
      </c>
      <c r="K121" s="87">
        <f>IFERROR(INDEX('Infosys User List'!M:M,MATCH(Tableau2[[#This Row],[Email]],'Infosys User List'!E:E,0)),"")</f>
        <v>42615</v>
      </c>
      <c r="L121" s="88" t="str">
        <f>IFERROR(INDEX('Infosys User List'!F:F,MATCH(Tableau2[[#This Row],[Email]],'Infosys User List'!E:E,0)),"")</f>
        <v>Lodz</v>
      </c>
      <c r="M121" s="86"/>
      <c r="N121" s="86"/>
      <c r="O121" s="86">
        <f>IFERROR(INDEX('Infosys User List'!A:A,MATCH(Tableau2[[#This Row],[Email]],'Infosys User List'!E:E,0)),"")</f>
        <v>0</v>
      </c>
      <c r="P121" s="99"/>
      <c r="Q121" s="108" t="s">
        <v>6104</v>
      </c>
      <c r="R121" s="115" t="s">
        <v>6136</v>
      </c>
      <c r="S121" s="111" t="str">
        <f>IFERROR(IF(INDEX('SAP User List'!J:J,MATCH(Tableau2[[#This Row],[Employee ID]],'SAP User List'!J:J,0))=Tableau2[[#This Row],[Employee ID]],"Active","Inactive"),"Inactive")</f>
        <v>Inactive</v>
      </c>
      <c r="T121" s="115"/>
      <c r="U121" s="110"/>
      <c r="V121" s="115"/>
      <c r="W121" s="110"/>
      <c r="X121" s="116"/>
      <c r="Y121" s="95" t="str">
        <f>IFERROR(VLOOKUP(Tableau2[[#This Row],[Email]],'Bank Access List'!$A:$B,2,0),"Inactive")</f>
        <v>Inactive</v>
      </c>
      <c r="Z121" s="111"/>
      <c r="AA121" s="96"/>
      <c r="AB121" s="96" t="str">
        <f>IFERROR(IF(INDEX('Cadency User List'!O:O,MATCH(Tableau2[[#This Row],[Email]],'Cadency User List'!E:E,0))="Yes","Active","Inactive"),"Inactive")</f>
        <v>Inactive</v>
      </c>
      <c r="AC121" s="93"/>
      <c r="AD121" s="93"/>
      <c r="AE121" s="93"/>
      <c r="AF121" s="93"/>
      <c r="AG121" s="93"/>
      <c r="AH121" s="93"/>
      <c r="AI121" s="93"/>
      <c r="AJ121" s="93" t="str">
        <f t="shared" si="7"/>
        <v/>
      </c>
    </row>
    <row r="122" spans="1:36" x14ac:dyDescent="0.25">
      <c r="A122" s="79"/>
      <c r="B122" s="82" t="s">
        <v>34</v>
      </c>
      <c r="C122" s="82" t="s">
        <v>5904</v>
      </c>
      <c r="D122" s="82" t="str">
        <f t="shared" si="8"/>
        <v>Michal Walczak</v>
      </c>
      <c r="E122" s="81" t="str">
        <f>MID(Tableau2[[#This Row],[First Name]],1,1)&amp;Tableau2[[#This Row],[Last Name]]&amp;"@markem-imaje.com"</f>
        <v>MWalczak@markem-imaje.com</v>
      </c>
      <c r="F122" s="89">
        <f>IFERROR(INDEX('Infosys User List'!G:G,MATCH(Tableau2[[#This Row],[Email]],'Infosys User List'!E:E,0)),"")</f>
        <v>0</v>
      </c>
      <c r="G122" s="86">
        <f>IFERROR(INDEX('Infosys User List'!D:D,MATCH(Tableau2[[#This Row],[Email]],'Infosys User List'!E:E,0)),"")</f>
        <v>0</v>
      </c>
      <c r="H122" s="88" t="str">
        <f>IFERROR(INDEX('SAP User List'!H:H,MATCH(Tableau2[[#This Row],[Email]],'SAP User List'!E:E,0)),"")</f>
        <v/>
      </c>
      <c r="I122" s="86" t="str">
        <f>IFERROR(INDEX('Infosys User List'!K:K,MATCH(Tableau2[[#This Row],[Email]],'Infosys User List'!E:E,0)),"Missing")</f>
        <v>Inactive</v>
      </c>
      <c r="J122" s="87">
        <f>IFERROR(INDEX('Infosys User List'!L:L,MATCH(Tableau2[[#This Row],[Email]],'Infosys User List'!E:E,0)),"")</f>
        <v>0</v>
      </c>
      <c r="K122" s="87">
        <f>IFERROR(INDEX('Infosys User List'!M:M,MATCH(Tableau2[[#This Row],[Email]],'Infosys User List'!E:E,0)),"")</f>
        <v>42615</v>
      </c>
      <c r="L122" s="88" t="str">
        <f>IFERROR(INDEX('Infosys User List'!F:F,MATCH(Tableau2[[#This Row],[Email]],'Infosys User List'!E:E,0)),"")</f>
        <v>Lodz</v>
      </c>
      <c r="M122" s="86"/>
      <c r="N122" s="86"/>
      <c r="O122" s="86">
        <f>IFERROR(INDEX('Infosys User List'!A:A,MATCH(Tableau2[[#This Row],[Email]],'Infosys User List'!E:E,0)),"")</f>
        <v>0</v>
      </c>
      <c r="P122" s="99"/>
      <c r="Q122" s="108" t="s">
        <v>6104</v>
      </c>
      <c r="R122" s="115" t="s">
        <v>6136</v>
      </c>
      <c r="S122" s="111" t="str">
        <f>IFERROR(IF(INDEX('SAP User List'!J:J,MATCH(Tableau2[[#This Row],[Employee ID]],'SAP User List'!J:J,0))=Tableau2[[#This Row],[Employee ID]],"Active","Inactive"),"Inactive")</f>
        <v>Inactive</v>
      </c>
      <c r="T122" s="115"/>
      <c r="U122" s="110"/>
      <c r="V122" s="115"/>
      <c r="W122" s="110"/>
      <c r="X122" s="116"/>
      <c r="Y122" s="95" t="str">
        <f>IFERROR(VLOOKUP(Tableau2[[#This Row],[Email]],'Bank Access List'!$A:$B,2,0),"Inactive")</f>
        <v>Inactive</v>
      </c>
      <c r="Z122" s="111"/>
      <c r="AA122" s="96"/>
      <c r="AB122" s="96" t="str">
        <f>IFERROR(IF(INDEX('Cadency User List'!O:O,MATCH(Tableau2[[#This Row],[Email]],'Cadency User List'!E:E,0))="Yes","Active","Inactive"),"Inactive")</f>
        <v>Inactive</v>
      </c>
      <c r="AC122" s="93"/>
      <c r="AD122" s="93"/>
      <c r="AE122" s="93"/>
      <c r="AF122" s="93"/>
      <c r="AG122" s="93"/>
      <c r="AH122" s="93"/>
      <c r="AI122" s="93"/>
      <c r="AJ122" s="93" t="str">
        <f t="shared" si="7"/>
        <v/>
      </c>
    </row>
    <row r="123" spans="1:36" x14ac:dyDescent="0.25">
      <c r="A123" s="79"/>
      <c r="B123" s="82" t="s">
        <v>2138</v>
      </c>
      <c r="C123" s="82" t="s">
        <v>5906</v>
      </c>
      <c r="D123" s="82" t="str">
        <f t="shared" si="8"/>
        <v>Daniel Elseus</v>
      </c>
      <c r="E123" s="81" t="str">
        <f>MID(Tableau2[[#This Row],[First Name]],1,1)&amp;Tableau2[[#This Row],[Last Name]]&amp;"@markem-imaje.com"</f>
        <v>DElseus@markem-imaje.com</v>
      </c>
      <c r="F123" s="89">
        <f>IFERROR(INDEX('Infosys User List'!G:G,MATCH(Tableau2[[#This Row],[Email]],'Infosys User List'!E:E,0)),"")</f>
        <v>0</v>
      </c>
      <c r="G123" s="86">
        <f>IFERROR(INDEX('Infosys User List'!D:D,MATCH(Tableau2[[#This Row],[Email]],'Infosys User List'!E:E,0)),"")</f>
        <v>0</v>
      </c>
      <c r="H123" s="88" t="str">
        <f>IFERROR(INDEX('SAP User List'!H:H,MATCH(Tableau2[[#This Row],[Email]],'SAP User List'!E:E,0)),"")</f>
        <v/>
      </c>
      <c r="I123" s="86" t="str">
        <f>IFERROR(INDEX('Infosys User List'!K:K,MATCH(Tableau2[[#This Row],[Email]],'Infosys User List'!E:E,0)),"Missing")</f>
        <v>Inactive</v>
      </c>
      <c r="J123" s="87">
        <f>IFERROR(INDEX('Infosys User List'!L:L,MATCH(Tableau2[[#This Row],[Email]],'Infosys User List'!E:E,0)),"")</f>
        <v>0</v>
      </c>
      <c r="K123" s="87">
        <f>IFERROR(INDEX('Infosys User List'!M:M,MATCH(Tableau2[[#This Row],[Email]],'Infosys User List'!E:E,0)),"")</f>
        <v>42640</v>
      </c>
      <c r="L123" s="88" t="str">
        <f>IFERROR(INDEX('Infosys User List'!F:F,MATCH(Tableau2[[#This Row],[Email]],'Infosys User List'!E:E,0)),"")</f>
        <v>Lodz</v>
      </c>
      <c r="M123" s="86"/>
      <c r="N123" s="86"/>
      <c r="O123" s="86">
        <f>IFERROR(INDEX('Infosys User List'!A:A,MATCH(Tableau2[[#This Row],[Email]],'Infosys User List'!E:E,0)),"")</f>
        <v>0</v>
      </c>
      <c r="P123" s="99"/>
      <c r="Q123" s="108" t="s">
        <v>6104</v>
      </c>
      <c r="R123" s="115" t="s">
        <v>6136</v>
      </c>
      <c r="S123" s="111" t="str">
        <f>IFERROR(IF(INDEX('SAP User List'!J:J,MATCH(Tableau2[[#This Row],[Employee ID]],'SAP User List'!J:J,0))=Tableau2[[#This Row],[Employee ID]],"Active","Inactive"),"Inactive")</f>
        <v>Inactive</v>
      </c>
      <c r="T123" s="115"/>
      <c r="U123" s="110"/>
      <c r="V123" s="115"/>
      <c r="W123" s="110"/>
      <c r="X123" s="116"/>
      <c r="Y123" s="95" t="str">
        <f>IFERROR(VLOOKUP(Tableau2[[#This Row],[Email]],'Bank Access List'!$A:$B,2,0),"Inactive")</f>
        <v>Inactive</v>
      </c>
      <c r="Z123" s="111"/>
      <c r="AA123" s="96"/>
      <c r="AB123" s="96" t="str">
        <f>IFERROR(IF(INDEX('Cadency User List'!O:O,MATCH(Tableau2[[#This Row],[Email]],'Cadency User List'!E:E,0))="Yes","Active","Inactive"),"Inactive")</f>
        <v>Inactive</v>
      </c>
      <c r="AC123" s="93"/>
      <c r="AD123" s="93"/>
      <c r="AE123" s="93"/>
      <c r="AF123" s="93"/>
      <c r="AG123" s="93"/>
      <c r="AH123" s="93"/>
      <c r="AI123" s="93"/>
      <c r="AJ123" s="93" t="str">
        <f t="shared" si="7"/>
        <v/>
      </c>
    </row>
    <row r="124" spans="1:36" x14ac:dyDescent="0.25">
      <c r="A124" s="79"/>
      <c r="B124" s="82" t="s">
        <v>5907</v>
      </c>
      <c r="C124" s="82" t="s">
        <v>5908</v>
      </c>
      <c r="D124" s="82" t="str">
        <f t="shared" si="8"/>
        <v>Przemyslaw Bubel</v>
      </c>
      <c r="E124" s="81" t="str">
        <f>MID(Tableau2[[#This Row],[First Name]],1,1)&amp;Tableau2[[#This Row],[Last Name]]&amp;"@markem-imaje.com"</f>
        <v>PBubel@markem-imaje.com</v>
      </c>
      <c r="F124" s="89">
        <f>IFERROR(INDEX('Infosys User List'!G:G,MATCH(Tableau2[[#This Row],[Email]],'Infosys User List'!E:E,0)),"")</f>
        <v>0</v>
      </c>
      <c r="G124" s="86">
        <f>IFERROR(INDEX('Infosys User List'!D:D,MATCH(Tableau2[[#This Row],[Email]],'Infosys User List'!E:E,0)),"")</f>
        <v>0</v>
      </c>
      <c r="H124" s="88" t="str">
        <f>IFERROR(INDEX('SAP User List'!H:H,MATCH(Tableau2[[#This Row],[Email]],'SAP User List'!E:E,0)),"")</f>
        <v/>
      </c>
      <c r="I124" s="86" t="str">
        <f>IFERROR(INDEX('Infosys User List'!K:K,MATCH(Tableau2[[#This Row],[Email]],'Infosys User List'!E:E,0)),"Missing")</f>
        <v>Inactive</v>
      </c>
      <c r="J124" s="87">
        <f>IFERROR(INDEX('Infosys User List'!L:L,MATCH(Tableau2[[#This Row],[Email]],'Infosys User List'!E:E,0)),"")</f>
        <v>0</v>
      </c>
      <c r="K124" s="87">
        <f>IFERROR(INDEX('Infosys User List'!M:M,MATCH(Tableau2[[#This Row],[Email]],'Infosys User List'!E:E,0)),"")</f>
        <v>42643</v>
      </c>
      <c r="L124" s="88" t="str">
        <f>IFERROR(INDEX('Infosys User List'!F:F,MATCH(Tableau2[[#This Row],[Email]],'Infosys User List'!E:E,0)),"")</f>
        <v>Lodz</v>
      </c>
      <c r="M124" s="86"/>
      <c r="N124" s="86"/>
      <c r="O124" s="86">
        <f>IFERROR(INDEX('Infosys User List'!A:A,MATCH(Tableau2[[#This Row],[Email]],'Infosys User List'!E:E,0)),"")</f>
        <v>0</v>
      </c>
      <c r="P124" s="99"/>
      <c r="Q124" s="108" t="s">
        <v>6104</v>
      </c>
      <c r="R124" s="115" t="s">
        <v>6136</v>
      </c>
      <c r="S124" s="111" t="str">
        <f>IFERROR(IF(INDEX('SAP User List'!J:J,MATCH(Tableau2[[#This Row],[Employee ID]],'SAP User List'!J:J,0))=Tableau2[[#This Row],[Employee ID]],"Active","Inactive"),"Inactive")</f>
        <v>Inactive</v>
      </c>
      <c r="T124" s="115"/>
      <c r="U124" s="110"/>
      <c r="V124" s="115"/>
      <c r="W124" s="110"/>
      <c r="X124" s="116"/>
      <c r="Y124" s="95" t="str">
        <f>IFERROR(VLOOKUP(Tableau2[[#This Row],[Email]],'Bank Access List'!$A:$B,2,0),"Inactive")</f>
        <v>Inactive</v>
      </c>
      <c r="Z124" s="111"/>
      <c r="AA124" s="96"/>
      <c r="AB124" s="96" t="str">
        <f>IFERROR(IF(INDEX('Cadency User List'!O:O,MATCH(Tableau2[[#This Row],[Email]],'Cadency User List'!E:E,0))="Yes","Active","Inactive"),"Inactive")</f>
        <v>Inactive</v>
      </c>
      <c r="AC124" s="93"/>
      <c r="AD124" s="93"/>
      <c r="AE124" s="93"/>
      <c r="AF124" s="93"/>
      <c r="AG124" s="93"/>
      <c r="AH124" s="93"/>
      <c r="AI124" s="93"/>
      <c r="AJ124" s="93" t="str">
        <f t="shared" si="7"/>
        <v/>
      </c>
    </row>
    <row r="125" spans="1:36" x14ac:dyDescent="0.25">
      <c r="A125" s="79"/>
      <c r="B125" s="82" t="s">
        <v>6109</v>
      </c>
      <c r="C125" s="82" t="s">
        <v>5910</v>
      </c>
      <c r="D125" s="82" t="str">
        <f t="shared" si="8"/>
        <v>Edyta Boguslawska</v>
      </c>
      <c r="E125" s="81" t="str">
        <f>MID(Tableau2[[#This Row],[First Name]],1,1)&amp;Tableau2[[#This Row],[Last Name]]&amp;"@markem-imaje.com"</f>
        <v>EBoguslawska@markem-imaje.com</v>
      </c>
      <c r="F125" s="89">
        <f>IFERROR(INDEX('Infosys User List'!G:G,MATCH(Tableau2[[#This Row],[Email]],'Infosys User List'!E:E,0)),"")</f>
        <v>0</v>
      </c>
      <c r="G125" s="86">
        <f>IFERROR(INDEX('Infosys User List'!D:D,MATCH(Tableau2[[#This Row],[Email]],'Infosys User List'!E:E,0)),"")</f>
        <v>0</v>
      </c>
      <c r="H125" s="88" t="str">
        <f>IFERROR(INDEX('SAP User List'!H:H,MATCH(Tableau2[[#This Row],[Email]],'SAP User List'!E:E,0)),"")</f>
        <v/>
      </c>
      <c r="I125" s="86" t="str">
        <f>IFERROR(INDEX('Infosys User List'!K:K,MATCH(Tableau2[[#This Row],[Email]],'Infosys User List'!E:E,0)),"Missing")</f>
        <v>Inactive</v>
      </c>
      <c r="J125" s="87">
        <f>IFERROR(INDEX('Infosys User List'!L:L,MATCH(Tableau2[[#This Row],[Email]],'Infosys User List'!E:E,0)),"")</f>
        <v>0</v>
      </c>
      <c r="K125" s="87">
        <f>IFERROR(INDEX('Infosys User List'!M:M,MATCH(Tableau2[[#This Row],[Email]],'Infosys User List'!E:E,0)),"")</f>
        <v>42653</v>
      </c>
      <c r="L125" s="88" t="str">
        <f>IFERROR(INDEX('Infosys User List'!F:F,MATCH(Tableau2[[#This Row],[Email]],'Infosys User List'!E:E,0)),"")</f>
        <v>Lodz</v>
      </c>
      <c r="M125" s="86"/>
      <c r="N125" s="86"/>
      <c r="O125" s="86">
        <f>IFERROR(INDEX('Infosys User List'!A:A,MATCH(Tableau2[[#This Row],[Email]],'Infosys User List'!E:E,0)),"")</f>
        <v>0</v>
      </c>
      <c r="P125" s="99"/>
      <c r="Q125" s="108" t="s">
        <v>6104</v>
      </c>
      <c r="R125" s="115" t="s">
        <v>6136</v>
      </c>
      <c r="S125" s="111" t="str">
        <f>IFERROR(IF(INDEX('SAP User List'!J:J,MATCH(Tableau2[[#This Row],[Employee ID]],'SAP User List'!J:J,0))=Tableau2[[#This Row],[Employee ID]],"Active","Inactive"),"Inactive")</f>
        <v>Inactive</v>
      </c>
      <c r="T125" s="115"/>
      <c r="U125" s="110"/>
      <c r="V125" s="115"/>
      <c r="W125" s="110"/>
      <c r="X125" s="116"/>
      <c r="Y125" s="95" t="str">
        <f>IFERROR(VLOOKUP(Tableau2[[#This Row],[Email]],'Bank Access List'!$A:$B,2,0),"Inactive")</f>
        <v>Inactive</v>
      </c>
      <c r="Z125" s="111"/>
      <c r="AA125" s="96"/>
      <c r="AB125" s="96" t="str">
        <f>IFERROR(IF(INDEX('Cadency User List'!O:O,MATCH(Tableau2[[#This Row],[Email]],'Cadency User List'!E:E,0))="Yes","Active","Inactive"),"Inactive")</f>
        <v>Inactive</v>
      </c>
      <c r="AC125" s="93"/>
      <c r="AD125" s="93"/>
      <c r="AE125" s="93"/>
      <c r="AF125" s="93"/>
      <c r="AG125" s="93"/>
      <c r="AH125" s="93"/>
      <c r="AI125" s="93"/>
      <c r="AJ125" s="93" t="str">
        <f t="shared" si="7"/>
        <v/>
      </c>
    </row>
    <row r="126" spans="1:36" x14ac:dyDescent="0.25">
      <c r="A126" s="79"/>
      <c r="B126" s="82" t="s">
        <v>5911</v>
      </c>
      <c r="C126" s="82" t="s">
        <v>5912</v>
      </c>
      <c r="D126" s="82" t="str">
        <f t="shared" si="8"/>
        <v>Ahmed Lazreg</v>
      </c>
      <c r="E126" s="81" t="str">
        <f>MID(Tableau2[[#This Row],[First Name]],1,1)&amp;Tableau2[[#This Row],[Last Name]]&amp;"@markem-imaje.com"</f>
        <v>ALazreg@markem-imaje.com</v>
      </c>
      <c r="F126" s="89">
        <f>IFERROR(INDEX('Infosys User List'!G:G,MATCH(Tableau2[[#This Row],[Email]],'Infosys User List'!E:E,0)),"")</f>
        <v>0</v>
      </c>
      <c r="G126" s="86">
        <f>IFERROR(INDEX('Infosys User List'!D:D,MATCH(Tableau2[[#This Row],[Email]],'Infosys User List'!E:E,0)),"")</f>
        <v>0</v>
      </c>
      <c r="H126" s="88" t="str">
        <f>IFERROR(INDEX('SAP User List'!H:H,MATCH(Tableau2[[#This Row],[Email]],'SAP User List'!E:E,0)),"")</f>
        <v/>
      </c>
      <c r="I126" s="86" t="str">
        <f>IFERROR(INDEX('Infosys User List'!K:K,MATCH(Tableau2[[#This Row],[Email]],'Infosys User List'!E:E,0)),"Missing")</f>
        <v>Inactive</v>
      </c>
      <c r="J126" s="87">
        <f>IFERROR(INDEX('Infosys User List'!L:L,MATCH(Tableau2[[#This Row],[Email]],'Infosys User List'!E:E,0)),"")</f>
        <v>0</v>
      </c>
      <c r="K126" s="87">
        <f>IFERROR(INDEX('Infosys User List'!M:M,MATCH(Tableau2[[#This Row],[Email]],'Infosys User List'!E:E,0)),"")</f>
        <v>42653</v>
      </c>
      <c r="L126" s="88" t="str">
        <f>IFERROR(INDEX('Infosys User List'!F:F,MATCH(Tableau2[[#This Row],[Email]],'Infosys User List'!E:E,0)),"")</f>
        <v>Lodz</v>
      </c>
      <c r="M126" s="86"/>
      <c r="N126" s="86"/>
      <c r="O126" s="86">
        <f>IFERROR(INDEX('Infosys User List'!A:A,MATCH(Tableau2[[#This Row],[Email]],'Infosys User List'!E:E,0)),"")</f>
        <v>0</v>
      </c>
      <c r="P126" s="99"/>
      <c r="Q126" s="108" t="s">
        <v>6104</v>
      </c>
      <c r="R126" s="115" t="s">
        <v>6136</v>
      </c>
      <c r="S126" s="111" t="str">
        <f>IFERROR(IF(INDEX('SAP User List'!J:J,MATCH(Tableau2[[#This Row],[Employee ID]],'SAP User List'!J:J,0))=Tableau2[[#This Row],[Employee ID]],"Active","Inactive"),"Inactive")</f>
        <v>Inactive</v>
      </c>
      <c r="T126" s="115"/>
      <c r="U126" s="110"/>
      <c r="V126" s="115"/>
      <c r="W126" s="110"/>
      <c r="X126" s="116"/>
      <c r="Y126" s="95" t="str">
        <f>IFERROR(VLOOKUP(Tableau2[[#This Row],[Email]],'Bank Access List'!$A:$B,2,0),"Inactive")</f>
        <v>Inactive</v>
      </c>
      <c r="Z126" s="111"/>
      <c r="AA126" s="96"/>
      <c r="AB126" s="96" t="str">
        <f>IFERROR(IF(INDEX('Cadency User List'!O:O,MATCH(Tableau2[[#This Row],[Email]],'Cadency User List'!E:E,0))="Yes","Active","Inactive"),"Inactive")</f>
        <v>Inactive</v>
      </c>
      <c r="AC126" s="93"/>
      <c r="AD126" s="93"/>
      <c r="AE126" s="93"/>
      <c r="AF126" s="93"/>
      <c r="AG126" s="93"/>
      <c r="AH126" s="93"/>
      <c r="AI126" s="93"/>
      <c r="AJ126" s="93" t="str">
        <f t="shared" si="7"/>
        <v/>
      </c>
    </row>
    <row r="127" spans="1:36" x14ac:dyDescent="0.25">
      <c r="A127" s="79"/>
      <c r="B127" s="82" t="s">
        <v>967</v>
      </c>
      <c r="C127" s="82" t="s">
        <v>5914</v>
      </c>
      <c r="D127" s="82" t="str">
        <f t="shared" si="8"/>
        <v>Alexander Osypiuk</v>
      </c>
      <c r="E127" s="81" t="str">
        <f>MID(Tableau2[[#This Row],[First Name]],1,1)&amp;Tableau2[[#This Row],[Last Name]]&amp;"@markem-imaje.com"</f>
        <v>AOsypiuk@markem-imaje.com</v>
      </c>
      <c r="F127" s="89">
        <f>IFERROR(INDEX('Infosys User List'!G:G,MATCH(Tableau2[[#This Row],[Email]],'Infosys User List'!E:E,0)),"")</f>
        <v>0</v>
      </c>
      <c r="G127" s="86">
        <f>IFERROR(INDEX('Infosys User List'!D:D,MATCH(Tableau2[[#This Row],[Email]],'Infosys User List'!E:E,0)),"")</f>
        <v>0</v>
      </c>
      <c r="H127" s="88" t="str">
        <f>IFERROR(INDEX('SAP User List'!H:H,MATCH(Tableau2[[#This Row],[Email]],'SAP User List'!E:E,0)),"")</f>
        <v/>
      </c>
      <c r="I127" s="86" t="str">
        <f>IFERROR(INDEX('Infosys User List'!K:K,MATCH(Tableau2[[#This Row],[Email]],'Infosys User List'!E:E,0)),"Missing")</f>
        <v>Inactive</v>
      </c>
      <c r="J127" s="87">
        <f>IFERROR(INDEX('Infosys User List'!L:L,MATCH(Tableau2[[#This Row],[Email]],'Infosys User List'!E:E,0)),"")</f>
        <v>0</v>
      </c>
      <c r="K127" s="87">
        <f>IFERROR(INDEX('Infosys User List'!M:M,MATCH(Tableau2[[#This Row],[Email]],'Infosys User List'!E:E,0)),"")</f>
        <v>42674</v>
      </c>
      <c r="L127" s="88" t="str">
        <f>IFERROR(INDEX('Infosys User List'!F:F,MATCH(Tableau2[[#This Row],[Email]],'Infosys User List'!E:E,0)),"")</f>
        <v>Lodz</v>
      </c>
      <c r="M127" s="86"/>
      <c r="N127" s="86"/>
      <c r="O127" s="86">
        <f>IFERROR(INDEX('Infosys User List'!A:A,MATCH(Tableau2[[#This Row],[Email]],'Infosys User List'!E:E,0)),"")</f>
        <v>0</v>
      </c>
      <c r="P127" s="99"/>
      <c r="Q127" s="108" t="s">
        <v>6104</v>
      </c>
      <c r="R127" s="115" t="s">
        <v>6136</v>
      </c>
      <c r="S127" s="111" t="str">
        <f>IFERROR(IF(INDEX('SAP User List'!J:J,MATCH(Tableau2[[#This Row],[Employee ID]],'SAP User List'!J:J,0))=Tableau2[[#This Row],[Employee ID]],"Active","Inactive"),"Inactive")</f>
        <v>Inactive</v>
      </c>
      <c r="T127" s="115"/>
      <c r="U127" s="110"/>
      <c r="V127" s="115"/>
      <c r="W127" s="110"/>
      <c r="X127" s="116"/>
      <c r="Y127" s="95" t="str">
        <f>IFERROR(VLOOKUP(Tableau2[[#This Row],[Email]],'Bank Access List'!$A:$B,2,0),"Inactive")</f>
        <v>Inactive</v>
      </c>
      <c r="Z127" s="111"/>
      <c r="AA127" s="96"/>
      <c r="AB127" s="96" t="str">
        <f>IFERROR(IF(INDEX('Cadency User List'!O:O,MATCH(Tableau2[[#This Row],[Email]],'Cadency User List'!E:E,0))="Yes","Active","Inactive"),"Inactive")</f>
        <v>Inactive</v>
      </c>
      <c r="AC127" s="93"/>
      <c r="AD127" s="93"/>
      <c r="AE127" s="93"/>
      <c r="AF127" s="93"/>
      <c r="AG127" s="93"/>
      <c r="AH127" s="93"/>
      <c r="AI127" s="93"/>
      <c r="AJ127" s="93" t="str">
        <f t="shared" si="7"/>
        <v/>
      </c>
    </row>
    <row r="128" spans="1:36" x14ac:dyDescent="0.25">
      <c r="A128" s="79"/>
      <c r="B128" s="82" t="s">
        <v>552</v>
      </c>
      <c r="C128" s="82" t="s">
        <v>5916</v>
      </c>
      <c r="D128" s="82" t="str">
        <f t="shared" si="8"/>
        <v>Agnieszka Stroz</v>
      </c>
      <c r="E128" s="81" t="str">
        <f>MID(Tableau2[[#This Row],[First Name]],1,1)&amp;Tableau2[[#This Row],[Last Name]]&amp;"@markem-imaje.com"</f>
        <v>AStroz@markem-imaje.com</v>
      </c>
      <c r="F128" s="89">
        <f>IFERROR(INDEX('Infosys User List'!G:G,MATCH(Tableau2[[#This Row],[Email]],'Infosys User List'!E:E,0)),"")</f>
        <v>0</v>
      </c>
      <c r="G128" s="86">
        <f>IFERROR(INDEX('Infosys User List'!D:D,MATCH(Tableau2[[#This Row],[Email]],'Infosys User List'!E:E,0)),"")</f>
        <v>0</v>
      </c>
      <c r="H128" s="88" t="str">
        <f>IFERROR(INDEX('SAP User List'!H:H,MATCH(Tableau2[[#This Row],[Email]],'SAP User List'!E:E,0)),"")</f>
        <v/>
      </c>
      <c r="I128" s="86" t="str">
        <f>IFERROR(INDEX('Infosys User List'!K:K,MATCH(Tableau2[[#This Row],[Email]],'Infosys User List'!E:E,0)),"Missing")</f>
        <v>Inactive</v>
      </c>
      <c r="J128" s="87">
        <f>IFERROR(INDEX('Infosys User List'!L:L,MATCH(Tableau2[[#This Row],[Email]],'Infosys User List'!E:E,0)),"")</f>
        <v>0</v>
      </c>
      <c r="K128" s="87">
        <f>IFERROR(INDEX('Infosys User List'!M:M,MATCH(Tableau2[[#This Row],[Email]],'Infosys User List'!E:E,0)),"")</f>
        <v>42674</v>
      </c>
      <c r="L128" s="88" t="str">
        <f>IFERROR(INDEX('Infosys User List'!F:F,MATCH(Tableau2[[#This Row],[Email]],'Infosys User List'!E:E,0)),"")</f>
        <v>Lodz</v>
      </c>
      <c r="M128" s="86"/>
      <c r="N128" s="86"/>
      <c r="O128" s="86">
        <f>IFERROR(INDEX('Infosys User List'!A:A,MATCH(Tableau2[[#This Row],[Email]],'Infosys User List'!E:E,0)),"")</f>
        <v>0</v>
      </c>
      <c r="P128" s="99"/>
      <c r="Q128" s="108" t="s">
        <v>6104</v>
      </c>
      <c r="R128" s="115" t="s">
        <v>6136</v>
      </c>
      <c r="S128" s="111" t="str">
        <f>IFERROR(IF(INDEX('SAP User List'!J:J,MATCH(Tableau2[[#This Row],[Employee ID]],'SAP User List'!J:J,0))=Tableau2[[#This Row],[Employee ID]],"Active","Inactive"),"Inactive")</f>
        <v>Inactive</v>
      </c>
      <c r="T128" s="115"/>
      <c r="U128" s="110"/>
      <c r="V128" s="115"/>
      <c r="W128" s="110"/>
      <c r="X128" s="116"/>
      <c r="Y128" s="95" t="str">
        <f>IFERROR(VLOOKUP(Tableau2[[#This Row],[Email]],'Bank Access List'!$A:$B,2,0),"Inactive")</f>
        <v>Inactive</v>
      </c>
      <c r="Z128" s="111"/>
      <c r="AA128" s="96"/>
      <c r="AB128" s="96" t="str">
        <f>IFERROR(IF(INDEX('Cadency User List'!O:O,MATCH(Tableau2[[#This Row],[Email]],'Cadency User List'!E:E,0))="Yes","Active","Inactive"),"Inactive")</f>
        <v>Inactive</v>
      </c>
      <c r="AC128" s="93"/>
      <c r="AD128" s="93"/>
      <c r="AE128" s="93"/>
      <c r="AF128" s="93"/>
      <c r="AG128" s="93"/>
      <c r="AH128" s="93"/>
      <c r="AI128" s="93"/>
      <c r="AJ128" s="93" t="str">
        <f t="shared" si="7"/>
        <v/>
      </c>
    </row>
    <row r="129" spans="1:36" x14ac:dyDescent="0.25">
      <c r="A129" s="79"/>
      <c r="B129" s="82" t="s">
        <v>6110</v>
      </c>
      <c r="C129" s="82" t="s">
        <v>5918</v>
      </c>
      <c r="D129" s="82" t="str">
        <f t="shared" si="8"/>
        <v>Fransien Van Dyk</v>
      </c>
      <c r="E129" s="81" t="str">
        <f>MID(Tableau2[[#This Row],[First Name]],1,1)&amp;Tableau2[[#This Row],[Last Name]]&amp;"@markem-imaje.com"</f>
        <v>FVan Dyk@markem-imaje.com</v>
      </c>
      <c r="F129" s="89" t="str">
        <f>IFERROR(INDEX('Infosys User List'!G:G,MATCH(Tableau2[[#This Row],[Email]],'Infosys User List'!E:E,0)),"")</f>
        <v/>
      </c>
      <c r="G129" s="86" t="str">
        <f>IFERROR(INDEX('Infosys User List'!D:D,MATCH(Tableau2[[#This Row],[Email]],'Infosys User List'!E:E,0)),"")</f>
        <v/>
      </c>
      <c r="H129" s="88" t="str">
        <f>IFERROR(INDEX('SAP User List'!H:H,MATCH(Tableau2[[#This Row],[Email]],'SAP User List'!E:E,0)),"")</f>
        <v/>
      </c>
      <c r="I129" s="86" t="str">
        <f>IFERROR(INDEX('Infosys User List'!K:K,MATCH(Tableau2[[#This Row],[Email]],'Infosys User List'!E:E,0)),"Missing")</f>
        <v>Missing</v>
      </c>
      <c r="J129" s="87" t="str">
        <f>IFERROR(INDEX('Infosys User List'!L:L,MATCH(Tableau2[[#This Row],[Email]],'Infosys User List'!E:E,0)),"")</f>
        <v/>
      </c>
      <c r="K129" s="87" t="str">
        <f>IFERROR(INDEX('Infosys User List'!M:M,MATCH(Tableau2[[#This Row],[Email]],'Infosys User List'!E:E,0)),"")</f>
        <v/>
      </c>
      <c r="L129" s="88" t="str">
        <f>IFERROR(INDEX('Infosys User List'!F:F,MATCH(Tableau2[[#This Row],[Email]],'Infosys User List'!E:E,0)),"")</f>
        <v/>
      </c>
      <c r="M129" s="86"/>
      <c r="N129" s="86"/>
      <c r="O129" s="86" t="str">
        <f>IFERROR(INDEX('Infosys User List'!A:A,MATCH(Tableau2[[#This Row],[Email]],'Infosys User List'!E:E,0)),"")</f>
        <v/>
      </c>
      <c r="P129" s="99"/>
      <c r="Q129" s="108" t="s">
        <v>6104</v>
      </c>
      <c r="R129" s="115" t="s">
        <v>6136</v>
      </c>
      <c r="S129" s="111" t="str">
        <f>IFERROR(IF(INDEX('SAP User List'!J:J,MATCH(Tableau2[[#This Row],[Employee ID]],'SAP User List'!J:J,0))=Tableau2[[#This Row],[Employee ID]],"Active","Inactive"),"Inactive")</f>
        <v>Inactive</v>
      </c>
      <c r="T129" s="115"/>
      <c r="U129" s="110"/>
      <c r="V129" s="115"/>
      <c r="W129" s="110"/>
      <c r="X129" s="116"/>
      <c r="Y129" s="95" t="str">
        <f>IFERROR(VLOOKUP(Tableau2[[#This Row],[Email]],'Bank Access List'!$A:$B,2,0),"Inactive")</f>
        <v>Inactive</v>
      </c>
      <c r="Z129" s="111"/>
      <c r="AA129" s="96"/>
      <c r="AB129" s="96" t="str">
        <f>IFERROR(IF(INDEX('Cadency User List'!O:O,MATCH(Tableau2[[#This Row],[Email]],'Cadency User List'!E:E,0))="Yes","Active","Inactive"),"Inactive")</f>
        <v>Inactive</v>
      </c>
      <c r="AC129" s="93"/>
      <c r="AD129" s="93"/>
      <c r="AE129" s="93"/>
      <c r="AF129" s="93"/>
      <c r="AG129" s="93"/>
      <c r="AH129" s="93"/>
      <c r="AI129" s="93"/>
      <c r="AJ129" s="93" t="str">
        <f t="shared" si="7"/>
        <v/>
      </c>
    </row>
    <row r="130" spans="1:36" x14ac:dyDescent="0.25">
      <c r="A130" s="79"/>
      <c r="B130" s="82" t="s">
        <v>44</v>
      </c>
      <c r="C130" s="82" t="s">
        <v>5919</v>
      </c>
      <c r="D130" s="82" t="str">
        <f t="shared" si="8"/>
        <v>Ewelina Radzik</v>
      </c>
      <c r="E130" s="81" t="str">
        <f>MID(Tableau2[[#This Row],[First Name]],1,1)&amp;Tableau2[[#This Row],[Last Name]]&amp;"@markem-imaje.com"</f>
        <v>ERadzik@markem-imaje.com</v>
      </c>
      <c r="F130" s="89">
        <f>IFERROR(INDEX('Infosys User List'!G:G,MATCH(Tableau2[[#This Row],[Email]],'Infosys User List'!E:E,0)),"")</f>
        <v>0</v>
      </c>
      <c r="G130" s="86">
        <f>IFERROR(INDEX('Infosys User List'!D:D,MATCH(Tableau2[[#This Row],[Email]],'Infosys User List'!E:E,0)),"")</f>
        <v>0</v>
      </c>
      <c r="H130" s="88" t="str">
        <f>IFERROR(INDEX('SAP User List'!H:H,MATCH(Tableau2[[#This Row],[Email]],'SAP User List'!E:E,0)),"")</f>
        <v/>
      </c>
      <c r="I130" s="86" t="str">
        <f>IFERROR(INDEX('Infosys User List'!K:K,MATCH(Tableau2[[#This Row],[Email]],'Infosys User List'!E:E,0)),"Missing")</f>
        <v>Inactive</v>
      </c>
      <c r="J130" s="87">
        <f>IFERROR(INDEX('Infosys User List'!L:L,MATCH(Tableau2[[#This Row],[Email]],'Infosys User List'!E:E,0)),"")</f>
        <v>0</v>
      </c>
      <c r="K130" s="87">
        <f>IFERROR(INDEX('Infosys User List'!M:M,MATCH(Tableau2[[#This Row],[Email]],'Infosys User List'!E:E,0)),"")</f>
        <v>42675</v>
      </c>
      <c r="L130" s="88" t="str">
        <f>IFERROR(INDEX('Infosys User List'!F:F,MATCH(Tableau2[[#This Row],[Email]],'Infosys User List'!E:E,0)),"")</f>
        <v>Lodz</v>
      </c>
      <c r="M130" s="86"/>
      <c r="N130" s="86"/>
      <c r="O130" s="86">
        <f>IFERROR(INDEX('Infosys User List'!A:A,MATCH(Tableau2[[#This Row],[Email]],'Infosys User List'!E:E,0)),"")</f>
        <v>0</v>
      </c>
      <c r="P130" s="99"/>
      <c r="Q130" s="108" t="s">
        <v>6104</v>
      </c>
      <c r="R130" s="115" t="s">
        <v>6136</v>
      </c>
      <c r="S130" s="111" t="str">
        <f>IFERROR(IF(INDEX('SAP User List'!J:J,MATCH(Tableau2[[#This Row],[Employee ID]],'SAP User List'!J:J,0))=Tableau2[[#This Row],[Employee ID]],"Active","Inactive"),"Inactive")</f>
        <v>Inactive</v>
      </c>
      <c r="T130" s="115"/>
      <c r="U130" s="110"/>
      <c r="V130" s="115"/>
      <c r="W130" s="110"/>
      <c r="X130" s="116"/>
      <c r="Y130" s="95" t="str">
        <f>IFERROR(VLOOKUP(Tableau2[[#This Row],[Email]],'Bank Access List'!$A:$B,2,0),"Inactive")</f>
        <v>Inactive</v>
      </c>
      <c r="Z130" s="111"/>
      <c r="AA130" s="96"/>
      <c r="AB130" s="96" t="str">
        <f>IFERROR(IF(INDEX('Cadency User List'!O:O,MATCH(Tableau2[[#This Row],[Email]],'Cadency User List'!E:E,0))="Yes","Active","Inactive"),"Inactive")</f>
        <v>Inactive</v>
      </c>
      <c r="AC130" s="93"/>
      <c r="AD130" s="93"/>
      <c r="AE130" s="93"/>
      <c r="AF130" s="93"/>
      <c r="AG130" s="93"/>
      <c r="AH130" s="93"/>
      <c r="AI130" s="93"/>
      <c r="AJ130" s="93" t="str">
        <f t="shared" si="7"/>
        <v/>
      </c>
    </row>
    <row r="131" spans="1:36" x14ac:dyDescent="0.25">
      <c r="A131" s="79"/>
      <c r="B131" s="82" t="s">
        <v>5920</v>
      </c>
      <c r="C131" s="82" t="s">
        <v>5921</v>
      </c>
      <c r="D131" s="82" t="str">
        <f t="shared" si="8"/>
        <v>Allan Kone</v>
      </c>
      <c r="E131" s="81" t="str">
        <f>MID(Tableau2[[#This Row],[First Name]],1,1)&amp;Tableau2[[#This Row],[Last Name]]&amp;"@markem-imaje.com"</f>
        <v>AKone@markem-imaje.com</v>
      </c>
      <c r="F131" s="89">
        <f>IFERROR(INDEX('Infosys User List'!G:G,MATCH(Tableau2[[#This Row],[Email]],'Infosys User List'!E:E,0)),"")</f>
        <v>0</v>
      </c>
      <c r="G131" s="86">
        <f>IFERROR(INDEX('Infosys User List'!D:D,MATCH(Tableau2[[#This Row],[Email]],'Infosys User List'!E:E,0)),"")</f>
        <v>0</v>
      </c>
      <c r="H131" s="88" t="str">
        <f>IFERROR(INDEX('SAP User List'!H:H,MATCH(Tableau2[[#This Row],[Email]],'SAP User List'!E:E,0)),"")</f>
        <v/>
      </c>
      <c r="I131" s="86" t="str">
        <f>IFERROR(INDEX('Infosys User List'!K:K,MATCH(Tableau2[[#This Row],[Email]],'Infosys User List'!E:E,0)),"Missing")</f>
        <v>Inactive</v>
      </c>
      <c r="J131" s="87">
        <f>IFERROR(INDEX('Infosys User List'!L:L,MATCH(Tableau2[[#This Row],[Email]],'Infosys User List'!E:E,0)),"")</f>
        <v>0</v>
      </c>
      <c r="K131" s="87">
        <f>IFERROR(INDEX('Infosys User List'!M:M,MATCH(Tableau2[[#This Row],[Email]],'Infosys User List'!E:E,0)),"")</f>
        <v>42685</v>
      </c>
      <c r="L131" s="88" t="str">
        <f>IFERROR(INDEX('Infosys User List'!F:F,MATCH(Tableau2[[#This Row],[Email]],'Infosys User List'!E:E,0)),"")</f>
        <v>Lodz</v>
      </c>
      <c r="M131" s="86"/>
      <c r="N131" s="86"/>
      <c r="O131" s="86">
        <f>IFERROR(INDEX('Infosys User List'!A:A,MATCH(Tableau2[[#This Row],[Email]],'Infosys User List'!E:E,0)),"")</f>
        <v>0</v>
      </c>
      <c r="P131" s="99"/>
      <c r="Q131" s="108" t="s">
        <v>6104</v>
      </c>
      <c r="R131" s="115" t="s">
        <v>6136</v>
      </c>
      <c r="S131" s="111" t="str">
        <f>IFERROR(IF(INDEX('SAP User List'!J:J,MATCH(Tableau2[[#This Row],[Employee ID]],'SAP User List'!J:J,0))=Tableau2[[#This Row],[Employee ID]],"Active","Inactive"),"Inactive")</f>
        <v>Inactive</v>
      </c>
      <c r="T131" s="115"/>
      <c r="U131" s="110"/>
      <c r="V131" s="115"/>
      <c r="W131" s="110"/>
      <c r="X131" s="116"/>
      <c r="Y131" s="95" t="str">
        <f>IFERROR(VLOOKUP(Tableau2[[#This Row],[Email]],'Bank Access List'!$A:$B,2,0),"Inactive")</f>
        <v>Inactive</v>
      </c>
      <c r="Z131" s="111"/>
      <c r="AA131" s="96"/>
      <c r="AB131" s="96" t="str">
        <f>IFERROR(IF(INDEX('Cadency User List'!O:O,MATCH(Tableau2[[#This Row],[Email]],'Cadency User List'!E:E,0))="Yes","Active","Inactive"),"Inactive")</f>
        <v>Inactive</v>
      </c>
      <c r="AC131" s="93"/>
      <c r="AD131" s="93"/>
      <c r="AE131" s="93"/>
      <c r="AF131" s="93"/>
      <c r="AG131" s="93"/>
      <c r="AH131" s="93"/>
      <c r="AI131" s="93"/>
      <c r="AJ131" s="93" t="str">
        <f t="shared" si="7"/>
        <v/>
      </c>
    </row>
    <row r="132" spans="1:36" x14ac:dyDescent="0.25">
      <c r="A132" s="79"/>
      <c r="B132" s="82" t="s">
        <v>44</v>
      </c>
      <c r="C132" s="82" t="s">
        <v>3872</v>
      </c>
      <c r="D132" s="82" t="str">
        <f t="shared" si="8"/>
        <v>Ewelina Maciejewska</v>
      </c>
      <c r="E132" s="81" t="str">
        <f>MID(Tableau2[[#This Row],[First Name]],1,1)&amp;Tableau2[[#This Row],[Last Name]]&amp;"@markem-imaje.com"</f>
        <v>EMaciejewska@markem-imaje.com</v>
      </c>
      <c r="F132" s="89">
        <f>IFERROR(INDEX('Infosys User List'!G:G,MATCH(Tableau2[[#This Row],[Email]],'Infosys User List'!E:E,0)),"")</f>
        <v>0</v>
      </c>
      <c r="G132" s="86">
        <f>IFERROR(INDEX('Infosys User List'!D:D,MATCH(Tableau2[[#This Row],[Email]],'Infosys User List'!E:E,0)),"")</f>
        <v>0</v>
      </c>
      <c r="H132" s="88" t="str">
        <f>IFERROR(INDEX('SAP User List'!H:H,MATCH(Tableau2[[#This Row],[Email]],'SAP User List'!E:E,0)),"")</f>
        <v/>
      </c>
      <c r="I132" s="86" t="str">
        <f>IFERROR(INDEX('Infosys User List'!K:K,MATCH(Tableau2[[#This Row],[Email]],'Infosys User List'!E:E,0)),"Missing")</f>
        <v>Inactive</v>
      </c>
      <c r="J132" s="87">
        <f>IFERROR(INDEX('Infosys User List'!L:L,MATCH(Tableau2[[#This Row],[Email]],'Infosys User List'!E:E,0)),"")</f>
        <v>0</v>
      </c>
      <c r="K132" s="87">
        <f>IFERROR(INDEX('Infosys User List'!M:M,MATCH(Tableau2[[#This Row],[Email]],'Infosys User List'!E:E,0)),"")</f>
        <v>42699</v>
      </c>
      <c r="L132" s="88" t="str">
        <f>IFERROR(INDEX('Infosys User List'!F:F,MATCH(Tableau2[[#This Row],[Email]],'Infosys User List'!E:E,0)),"")</f>
        <v>Lodz</v>
      </c>
      <c r="M132" s="86"/>
      <c r="N132" s="86"/>
      <c r="O132" s="86">
        <f>IFERROR(INDEX('Infosys User List'!A:A,MATCH(Tableau2[[#This Row],[Email]],'Infosys User List'!E:E,0)),"")</f>
        <v>0</v>
      </c>
      <c r="P132" s="99"/>
      <c r="Q132" s="108" t="s">
        <v>6104</v>
      </c>
      <c r="R132" s="115" t="s">
        <v>6136</v>
      </c>
      <c r="S132" s="111" t="str">
        <f>IFERROR(IF(INDEX('SAP User List'!J:J,MATCH(Tableau2[[#This Row],[Employee ID]],'SAP User List'!J:J,0))=Tableau2[[#This Row],[Employee ID]],"Active","Inactive"),"Inactive")</f>
        <v>Inactive</v>
      </c>
      <c r="T132" s="115"/>
      <c r="U132" s="110"/>
      <c r="V132" s="115"/>
      <c r="W132" s="110"/>
      <c r="X132" s="116"/>
      <c r="Y132" s="95" t="str">
        <f>IFERROR(VLOOKUP(Tableau2[[#This Row],[Email]],'Bank Access List'!$A:$B,2,0),"Inactive")</f>
        <v>Inactive</v>
      </c>
      <c r="Z132" s="111"/>
      <c r="AA132" s="96"/>
      <c r="AB132" s="96" t="str">
        <f>IFERROR(IF(INDEX('Cadency User List'!O:O,MATCH(Tableau2[[#This Row],[Email]],'Cadency User List'!E:E,0))="Yes","Active","Inactive"),"Inactive")</f>
        <v>Inactive</v>
      </c>
      <c r="AC132" s="93"/>
      <c r="AD132" s="93"/>
      <c r="AE132" s="93"/>
      <c r="AF132" s="93"/>
      <c r="AG132" s="93"/>
      <c r="AH132" s="93"/>
      <c r="AI132" s="93"/>
      <c r="AJ132" s="93" t="str">
        <f t="shared" ref="AJ132:AJ163" si="9">IF(COUNTIF(Q132:AI132,"*Requested*"),"Yes","")</f>
        <v/>
      </c>
    </row>
    <row r="133" spans="1:36" x14ac:dyDescent="0.25">
      <c r="A133" s="79"/>
      <c r="B133" s="82" t="s">
        <v>5923</v>
      </c>
      <c r="C133" s="82" t="s">
        <v>5924</v>
      </c>
      <c r="D133" s="82" t="str">
        <f t="shared" si="8"/>
        <v>Sood Anurag</v>
      </c>
      <c r="E133" s="81" t="str">
        <f>MID(Tableau2[[#This Row],[First Name]],1,1)&amp;Tableau2[[#This Row],[Last Name]]&amp;"@markem-imaje.com"</f>
        <v>SAnurag@markem-imaje.com</v>
      </c>
      <c r="F133" s="89">
        <f>IFERROR(INDEX('Infosys User List'!G:G,MATCH(Tableau2[[#This Row],[Email]],'Infosys User List'!E:E,0)),"")</f>
        <v>0</v>
      </c>
      <c r="G133" s="86">
        <f>IFERROR(INDEX('Infosys User List'!D:D,MATCH(Tableau2[[#This Row],[Email]],'Infosys User List'!E:E,0)),"")</f>
        <v>0</v>
      </c>
      <c r="H133" s="88" t="str">
        <f>IFERROR(INDEX('SAP User List'!H:H,MATCH(Tableau2[[#This Row],[Email]],'SAP User List'!E:E,0)),"")</f>
        <v/>
      </c>
      <c r="I133" s="86" t="str">
        <f>IFERROR(INDEX('Infosys User List'!K:K,MATCH(Tableau2[[#This Row],[Email]],'Infosys User List'!E:E,0)),"Missing")</f>
        <v>Inactive</v>
      </c>
      <c r="J133" s="87">
        <f>IFERROR(INDEX('Infosys User List'!L:L,MATCH(Tableau2[[#This Row],[Email]],'Infosys User List'!E:E,0)),"")</f>
        <v>0</v>
      </c>
      <c r="K133" s="87">
        <f>IFERROR(INDEX('Infosys User List'!M:M,MATCH(Tableau2[[#This Row],[Email]],'Infosys User List'!E:E,0)),"")</f>
        <v>42709</v>
      </c>
      <c r="L133" s="88" t="str">
        <f>IFERROR(INDEX('Infosys User List'!F:F,MATCH(Tableau2[[#This Row],[Email]],'Infosys User List'!E:E,0)),"")</f>
        <v>Lodz</v>
      </c>
      <c r="M133" s="86"/>
      <c r="N133" s="86"/>
      <c r="O133" s="86">
        <f>IFERROR(INDEX('Infosys User List'!A:A,MATCH(Tableau2[[#This Row],[Email]],'Infosys User List'!E:E,0)),"")</f>
        <v>0</v>
      </c>
      <c r="P133" s="99"/>
      <c r="Q133" s="108" t="s">
        <v>6104</v>
      </c>
      <c r="R133" s="115" t="s">
        <v>6136</v>
      </c>
      <c r="S133" s="111" t="str">
        <f>IFERROR(IF(INDEX('SAP User List'!J:J,MATCH(Tableau2[[#This Row],[Employee ID]],'SAP User List'!J:J,0))=Tableau2[[#This Row],[Employee ID]],"Active","Inactive"),"Inactive")</f>
        <v>Inactive</v>
      </c>
      <c r="T133" s="115"/>
      <c r="U133" s="110"/>
      <c r="V133" s="115"/>
      <c r="W133" s="110"/>
      <c r="X133" s="116"/>
      <c r="Y133" s="95" t="str">
        <f>IFERROR(VLOOKUP(Tableau2[[#This Row],[Email]],'Bank Access List'!$A:$B,2,0),"Inactive")</f>
        <v>Inactive</v>
      </c>
      <c r="Z133" s="111"/>
      <c r="AA133" s="96"/>
      <c r="AB133" s="96" t="str">
        <f>IFERROR(IF(INDEX('Cadency User List'!O:O,MATCH(Tableau2[[#This Row],[Email]],'Cadency User List'!E:E,0))="Yes","Active","Inactive"),"Inactive")</f>
        <v>Inactive</v>
      </c>
      <c r="AC133" s="93"/>
      <c r="AD133" s="93"/>
      <c r="AE133" s="93"/>
      <c r="AF133" s="93"/>
      <c r="AG133" s="93"/>
      <c r="AH133" s="93"/>
      <c r="AI133" s="93"/>
      <c r="AJ133" s="93" t="str">
        <f t="shared" si="9"/>
        <v/>
      </c>
    </row>
    <row r="134" spans="1:36" x14ac:dyDescent="0.25">
      <c r="A134" s="79"/>
      <c r="B134" s="82" t="s">
        <v>5925</v>
      </c>
      <c r="C134" s="82" t="s">
        <v>5926</v>
      </c>
      <c r="D134" s="82" t="str">
        <f t="shared" si="8"/>
        <v>Mirmanaf Manafli</v>
      </c>
      <c r="E134" s="81" t="str">
        <f>MID(Tableau2[[#This Row],[First Name]],1,1)&amp;Tableau2[[#This Row],[Last Name]]&amp;"@markem-imaje.com"</f>
        <v>MManafli@markem-imaje.com</v>
      </c>
      <c r="F134" s="89" t="str">
        <f>IFERROR(INDEX('Infosys User List'!G:G,MATCH(Tableau2[[#This Row],[Email]],'Infosys User List'!E:E,0)),"")</f>
        <v/>
      </c>
      <c r="G134" s="86" t="str">
        <f>IFERROR(INDEX('Infosys User List'!D:D,MATCH(Tableau2[[#This Row],[Email]],'Infosys User List'!E:E,0)),"")</f>
        <v/>
      </c>
      <c r="H134" s="88" t="str">
        <f>IFERROR(INDEX('SAP User List'!H:H,MATCH(Tableau2[[#This Row],[Email]],'SAP User List'!E:E,0)),"")</f>
        <v/>
      </c>
      <c r="I134" s="86" t="str">
        <f>IFERROR(INDEX('Infosys User List'!K:K,MATCH(Tableau2[[#This Row],[Email]],'Infosys User List'!E:E,0)),"Missing")</f>
        <v>Missing</v>
      </c>
      <c r="J134" s="87" t="str">
        <f>IFERROR(INDEX('Infosys User List'!L:L,MATCH(Tableau2[[#This Row],[Email]],'Infosys User List'!E:E,0)),"")</f>
        <v/>
      </c>
      <c r="K134" s="87" t="str">
        <f>IFERROR(INDEX('Infosys User List'!M:M,MATCH(Tableau2[[#This Row],[Email]],'Infosys User List'!E:E,0)),"")</f>
        <v/>
      </c>
      <c r="L134" s="88" t="str">
        <f>IFERROR(INDEX('Infosys User List'!F:F,MATCH(Tableau2[[#This Row],[Email]],'Infosys User List'!E:E,0)),"")</f>
        <v/>
      </c>
      <c r="M134" s="86"/>
      <c r="N134" s="86"/>
      <c r="O134" s="86" t="str">
        <f>IFERROR(INDEX('Infosys User List'!A:A,MATCH(Tableau2[[#This Row],[Email]],'Infosys User List'!E:E,0)),"")</f>
        <v/>
      </c>
      <c r="P134" s="99"/>
      <c r="Q134" s="108" t="s">
        <v>6104</v>
      </c>
      <c r="R134" s="115" t="s">
        <v>6136</v>
      </c>
      <c r="S134" s="111" t="str">
        <f>IFERROR(IF(INDEX('SAP User List'!J:J,MATCH(Tableau2[[#This Row],[Employee ID]],'SAP User List'!J:J,0))=Tableau2[[#This Row],[Employee ID]],"Active","Inactive"),"Inactive")</f>
        <v>Inactive</v>
      </c>
      <c r="T134" s="115"/>
      <c r="U134" s="110"/>
      <c r="V134" s="115"/>
      <c r="W134" s="110"/>
      <c r="X134" s="116"/>
      <c r="Y134" s="95" t="str">
        <f>IFERROR(VLOOKUP(Tableau2[[#This Row],[Email]],'Bank Access List'!$A:$B,2,0),"Inactive")</f>
        <v>Inactive</v>
      </c>
      <c r="Z134" s="111"/>
      <c r="AA134" s="96"/>
      <c r="AB134" s="96" t="str">
        <f>IFERROR(IF(INDEX('Cadency User List'!O:O,MATCH(Tableau2[[#This Row],[Email]],'Cadency User List'!E:E,0))="Yes","Active","Inactive"),"Inactive")</f>
        <v>Inactive</v>
      </c>
      <c r="AC134" s="93"/>
      <c r="AD134" s="93"/>
      <c r="AE134" s="93"/>
      <c r="AF134" s="93"/>
      <c r="AG134" s="93"/>
      <c r="AH134" s="93"/>
      <c r="AI134" s="93"/>
      <c r="AJ134" s="93" t="str">
        <f t="shared" si="9"/>
        <v/>
      </c>
    </row>
    <row r="135" spans="1:36" x14ac:dyDescent="0.25">
      <c r="A135" s="79"/>
      <c r="B135" s="82" t="s">
        <v>6111</v>
      </c>
      <c r="C135" s="82" t="s">
        <v>5928</v>
      </c>
      <c r="D135" s="82" t="str">
        <f t="shared" si="8"/>
        <v>Julia Przezdziecka</v>
      </c>
      <c r="E135" s="81" t="str">
        <f>MID(Tableau2[[#This Row],[First Name]],1,1)&amp;Tableau2[[#This Row],[Last Name]]&amp;"@markem-imaje.com"</f>
        <v>JPrzezdziecka@markem-imaje.com</v>
      </c>
      <c r="F135" s="89" t="str">
        <f>IFERROR(INDEX('Infosys User List'!G:G,MATCH(Tableau2[[#This Row],[Email]],'Infosys User List'!E:E,0)),"")</f>
        <v/>
      </c>
      <c r="G135" s="86" t="str">
        <f>IFERROR(INDEX('Infosys User List'!D:D,MATCH(Tableau2[[#This Row],[Email]],'Infosys User List'!E:E,0)),"")</f>
        <v/>
      </c>
      <c r="H135" s="88" t="str">
        <f>IFERROR(INDEX('SAP User List'!H:H,MATCH(Tableau2[[#This Row],[Email]],'SAP User List'!E:E,0)),"")</f>
        <v/>
      </c>
      <c r="I135" s="86" t="str">
        <f>IFERROR(INDEX('Infosys User List'!K:K,MATCH(Tableau2[[#This Row],[Email]],'Infosys User List'!E:E,0)),"Missing")</f>
        <v>Missing</v>
      </c>
      <c r="J135" s="87" t="str">
        <f>IFERROR(INDEX('Infosys User List'!L:L,MATCH(Tableau2[[#This Row],[Email]],'Infosys User List'!E:E,0)),"")</f>
        <v/>
      </c>
      <c r="K135" s="87" t="str">
        <f>IFERROR(INDEX('Infosys User List'!M:M,MATCH(Tableau2[[#This Row],[Email]],'Infosys User List'!E:E,0)),"")</f>
        <v/>
      </c>
      <c r="L135" s="88" t="str">
        <f>IFERROR(INDEX('Infosys User List'!F:F,MATCH(Tableau2[[#This Row],[Email]],'Infosys User List'!E:E,0)),"")</f>
        <v/>
      </c>
      <c r="M135" s="86"/>
      <c r="N135" s="86"/>
      <c r="O135" s="86" t="str">
        <f>IFERROR(INDEX('Infosys User List'!A:A,MATCH(Tableau2[[#This Row],[Email]],'Infosys User List'!E:E,0)),"")</f>
        <v/>
      </c>
      <c r="P135" s="99"/>
      <c r="Q135" s="108" t="s">
        <v>6104</v>
      </c>
      <c r="R135" s="115" t="s">
        <v>6136</v>
      </c>
      <c r="S135" s="111" t="str">
        <f>IFERROR(IF(INDEX('SAP User List'!J:J,MATCH(Tableau2[[#This Row],[Employee ID]],'SAP User List'!J:J,0))=Tableau2[[#This Row],[Employee ID]],"Active","Inactive"),"Inactive")</f>
        <v>Inactive</v>
      </c>
      <c r="T135" s="115"/>
      <c r="U135" s="110"/>
      <c r="V135" s="115"/>
      <c r="W135" s="110"/>
      <c r="X135" s="116"/>
      <c r="Y135" s="95" t="str">
        <f>IFERROR(VLOOKUP(Tableau2[[#This Row],[Email]],'Bank Access List'!$A:$B,2,0),"Inactive")</f>
        <v>Inactive</v>
      </c>
      <c r="Z135" s="111"/>
      <c r="AA135" s="96"/>
      <c r="AB135" s="96" t="str">
        <f>IFERROR(IF(INDEX('Cadency User List'!O:O,MATCH(Tableau2[[#This Row],[Email]],'Cadency User List'!E:E,0))="Yes","Active","Inactive"),"Inactive")</f>
        <v>Inactive</v>
      </c>
      <c r="AC135" s="93"/>
      <c r="AD135" s="93"/>
      <c r="AE135" s="93"/>
      <c r="AF135" s="93"/>
      <c r="AG135" s="93"/>
      <c r="AH135" s="93"/>
      <c r="AI135" s="93"/>
      <c r="AJ135" s="93" t="str">
        <f t="shared" si="9"/>
        <v/>
      </c>
    </row>
    <row r="136" spans="1:36" x14ac:dyDescent="0.25">
      <c r="A136" s="79"/>
      <c r="B136" s="82" t="s">
        <v>652</v>
      </c>
      <c r="C136" s="82" t="s">
        <v>393</v>
      </c>
      <c r="D136" s="82" t="str">
        <f t="shared" si="8"/>
        <v>Khaled Athimni</v>
      </c>
      <c r="E136" s="81" t="str">
        <f>MID(Tableau2[[#This Row],[First Name]],1,1)&amp;Tableau2[[#This Row],[Last Name]]&amp;"@markem-imaje.com"</f>
        <v>KAthimni@markem-imaje.com</v>
      </c>
      <c r="F136" s="89">
        <f>IFERROR(INDEX('Infosys User List'!G:G,MATCH(Tableau2[[#This Row],[Email]],'Infosys User List'!E:E,0)),"")</f>
        <v>0</v>
      </c>
      <c r="G136" s="86">
        <f>IFERROR(INDEX('Infosys User List'!D:D,MATCH(Tableau2[[#This Row],[Email]],'Infosys User List'!E:E,0)),"")</f>
        <v>0</v>
      </c>
      <c r="H136" s="88" t="str">
        <f>IFERROR(INDEX('SAP User List'!H:H,MATCH(Tableau2[[#This Row],[Email]],'SAP User List'!E:E,0)),"")</f>
        <v/>
      </c>
      <c r="I136" s="86" t="str">
        <f>IFERROR(INDEX('Infosys User List'!K:K,MATCH(Tableau2[[#This Row],[Email]],'Infosys User List'!E:E,0)),"Missing")</f>
        <v>Inactive</v>
      </c>
      <c r="J136" s="87">
        <f>IFERROR(INDEX('Infosys User List'!L:L,MATCH(Tableau2[[#This Row],[Email]],'Infosys User List'!E:E,0)),"")</f>
        <v>0</v>
      </c>
      <c r="K136" s="87">
        <f>IFERROR(INDEX('Infosys User List'!M:M,MATCH(Tableau2[[#This Row],[Email]],'Infosys User List'!E:E,0)),"")</f>
        <v>42735</v>
      </c>
      <c r="L136" s="88" t="str">
        <f>IFERROR(INDEX('Infosys User List'!F:F,MATCH(Tableau2[[#This Row],[Email]],'Infosys User List'!E:E,0)),"")</f>
        <v>Lodz</v>
      </c>
      <c r="M136" s="86"/>
      <c r="N136" s="86"/>
      <c r="O136" s="86">
        <f>IFERROR(INDEX('Infosys User List'!A:A,MATCH(Tableau2[[#This Row],[Email]],'Infosys User List'!E:E,0)),"")</f>
        <v>0</v>
      </c>
      <c r="P136" s="99"/>
      <c r="Q136" s="108" t="s">
        <v>6104</v>
      </c>
      <c r="R136" s="115" t="s">
        <v>6136</v>
      </c>
      <c r="S136" s="111" t="str">
        <f>IFERROR(IF(INDEX('SAP User List'!J:J,MATCH(Tableau2[[#This Row],[Employee ID]],'SAP User List'!J:J,0))=Tableau2[[#This Row],[Employee ID]],"Active","Inactive"),"Inactive")</f>
        <v>Inactive</v>
      </c>
      <c r="T136" s="115"/>
      <c r="U136" s="110"/>
      <c r="V136" s="115"/>
      <c r="W136" s="110"/>
      <c r="X136" s="116"/>
      <c r="Y136" s="95" t="str">
        <f>IFERROR(VLOOKUP(Tableau2[[#This Row],[Email]],'Bank Access List'!$A:$B,2,0),"Inactive")</f>
        <v>Inactive</v>
      </c>
      <c r="Z136" s="111"/>
      <c r="AA136" s="96"/>
      <c r="AB136" s="96" t="str">
        <f>IFERROR(IF(INDEX('Cadency User List'!O:O,MATCH(Tableau2[[#This Row],[Email]],'Cadency User List'!E:E,0))="Yes","Active","Inactive"),"Inactive")</f>
        <v>Inactive</v>
      </c>
      <c r="AC136" s="93"/>
      <c r="AD136" s="93"/>
      <c r="AE136" s="93"/>
      <c r="AF136" s="93"/>
      <c r="AG136" s="93"/>
      <c r="AH136" s="93"/>
      <c r="AI136" s="93"/>
      <c r="AJ136" s="93" t="str">
        <f t="shared" si="9"/>
        <v/>
      </c>
    </row>
    <row r="137" spans="1:36" x14ac:dyDescent="0.25">
      <c r="A137" s="79"/>
      <c r="B137" s="82" t="s">
        <v>5930</v>
      </c>
      <c r="C137" s="82" t="s">
        <v>5931</v>
      </c>
      <c r="D137" s="82" t="str">
        <f t="shared" si="8"/>
        <v>Patrycja Jedra</v>
      </c>
      <c r="E137" s="81" t="str">
        <f>MID(Tableau2[[#This Row],[First Name]],1,1)&amp;Tableau2[[#This Row],[Last Name]]&amp;"@markem-imaje.com"</f>
        <v>PJedra@markem-imaje.com</v>
      </c>
      <c r="F137" s="89">
        <f>IFERROR(INDEX('Infosys User List'!G:G,MATCH(Tableau2[[#This Row],[Email]],'Infosys User List'!E:E,0)),"")</f>
        <v>0</v>
      </c>
      <c r="G137" s="86">
        <f>IFERROR(INDEX('Infosys User List'!D:D,MATCH(Tableau2[[#This Row],[Email]],'Infosys User List'!E:E,0)),"")</f>
        <v>0</v>
      </c>
      <c r="H137" s="88" t="str">
        <f>IFERROR(INDEX('SAP User List'!H:H,MATCH(Tableau2[[#This Row],[Email]],'SAP User List'!E:E,0)),"")</f>
        <v/>
      </c>
      <c r="I137" s="86" t="str">
        <f>IFERROR(INDEX('Infosys User List'!K:K,MATCH(Tableau2[[#This Row],[Email]],'Infosys User List'!E:E,0)),"Missing")</f>
        <v>Inactive</v>
      </c>
      <c r="J137" s="87">
        <f>IFERROR(INDEX('Infosys User List'!L:L,MATCH(Tableau2[[#This Row],[Email]],'Infosys User List'!E:E,0)),"")</f>
        <v>0</v>
      </c>
      <c r="K137" s="87">
        <f>IFERROR(INDEX('Infosys User List'!M:M,MATCH(Tableau2[[#This Row],[Email]],'Infosys User List'!E:E,0)),"")</f>
        <v>42766</v>
      </c>
      <c r="L137" s="88" t="str">
        <f>IFERROR(INDEX('Infosys User List'!F:F,MATCH(Tableau2[[#This Row],[Email]],'Infosys User List'!E:E,0)),"")</f>
        <v>Lodz</v>
      </c>
      <c r="M137" s="86"/>
      <c r="N137" s="86"/>
      <c r="O137" s="86">
        <f>IFERROR(INDEX('Infosys User List'!A:A,MATCH(Tableau2[[#This Row],[Email]],'Infosys User List'!E:E,0)),"")</f>
        <v>0</v>
      </c>
      <c r="P137" s="99"/>
      <c r="Q137" s="108" t="s">
        <v>6104</v>
      </c>
      <c r="R137" s="115" t="s">
        <v>6136</v>
      </c>
      <c r="S137" s="111" t="str">
        <f>IFERROR(IF(INDEX('SAP User List'!J:J,MATCH(Tableau2[[#This Row],[Employee ID]],'SAP User List'!J:J,0))=Tableau2[[#This Row],[Employee ID]],"Active","Inactive"),"Inactive")</f>
        <v>Inactive</v>
      </c>
      <c r="T137" s="115"/>
      <c r="U137" s="110"/>
      <c r="V137" s="115"/>
      <c r="W137" s="110"/>
      <c r="X137" s="116"/>
      <c r="Y137" s="95" t="str">
        <f>IFERROR(VLOOKUP(Tableau2[[#This Row],[Email]],'Bank Access List'!$A:$B,2,0),"Inactive")</f>
        <v>Inactive</v>
      </c>
      <c r="Z137" s="111"/>
      <c r="AA137" s="96"/>
      <c r="AB137" s="96" t="str">
        <f>IFERROR(IF(INDEX('Cadency User List'!O:O,MATCH(Tableau2[[#This Row],[Email]],'Cadency User List'!E:E,0))="Yes","Active","Inactive"),"Inactive")</f>
        <v>Inactive</v>
      </c>
      <c r="AC137" s="93"/>
      <c r="AD137" s="93"/>
      <c r="AE137" s="93"/>
      <c r="AF137" s="93"/>
      <c r="AG137" s="93"/>
      <c r="AH137" s="93"/>
      <c r="AI137" s="93"/>
      <c r="AJ137" s="93" t="str">
        <f t="shared" si="9"/>
        <v/>
      </c>
    </row>
    <row r="138" spans="1:36" x14ac:dyDescent="0.25">
      <c r="A138" s="79"/>
      <c r="B138" s="82" t="s">
        <v>14</v>
      </c>
      <c r="C138" s="82" t="s">
        <v>5932</v>
      </c>
      <c r="D138" s="82" t="str">
        <f t="shared" si="8"/>
        <v>Izabela Woznicka</v>
      </c>
      <c r="E138" s="81" t="str">
        <f>MID(Tableau2[[#This Row],[First Name]],1,1)&amp;Tableau2[[#This Row],[Last Name]]&amp;"@markem-imaje.com"</f>
        <v>IWoznicka@markem-imaje.com</v>
      </c>
      <c r="F138" s="89">
        <f>IFERROR(INDEX('Infosys User List'!G:G,MATCH(Tableau2[[#This Row],[Email]],'Infosys User List'!E:E,0)),"")</f>
        <v>0</v>
      </c>
      <c r="G138" s="86">
        <f>IFERROR(INDEX('Infosys User List'!D:D,MATCH(Tableau2[[#This Row],[Email]],'Infosys User List'!E:E,0)),"")</f>
        <v>0</v>
      </c>
      <c r="H138" s="88" t="str">
        <f>IFERROR(INDEX('SAP User List'!H:H,MATCH(Tableau2[[#This Row],[Email]],'SAP User List'!E:E,0)),"")</f>
        <v/>
      </c>
      <c r="I138" s="86" t="str">
        <f>IFERROR(INDEX('Infosys User List'!K:K,MATCH(Tableau2[[#This Row],[Email]],'Infosys User List'!E:E,0)),"Missing")</f>
        <v>Inactive</v>
      </c>
      <c r="J138" s="87">
        <f>IFERROR(INDEX('Infosys User List'!L:L,MATCH(Tableau2[[#This Row],[Email]],'Infosys User List'!E:E,0)),"")</f>
        <v>0</v>
      </c>
      <c r="K138" s="87">
        <f>IFERROR(INDEX('Infosys User List'!M:M,MATCH(Tableau2[[#This Row],[Email]],'Infosys User List'!E:E,0)),"")</f>
        <v>42766</v>
      </c>
      <c r="L138" s="88" t="str">
        <f>IFERROR(INDEX('Infosys User List'!F:F,MATCH(Tableau2[[#This Row],[Email]],'Infosys User List'!E:E,0)),"")</f>
        <v>Lodz</v>
      </c>
      <c r="M138" s="86"/>
      <c r="N138" s="86"/>
      <c r="O138" s="86">
        <f>IFERROR(INDEX('Infosys User List'!A:A,MATCH(Tableau2[[#This Row],[Email]],'Infosys User List'!E:E,0)),"")</f>
        <v>0</v>
      </c>
      <c r="P138" s="99"/>
      <c r="Q138" s="108" t="s">
        <v>6104</v>
      </c>
      <c r="R138" s="115" t="s">
        <v>6136</v>
      </c>
      <c r="S138" s="111" t="str">
        <f>IFERROR(IF(INDEX('SAP User List'!J:J,MATCH(Tableau2[[#This Row],[Employee ID]],'SAP User List'!J:J,0))=Tableau2[[#This Row],[Employee ID]],"Active","Inactive"),"Inactive")</f>
        <v>Inactive</v>
      </c>
      <c r="T138" s="115"/>
      <c r="U138" s="110"/>
      <c r="V138" s="115"/>
      <c r="W138" s="110"/>
      <c r="X138" s="116"/>
      <c r="Y138" s="95" t="str">
        <f>IFERROR(VLOOKUP(Tableau2[[#This Row],[Email]],'Bank Access List'!$A:$B,2,0),"Inactive")</f>
        <v>Inactive</v>
      </c>
      <c r="Z138" s="111"/>
      <c r="AA138" s="96"/>
      <c r="AB138" s="96" t="str">
        <f>IFERROR(IF(INDEX('Cadency User List'!O:O,MATCH(Tableau2[[#This Row],[Email]],'Cadency User List'!E:E,0))="Yes","Active","Inactive"),"Inactive")</f>
        <v>Inactive</v>
      </c>
      <c r="AC138" s="93"/>
      <c r="AD138" s="93"/>
      <c r="AE138" s="93"/>
      <c r="AF138" s="93"/>
      <c r="AG138" s="93"/>
      <c r="AH138" s="93"/>
      <c r="AI138" s="93"/>
      <c r="AJ138" s="93" t="str">
        <f t="shared" si="9"/>
        <v/>
      </c>
    </row>
    <row r="139" spans="1:36" x14ac:dyDescent="0.25">
      <c r="A139" s="79"/>
      <c r="B139" s="82" t="s">
        <v>726</v>
      </c>
      <c r="C139" s="82" t="s">
        <v>5934</v>
      </c>
      <c r="D139" s="82" t="str">
        <f t="shared" si="8"/>
        <v>Sebastien Jacqmin</v>
      </c>
      <c r="E139" s="81" t="str">
        <f>MID(Tableau2[[#This Row],[First Name]],1,1)&amp;Tableau2[[#This Row],[Last Name]]&amp;"@markem-imaje.com"</f>
        <v>SJacqmin@markem-imaje.com</v>
      </c>
      <c r="F139" s="89">
        <f>IFERROR(INDEX('Infosys User List'!G:G,MATCH(Tableau2[[#This Row],[Email]],'Infosys User List'!E:E,0)),"")</f>
        <v>0</v>
      </c>
      <c r="G139" s="86">
        <f>IFERROR(INDEX('Infosys User List'!D:D,MATCH(Tableau2[[#This Row],[Email]],'Infosys User List'!E:E,0)),"")</f>
        <v>0</v>
      </c>
      <c r="H139" s="88" t="str">
        <f>IFERROR(INDEX('SAP User List'!H:H,MATCH(Tableau2[[#This Row],[Email]],'SAP User List'!E:E,0)),"")</f>
        <v/>
      </c>
      <c r="I139" s="86" t="str">
        <f>IFERROR(INDEX('Infosys User List'!K:K,MATCH(Tableau2[[#This Row],[Email]],'Infosys User List'!E:E,0)),"Missing")</f>
        <v>Inactive</v>
      </c>
      <c r="J139" s="87">
        <f>IFERROR(INDEX('Infosys User List'!L:L,MATCH(Tableau2[[#This Row],[Email]],'Infosys User List'!E:E,0)),"")</f>
        <v>0</v>
      </c>
      <c r="K139" s="87">
        <f>IFERROR(INDEX('Infosys User List'!M:M,MATCH(Tableau2[[#This Row],[Email]],'Infosys User List'!E:E,0)),"")</f>
        <v>42766</v>
      </c>
      <c r="L139" s="88" t="str">
        <f>IFERROR(INDEX('Infosys User List'!F:F,MATCH(Tableau2[[#This Row],[Email]],'Infosys User List'!E:E,0)),"")</f>
        <v>Lodz</v>
      </c>
      <c r="M139" s="86"/>
      <c r="N139" s="86"/>
      <c r="O139" s="86">
        <f>IFERROR(INDEX('Infosys User List'!A:A,MATCH(Tableau2[[#This Row],[Email]],'Infosys User List'!E:E,0)),"")</f>
        <v>0</v>
      </c>
      <c r="P139" s="99"/>
      <c r="Q139" s="108" t="s">
        <v>6104</v>
      </c>
      <c r="R139" s="115" t="s">
        <v>6136</v>
      </c>
      <c r="S139" s="111" t="str">
        <f>IFERROR(IF(INDEX('SAP User List'!J:J,MATCH(Tableau2[[#This Row],[Employee ID]],'SAP User List'!J:J,0))=Tableau2[[#This Row],[Employee ID]],"Active","Inactive"),"Inactive")</f>
        <v>Inactive</v>
      </c>
      <c r="T139" s="115"/>
      <c r="U139" s="110"/>
      <c r="V139" s="115"/>
      <c r="W139" s="110"/>
      <c r="X139" s="116"/>
      <c r="Y139" s="95" t="str">
        <f>IFERROR(VLOOKUP(Tableau2[[#This Row],[Email]],'Bank Access List'!$A:$B,2,0),"Inactive")</f>
        <v>Inactive</v>
      </c>
      <c r="Z139" s="111"/>
      <c r="AA139" s="96"/>
      <c r="AB139" s="96" t="str">
        <f>IFERROR(IF(INDEX('Cadency User List'!O:O,MATCH(Tableau2[[#This Row],[Email]],'Cadency User List'!E:E,0))="Yes","Active","Inactive"),"Inactive")</f>
        <v>Inactive</v>
      </c>
      <c r="AC139" s="93"/>
      <c r="AD139" s="93"/>
      <c r="AE139" s="93"/>
      <c r="AF139" s="93"/>
      <c r="AG139" s="93"/>
      <c r="AH139" s="93"/>
      <c r="AI139" s="93"/>
      <c r="AJ139" s="93" t="str">
        <f t="shared" si="9"/>
        <v/>
      </c>
    </row>
    <row r="140" spans="1:36" x14ac:dyDescent="0.25">
      <c r="A140" s="79"/>
      <c r="B140" s="82" t="s">
        <v>2138</v>
      </c>
      <c r="C140" s="82" t="s">
        <v>5935</v>
      </c>
      <c r="D140" s="82" t="str">
        <f t="shared" si="8"/>
        <v>Daniel Lamas Navas</v>
      </c>
      <c r="E140" s="81" t="str">
        <f>MID(Tableau2[[#This Row],[First Name]],1,1)&amp;Tableau2[[#This Row],[Last Name]]&amp;"@markem-imaje.com"</f>
        <v>DLamas Navas@markem-imaje.com</v>
      </c>
      <c r="F140" s="89" t="str">
        <f>IFERROR(INDEX('Infosys User List'!G:G,MATCH(Tableau2[[#This Row],[Email]],'Infosys User List'!E:E,0)),"")</f>
        <v/>
      </c>
      <c r="G140" s="86" t="str">
        <f>IFERROR(INDEX('Infosys User List'!D:D,MATCH(Tableau2[[#This Row],[Email]],'Infosys User List'!E:E,0)),"")</f>
        <v/>
      </c>
      <c r="H140" s="88" t="str">
        <f>IFERROR(INDEX('SAP User List'!H:H,MATCH(Tableau2[[#This Row],[Email]],'SAP User List'!E:E,0)),"")</f>
        <v/>
      </c>
      <c r="I140" s="86" t="str">
        <f>IFERROR(INDEX('Infosys User List'!K:K,MATCH(Tableau2[[#This Row],[Email]],'Infosys User List'!E:E,0)),"Missing")</f>
        <v>Missing</v>
      </c>
      <c r="J140" s="87" t="str">
        <f>IFERROR(INDEX('Infosys User List'!L:L,MATCH(Tableau2[[#This Row],[Email]],'Infosys User List'!E:E,0)),"")</f>
        <v/>
      </c>
      <c r="K140" s="87" t="str">
        <f>IFERROR(INDEX('Infosys User List'!M:M,MATCH(Tableau2[[#This Row],[Email]],'Infosys User List'!E:E,0)),"")</f>
        <v/>
      </c>
      <c r="L140" s="88" t="str">
        <f>IFERROR(INDEX('Infosys User List'!F:F,MATCH(Tableau2[[#This Row],[Email]],'Infosys User List'!E:E,0)),"")</f>
        <v/>
      </c>
      <c r="M140" s="86"/>
      <c r="N140" s="86"/>
      <c r="O140" s="86" t="str">
        <f>IFERROR(INDEX('Infosys User List'!A:A,MATCH(Tableau2[[#This Row],[Email]],'Infosys User List'!E:E,0)),"")</f>
        <v/>
      </c>
      <c r="P140" s="99"/>
      <c r="Q140" s="108" t="s">
        <v>6104</v>
      </c>
      <c r="R140" s="115" t="s">
        <v>6136</v>
      </c>
      <c r="S140" s="111" t="str">
        <f>IFERROR(IF(INDEX('SAP User List'!J:J,MATCH(Tableau2[[#This Row],[Employee ID]],'SAP User List'!J:J,0))=Tableau2[[#This Row],[Employee ID]],"Active","Inactive"),"Inactive")</f>
        <v>Inactive</v>
      </c>
      <c r="T140" s="115"/>
      <c r="U140" s="110"/>
      <c r="V140" s="115"/>
      <c r="W140" s="110"/>
      <c r="X140" s="116"/>
      <c r="Y140" s="95" t="str">
        <f>IFERROR(VLOOKUP(Tableau2[[#This Row],[Email]],'Bank Access List'!$A:$B,2,0),"Inactive")</f>
        <v>Inactive</v>
      </c>
      <c r="Z140" s="111"/>
      <c r="AA140" s="96"/>
      <c r="AB140" s="96" t="str">
        <f>IFERROR(IF(INDEX('Cadency User List'!O:O,MATCH(Tableau2[[#This Row],[Email]],'Cadency User List'!E:E,0))="Yes","Active","Inactive"),"Inactive")</f>
        <v>Inactive</v>
      </c>
      <c r="AC140" s="93"/>
      <c r="AD140" s="93"/>
      <c r="AE140" s="93"/>
      <c r="AF140" s="93"/>
      <c r="AG140" s="93"/>
      <c r="AH140" s="93"/>
      <c r="AI140" s="93"/>
      <c r="AJ140" s="93" t="str">
        <f t="shared" si="9"/>
        <v/>
      </c>
    </row>
    <row r="141" spans="1:36" x14ac:dyDescent="0.25">
      <c r="A141" s="79"/>
      <c r="B141" s="82" t="s">
        <v>6112</v>
      </c>
      <c r="C141" s="82" t="s">
        <v>5937</v>
      </c>
      <c r="D141" s="82" t="str">
        <f t="shared" si="8"/>
        <v>Alicja Gref</v>
      </c>
      <c r="E141" s="81" t="str">
        <f>MID(Tableau2[[#This Row],[First Name]],1,1)&amp;Tableau2[[#This Row],[Last Name]]&amp;"@markem-imaje.com"</f>
        <v>AGref@markem-imaje.com</v>
      </c>
      <c r="F141" s="89">
        <f>IFERROR(INDEX('Infosys User List'!G:G,MATCH(Tableau2[[#This Row],[Email]],'Infosys User List'!E:E,0)),"")</f>
        <v>0</v>
      </c>
      <c r="G141" s="86">
        <f>IFERROR(INDEX('Infosys User List'!D:D,MATCH(Tableau2[[#This Row],[Email]],'Infosys User List'!E:E,0)),"")</f>
        <v>0</v>
      </c>
      <c r="H141" s="88" t="str">
        <f>IFERROR(INDEX('SAP User List'!H:H,MATCH(Tableau2[[#This Row],[Email]],'SAP User List'!E:E,0)),"")</f>
        <v/>
      </c>
      <c r="I141" s="86" t="str">
        <f>IFERROR(INDEX('Infosys User List'!K:K,MATCH(Tableau2[[#This Row],[Email]],'Infosys User List'!E:E,0)),"Missing")</f>
        <v>Inactive</v>
      </c>
      <c r="J141" s="87">
        <f>IFERROR(INDEX('Infosys User List'!L:L,MATCH(Tableau2[[#This Row],[Email]],'Infosys User List'!E:E,0)),"")</f>
        <v>0</v>
      </c>
      <c r="K141" s="87">
        <f>IFERROR(INDEX('Infosys User List'!M:M,MATCH(Tableau2[[#This Row],[Email]],'Infosys User List'!E:E,0)),"")</f>
        <v>42761</v>
      </c>
      <c r="L141" s="88" t="str">
        <f>IFERROR(INDEX('Infosys User List'!F:F,MATCH(Tableau2[[#This Row],[Email]],'Infosys User List'!E:E,0)),"")</f>
        <v>Lodz</v>
      </c>
      <c r="M141" s="86"/>
      <c r="N141" s="86"/>
      <c r="O141" s="86">
        <f>IFERROR(INDEX('Infosys User List'!A:A,MATCH(Tableau2[[#This Row],[Email]],'Infosys User List'!E:E,0)),"")</f>
        <v>0</v>
      </c>
      <c r="P141" s="99"/>
      <c r="Q141" s="108" t="s">
        <v>6104</v>
      </c>
      <c r="R141" s="115" t="s">
        <v>6136</v>
      </c>
      <c r="S141" s="111" t="str">
        <f>IFERROR(IF(INDEX('SAP User List'!J:J,MATCH(Tableau2[[#This Row],[Employee ID]],'SAP User List'!J:J,0))=Tableau2[[#This Row],[Employee ID]],"Active","Inactive"),"Inactive")</f>
        <v>Inactive</v>
      </c>
      <c r="T141" s="115"/>
      <c r="U141" s="110"/>
      <c r="V141" s="115"/>
      <c r="W141" s="110"/>
      <c r="X141" s="116"/>
      <c r="Y141" s="95" t="str">
        <f>IFERROR(VLOOKUP(Tableau2[[#This Row],[Email]],'Bank Access List'!$A:$B,2,0),"Inactive")</f>
        <v>Inactive</v>
      </c>
      <c r="Z141" s="111"/>
      <c r="AA141" s="96"/>
      <c r="AB141" s="96" t="str">
        <f>IFERROR(IF(INDEX('Cadency User List'!O:O,MATCH(Tableau2[[#This Row],[Email]],'Cadency User List'!E:E,0))="Yes","Active","Inactive"),"Inactive")</f>
        <v>Inactive</v>
      </c>
      <c r="AC141" s="93"/>
      <c r="AD141" s="93"/>
      <c r="AE141" s="93"/>
      <c r="AF141" s="93"/>
      <c r="AG141" s="93"/>
      <c r="AH141" s="93"/>
      <c r="AI141" s="93"/>
      <c r="AJ141" s="93" t="str">
        <f t="shared" si="9"/>
        <v/>
      </c>
    </row>
    <row r="142" spans="1:36" x14ac:dyDescent="0.25">
      <c r="A142" s="79"/>
      <c r="B142" s="82" t="s">
        <v>5938</v>
      </c>
      <c r="C142" s="82" t="s">
        <v>6123</v>
      </c>
      <c r="D142" s="82" t="str">
        <f t="shared" si="8"/>
        <v>Manan Mishra</v>
      </c>
      <c r="E142" s="81" t="str">
        <f>MID(Tableau2[[#This Row],[First Name]],1,1)&amp;Tableau2[[#This Row],[Last Name]]&amp;"@markem-imaje.com"</f>
        <v>MMishra@markem-imaje.com</v>
      </c>
      <c r="F142" s="89" t="str">
        <f>IFERROR(INDEX('Infosys User List'!G:G,MATCH(Tableau2[[#This Row],[Email]],'Infosys User List'!E:E,0)),"")</f>
        <v/>
      </c>
      <c r="G142" s="86" t="str">
        <f>IFERROR(INDEX('Infosys User List'!D:D,MATCH(Tableau2[[#This Row],[Email]],'Infosys User List'!E:E,0)),"")</f>
        <v/>
      </c>
      <c r="H142" s="88" t="str">
        <f>IFERROR(INDEX('SAP User List'!H:H,MATCH(Tableau2[[#This Row],[Email]],'SAP User List'!E:E,0)),"")</f>
        <v/>
      </c>
      <c r="I142" s="86" t="str">
        <f>IFERROR(INDEX('Infosys User List'!K:K,MATCH(Tableau2[[#This Row],[Email]],'Infosys User List'!E:E,0)),"Missing")</f>
        <v>Missing</v>
      </c>
      <c r="J142" s="87" t="str">
        <f>IFERROR(INDEX('Infosys User List'!L:L,MATCH(Tableau2[[#This Row],[Email]],'Infosys User List'!E:E,0)),"")</f>
        <v/>
      </c>
      <c r="K142" s="87" t="str">
        <f>IFERROR(INDEX('Infosys User List'!M:M,MATCH(Tableau2[[#This Row],[Email]],'Infosys User List'!E:E,0)),"")</f>
        <v/>
      </c>
      <c r="L142" s="88" t="str">
        <f>IFERROR(INDEX('Infosys User List'!F:F,MATCH(Tableau2[[#This Row],[Email]],'Infosys User List'!E:E,0)),"")</f>
        <v/>
      </c>
      <c r="M142" s="86"/>
      <c r="N142" s="86"/>
      <c r="O142" s="86" t="str">
        <f>IFERROR(INDEX('Infosys User List'!A:A,MATCH(Tableau2[[#This Row],[Email]],'Infosys User List'!E:E,0)),"")</f>
        <v/>
      </c>
      <c r="P142" s="99"/>
      <c r="Q142" s="108" t="s">
        <v>6104</v>
      </c>
      <c r="R142" s="115" t="s">
        <v>6136</v>
      </c>
      <c r="S142" s="111" t="str">
        <f>IFERROR(IF(INDEX('SAP User List'!J:J,MATCH(Tableau2[[#This Row],[Employee ID]],'SAP User List'!J:J,0))=Tableau2[[#This Row],[Employee ID]],"Active","Inactive"),"Inactive")</f>
        <v>Inactive</v>
      </c>
      <c r="T142" s="115"/>
      <c r="U142" s="110"/>
      <c r="V142" s="115"/>
      <c r="W142" s="110"/>
      <c r="X142" s="116"/>
      <c r="Y142" s="95" t="str">
        <f>IFERROR(VLOOKUP(Tableau2[[#This Row],[Email]],'Bank Access List'!$A:$B,2,0),"Inactive")</f>
        <v>Inactive</v>
      </c>
      <c r="Z142" s="111"/>
      <c r="AA142" s="96"/>
      <c r="AB142" s="96" t="str">
        <f>IFERROR(IF(INDEX('Cadency User List'!O:O,MATCH(Tableau2[[#This Row],[Email]],'Cadency User List'!E:E,0))="Yes","Active","Inactive"),"Inactive")</f>
        <v>Inactive</v>
      </c>
      <c r="AC142" s="93"/>
      <c r="AD142" s="93"/>
      <c r="AE142" s="93"/>
      <c r="AF142" s="93"/>
      <c r="AG142" s="93"/>
      <c r="AH142" s="93"/>
      <c r="AI142" s="93"/>
      <c r="AJ142" s="93" t="str">
        <f t="shared" si="9"/>
        <v/>
      </c>
    </row>
    <row r="143" spans="1:36" x14ac:dyDescent="0.25">
      <c r="A143" s="79"/>
      <c r="B143" s="82" t="s">
        <v>120</v>
      </c>
      <c r="C143" s="82" t="s">
        <v>428</v>
      </c>
      <c r="D143" s="82" t="str">
        <f t="shared" si="8"/>
        <v>Daria Grzyb</v>
      </c>
      <c r="E143" s="81" t="str">
        <f>MID(Tableau2[[#This Row],[First Name]],1,1)&amp;Tableau2[[#This Row],[Last Name]]&amp;"@markem-imaje.com"</f>
        <v>DGrzyb@markem-imaje.com</v>
      </c>
      <c r="F143" s="89">
        <f>IFERROR(INDEX('Infosys User List'!G:G,MATCH(Tableau2[[#This Row],[Email]],'Infosys User List'!E:E,0)),"")</f>
        <v>0</v>
      </c>
      <c r="G143" s="86">
        <f>IFERROR(INDEX('Infosys User List'!D:D,MATCH(Tableau2[[#This Row],[Email]],'Infosys User List'!E:E,0)),"")</f>
        <v>0</v>
      </c>
      <c r="H143" s="88" t="str">
        <f>IFERROR(INDEX('SAP User List'!H:H,MATCH(Tableau2[[#This Row],[Email]],'SAP User List'!E:E,0)),"")</f>
        <v/>
      </c>
      <c r="I143" s="86" t="str">
        <f>IFERROR(INDEX('Infosys User List'!K:K,MATCH(Tableau2[[#This Row],[Email]],'Infosys User List'!E:E,0)),"Missing")</f>
        <v>Inactive</v>
      </c>
      <c r="J143" s="87">
        <f>IFERROR(INDEX('Infosys User List'!L:L,MATCH(Tableau2[[#This Row],[Email]],'Infosys User List'!E:E,0)),"")</f>
        <v>0</v>
      </c>
      <c r="K143" s="87">
        <f>IFERROR(INDEX('Infosys User List'!M:M,MATCH(Tableau2[[#This Row],[Email]],'Infosys User List'!E:E,0)),"")</f>
        <v>42767</v>
      </c>
      <c r="L143" s="88" t="str">
        <f>IFERROR(INDEX('Infosys User List'!F:F,MATCH(Tableau2[[#This Row],[Email]],'Infosys User List'!E:E,0)),"")</f>
        <v>Lodz</v>
      </c>
      <c r="M143" s="86"/>
      <c r="N143" s="86"/>
      <c r="O143" s="86">
        <f>IFERROR(INDEX('Infosys User List'!A:A,MATCH(Tableau2[[#This Row],[Email]],'Infosys User List'!E:E,0)),"")</f>
        <v>0</v>
      </c>
      <c r="P143" s="99"/>
      <c r="Q143" s="108" t="s">
        <v>6104</v>
      </c>
      <c r="R143" s="115" t="s">
        <v>6136</v>
      </c>
      <c r="S143" s="111" t="str">
        <f>IFERROR(IF(INDEX('SAP User List'!J:J,MATCH(Tableau2[[#This Row],[Employee ID]],'SAP User List'!J:J,0))=Tableau2[[#This Row],[Employee ID]],"Active","Inactive"),"Inactive")</f>
        <v>Inactive</v>
      </c>
      <c r="T143" s="115"/>
      <c r="U143" s="110"/>
      <c r="V143" s="115"/>
      <c r="W143" s="110"/>
      <c r="X143" s="116"/>
      <c r="Y143" s="95" t="str">
        <f>IFERROR(VLOOKUP(Tableau2[[#This Row],[Email]],'Bank Access List'!$A:$B,2,0),"Inactive")</f>
        <v>Inactive</v>
      </c>
      <c r="Z143" s="111"/>
      <c r="AA143" s="96"/>
      <c r="AB143" s="96" t="str">
        <f>IFERROR(IF(INDEX('Cadency User List'!O:O,MATCH(Tableau2[[#This Row],[Email]],'Cadency User List'!E:E,0))="Yes","Active","Inactive"),"Inactive")</f>
        <v>Inactive</v>
      </c>
      <c r="AC143" s="93"/>
      <c r="AD143" s="93"/>
      <c r="AE143" s="93"/>
      <c r="AF143" s="93"/>
      <c r="AG143" s="93"/>
      <c r="AH143" s="93"/>
      <c r="AI143" s="93"/>
      <c r="AJ143" s="93" t="str">
        <f t="shared" si="9"/>
        <v/>
      </c>
    </row>
    <row r="144" spans="1:36" x14ac:dyDescent="0.25">
      <c r="A144" s="79"/>
      <c r="B144" s="82" t="s">
        <v>5940</v>
      </c>
      <c r="C144" s="82" t="s">
        <v>5941</v>
      </c>
      <c r="D144" s="82" t="str">
        <f t="shared" si="8"/>
        <v>Aneesh Mohan</v>
      </c>
      <c r="E144" s="81" t="str">
        <f>MID(Tableau2[[#This Row],[First Name]],1,1)&amp;Tableau2[[#This Row],[Last Name]]&amp;"@markem-imaje.com"</f>
        <v>AMohan@markem-imaje.com</v>
      </c>
      <c r="F144" s="89">
        <f>IFERROR(INDEX('Infosys User List'!G:G,MATCH(Tableau2[[#This Row],[Email]],'Infosys User List'!E:E,0)),"")</f>
        <v>0</v>
      </c>
      <c r="G144" s="86">
        <f>IFERROR(INDEX('Infosys User List'!D:D,MATCH(Tableau2[[#This Row],[Email]],'Infosys User List'!E:E,0)),"")</f>
        <v>0</v>
      </c>
      <c r="H144" s="88" t="str">
        <f>IFERROR(INDEX('SAP User List'!H:H,MATCH(Tableau2[[#This Row],[Email]],'SAP User List'!E:E,0)),"")</f>
        <v/>
      </c>
      <c r="I144" s="86" t="str">
        <f>IFERROR(INDEX('Infosys User List'!K:K,MATCH(Tableau2[[#This Row],[Email]],'Infosys User List'!E:E,0)),"Missing")</f>
        <v>Inactive</v>
      </c>
      <c r="J144" s="87">
        <f>IFERROR(INDEX('Infosys User List'!L:L,MATCH(Tableau2[[#This Row],[Email]],'Infosys User List'!E:E,0)),"")</f>
        <v>0</v>
      </c>
      <c r="K144" s="87">
        <f>IFERROR(INDEX('Infosys User List'!M:M,MATCH(Tableau2[[#This Row],[Email]],'Infosys User List'!E:E,0)),"")</f>
        <v>42768</v>
      </c>
      <c r="L144" s="88" t="str">
        <f>IFERROR(INDEX('Infosys User List'!F:F,MATCH(Tableau2[[#This Row],[Email]],'Infosys User List'!E:E,0)),"")</f>
        <v>Lodz</v>
      </c>
      <c r="M144" s="86"/>
      <c r="N144" s="86"/>
      <c r="O144" s="86">
        <f>IFERROR(INDEX('Infosys User List'!A:A,MATCH(Tableau2[[#This Row],[Email]],'Infosys User List'!E:E,0)),"")</f>
        <v>0</v>
      </c>
      <c r="P144" s="99"/>
      <c r="Q144" s="108" t="s">
        <v>6104</v>
      </c>
      <c r="R144" s="115" t="s">
        <v>6136</v>
      </c>
      <c r="S144" s="111" t="str">
        <f>IFERROR(IF(INDEX('SAP User List'!J:J,MATCH(Tableau2[[#This Row],[Employee ID]],'SAP User List'!J:J,0))=Tableau2[[#This Row],[Employee ID]],"Active","Inactive"),"Inactive")</f>
        <v>Inactive</v>
      </c>
      <c r="T144" s="115"/>
      <c r="U144" s="110"/>
      <c r="V144" s="115"/>
      <c r="W144" s="110"/>
      <c r="X144" s="116"/>
      <c r="Y144" s="95" t="str">
        <f>IFERROR(VLOOKUP(Tableau2[[#This Row],[Email]],'Bank Access List'!$A:$B,2,0),"Inactive")</f>
        <v>Inactive</v>
      </c>
      <c r="Z144" s="111"/>
      <c r="AA144" s="96"/>
      <c r="AB144" s="96" t="str">
        <f>IFERROR(IF(INDEX('Cadency User List'!O:O,MATCH(Tableau2[[#This Row],[Email]],'Cadency User List'!E:E,0))="Yes","Active","Inactive"),"Inactive")</f>
        <v>Inactive</v>
      </c>
      <c r="AC144" s="93"/>
      <c r="AD144" s="93"/>
      <c r="AE144" s="93"/>
      <c r="AF144" s="93"/>
      <c r="AG144" s="93"/>
      <c r="AH144" s="93"/>
      <c r="AI144" s="93"/>
      <c r="AJ144" s="93" t="str">
        <f t="shared" si="9"/>
        <v/>
      </c>
    </row>
    <row r="145" spans="1:36" x14ac:dyDescent="0.25">
      <c r="A145" s="79"/>
      <c r="B145" s="82" t="s">
        <v>5883</v>
      </c>
      <c r="C145" s="82" t="s">
        <v>443</v>
      </c>
      <c r="D145" s="82" t="str">
        <f t="shared" si="8"/>
        <v>Filipe Martins</v>
      </c>
      <c r="E145" s="81" t="str">
        <f>MID(Tableau2[[#This Row],[First Name]],1,1)&amp;Tableau2[[#This Row],[Last Name]]&amp;"@markem-imaje.com"</f>
        <v>FMartins@markem-imaje.com</v>
      </c>
      <c r="F145" s="89">
        <f>IFERROR(INDEX('Infosys User List'!G:G,MATCH(Tableau2[[#This Row],[Email]],'Infosys User List'!E:E,0)),"")</f>
        <v>0</v>
      </c>
      <c r="G145" s="86">
        <f>IFERROR(INDEX('Infosys User List'!D:D,MATCH(Tableau2[[#This Row],[Email]],'Infosys User List'!E:E,0)),"")</f>
        <v>0</v>
      </c>
      <c r="H145" s="88" t="str">
        <f>IFERROR(INDEX('SAP User List'!H:H,MATCH(Tableau2[[#This Row],[Email]],'SAP User List'!E:E,0)),"")</f>
        <v/>
      </c>
      <c r="I145" s="86" t="str">
        <f>IFERROR(INDEX('Infosys User List'!K:K,MATCH(Tableau2[[#This Row],[Email]],'Infosys User List'!E:E,0)),"Missing")</f>
        <v>Inactive</v>
      </c>
      <c r="J145" s="87">
        <f>IFERROR(INDEX('Infosys User List'!L:L,MATCH(Tableau2[[#This Row],[Email]],'Infosys User List'!E:E,0)),"")</f>
        <v>0</v>
      </c>
      <c r="K145" s="87">
        <f>IFERROR(INDEX('Infosys User List'!M:M,MATCH(Tableau2[[#This Row],[Email]],'Infosys User List'!E:E,0)),"")</f>
        <v>42789</v>
      </c>
      <c r="L145" s="88" t="str">
        <f>IFERROR(INDEX('Infosys User List'!F:F,MATCH(Tableau2[[#This Row],[Email]],'Infosys User List'!E:E,0)),"")</f>
        <v>Lodz</v>
      </c>
      <c r="M145" s="86"/>
      <c r="N145" s="86"/>
      <c r="O145" s="86">
        <f>IFERROR(INDEX('Infosys User List'!A:A,MATCH(Tableau2[[#This Row],[Email]],'Infosys User List'!E:E,0)),"")</f>
        <v>0</v>
      </c>
      <c r="P145" s="99"/>
      <c r="Q145" s="108" t="s">
        <v>6104</v>
      </c>
      <c r="R145" s="115" t="s">
        <v>6136</v>
      </c>
      <c r="S145" s="111" t="str">
        <f>IFERROR(IF(INDEX('SAP User List'!J:J,MATCH(Tableau2[[#This Row],[Employee ID]],'SAP User List'!J:J,0))=Tableau2[[#This Row],[Employee ID]],"Active","Inactive"),"Inactive")</f>
        <v>Inactive</v>
      </c>
      <c r="T145" s="115"/>
      <c r="U145" s="110"/>
      <c r="V145" s="115"/>
      <c r="W145" s="110"/>
      <c r="X145" s="116"/>
      <c r="Y145" s="95" t="str">
        <f>IFERROR(VLOOKUP(Tableau2[[#This Row],[Email]],'Bank Access List'!$A:$B,2,0),"Inactive")</f>
        <v>Inactive</v>
      </c>
      <c r="Z145" s="111"/>
      <c r="AA145" s="96"/>
      <c r="AB145" s="96" t="str">
        <f>IFERROR(IF(INDEX('Cadency User List'!O:O,MATCH(Tableau2[[#This Row],[Email]],'Cadency User List'!E:E,0))="Yes","Active","Inactive"),"Inactive")</f>
        <v>Inactive</v>
      </c>
      <c r="AC145" s="93"/>
      <c r="AD145" s="93"/>
      <c r="AE145" s="93"/>
      <c r="AF145" s="93"/>
      <c r="AG145" s="93"/>
      <c r="AH145" s="93"/>
      <c r="AI145" s="93"/>
      <c r="AJ145" s="93" t="str">
        <f t="shared" si="9"/>
        <v/>
      </c>
    </row>
    <row r="146" spans="1:36" x14ac:dyDescent="0.25">
      <c r="A146" s="79"/>
      <c r="B146" s="82" t="s">
        <v>2103</v>
      </c>
      <c r="C146" s="82" t="s">
        <v>5943</v>
      </c>
      <c r="D146" s="82" t="str">
        <f t="shared" si="8"/>
        <v>Gabriel Valcarcel</v>
      </c>
      <c r="E146" s="81" t="str">
        <f>MID(Tableau2[[#This Row],[First Name]],1,1)&amp;Tableau2[[#This Row],[Last Name]]&amp;"@markem-imaje.com"</f>
        <v>GValcarcel@markem-imaje.com</v>
      </c>
      <c r="F146" s="89">
        <f>IFERROR(INDEX('Infosys User List'!G:G,MATCH(Tableau2[[#This Row],[Email]],'Infosys User List'!E:E,0)),"")</f>
        <v>0</v>
      </c>
      <c r="G146" s="86">
        <f>IFERROR(INDEX('Infosys User List'!D:D,MATCH(Tableau2[[#This Row],[Email]],'Infosys User List'!E:E,0)),"")</f>
        <v>0</v>
      </c>
      <c r="H146" s="88" t="str">
        <f>IFERROR(INDEX('SAP User List'!H:H,MATCH(Tableau2[[#This Row],[Email]],'SAP User List'!E:E,0)),"")</f>
        <v/>
      </c>
      <c r="I146" s="86" t="str">
        <f>IFERROR(INDEX('Infosys User List'!K:K,MATCH(Tableau2[[#This Row],[Email]],'Infosys User List'!E:E,0)),"Missing")</f>
        <v>Inactive</v>
      </c>
      <c r="J146" s="87">
        <f>IFERROR(INDEX('Infosys User List'!L:L,MATCH(Tableau2[[#This Row],[Email]],'Infosys User List'!E:E,0)),"")</f>
        <v>0</v>
      </c>
      <c r="K146" s="87">
        <f>IFERROR(INDEX('Infosys User List'!M:M,MATCH(Tableau2[[#This Row],[Email]],'Infosys User List'!E:E,0)),"")</f>
        <v>42789</v>
      </c>
      <c r="L146" s="88" t="str">
        <f>IFERROR(INDEX('Infosys User List'!F:F,MATCH(Tableau2[[#This Row],[Email]],'Infosys User List'!E:E,0)),"")</f>
        <v>Lodz</v>
      </c>
      <c r="M146" s="86"/>
      <c r="N146" s="86"/>
      <c r="O146" s="86">
        <f>IFERROR(INDEX('Infosys User List'!A:A,MATCH(Tableau2[[#This Row],[Email]],'Infosys User List'!E:E,0)),"")</f>
        <v>0</v>
      </c>
      <c r="P146" s="99"/>
      <c r="Q146" s="108" t="s">
        <v>6104</v>
      </c>
      <c r="R146" s="115" t="s">
        <v>6136</v>
      </c>
      <c r="S146" s="111" t="str">
        <f>IFERROR(IF(INDEX('SAP User List'!J:J,MATCH(Tableau2[[#This Row],[Employee ID]],'SAP User List'!J:J,0))=Tableau2[[#This Row],[Employee ID]],"Active","Inactive"),"Inactive")</f>
        <v>Inactive</v>
      </c>
      <c r="T146" s="115"/>
      <c r="U146" s="110"/>
      <c r="V146" s="115"/>
      <c r="W146" s="110"/>
      <c r="X146" s="116"/>
      <c r="Y146" s="95" t="str">
        <f>IFERROR(VLOOKUP(Tableau2[[#This Row],[Email]],'Bank Access List'!$A:$B,2,0),"Inactive")</f>
        <v>Inactive</v>
      </c>
      <c r="Z146" s="111"/>
      <c r="AA146" s="96"/>
      <c r="AB146" s="96" t="str">
        <f>IFERROR(IF(INDEX('Cadency User List'!O:O,MATCH(Tableau2[[#This Row],[Email]],'Cadency User List'!E:E,0))="Yes","Active","Inactive"),"Inactive")</f>
        <v>Inactive</v>
      </c>
      <c r="AC146" s="93"/>
      <c r="AD146" s="93"/>
      <c r="AE146" s="93"/>
      <c r="AF146" s="93"/>
      <c r="AG146" s="93"/>
      <c r="AH146" s="93"/>
      <c r="AI146" s="93"/>
      <c r="AJ146" s="93" t="str">
        <f t="shared" si="9"/>
        <v/>
      </c>
    </row>
    <row r="147" spans="1:36" x14ac:dyDescent="0.25">
      <c r="A147" s="79"/>
      <c r="B147" s="82" t="s">
        <v>5944</v>
      </c>
      <c r="C147" s="82" t="s">
        <v>5945</v>
      </c>
      <c r="D147" s="82" t="str">
        <f t="shared" si="8"/>
        <v>Dawid Gos</v>
      </c>
      <c r="E147" s="81" t="str">
        <f>MID(Tableau2[[#This Row],[First Name]],1,1)&amp;Tableau2[[#This Row],[Last Name]]&amp;"@markem-imaje.com"</f>
        <v>DGos@markem-imaje.com</v>
      </c>
      <c r="F147" s="89">
        <f>IFERROR(INDEX('Infosys User List'!G:G,MATCH(Tableau2[[#This Row],[Email]],'Infosys User List'!E:E,0)),"")</f>
        <v>0</v>
      </c>
      <c r="G147" s="86">
        <f>IFERROR(INDEX('Infosys User List'!D:D,MATCH(Tableau2[[#This Row],[Email]],'Infosys User List'!E:E,0)),"")</f>
        <v>0</v>
      </c>
      <c r="H147" s="88" t="str">
        <f>IFERROR(INDEX('SAP User List'!H:H,MATCH(Tableau2[[#This Row],[Email]],'SAP User List'!E:E,0)),"")</f>
        <v/>
      </c>
      <c r="I147" s="86" t="str">
        <f>IFERROR(INDEX('Infosys User List'!K:K,MATCH(Tableau2[[#This Row],[Email]],'Infosys User List'!E:E,0)),"Missing")</f>
        <v>Inactive</v>
      </c>
      <c r="J147" s="87">
        <f>IFERROR(INDEX('Infosys User List'!L:L,MATCH(Tableau2[[#This Row],[Email]],'Infosys User List'!E:E,0)),"")</f>
        <v>0</v>
      </c>
      <c r="K147" s="87">
        <f>IFERROR(INDEX('Infosys User List'!M:M,MATCH(Tableau2[[#This Row],[Email]],'Infosys User List'!E:E,0)),"")</f>
        <v>42794</v>
      </c>
      <c r="L147" s="88" t="str">
        <f>IFERROR(INDEX('Infosys User List'!F:F,MATCH(Tableau2[[#This Row],[Email]],'Infosys User List'!E:E,0)),"")</f>
        <v>Lodz</v>
      </c>
      <c r="M147" s="86"/>
      <c r="N147" s="86"/>
      <c r="O147" s="86">
        <f>IFERROR(INDEX('Infosys User List'!A:A,MATCH(Tableau2[[#This Row],[Email]],'Infosys User List'!E:E,0)),"")</f>
        <v>0</v>
      </c>
      <c r="P147" s="99"/>
      <c r="Q147" s="108" t="s">
        <v>6104</v>
      </c>
      <c r="R147" s="115" t="s">
        <v>6136</v>
      </c>
      <c r="S147" s="111" t="str">
        <f>IFERROR(IF(INDEX('SAP User List'!J:J,MATCH(Tableau2[[#This Row],[Employee ID]],'SAP User List'!J:J,0))=Tableau2[[#This Row],[Employee ID]],"Active","Inactive"),"Inactive")</f>
        <v>Inactive</v>
      </c>
      <c r="T147" s="115"/>
      <c r="U147" s="110"/>
      <c r="V147" s="115"/>
      <c r="W147" s="110"/>
      <c r="X147" s="116"/>
      <c r="Y147" s="95" t="str">
        <f>IFERROR(VLOOKUP(Tableau2[[#This Row],[Email]],'Bank Access List'!$A:$B,2,0),"Inactive")</f>
        <v>Inactive</v>
      </c>
      <c r="Z147" s="111"/>
      <c r="AA147" s="96"/>
      <c r="AB147" s="96" t="str">
        <f>IFERROR(IF(INDEX('Cadency User List'!O:O,MATCH(Tableau2[[#This Row],[Email]],'Cadency User List'!E:E,0))="Yes","Active","Inactive"),"Inactive")</f>
        <v>Inactive</v>
      </c>
      <c r="AC147" s="93"/>
      <c r="AD147" s="93"/>
      <c r="AE147" s="93"/>
      <c r="AF147" s="93"/>
      <c r="AG147" s="93"/>
      <c r="AH147" s="93"/>
      <c r="AI147" s="93"/>
      <c r="AJ147" s="93" t="str">
        <f t="shared" si="9"/>
        <v/>
      </c>
    </row>
    <row r="148" spans="1:36" x14ac:dyDescent="0.25">
      <c r="A148" s="79"/>
      <c r="B148" s="82" t="s">
        <v>48</v>
      </c>
      <c r="C148" s="82" t="s">
        <v>4623</v>
      </c>
      <c r="D148" s="82" t="str">
        <f t="shared" si="8"/>
        <v>Paulina Mroz</v>
      </c>
      <c r="E148" s="81" t="str">
        <f>MID(Tableau2[[#This Row],[First Name]],1,1)&amp;Tableau2[[#This Row],[Last Name]]&amp;"@markem-imaje.com"</f>
        <v>PMroz@markem-imaje.com</v>
      </c>
      <c r="F148" s="89">
        <f>IFERROR(INDEX('Infosys User List'!G:G,MATCH(Tableau2[[#This Row],[Email]],'Infosys User List'!E:E,0)),"")</f>
        <v>0</v>
      </c>
      <c r="G148" s="86">
        <f>IFERROR(INDEX('Infosys User List'!D:D,MATCH(Tableau2[[#This Row],[Email]],'Infosys User List'!E:E,0)),"")</f>
        <v>0</v>
      </c>
      <c r="H148" s="88" t="str">
        <f>IFERROR(INDEX('SAP User List'!H:H,MATCH(Tableau2[[#This Row],[Email]],'SAP User List'!E:E,0)),"")</f>
        <v/>
      </c>
      <c r="I148" s="86" t="str">
        <f>IFERROR(INDEX('Infosys User List'!K:K,MATCH(Tableau2[[#This Row],[Email]],'Infosys User List'!E:E,0)),"Missing")</f>
        <v>Inactive</v>
      </c>
      <c r="J148" s="87">
        <f>IFERROR(INDEX('Infosys User List'!L:L,MATCH(Tableau2[[#This Row],[Email]],'Infosys User List'!E:E,0)),"")</f>
        <v>0</v>
      </c>
      <c r="K148" s="87">
        <f>IFERROR(INDEX('Infosys User List'!M:M,MATCH(Tableau2[[#This Row],[Email]],'Infosys User List'!E:E,0)),"")</f>
        <v>42794</v>
      </c>
      <c r="L148" s="88" t="str">
        <f>IFERROR(INDEX('Infosys User List'!F:F,MATCH(Tableau2[[#This Row],[Email]],'Infosys User List'!E:E,0)),"")</f>
        <v>Lodz</v>
      </c>
      <c r="M148" s="86"/>
      <c r="N148" s="86"/>
      <c r="O148" s="86">
        <f>IFERROR(INDEX('Infosys User List'!A:A,MATCH(Tableau2[[#This Row],[Email]],'Infosys User List'!E:E,0)),"")</f>
        <v>0</v>
      </c>
      <c r="P148" s="99"/>
      <c r="Q148" s="108" t="s">
        <v>6104</v>
      </c>
      <c r="R148" s="115" t="s">
        <v>6136</v>
      </c>
      <c r="S148" s="111" t="str">
        <f>IFERROR(IF(INDEX('SAP User List'!J:J,MATCH(Tableau2[[#This Row],[Employee ID]],'SAP User List'!J:J,0))=Tableau2[[#This Row],[Employee ID]],"Active","Inactive"),"Inactive")</f>
        <v>Inactive</v>
      </c>
      <c r="T148" s="115"/>
      <c r="U148" s="110"/>
      <c r="V148" s="115"/>
      <c r="W148" s="110"/>
      <c r="X148" s="116"/>
      <c r="Y148" s="95" t="str">
        <f>IFERROR(VLOOKUP(Tableau2[[#This Row],[Email]],'Bank Access List'!$A:$B,2,0),"Inactive")</f>
        <v>Inactive</v>
      </c>
      <c r="Z148" s="111"/>
      <c r="AA148" s="96"/>
      <c r="AB148" s="96" t="str">
        <f>IFERROR(IF(INDEX('Cadency User List'!O:O,MATCH(Tableau2[[#This Row],[Email]],'Cadency User List'!E:E,0))="Yes","Active","Inactive"),"Inactive")</f>
        <v>Inactive</v>
      </c>
      <c r="AC148" s="93"/>
      <c r="AD148" s="93"/>
      <c r="AE148" s="93"/>
      <c r="AF148" s="93"/>
      <c r="AG148" s="93"/>
      <c r="AH148" s="93"/>
      <c r="AI148" s="93"/>
      <c r="AJ148" s="93" t="str">
        <f t="shared" si="9"/>
        <v/>
      </c>
    </row>
    <row r="149" spans="1:36" x14ac:dyDescent="0.25">
      <c r="A149" s="79"/>
      <c r="B149" s="82" t="s">
        <v>6113</v>
      </c>
      <c r="C149" s="82" t="s">
        <v>5947</v>
      </c>
      <c r="D149" s="82" t="str">
        <f t="shared" ref="D149:D182" si="10">B149&amp;" "&amp;C149</f>
        <v>Cas Lammers</v>
      </c>
      <c r="E149" s="81" t="str">
        <f>MID(Tableau2[[#This Row],[First Name]],1,1)&amp;Tableau2[[#This Row],[Last Name]]&amp;"@markem-imaje.com"</f>
        <v>CLammers@markem-imaje.com</v>
      </c>
      <c r="F149" s="89">
        <f>IFERROR(INDEX('Infosys User List'!G:G,MATCH(Tableau2[[#This Row],[Email]],'Infosys User List'!E:E,0)),"")</f>
        <v>0</v>
      </c>
      <c r="G149" s="86">
        <f>IFERROR(INDEX('Infosys User List'!D:D,MATCH(Tableau2[[#This Row],[Email]],'Infosys User List'!E:E,0)),"")</f>
        <v>0</v>
      </c>
      <c r="H149" s="88" t="str">
        <f>IFERROR(INDEX('SAP User List'!H:H,MATCH(Tableau2[[#This Row],[Email]],'SAP User List'!E:E,0)),"")</f>
        <v/>
      </c>
      <c r="I149" s="86" t="str">
        <f>IFERROR(INDEX('Infosys User List'!K:K,MATCH(Tableau2[[#This Row],[Email]],'Infosys User List'!E:E,0)),"Missing")</f>
        <v>Inactive</v>
      </c>
      <c r="J149" s="87">
        <f>IFERROR(INDEX('Infosys User List'!L:L,MATCH(Tableau2[[#This Row],[Email]],'Infosys User List'!E:E,0)),"")</f>
        <v>0</v>
      </c>
      <c r="K149" s="87">
        <f>IFERROR(INDEX('Infosys User List'!M:M,MATCH(Tableau2[[#This Row],[Email]],'Infosys User List'!E:E,0)),"")</f>
        <v>42794</v>
      </c>
      <c r="L149" s="88" t="str">
        <f>IFERROR(INDEX('Infosys User List'!F:F,MATCH(Tableau2[[#This Row],[Email]],'Infosys User List'!E:E,0)),"")</f>
        <v>Lodz</v>
      </c>
      <c r="M149" s="86"/>
      <c r="N149" s="86"/>
      <c r="O149" s="86">
        <f>IFERROR(INDEX('Infosys User List'!A:A,MATCH(Tableau2[[#This Row],[Email]],'Infosys User List'!E:E,0)),"")</f>
        <v>0</v>
      </c>
      <c r="P149" s="99"/>
      <c r="Q149" s="108" t="s">
        <v>6104</v>
      </c>
      <c r="R149" s="115" t="s">
        <v>6136</v>
      </c>
      <c r="S149" s="111" t="str">
        <f>IFERROR(IF(INDEX('SAP User List'!J:J,MATCH(Tableau2[[#This Row],[Employee ID]],'SAP User List'!J:J,0))=Tableau2[[#This Row],[Employee ID]],"Active","Inactive"),"Inactive")</f>
        <v>Inactive</v>
      </c>
      <c r="T149" s="115"/>
      <c r="U149" s="110"/>
      <c r="V149" s="115"/>
      <c r="W149" s="110"/>
      <c r="X149" s="116"/>
      <c r="Y149" s="95" t="str">
        <f>IFERROR(VLOOKUP(Tableau2[[#This Row],[Email]],'Bank Access List'!$A:$B,2,0),"Inactive")</f>
        <v>Inactive</v>
      </c>
      <c r="Z149" s="111"/>
      <c r="AA149" s="96"/>
      <c r="AB149" s="96" t="str">
        <f>IFERROR(IF(INDEX('Cadency User List'!O:O,MATCH(Tableau2[[#This Row],[Email]],'Cadency User List'!E:E,0))="Yes","Active","Inactive"),"Inactive")</f>
        <v>Inactive</v>
      </c>
      <c r="AC149" s="93"/>
      <c r="AD149" s="93"/>
      <c r="AE149" s="93"/>
      <c r="AF149" s="93"/>
      <c r="AG149" s="93"/>
      <c r="AH149" s="93"/>
      <c r="AI149" s="93"/>
      <c r="AJ149" s="93" t="str">
        <f t="shared" si="9"/>
        <v/>
      </c>
    </row>
    <row r="150" spans="1:36" x14ac:dyDescent="0.25">
      <c r="A150" s="79"/>
      <c r="B150" s="82" t="s">
        <v>44</v>
      </c>
      <c r="C150" s="82" t="s">
        <v>400</v>
      </c>
      <c r="D150" s="82" t="str">
        <f t="shared" si="10"/>
        <v>Ewelina Borowska</v>
      </c>
      <c r="E150" s="81" t="str">
        <f>MID(Tableau2[[#This Row],[First Name]],1,1)&amp;Tableau2[[#This Row],[Last Name]]&amp;"@markem-imaje.com"</f>
        <v>EBorowska@markem-imaje.com</v>
      </c>
      <c r="F150" s="89">
        <f>IFERROR(INDEX('Infosys User List'!G:G,MATCH(Tableau2[[#This Row],[Email]],'Infosys User List'!E:E,0)),"")</f>
        <v>0</v>
      </c>
      <c r="G150" s="86">
        <f>IFERROR(INDEX('Infosys User List'!D:D,MATCH(Tableau2[[#This Row],[Email]],'Infosys User List'!E:E,0)),"")</f>
        <v>0</v>
      </c>
      <c r="H150" s="88" t="str">
        <f>IFERROR(INDEX('SAP User List'!H:H,MATCH(Tableau2[[#This Row],[Email]],'SAP User List'!E:E,0)),"")</f>
        <v/>
      </c>
      <c r="I150" s="86" t="str">
        <f>IFERROR(INDEX('Infosys User List'!K:K,MATCH(Tableau2[[#This Row],[Email]],'Infosys User List'!E:E,0)),"Missing")</f>
        <v>Inactive</v>
      </c>
      <c r="J150" s="87">
        <f>IFERROR(INDEX('Infosys User List'!L:L,MATCH(Tableau2[[#This Row],[Email]],'Infosys User List'!E:E,0)),"")</f>
        <v>0</v>
      </c>
      <c r="K150" s="87">
        <f>IFERROR(INDEX('Infosys User List'!M:M,MATCH(Tableau2[[#This Row],[Email]],'Infosys User List'!E:E,0)),"")</f>
        <v>42825</v>
      </c>
      <c r="L150" s="88" t="str">
        <f>IFERROR(INDEX('Infosys User List'!F:F,MATCH(Tableau2[[#This Row],[Email]],'Infosys User List'!E:E,0)),"")</f>
        <v>Lodz</v>
      </c>
      <c r="M150" s="86"/>
      <c r="N150" s="86"/>
      <c r="O150" s="86">
        <f>IFERROR(INDEX('Infosys User List'!A:A,MATCH(Tableau2[[#This Row],[Email]],'Infosys User List'!E:E,0)),"")</f>
        <v>0</v>
      </c>
      <c r="P150" s="99"/>
      <c r="Q150" s="108" t="s">
        <v>6104</v>
      </c>
      <c r="R150" s="115" t="s">
        <v>6136</v>
      </c>
      <c r="S150" s="111" t="str">
        <f>IFERROR(IF(INDEX('SAP User List'!J:J,MATCH(Tableau2[[#This Row],[Employee ID]],'SAP User List'!J:J,0))=Tableau2[[#This Row],[Employee ID]],"Active","Inactive"),"Inactive")</f>
        <v>Inactive</v>
      </c>
      <c r="T150" s="115"/>
      <c r="U150" s="110"/>
      <c r="V150" s="115"/>
      <c r="W150" s="110"/>
      <c r="X150" s="116"/>
      <c r="Y150" s="95" t="str">
        <f>IFERROR(VLOOKUP(Tableau2[[#This Row],[Email]],'Bank Access List'!$A:$B,2,0),"Inactive")</f>
        <v>Inactive</v>
      </c>
      <c r="Z150" s="111"/>
      <c r="AA150" s="96"/>
      <c r="AB150" s="96" t="str">
        <f>IFERROR(IF(INDEX('Cadency User List'!O:O,MATCH(Tableau2[[#This Row],[Email]],'Cadency User List'!E:E,0))="Yes","Active","Inactive"),"Inactive")</f>
        <v>Inactive</v>
      </c>
      <c r="AC150" s="93"/>
      <c r="AD150" s="93"/>
      <c r="AE150" s="93"/>
      <c r="AF150" s="93"/>
      <c r="AG150" s="93"/>
      <c r="AH150" s="93"/>
      <c r="AI150" s="93"/>
      <c r="AJ150" s="93" t="str">
        <f t="shared" si="9"/>
        <v/>
      </c>
    </row>
    <row r="151" spans="1:36" x14ac:dyDescent="0.25">
      <c r="A151" s="79"/>
      <c r="B151" s="82" t="s">
        <v>112</v>
      </c>
      <c r="C151" s="82" t="s">
        <v>5948</v>
      </c>
      <c r="D151" s="82" t="str">
        <f t="shared" si="10"/>
        <v>Jakub Feiglewicz</v>
      </c>
      <c r="E151" s="81" t="str">
        <f>MID(Tableau2[[#This Row],[First Name]],1,1)&amp;Tableau2[[#This Row],[Last Name]]&amp;"@markem-imaje.com"</f>
        <v>JFeiglewicz@markem-imaje.com</v>
      </c>
      <c r="F151" s="89">
        <f>IFERROR(INDEX('Infosys User List'!G:G,MATCH(Tableau2[[#This Row],[Email]],'Infosys User List'!E:E,0)),"")</f>
        <v>0</v>
      </c>
      <c r="G151" s="86">
        <f>IFERROR(INDEX('Infosys User List'!D:D,MATCH(Tableau2[[#This Row],[Email]],'Infosys User List'!E:E,0)),"")</f>
        <v>0</v>
      </c>
      <c r="H151" s="88" t="str">
        <f>IFERROR(INDEX('SAP User List'!H:H,MATCH(Tableau2[[#This Row],[Email]],'SAP User List'!E:E,0)),"")</f>
        <v/>
      </c>
      <c r="I151" s="86" t="str">
        <f>IFERROR(INDEX('Infosys User List'!K:K,MATCH(Tableau2[[#This Row],[Email]],'Infosys User List'!E:E,0)),"Missing")</f>
        <v>Inactive</v>
      </c>
      <c r="J151" s="87">
        <f>IFERROR(INDEX('Infosys User List'!L:L,MATCH(Tableau2[[#This Row],[Email]],'Infosys User List'!E:E,0)),"")</f>
        <v>0</v>
      </c>
      <c r="K151" s="87">
        <f>IFERROR(INDEX('Infosys User List'!M:M,MATCH(Tableau2[[#This Row],[Email]],'Infosys User List'!E:E,0)),"")</f>
        <v>42825</v>
      </c>
      <c r="L151" s="88" t="str">
        <f>IFERROR(INDEX('Infosys User List'!F:F,MATCH(Tableau2[[#This Row],[Email]],'Infosys User List'!E:E,0)),"")</f>
        <v>Lodz</v>
      </c>
      <c r="M151" s="86"/>
      <c r="N151" s="86"/>
      <c r="O151" s="86">
        <f>IFERROR(INDEX('Infosys User List'!A:A,MATCH(Tableau2[[#This Row],[Email]],'Infosys User List'!E:E,0)),"")</f>
        <v>0</v>
      </c>
      <c r="P151" s="99"/>
      <c r="Q151" s="108" t="s">
        <v>6104</v>
      </c>
      <c r="R151" s="115" t="s">
        <v>6136</v>
      </c>
      <c r="S151" s="111" t="str">
        <f>IFERROR(IF(INDEX('SAP User List'!J:J,MATCH(Tableau2[[#This Row],[Employee ID]],'SAP User List'!J:J,0))=Tableau2[[#This Row],[Employee ID]],"Active","Inactive"),"Inactive")</f>
        <v>Inactive</v>
      </c>
      <c r="T151" s="115"/>
      <c r="U151" s="110"/>
      <c r="V151" s="115"/>
      <c r="W151" s="110"/>
      <c r="X151" s="116"/>
      <c r="Y151" s="95" t="str">
        <f>IFERROR(VLOOKUP(Tableau2[[#This Row],[Email]],'Bank Access List'!$A:$B,2,0),"Inactive")</f>
        <v>Inactive</v>
      </c>
      <c r="Z151" s="111"/>
      <c r="AA151" s="96"/>
      <c r="AB151" s="96" t="str">
        <f>IFERROR(IF(INDEX('Cadency User List'!O:O,MATCH(Tableau2[[#This Row],[Email]],'Cadency User List'!E:E,0))="Yes","Active","Inactive"),"Inactive")</f>
        <v>Inactive</v>
      </c>
      <c r="AC151" s="93"/>
      <c r="AD151" s="93"/>
      <c r="AE151" s="93"/>
      <c r="AF151" s="93"/>
      <c r="AG151" s="93"/>
      <c r="AH151" s="93"/>
      <c r="AI151" s="93"/>
      <c r="AJ151" s="93" t="str">
        <f t="shared" si="9"/>
        <v/>
      </c>
    </row>
    <row r="152" spans="1:36" x14ac:dyDescent="0.25">
      <c r="A152" s="79"/>
      <c r="B152" s="82" t="s">
        <v>6111</v>
      </c>
      <c r="C152" s="82" t="s">
        <v>5949</v>
      </c>
      <c r="D152" s="82" t="str">
        <f t="shared" si="10"/>
        <v>Julia Adamczyk</v>
      </c>
      <c r="E152" s="81" t="str">
        <f>MID(Tableau2[[#This Row],[First Name]],1,1)&amp;Tableau2[[#This Row],[Last Name]]&amp;"@markem-imaje.com"</f>
        <v>JAdamczyk@markem-imaje.com</v>
      </c>
      <c r="F152" s="89">
        <f>IFERROR(INDEX('Infosys User List'!G:G,MATCH(Tableau2[[#This Row],[Email]],'Infosys User List'!E:E,0)),"")</f>
        <v>0</v>
      </c>
      <c r="G152" s="86">
        <f>IFERROR(INDEX('Infosys User List'!D:D,MATCH(Tableau2[[#This Row],[Email]],'Infosys User List'!E:E,0)),"")</f>
        <v>0</v>
      </c>
      <c r="H152" s="88" t="str">
        <f>IFERROR(INDEX('SAP User List'!H:H,MATCH(Tableau2[[#This Row],[Email]],'SAP User List'!E:E,0)),"")</f>
        <v/>
      </c>
      <c r="I152" s="86" t="str">
        <f>IFERROR(INDEX('Infosys User List'!K:K,MATCH(Tableau2[[#This Row],[Email]],'Infosys User List'!E:E,0)),"Missing")</f>
        <v>Inactive</v>
      </c>
      <c r="J152" s="87">
        <f>IFERROR(INDEX('Infosys User List'!L:L,MATCH(Tableau2[[#This Row],[Email]],'Infosys User List'!E:E,0)),"")</f>
        <v>0</v>
      </c>
      <c r="K152" s="87">
        <f>IFERROR(INDEX('Infosys User List'!M:M,MATCH(Tableau2[[#This Row],[Email]],'Infosys User List'!E:E,0)),"")</f>
        <v>42832</v>
      </c>
      <c r="L152" s="88" t="str">
        <f>IFERROR(INDEX('Infosys User List'!F:F,MATCH(Tableau2[[#This Row],[Email]],'Infosys User List'!E:E,0)),"")</f>
        <v>Lodz</v>
      </c>
      <c r="M152" s="86"/>
      <c r="N152" s="86"/>
      <c r="O152" s="86">
        <f>IFERROR(INDEX('Infosys User List'!A:A,MATCH(Tableau2[[#This Row],[Email]],'Infosys User List'!E:E,0)),"")</f>
        <v>0</v>
      </c>
      <c r="P152" s="99"/>
      <c r="Q152" s="108" t="s">
        <v>6104</v>
      </c>
      <c r="R152" s="115" t="s">
        <v>6136</v>
      </c>
      <c r="S152" s="111" t="str">
        <f>IFERROR(IF(INDEX('SAP User List'!J:J,MATCH(Tableau2[[#This Row],[Employee ID]],'SAP User List'!J:J,0))=Tableau2[[#This Row],[Employee ID]],"Active","Inactive"),"Inactive")</f>
        <v>Inactive</v>
      </c>
      <c r="T152" s="115"/>
      <c r="U152" s="110"/>
      <c r="V152" s="115"/>
      <c r="W152" s="110"/>
      <c r="X152" s="116"/>
      <c r="Y152" s="95" t="str">
        <f>IFERROR(VLOOKUP(Tableau2[[#This Row],[Email]],'Bank Access List'!$A:$B,2,0),"Inactive")</f>
        <v>Inactive</v>
      </c>
      <c r="Z152" s="111"/>
      <c r="AA152" s="96"/>
      <c r="AB152" s="96" t="str">
        <f>IFERROR(IF(INDEX('Cadency User List'!O:O,MATCH(Tableau2[[#This Row],[Email]],'Cadency User List'!E:E,0))="Yes","Active","Inactive"),"Inactive")</f>
        <v>Inactive</v>
      </c>
      <c r="AC152" s="93"/>
      <c r="AD152" s="93"/>
      <c r="AE152" s="93"/>
      <c r="AF152" s="93"/>
      <c r="AG152" s="93"/>
      <c r="AH152" s="93"/>
      <c r="AI152" s="93"/>
      <c r="AJ152" s="93" t="str">
        <f t="shared" si="9"/>
        <v/>
      </c>
    </row>
    <row r="153" spans="1:36" x14ac:dyDescent="0.25">
      <c r="A153" s="79"/>
      <c r="B153" s="82" t="s">
        <v>95</v>
      </c>
      <c r="C153" s="82" t="s">
        <v>421</v>
      </c>
      <c r="D153" s="82" t="str">
        <f t="shared" si="10"/>
        <v>Aneta Figura</v>
      </c>
      <c r="E153" s="81" t="str">
        <f>MID(Tableau2[[#This Row],[First Name]],1,1)&amp;Tableau2[[#This Row],[Last Name]]&amp;"@markem-imaje.com"</f>
        <v>AFigura@markem-imaje.com</v>
      </c>
      <c r="F153" s="89">
        <f>IFERROR(INDEX('Infosys User List'!G:G,MATCH(Tableau2[[#This Row],[Email]],'Infosys User List'!E:E,0)),"")</f>
        <v>0</v>
      </c>
      <c r="G153" s="86">
        <f>IFERROR(INDEX('Infosys User List'!D:D,MATCH(Tableau2[[#This Row],[Email]],'Infosys User List'!E:E,0)),"")</f>
        <v>0</v>
      </c>
      <c r="H153" s="88" t="str">
        <f>IFERROR(INDEX('SAP User List'!H:H,MATCH(Tableau2[[#This Row],[Email]],'SAP User List'!E:E,0)),"")</f>
        <v/>
      </c>
      <c r="I153" s="86" t="str">
        <f>IFERROR(INDEX('Infosys User List'!K:K,MATCH(Tableau2[[#This Row],[Email]],'Infosys User List'!E:E,0)),"Missing")</f>
        <v>Inactive</v>
      </c>
      <c r="J153" s="87">
        <f>IFERROR(INDEX('Infosys User List'!L:L,MATCH(Tableau2[[#This Row],[Email]],'Infosys User List'!E:E,0)),"")</f>
        <v>0</v>
      </c>
      <c r="K153" s="87">
        <f>IFERROR(INDEX('Infosys User List'!M:M,MATCH(Tableau2[[#This Row],[Email]],'Infosys User List'!E:E,0)),"")</f>
        <v>42839</v>
      </c>
      <c r="L153" s="88" t="str">
        <f>IFERROR(INDEX('Infosys User List'!F:F,MATCH(Tableau2[[#This Row],[Email]],'Infosys User List'!E:E,0)),"")</f>
        <v>Lodz</v>
      </c>
      <c r="M153" s="86"/>
      <c r="N153" s="86"/>
      <c r="O153" s="86">
        <f>IFERROR(INDEX('Infosys User List'!A:A,MATCH(Tableau2[[#This Row],[Email]],'Infosys User List'!E:E,0)),"")</f>
        <v>0</v>
      </c>
      <c r="P153" s="99"/>
      <c r="Q153" s="108" t="s">
        <v>6104</v>
      </c>
      <c r="R153" s="115" t="s">
        <v>6136</v>
      </c>
      <c r="S153" s="111" t="str">
        <f>IFERROR(IF(INDEX('SAP User List'!J:J,MATCH(Tableau2[[#This Row],[Employee ID]],'SAP User List'!J:J,0))=Tableau2[[#This Row],[Employee ID]],"Active","Inactive"),"Inactive")</f>
        <v>Inactive</v>
      </c>
      <c r="T153" s="115"/>
      <c r="U153" s="110"/>
      <c r="V153" s="115"/>
      <c r="W153" s="110"/>
      <c r="X153" s="116"/>
      <c r="Y153" s="95" t="str">
        <f>IFERROR(VLOOKUP(Tableau2[[#This Row],[Email]],'Bank Access List'!$A:$B,2,0),"Inactive")</f>
        <v>Inactive</v>
      </c>
      <c r="Z153" s="111"/>
      <c r="AA153" s="96"/>
      <c r="AB153" s="96" t="str">
        <f>IFERROR(IF(INDEX('Cadency User List'!O:O,MATCH(Tableau2[[#This Row],[Email]],'Cadency User List'!E:E,0))="Yes","Active","Inactive"),"Inactive")</f>
        <v>Inactive</v>
      </c>
      <c r="AC153" s="93"/>
      <c r="AD153" s="93"/>
      <c r="AE153" s="93"/>
      <c r="AF153" s="93"/>
      <c r="AG153" s="93"/>
      <c r="AH153" s="93"/>
      <c r="AI153" s="93"/>
      <c r="AJ153" s="93" t="str">
        <f t="shared" si="9"/>
        <v/>
      </c>
    </row>
    <row r="154" spans="1:36" x14ac:dyDescent="0.25">
      <c r="A154" s="79"/>
      <c r="B154" s="82" t="s">
        <v>586</v>
      </c>
      <c r="C154" s="82" t="s">
        <v>5951</v>
      </c>
      <c r="D154" s="82" t="str">
        <f t="shared" si="10"/>
        <v>Jon Alonso</v>
      </c>
      <c r="E154" s="81" t="str">
        <f>MID(Tableau2[[#This Row],[First Name]],1,1)&amp;Tableau2[[#This Row],[Last Name]]&amp;"@markem-imaje.com"</f>
        <v>JAlonso@markem-imaje.com</v>
      </c>
      <c r="F154" s="89">
        <f>IFERROR(INDEX('Infosys User List'!G:G,MATCH(Tableau2[[#This Row],[Email]],'Infosys User List'!E:E,0)),"")</f>
        <v>0</v>
      </c>
      <c r="G154" s="86">
        <f>IFERROR(INDEX('Infosys User List'!D:D,MATCH(Tableau2[[#This Row],[Email]],'Infosys User List'!E:E,0)),"")</f>
        <v>0</v>
      </c>
      <c r="H154" s="88" t="str">
        <f>IFERROR(INDEX('SAP User List'!H:H,MATCH(Tableau2[[#This Row],[Email]],'SAP User List'!E:E,0)),"")</f>
        <v/>
      </c>
      <c r="I154" s="86" t="str">
        <f>IFERROR(INDEX('Infosys User List'!K:K,MATCH(Tableau2[[#This Row],[Email]],'Infosys User List'!E:E,0)),"Missing")</f>
        <v>Inactive</v>
      </c>
      <c r="J154" s="87">
        <f>IFERROR(INDEX('Infosys User List'!L:L,MATCH(Tableau2[[#This Row],[Email]],'Infosys User List'!E:E,0)),"")</f>
        <v>0</v>
      </c>
      <c r="K154" s="87">
        <f>IFERROR(INDEX('Infosys User List'!M:M,MATCH(Tableau2[[#This Row],[Email]],'Infosys User List'!E:E,0)),"")</f>
        <v>42846</v>
      </c>
      <c r="L154" s="88" t="str">
        <f>IFERROR(INDEX('Infosys User List'!F:F,MATCH(Tableau2[[#This Row],[Email]],'Infosys User List'!E:E,0)),"")</f>
        <v>Lodz</v>
      </c>
      <c r="M154" s="86"/>
      <c r="N154" s="86"/>
      <c r="O154" s="86">
        <f>IFERROR(INDEX('Infosys User List'!A:A,MATCH(Tableau2[[#This Row],[Email]],'Infosys User List'!E:E,0)),"")</f>
        <v>0</v>
      </c>
      <c r="P154" s="99"/>
      <c r="Q154" s="108" t="s">
        <v>6104</v>
      </c>
      <c r="R154" s="115" t="s">
        <v>6136</v>
      </c>
      <c r="S154" s="111" t="str">
        <f>IFERROR(IF(INDEX('SAP User List'!J:J,MATCH(Tableau2[[#This Row],[Employee ID]],'SAP User List'!J:J,0))=Tableau2[[#This Row],[Employee ID]],"Active","Inactive"),"Inactive")</f>
        <v>Inactive</v>
      </c>
      <c r="T154" s="115"/>
      <c r="U154" s="110"/>
      <c r="V154" s="115"/>
      <c r="W154" s="110"/>
      <c r="X154" s="116"/>
      <c r="Y154" s="95" t="str">
        <f>IFERROR(VLOOKUP(Tableau2[[#This Row],[Email]],'Bank Access List'!$A:$B,2,0),"Inactive")</f>
        <v>Inactive</v>
      </c>
      <c r="Z154" s="111"/>
      <c r="AA154" s="96"/>
      <c r="AB154" s="96" t="str">
        <f>IFERROR(IF(INDEX('Cadency User List'!O:O,MATCH(Tableau2[[#This Row],[Email]],'Cadency User List'!E:E,0))="Yes","Active","Inactive"),"Inactive")</f>
        <v>Inactive</v>
      </c>
      <c r="AC154" s="93"/>
      <c r="AD154" s="93"/>
      <c r="AE154" s="93"/>
      <c r="AF154" s="93"/>
      <c r="AG154" s="93"/>
      <c r="AH154" s="93"/>
      <c r="AI154" s="93"/>
      <c r="AJ154" s="93" t="str">
        <f t="shared" si="9"/>
        <v/>
      </c>
    </row>
    <row r="155" spans="1:36" x14ac:dyDescent="0.25">
      <c r="A155" s="79"/>
      <c r="B155" s="82" t="s">
        <v>1217</v>
      </c>
      <c r="C155" s="82" t="s">
        <v>5952</v>
      </c>
      <c r="D155" s="82" t="str">
        <f t="shared" si="10"/>
        <v>Sophie Lecente</v>
      </c>
      <c r="E155" s="81" t="str">
        <f>MID(Tableau2[[#This Row],[First Name]],1,1)&amp;Tableau2[[#This Row],[Last Name]]&amp;"@markem-imaje.com"</f>
        <v>SLecente@markem-imaje.com</v>
      </c>
      <c r="F155" s="89">
        <f>IFERROR(INDEX('Infosys User List'!G:G,MATCH(Tableau2[[#This Row],[Email]],'Infosys User List'!E:E,0)),"")</f>
        <v>0</v>
      </c>
      <c r="G155" s="86">
        <f>IFERROR(INDEX('Infosys User List'!D:D,MATCH(Tableau2[[#This Row],[Email]],'Infosys User List'!E:E,0)),"")</f>
        <v>0</v>
      </c>
      <c r="H155" s="88" t="str">
        <f>IFERROR(INDEX('SAP User List'!H:H,MATCH(Tableau2[[#This Row],[Email]],'SAP User List'!E:E,0)),"")</f>
        <v/>
      </c>
      <c r="I155" s="86" t="str">
        <f>IFERROR(INDEX('Infosys User List'!K:K,MATCH(Tableau2[[#This Row],[Email]],'Infosys User List'!E:E,0)),"Missing")</f>
        <v>Inactive</v>
      </c>
      <c r="J155" s="87">
        <f>IFERROR(INDEX('Infosys User List'!L:L,MATCH(Tableau2[[#This Row],[Email]],'Infosys User List'!E:E,0)),"")</f>
        <v>0</v>
      </c>
      <c r="K155" s="87">
        <f>IFERROR(INDEX('Infosys User List'!M:M,MATCH(Tableau2[[#This Row],[Email]],'Infosys User List'!E:E,0)),"")</f>
        <v>42846</v>
      </c>
      <c r="L155" s="88" t="str">
        <f>IFERROR(INDEX('Infosys User List'!F:F,MATCH(Tableau2[[#This Row],[Email]],'Infosys User List'!E:E,0)),"")</f>
        <v>Lodz</v>
      </c>
      <c r="M155" s="86"/>
      <c r="N155" s="86"/>
      <c r="O155" s="86">
        <f>IFERROR(INDEX('Infosys User List'!A:A,MATCH(Tableau2[[#This Row],[Email]],'Infosys User List'!E:E,0)),"")</f>
        <v>0</v>
      </c>
      <c r="P155" s="99"/>
      <c r="Q155" s="108" t="s">
        <v>6104</v>
      </c>
      <c r="R155" s="115" t="s">
        <v>6136</v>
      </c>
      <c r="S155" s="111" t="str">
        <f>IFERROR(IF(INDEX('SAP User List'!J:J,MATCH(Tableau2[[#This Row],[Employee ID]],'SAP User List'!J:J,0))=Tableau2[[#This Row],[Employee ID]],"Active","Inactive"),"Inactive")</f>
        <v>Inactive</v>
      </c>
      <c r="T155" s="115"/>
      <c r="U155" s="110"/>
      <c r="V155" s="115"/>
      <c r="W155" s="110"/>
      <c r="X155" s="116"/>
      <c r="Y155" s="95" t="str">
        <f>IFERROR(VLOOKUP(Tableau2[[#This Row],[Email]],'Bank Access List'!$A:$B,2,0),"Inactive")</f>
        <v>Inactive</v>
      </c>
      <c r="Z155" s="111"/>
      <c r="AA155" s="96"/>
      <c r="AB155" s="96" t="str">
        <f>IFERROR(IF(INDEX('Cadency User List'!O:O,MATCH(Tableau2[[#This Row],[Email]],'Cadency User List'!E:E,0))="Yes","Active","Inactive"),"Inactive")</f>
        <v>Inactive</v>
      </c>
      <c r="AC155" s="93"/>
      <c r="AD155" s="93"/>
      <c r="AE155" s="93"/>
      <c r="AF155" s="93"/>
      <c r="AG155" s="93"/>
      <c r="AH155" s="93"/>
      <c r="AI155" s="93"/>
      <c r="AJ155" s="93" t="str">
        <f t="shared" si="9"/>
        <v/>
      </c>
    </row>
    <row r="156" spans="1:36" x14ac:dyDescent="0.25">
      <c r="A156" s="79"/>
      <c r="B156" s="82" t="s">
        <v>6114</v>
      </c>
      <c r="C156" s="82" t="s">
        <v>5954</v>
      </c>
      <c r="D156" s="82" t="str">
        <f t="shared" si="10"/>
        <v>Walid Ourzikene</v>
      </c>
      <c r="E156" s="81" t="str">
        <f>MID(Tableau2[[#This Row],[First Name]],1,1)&amp;Tableau2[[#This Row],[Last Name]]&amp;"@markem-imaje.com"</f>
        <v>WOurzikene@markem-imaje.com</v>
      </c>
      <c r="F156" s="89">
        <f>IFERROR(INDEX('Infosys User List'!G:G,MATCH(Tableau2[[#This Row],[Email]],'Infosys User List'!E:E,0)),"")</f>
        <v>0</v>
      </c>
      <c r="G156" s="86">
        <f>IFERROR(INDEX('Infosys User List'!D:D,MATCH(Tableau2[[#This Row],[Email]],'Infosys User List'!E:E,0)),"")</f>
        <v>0</v>
      </c>
      <c r="H156" s="88" t="str">
        <f>IFERROR(INDEX('SAP User List'!H:H,MATCH(Tableau2[[#This Row],[Email]],'SAP User List'!E:E,0)),"")</f>
        <v/>
      </c>
      <c r="I156" s="86" t="str">
        <f>IFERROR(INDEX('Infosys User List'!K:K,MATCH(Tableau2[[#This Row],[Email]],'Infosys User List'!E:E,0)),"Missing")</f>
        <v>Inactive</v>
      </c>
      <c r="J156" s="87">
        <f>IFERROR(INDEX('Infosys User List'!L:L,MATCH(Tableau2[[#This Row],[Email]],'Infosys User List'!E:E,0)),"")</f>
        <v>0</v>
      </c>
      <c r="K156" s="87">
        <f>IFERROR(INDEX('Infosys User List'!M:M,MATCH(Tableau2[[#This Row],[Email]],'Infosys User List'!E:E,0)),"")</f>
        <v>42853</v>
      </c>
      <c r="L156" s="88" t="str">
        <f>IFERROR(INDEX('Infosys User List'!F:F,MATCH(Tableau2[[#This Row],[Email]],'Infosys User List'!E:E,0)),"")</f>
        <v>Lodz</v>
      </c>
      <c r="M156" s="86"/>
      <c r="N156" s="86"/>
      <c r="O156" s="86">
        <f>IFERROR(INDEX('Infosys User List'!A:A,MATCH(Tableau2[[#This Row],[Email]],'Infosys User List'!E:E,0)),"")</f>
        <v>0</v>
      </c>
      <c r="P156" s="99"/>
      <c r="Q156" s="108" t="s">
        <v>6104</v>
      </c>
      <c r="R156" s="115" t="s">
        <v>6136</v>
      </c>
      <c r="S156" s="111" t="str">
        <f>IFERROR(IF(INDEX('SAP User List'!J:J,MATCH(Tableau2[[#This Row],[Employee ID]],'SAP User List'!J:J,0))=Tableau2[[#This Row],[Employee ID]],"Active","Inactive"),"Inactive")</f>
        <v>Inactive</v>
      </c>
      <c r="T156" s="115"/>
      <c r="U156" s="110"/>
      <c r="V156" s="115"/>
      <c r="W156" s="110"/>
      <c r="X156" s="116"/>
      <c r="Y156" s="95" t="str">
        <f>IFERROR(VLOOKUP(Tableau2[[#This Row],[Email]],'Bank Access List'!$A:$B,2,0),"Inactive")</f>
        <v>Inactive</v>
      </c>
      <c r="Z156" s="111"/>
      <c r="AA156" s="96"/>
      <c r="AB156" s="96" t="str">
        <f>IFERROR(IF(INDEX('Cadency User List'!O:O,MATCH(Tableau2[[#This Row],[Email]],'Cadency User List'!E:E,0))="Yes","Active","Inactive"),"Inactive")</f>
        <v>Inactive</v>
      </c>
      <c r="AC156" s="93"/>
      <c r="AD156" s="93"/>
      <c r="AE156" s="93"/>
      <c r="AF156" s="93"/>
      <c r="AG156" s="93"/>
      <c r="AH156" s="93"/>
      <c r="AI156" s="93"/>
      <c r="AJ156" s="93" t="str">
        <f t="shared" si="9"/>
        <v/>
      </c>
    </row>
    <row r="157" spans="1:36" x14ac:dyDescent="0.25">
      <c r="A157" s="79"/>
      <c r="B157" s="82" t="s">
        <v>5955</v>
      </c>
      <c r="C157" s="82" t="s">
        <v>6124</v>
      </c>
      <c r="D157" s="82" t="str">
        <f t="shared" si="10"/>
        <v>Mattia Schifano</v>
      </c>
      <c r="E157" s="81" t="str">
        <f>MID(Tableau2[[#This Row],[First Name]],1,1)&amp;Tableau2[[#This Row],[Last Name]]&amp;"@markem-imaje.com"</f>
        <v>MSchifano@markem-imaje.com</v>
      </c>
      <c r="F157" s="89">
        <f>IFERROR(INDEX('Infosys User List'!G:G,MATCH(Tableau2[[#This Row],[Email]],'Infosys User List'!E:E,0)),"")</f>
        <v>0</v>
      </c>
      <c r="G157" s="86">
        <f>IFERROR(INDEX('Infosys User List'!D:D,MATCH(Tableau2[[#This Row],[Email]],'Infosys User List'!E:E,0)),"")</f>
        <v>0</v>
      </c>
      <c r="H157" s="88" t="str">
        <f>IFERROR(INDEX('SAP User List'!H:H,MATCH(Tableau2[[#This Row],[Email]],'SAP User List'!E:E,0)),"")</f>
        <v/>
      </c>
      <c r="I157" s="86" t="str">
        <f>IFERROR(INDEX('Infosys User List'!K:K,MATCH(Tableau2[[#This Row],[Email]],'Infosys User List'!E:E,0)),"Missing")</f>
        <v>Inactive</v>
      </c>
      <c r="J157" s="87">
        <f>IFERROR(INDEX('Infosys User List'!L:L,MATCH(Tableau2[[#This Row],[Email]],'Infosys User List'!E:E,0)),"")</f>
        <v>0</v>
      </c>
      <c r="K157" s="87">
        <f>IFERROR(INDEX('Infosys User List'!M:M,MATCH(Tableau2[[#This Row],[Email]],'Infosys User List'!E:E,0)),"")</f>
        <v>42853</v>
      </c>
      <c r="L157" s="88" t="str">
        <f>IFERROR(INDEX('Infosys User List'!F:F,MATCH(Tableau2[[#This Row],[Email]],'Infosys User List'!E:E,0)),"")</f>
        <v>Lodz</v>
      </c>
      <c r="M157" s="86"/>
      <c r="N157" s="86"/>
      <c r="O157" s="86">
        <f>IFERROR(INDEX('Infosys User List'!A:A,MATCH(Tableau2[[#This Row],[Email]],'Infosys User List'!E:E,0)),"")</f>
        <v>0</v>
      </c>
      <c r="P157" s="99"/>
      <c r="Q157" s="108" t="s">
        <v>6104</v>
      </c>
      <c r="R157" s="115" t="s">
        <v>6136</v>
      </c>
      <c r="S157" s="111" t="str">
        <f>IFERROR(IF(INDEX('SAP User List'!J:J,MATCH(Tableau2[[#This Row],[Employee ID]],'SAP User List'!J:J,0))=Tableau2[[#This Row],[Employee ID]],"Active","Inactive"),"Inactive")</f>
        <v>Inactive</v>
      </c>
      <c r="T157" s="115"/>
      <c r="U157" s="110"/>
      <c r="V157" s="115"/>
      <c r="W157" s="110"/>
      <c r="X157" s="116"/>
      <c r="Y157" s="95" t="str">
        <f>IFERROR(VLOOKUP(Tableau2[[#This Row],[Email]],'Bank Access List'!$A:$B,2,0),"Inactive")</f>
        <v>Inactive</v>
      </c>
      <c r="Z157" s="111"/>
      <c r="AA157" s="96"/>
      <c r="AB157" s="96" t="str">
        <f>IFERROR(IF(INDEX('Cadency User List'!O:O,MATCH(Tableau2[[#This Row],[Email]],'Cadency User List'!E:E,0))="Yes","Active","Inactive"),"Inactive")</f>
        <v>Inactive</v>
      </c>
      <c r="AC157" s="93"/>
      <c r="AD157" s="93"/>
      <c r="AE157" s="93"/>
      <c r="AF157" s="93"/>
      <c r="AG157" s="93"/>
      <c r="AH157" s="93"/>
      <c r="AI157" s="93"/>
      <c r="AJ157" s="93" t="str">
        <f t="shared" si="9"/>
        <v/>
      </c>
    </row>
    <row r="158" spans="1:36" x14ac:dyDescent="0.25">
      <c r="A158" s="79"/>
      <c r="B158" s="82" t="s">
        <v>6115</v>
      </c>
      <c r="C158" s="82" t="s">
        <v>1288</v>
      </c>
      <c r="D158" s="82" t="str">
        <f t="shared" si="10"/>
        <v>Carlos Manuel Vieira</v>
      </c>
      <c r="E158" s="81" t="str">
        <f>MID(Tableau2[[#This Row],[First Name]],1,1)&amp;Tableau2[[#This Row],[Last Name]]&amp;"@markem-imaje.com"</f>
        <v>CVieira@markem-imaje.com</v>
      </c>
      <c r="F158" s="89" t="str">
        <f>IFERROR(INDEX('Infosys User List'!G:G,MATCH(Tableau2[[#This Row],[Email]],'Infosys User List'!E:E,0)),"")</f>
        <v/>
      </c>
      <c r="G158" s="86" t="str">
        <f>IFERROR(INDEX('Infosys User List'!D:D,MATCH(Tableau2[[#This Row],[Email]],'Infosys User List'!E:E,0)),"")</f>
        <v/>
      </c>
      <c r="H158" s="88" t="str">
        <f>IFERROR(INDEX('SAP User List'!H:H,MATCH(Tableau2[[#This Row],[Email]],'SAP User List'!E:E,0)),"")</f>
        <v/>
      </c>
      <c r="I158" s="86" t="str">
        <f>IFERROR(INDEX('Infosys User List'!K:K,MATCH(Tableau2[[#This Row],[Email]],'Infosys User List'!E:E,0)),"Missing")</f>
        <v>Missing</v>
      </c>
      <c r="J158" s="87" t="str">
        <f>IFERROR(INDEX('Infosys User List'!L:L,MATCH(Tableau2[[#This Row],[Email]],'Infosys User List'!E:E,0)),"")</f>
        <v/>
      </c>
      <c r="K158" s="87" t="str">
        <f>IFERROR(INDEX('Infosys User List'!M:M,MATCH(Tableau2[[#This Row],[Email]],'Infosys User List'!E:E,0)),"")</f>
        <v/>
      </c>
      <c r="L158" s="88" t="str">
        <f>IFERROR(INDEX('Infosys User List'!F:F,MATCH(Tableau2[[#This Row],[Email]],'Infosys User List'!E:E,0)),"")</f>
        <v/>
      </c>
      <c r="M158" s="86"/>
      <c r="N158" s="86"/>
      <c r="O158" s="86" t="str">
        <f>IFERROR(INDEX('Infosys User List'!A:A,MATCH(Tableau2[[#This Row],[Email]],'Infosys User List'!E:E,0)),"")</f>
        <v/>
      </c>
      <c r="P158" s="99"/>
      <c r="Q158" s="108" t="s">
        <v>6104</v>
      </c>
      <c r="R158" s="115" t="s">
        <v>6136</v>
      </c>
      <c r="S158" s="111" t="str">
        <f>IFERROR(IF(INDEX('SAP User List'!J:J,MATCH(Tableau2[[#This Row],[Employee ID]],'SAP User List'!J:J,0))=Tableau2[[#This Row],[Employee ID]],"Active","Inactive"),"Inactive")</f>
        <v>Inactive</v>
      </c>
      <c r="T158" s="115"/>
      <c r="U158" s="110"/>
      <c r="V158" s="115"/>
      <c r="W158" s="110"/>
      <c r="X158" s="116"/>
      <c r="Y158" s="95" t="str">
        <f>IFERROR(VLOOKUP(Tableau2[[#This Row],[Email]],'Bank Access List'!$A:$B,2,0),"Inactive")</f>
        <v>Inactive</v>
      </c>
      <c r="Z158" s="111"/>
      <c r="AA158" s="96"/>
      <c r="AB158" s="96" t="str">
        <f>IFERROR(IF(INDEX('Cadency User List'!O:O,MATCH(Tableau2[[#This Row],[Email]],'Cadency User List'!E:E,0))="Yes","Active","Inactive"),"Inactive")</f>
        <v>Inactive</v>
      </c>
      <c r="AC158" s="93"/>
      <c r="AD158" s="93"/>
      <c r="AE158" s="93"/>
      <c r="AF158" s="93"/>
      <c r="AG158" s="93"/>
      <c r="AH158" s="93"/>
      <c r="AI158" s="93"/>
      <c r="AJ158" s="93" t="str">
        <f t="shared" si="9"/>
        <v/>
      </c>
    </row>
    <row r="159" spans="1:36" x14ac:dyDescent="0.25">
      <c r="A159" s="79"/>
      <c r="B159" s="82" t="s">
        <v>552</v>
      </c>
      <c r="C159" s="82" t="s">
        <v>457</v>
      </c>
      <c r="D159" s="82" t="str">
        <f t="shared" si="10"/>
        <v>Agnieszka Szkatula</v>
      </c>
      <c r="E159" s="81" t="str">
        <f>MID(Tableau2[[#This Row],[First Name]],1,1)&amp;Tableau2[[#This Row],[Last Name]]&amp;"@markem-imaje.com"</f>
        <v>ASzkatula@markem-imaje.com</v>
      </c>
      <c r="F159" s="89">
        <f>IFERROR(INDEX('Infosys User List'!G:G,MATCH(Tableau2[[#This Row],[Email]],'Infosys User List'!E:E,0)),"")</f>
        <v>0</v>
      </c>
      <c r="G159" s="86">
        <f>IFERROR(INDEX('Infosys User List'!D:D,MATCH(Tableau2[[#This Row],[Email]],'Infosys User List'!E:E,0)),"")</f>
        <v>0</v>
      </c>
      <c r="H159" s="88" t="str">
        <f>IFERROR(INDEX('SAP User List'!H:H,MATCH(Tableau2[[#This Row],[Email]],'SAP User List'!E:E,0)),"")</f>
        <v/>
      </c>
      <c r="I159" s="86" t="str">
        <f>IFERROR(INDEX('Infosys User List'!K:K,MATCH(Tableau2[[#This Row],[Email]],'Infosys User List'!E:E,0)),"Missing")</f>
        <v>Inactive</v>
      </c>
      <c r="J159" s="87">
        <f>IFERROR(INDEX('Infosys User List'!L:L,MATCH(Tableau2[[#This Row],[Email]],'Infosys User List'!E:E,0)),"")</f>
        <v>0</v>
      </c>
      <c r="K159" s="87">
        <f>IFERROR(INDEX('Infosys User List'!M:M,MATCH(Tableau2[[#This Row],[Email]],'Infosys User List'!E:E,0)),"")</f>
        <v>42862</v>
      </c>
      <c r="L159" s="88" t="str">
        <f>IFERROR(INDEX('Infosys User List'!F:F,MATCH(Tableau2[[#This Row],[Email]],'Infosys User List'!E:E,0)),"")</f>
        <v>Lodz</v>
      </c>
      <c r="M159" s="86"/>
      <c r="N159" s="86"/>
      <c r="O159" s="86">
        <f>IFERROR(INDEX('Infosys User List'!A:A,MATCH(Tableau2[[#This Row],[Email]],'Infosys User List'!E:E,0)),"")</f>
        <v>0</v>
      </c>
      <c r="P159" s="99"/>
      <c r="Q159" s="108" t="s">
        <v>6104</v>
      </c>
      <c r="R159" s="115" t="s">
        <v>6136</v>
      </c>
      <c r="S159" s="111" t="str">
        <f>IFERROR(IF(INDEX('SAP User List'!J:J,MATCH(Tableau2[[#This Row],[Employee ID]],'SAP User List'!J:J,0))=Tableau2[[#This Row],[Employee ID]],"Active","Inactive"),"Inactive")</f>
        <v>Inactive</v>
      </c>
      <c r="T159" s="115"/>
      <c r="U159" s="110"/>
      <c r="V159" s="115"/>
      <c r="W159" s="110"/>
      <c r="X159" s="116"/>
      <c r="Y159" s="95" t="str">
        <f>IFERROR(VLOOKUP(Tableau2[[#This Row],[Email]],'Bank Access List'!$A:$B,2,0),"Inactive")</f>
        <v>Inactive</v>
      </c>
      <c r="Z159" s="111"/>
      <c r="AA159" s="96"/>
      <c r="AB159" s="96" t="str">
        <f>IFERROR(IF(INDEX('Cadency User List'!O:O,MATCH(Tableau2[[#This Row],[Email]],'Cadency User List'!E:E,0))="Yes","Active","Inactive"),"Inactive")</f>
        <v>Inactive</v>
      </c>
      <c r="AC159" s="93"/>
      <c r="AD159" s="93"/>
      <c r="AE159" s="93"/>
      <c r="AF159" s="93"/>
      <c r="AG159" s="93"/>
      <c r="AH159" s="93"/>
      <c r="AI159" s="93"/>
      <c r="AJ159" s="93" t="str">
        <f t="shared" si="9"/>
        <v/>
      </c>
    </row>
    <row r="160" spans="1:36" x14ac:dyDescent="0.25">
      <c r="A160" s="79"/>
      <c r="B160" s="82" t="s">
        <v>944</v>
      </c>
      <c r="C160" s="82" t="s">
        <v>411</v>
      </c>
      <c r="D160" s="82" t="str">
        <f t="shared" si="10"/>
        <v>Iwona Czerwinska</v>
      </c>
      <c r="E160" s="81" t="str">
        <f>MID(Tableau2[[#This Row],[First Name]],1,1)&amp;Tableau2[[#This Row],[Last Name]]&amp;"@markem-imaje.com"</f>
        <v>ICzerwinska@markem-imaje.com</v>
      </c>
      <c r="F160" s="89">
        <f>IFERROR(INDEX('Infosys User List'!G:G,MATCH(Tableau2[[#This Row],[Email]],'Infosys User List'!E:E,0)),"")</f>
        <v>0</v>
      </c>
      <c r="G160" s="86">
        <f>IFERROR(INDEX('Infosys User List'!D:D,MATCH(Tableau2[[#This Row],[Email]],'Infosys User List'!E:E,0)),"")</f>
        <v>0</v>
      </c>
      <c r="H160" s="88" t="str">
        <f>IFERROR(INDEX('SAP User List'!H:H,MATCH(Tableau2[[#This Row],[Email]],'SAP User List'!E:E,0)),"")</f>
        <v/>
      </c>
      <c r="I160" s="86" t="str">
        <f>IFERROR(INDEX('Infosys User List'!K:K,MATCH(Tableau2[[#This Row],[Email]],'Infosys User List'!E:E,0)),"Missing")</f>
        <v>Inactive</v>
      </c>
      <c r="J160" s="87">
        <f>IFERROR(INDEX('Infosys User List'!L:L,MATCH(Tableau2[[#This Row],[Email]],'Infosys User List'!E:E,0)),"")</f>
        <v>0</v>
      </c>
      <c r="K160" s="87">
        <f>IFERROR(INDEX('Infosys User List'!M:M,MATCH(Tableau2[[#This Row],[Email]],'Infosys User List'!E:E,0)),"")</f>
        <v>42865</v>
      </c>
      <c r="L160" s="88" t="str">
        <f>IFERROR(INDEX('Infosys User List'!F:F,MATCH(Tableau2[[#This Row],[Email]],'Infosys User List'!E:E,0)),"")</f>
        <v>Lodz</v>
      </c>
      <c r="M160" s="86"/>
      <c r="N160" s="86"/>
      <c r="O160" s="86">
        <f>IFERROR(INDEX('Infosys User List'!A:A,MATCH(Tableau2[[#This Row],[Email]],'Infosys User List'!E:E,0)),"")</f>
        <v>0</v>
      </c>
      <c r="P160" s="99"/>
      <c r="Q160" s="108" t="s">
        <v>6104</v>
      </c>
      <c r="R160" s="115" t="s">
        <v>6136</v>
      </c>
      <c r="S160" s="111" t="str">
        <f>IFERROR(IF(INDEX('SAP User List'!J:J,MATCH(Tableau2[[#This Row],[Employee ID]],'SAP User List'!J:J,0))=Tableau2[[#This Row],[Employee ID]],"Active","Inactive"),"Inactive")</f>
        <v>Inactive</v>
      </c>
      <c r="T160" s="115"/>
      <c r="U160" s="110"/>
      <c r="V160" s="115"/>
      <c r="W160" s="110"/>
      <c r="X160" s="116"/>
      <c r="Y160" s="95" t="str">
        <f>IFERROR(VLOOKUP(Tableau2[[#This Row],[Email]],'Bank Access List'!$A:$B,2,0),"Inactive")</f>
        <v>Inactive</v>
      </c>
      <c r="Z160" s="111"/>
      <c r="AA160" s="96"/>
      <c r="AB160" s="96" t="str">
        <f>IFERROR(IF(INDEX('Cadency User List'!O:O,MATCH(Tableau2[[#This Row],[Email]],'Cadency User List'!E:E,0))="Yes","Active","Inactive"),"Inactive")</f>
        <v>Inactive</v>
      </c>
      <c r="AC160" s="93"/>
      <c r="AD160" s="93"/>
      <c r="AE160" s="93"/>
      <c r="AF160" s="93"/>
      <c r="AG160" s="93"/>
      <c r="AH160" s="93"/>
      <c r="AI160" s="93"/>
      <c r="AJ160" s="93" t="str">
        <f t="shared" si="9"/>
        <v/>
      </c>
    </row>
    <row r="161" spans="1:36" x14ac:dyDescent="0.25">
      <c r="A161" s="79"/>
      <c r="B161" s="82" t="s">
        <v>905</v>
      </c>
      <c r="C161" s="82" t="s">
        <v>5959</v>
      </c>
      <c r="D161" s="82" t="str">
        <f t="shared" si="10"/>
        <v>Christian Acevedo</v>
      </c>
      <c r="E161" s="81" t="str">
        <f>MID(Tableau2[[#This Row],[First Name]],1,1)&amp;Tableau2[[#This Row],[Last Name]]&amp;"@markem-imaje.com"</f>
        <v>CAcevedo@markem-imaje.com</v>
      </c>
      <c r="F161" s="89">
        <f>IFERROR(INDEX('Infosys User List'!G:G,MATCH(Tableau2[[#This Row],[Email]],'Infosys User List'!E:E,0)),"")</f>
        <v>0</v>
      </c>
      <c r="G161" s="86">
        <f>IFERROR(INDEX('Infosys User List'!D:D,MATCH(Tableau2[[#This Row],[Email]],'Infosys User List'!E:E,0)),"")</f>
        <v>0</v>
      </c>
      <c r="H161" s="88" t="str">
        <f>IFERROR(INDEX('SAP User List'!H:H,MATCH(Tableau2[[#This Row],[Email]],'SAP User List'!E:E,0)),"")</f>
        <v/>
      </c>
      <c r="I161" s="86" t="str">
        <f>IFERROR(INDEX('Infosys User List'!K:K,MATCH(Tableau2[[#This Row],[Email]],'Infosys User List'!E:E,0)),"Missing")</f>
        <v>Inactive</v>
      </c>
      <c r="J161" s="87">
        <f>IFERROR(INDEX('Infosys User List'!L:L,MATCH(Tableau2[[#This Row],[Email]],'Infosys User List'!E:E,0)),"")</f>
        <v>0</v>
      </c>
      <c r="K161" s="87">
        <f>IFERROR(INDEX('Infosys User List'!M:M,MATCH(Tableau2[[#This Row],[Email]],'Infosys User List'!E:E,0)),"")</f>
        <v>42881</v>
      </c>
      <c r="L161" s="88" t="str">
        <f>IFERROR(INDEX('Infosys User List'!F:F,MATCH(Tableau2[[#This Row],[Email]],'Infosys User List'!E:E,0)),"")</f>
        <v>Lodz</v>
      </c>
      <c r="M161" s="86"/>
      <c r="N161" s="86"/>
      <c r="O161" s="86">
        <f>IFERROR(INDEX('Infosys User List'!A:A,MATCH(Tableau2[[#This Row],[Email]],'Infosys User List'!E:E,0)),"")</f>
        <v>0</v>
      </c>
      <c r="P161" s="99"/>
      <c r="Q161" s="108" t="s">
        <v>6104</v>
      </c>
      <c r="R161" s="115" t="s">
        <v>6136</v>
      </c>
      <c r="S161" s="111" t="str">
        <f>IFERROR(IF(INDEX('SAP User List'!J:J,MATCH(Tableau2[[#This Row],[Employee ID]],'SAP User List'!J:J,0))=Tableau2[[#This Row],[Employee ID]],"Active","Inactive"),"Inactive")</f>
        <v>Inactive</v>
      </c>
      <c r="T161" s="115"/>
      <c r="U161" s="110"/>
      <c r="V161" s="115"/>
      <c r="W161" s="110"/>
      <c r="X161" s="116"/>
      <c r="Y161" s="95" t="str">
        <f>IFERROR(VLOOKUP(Tableau2[[#This Row],[Email]],'Bank Access List'!$A:$B,2,0),"Inactive")</f>
        <v>Inactive</v>
      </c>
      <c r="Z161" s="111"/>
      <c r="AA161" s="96"/>
      <c r="AB161" s="96" t="str">
        <f>IFERROR(IF(INDEX('Cadency User List'!O:O,MATCH(Tableau2[[#This Row],[Email]],'Cadency User List'!E:E,0))="Yes","Active","Inactive"),"Inactive")</f>
        <v>Inactive</v>
      </c>
      <c r="AC161" s="93"/>
      <c r="AD161" s="93"/>
      <c r="AE161" s="93"/>
      <c r="AF161" s="93"/>
      <c r="AG161" s="93"/>
      <c r="AH161" s="93"/>
      <c r="AI161" s="93"/>
      <c r="AJ161" s="93" t="str">
        <f t="shared" si="9"/>
        <v/>
      </c>
    </row>
    <row r="162" spans="1:36" x14ac:dyDescent="0.25">
      <c r="A162" s="79"/>
      <c r="B162" s="82" t="s">
        <v>57</v>
      </c>
      <c r="C162" s="82" t="s">
        <v>5961</v>
      </c>
      <c r="D162" s="82" t="str">
        <f t="shared" si="10"/>
        <v>Joanna Pochec</v>
      </c>
      <c r="E162" s="81" t="str">
        <f>MID(Tableau2[[#This Row],[First Name]],1,1)&amp;Tableau2[[#This Row],[Last Name]]&amp;"@markem-imaje.com"</f>
        <v>JPochec@markem-imaje.com</v>
      </c>
      <c r="F162" s="89">
        <f>IFERROR(INDEX('Infosys User List'!G:G,MATCH(Tableau2[[#This Row],[Email]],'Infosys User List'!E:E,0)),"")</f>
        <v>0</v>
      </c>
      <c r="G162" s="86">
        <f>IFERROR(INDEX('Infosys User List'!D:D,MATCH(Tableau2[[#This Row],[Email]],'Infosys User List'!E:E,0)),"")</f>
        <v>0</v>
      </c>
      <c r="H162" s="88" t="str">
        <f>IFERROR(INDEX('SAP User List'!H:H,MATCH(Tableau2[[#This Row],[Email]],'SAP User List'!E:E,0)),"")</f>
        <v/>
      </c>
      <c r="I162" s="86" t="str">
        <f>IFERROR(INDEX('Infosys User List'!K:K,MATCH(Tableau2[[#This Row],[Email]],'Infosys User List'!E:E,0)),"Missing")</f>
        <v>Inactive</v>
      </c>
      <c r="J162" s="87">
        <f>IFERROR(INDEX('Infosys User List'!L:L,MATCH(Tableau2[[#This Row],[Email]],'Infosys User List'!E:E,0)),"")</f>
        <v>0</v>
      </c>
      <c r="K162" s="87">
        <f>IFERROR(INDEX('Infosys User List'!M:M,MATCH(Tableau2[[#This Row],[Email]],'Infosys User List'!E:E,0)),"")</f>
        <v>42886</v>
      </c>
      <c r="L162" s="88" t="str">
        <f>IFERROR(INDEX('Infosys User List'!F:F,MATCH(Tableau2[[#This Row],[Email]],'Infosys User List'!E:E,0)),"")</f>
        <v>Lodz</v>
      </c>
      <c r="M162" s="86"/>
      <c r="N162" s="86"/>
      <c r="O162" s="86">
        <f>IFERROR(INDEX('Infosys User List'!A:A,MATCH(Tableau2[[#This Row],[Email]],'Infosys User List'!E:E,0)),"")</f>
        <v>0</v>
      </c>
      <c r="P162" s="99"/>
      <c r="Q162" s="108" t="s">
        <v>6104</v>
      </c>
      <c r="R162" s="115" t="s">
        <v>6136</v>
      </c>
      <c r="S162" s="111" t="str">
        <f>IFERROR(IF(INDEX('SAP User List'!J:J,MATCH(Tableau2[[#This Row],[Employee ID]],'SAP User List'!J:J,0))=Tableau2[[#This Row],[Employee ID]],"Active","Inactive"),"Inactive")</f>
        <v>Inactive</v>
      </c>
      <c r="T162" s="115"/>
      <c r="U162" s="110"/>
      <c r="V162" s="115"/>
      <c r="W162" s="110"/>
      <c r="X162" s="116"/>
      <c r="Y162" s="95" t="str">
        <f>IFERROR(VLOOKUP(Tableau2[[#This Row],[Email]],'Bank Access List'!$A:$B,2,0),"Inactive")</f>
        <v>Inactive</v>
      </c>
      <c r="Z162" s="111"/>
      <c r="AA162" s="96"/>
      <c r="AB162" s="96" t="str">
        <f>IFERROR(IF(INDEX('Cadency User List'!O:O,MATCH(Tableau2[[#This Row],[Email]],'Cadency User List'!E:E,0))="Yes","Active","Inactive"),"Inactive")</f>
        <v>Inactive</v>
      </c>
      <c r="AC162" s="93"/>
      <c r="AD162" s="93"/>
      <c r="AE162" s="93"/>
      <c r="AF162" s="93"/>
      <c r="AG162" s="93"/>
      <c r="AH162" s="93"/>
      <c r="AI162" s="93"/>
      <c r="AJ162" s="93" t="str">
        <f t="shared" si="9"/>
        <v/>
      </c>
    </row>
    <row r="163" spans="1:36" x14ac:dyDescent="0.25">
      <c r="A163" s="79"/>
      <c r="B163" s="82" t="s">
        <v>631</v>
      </c>
      <c r="C163" s="82" t="s">
        <v>433</v>
      </c>
      <c r="D163" s="82" t="str">
        <f t="shared" si="10"/>
        <v>Adrian Hyzy</v>
      </c>
      <c r="E163" s="81" t="str">
        <f>MID(Tableau2[[#This Row],[First Name]],1,1)&amp;Tableau2[[#This Row],[Last Name]]&amp;"@markem-imaje.com"</f>
        <v>AHyzy@markem-imaje.com</v>
      </c>
      <c r="F163" s="89">
        <f>IFERROR(INDEX('Infosys User List'!G:G,MATCH(Tableau2[[#This Row],[Email]],'Infosys User List'!E:E,0)),"")</f>
        <v>0</v>
      </c>
      <c r="G163" s="86">
        <f>IFERROR(INDEX('Infosys User List'!D:D,MATCH(Tableau2[[#This Row],[Email]],'Infosys User List'!E:E,0)),"")</f>
        <v>0</v>
      </c>
      <c r="H163" s="88" t="str">
        <f>IFERROR(INDEX('SAP User List'!H:H,MATCH(Tableau2[[#This Row],[Email]],'SAP User List'!E:E,0)),"")</f>
        <v/>
      </c>
      <c r="I163" s="86" t="str">
        <f>IFERROR(INDEX('Infosys User List'!K:K,MATCH(Tableau2[[#This Row],[Email]],'Infosys User List'!E:E,0)),"Missing")</f>
        <v>Inactive</v>
      </c>
      <c r="J163" s="87">
        <f>IFERROR(INDEX('Infosys User List'!L:L,MATCH(Tableau2[[#This Row],[Email]],'Infosys User List'!E:E,0)),"")</f>
        <v>0</v>
      </c>
      <c r="K163" s="87">
        <f>IFERROR(INDEX('Infosys User List'!M:M,MATCH(Tableau2[[#This Row],[Email]],'Infosys User List'!E:E,0)),"")</f>
        <v>42886</v>
      </c>
      <c r="L163" s="88" t="str">
        <f>IFERROR(INDEX('Infosys User List'!F:F,MATCH(Tableau2[[#This Row],[Email]],'Infosys User List'!E:E,0)),"")</f>
        <v>Lodz</v>
      </c>
      <c r="M163" s="86"/>
      <c r="N163" s="86"/>
      <c r="O163" s="86">
        <f>IFERROR(INDEX('Infosys User List'!A:A,MATCH(Tableau2[[#This Row],[Email]],'Infosys User List'!E:E,0)),"")</f>
        <v>0</v>
      </c>
      <c r="P163" s="99"/>
      <c r="Q163" s="108" t="s">
        <v>6104</v>
      </c>
      <c r="R163" s="115" t="s">
        <v>6136</v>
      </c>
      <c r="S163" s="111" t="str">
        <f>IFERROR(IF(INDEX('SAP User List'!J:J,MATCH(Tableau2[[#This Row],[Employee ID]],'SAP User List'!J:J,0))=Tableau2[[#This Row],[Employee ID]],"Active","Inactive"),"Inactive")</f>
        <v>Inactive</v>
      </c>
      <c r="T163" s="115"/>
      <c r="U163" s="110"/>
      <c r="V163" s="115"/>
      <c r="W163" s="110"/>
      <c r="X163" s="116"/>
      <c r="Y163" s="95" t="str">
        <f>IFERROR(VLOOKUP(Tableau2[[#This Row],[Email]],'Bank Access List'!$A:$B,2,0),"Inactive")</f>
        <v>Inactive</v>
      </c>
      <c r="Z163" s="111"/>
      <c r="AA163" s="96"/>
      <c r="AB163" s="96" t="str">
        <f>IFERROR(IF(INDEX('Cadency User List'!O:O,MATCH(Tableau2[[#This Row],[Email]],'Cadency User List'!E:E,0))="Yes","Active","Inactive"),"Inactive")</f>
        <v>Inactive</v>
      </c>
      <c r="AC163" s="93"/>
      <c r="AD163" s="93"/>
      <c r="AE163" s="93"/>
      <c r="AF163" s="93"/>
      <c r="AG163" s="93"/>
      <c r="AH163" s="93"/>
      <c r="AI163" s="93"/>
      <c r="AJ163" s="93" t="str">
        <f t="shared" si="9"/>
        <v/>
      </c>
    </row>
    <row r="164" spans="1:36" x14ac:dyDescent="0.25">
      <c r="A164" s="79"/>
      <c r="B164" s="82" t="s">
        <v>629</v>
      </c>
      <c r="C164" s="82" t="s">
        <v>396</v>
      </c>
      <c r="D164" s="82" t="str">
        <f t="shared" si="10"/>
        <v>Adam Bielecki</v>
      </c>
      <c r="E164" s="81" t="str">
        <f>MID(Tableau2[[#This Row],[First Name]],1,1)&amp;Tableau2[[#This Row],[Last Name]]&amp;"@markem-imaje.com"</f>
        <v>ABielecki@markem-imaje.com</v>
      </c>
      <c r="F164" s="89">
        <f>IFERROR(INDEX('Infosys User List'!G:G,MATCH(Tableau2[[#This Row],[Email]],'Infosys User List'!E:E,0)),"")</f>
        <v>0</v>
      </c>
      <c r="G164" s="86">
        <f>IFERROR(INDEX('Infosys User List'!D:D,MATCH(Tableau2[[#This Row],[Email]],'Infosys User List'!E:E,0)),"")</f>
        <v>0</v>
      </c>
      <c r="H164" s="88" t="str">
        <f>IFERROR(INDEX('SAP User List'!H:H,MATCH(Tableau2[[#This Row],[Email]],'SAP User List'!E:E,0)),"")</f>
        <v/>
      </c>
      <c r="I164" s="86" t="str">
        <f>IFERROR(INDEX('Infosys User List'!K:K,MATCH(Tableau2[[#This Row],[Email]],'Infosys User List'!E:E,0)),"Missing")</f>
        <v>Inactive</v>
      </c>
      <c r="J164" s="87">
        <f>IFERROR(INDEX('Infosys User List'!L:L,MATCH(Tableau2[[#This Row],[Email]],'Infosys User List'!E:E,0)),"")</f>
        <v>0</v>
      </c>
      <c r="K164" s="87">
        <f>IFERROR(INDEX('Infosys User List'!M:M,MATCH(Tableau2[[#This Row],[Email]],'Infosys User List'!E:E,0)),"")</f>
        <v>42886</v>
      </c>
      <c r="L164" s="88" t="str">
        <f>IFERROR(INDEX('Infosys User List'!F:F,MATCH(Tableau2[[#This Row],[Email]],'Infosys User List'!E:E,0)),"")</f>
        <v>Lodz</v>
      </c>
      <c r="M164" s="86"/>
      <c r="N164" s="86"/>
      <c r="O164" s="86">
        <f>IFERROR(INDEX('Infosys User List'!A:A,MATCH(Tableau2[[#This Row],[Email]],'Infosys User List'!E:E,0)),"")</f>
        <v>0</v>
      </c>
      <c r="P164" s="99"/>
      <c r="Q164" s="108" t="s">
        <v>6104</v>
      </c>
      <c r="R164" s="115" t="s">
        <v>6136</v>
      </c>
      <c r="S164" s="111" t="str">
        <f>IFERROR(IF(INDEX('SAP User List'!J:J,MATCH(Tableau2[[#This Row],[Employee ID]],'SAP User List'!J:J,0))=Tableau2[[#This Row],[Employee ID]],"Active","Inactive"),"Inactive")</f>
        <v>Inactive</v>
      </c>
      <c r="T164" s="115"/>
      <c r="U164" s="110"/>
      <c r="V164" s="115"/>
      <c r="W164" s="110"/>
      <c r="X164" s="116"/>
      <c r="Y164" s="95" t="str">
        <f>IFERROR(VLOOKUP(Tableau2[[#This Row],[Email]],'Bank Access List'!$A:$B,2,0),"Inactive")</f>
        <v>Inactive</v>
      </c>
      <c r="Z164" s="111"/>
      <c r="AA164" s="96"/>
      <c r="AB164" s="96" t="str">
        <f>IFERROR(IF(INDEX('Cadency User List'!O:O,MATCH(Tableau2[[#This Row],[Email]],'Cadency User List'!E:E,0))="Yes","Active","Inactive"),"Inactive")</f>
        <v>Inactive</v>
      </c>
      <c r="AC164" s="93"/>
      <c r="AD164" s="93"/>
      <c r="AE164" s="93"/>
      <c r="AF164" s="93"/>
      <c r="AG164" s="93"/>
      <c r="AH164" s="93"/>
      <c r="AI164" s="93"/>
      <c r="AJ164" s="93" t="str">
        <f t="shared" ref="AJ164:AJ197" si="11">IF(COUNTIF(Q164:AI164,"*Requested*"),"Yes","")</f>
        <v/>
      </c>
    </row>
    <row r="165" spans="1:36" x14ac:dyDescent="0.25">
      <c r="A165" s="79"/>
      <c r="B165" s="82" t="s">
        <v>5858</v>
      </c>
      <c r="C165" s="82" t="s">
        <v>5963</v>
      </c>
      <c r="D165" s="82" t="str">
        <f t="shared" si="10"/>
        <v>Monika Ostrowska</v>
      </c>
      <c r="E165" s="81" t="str">
        <f>MID(Tableau2[[#This Row],[First Name]],1,1)&amp;Tableau2[[#This Row],[Last Name]]&amp;"@markem-imaje.com"</f>
        <v>MOstrowska@markem-imaje.com</v>
      </c>
      <c r="F165" s="89">
        <f>IFERROR(INDEX('Infosys User List'!G:G,MATCH(Tableau2[[#This Row],[Email]],'Infosys User List'!E:E,0)),"")</f>
        <v>0</v>
      </c>
      <c r="G165" s="86">
        <f>IFERROR(INDEX('Infosys User List'!D:D,MATCH(Tableau2[[#This Row],[Email]],'Infosys User List'!E:E,0)),"")</f>
        <v>0</v>
      </c>
      <c r="H165" s="88" t="str">
        <f>IFERROR(INDEX('SAP User List'!H:H,MATCH(Tableau2[[#This Row],[Email]],'SAP User List'!E:E,0)),"")</f>
        <v/>
      </c>
      <c r="I165" s="86" t="str">
        <f>IFERROR(INDEX('Infosys User List'!K:K,MATCH(Tableau2[[#This Row],[Email]],'Infosys User List'!E:E,0)),"Missing")</f>
        <v>Inactive</v>
      </c>
      <c r="J165" s="87">
        <f>IFERROR(INDEX('Infosys User List'!L:L,MATCH(Tableau2[[#This Row],[Email]],'Infosys User List'!E:E,0)),"")</f>
        <v>0</v>
      </c>
      <c r="K165" s="87">
        <f>IFERROR(INDEX('Infosys User List'!M:M,MATCH(Tableau2[[#This Row],[Email]],'Infosys User List'!E:E,0)),"")</f>
        <v>42886</v>
      </c>
      <c r="L165" s="88" t="str">
        <f>IFERROR(INDEX('Infosys User List'!F:F,MATCH(Tableau2[[#This Row],[Email]],'Infosys User List'!E:E,0)),"")</f>
        <v>Lodz</v>
      </c>
      <c r="M165" s="86"/>
      <c r="N165" s="86"/>
      <c r="O165" s="86">
        <f>IFERROR(INDEX('Infosys User List'!A:A,MATCH(Tableau2[[#This Row],[Email]],'Infosys User List'!E:E,0)),"")</f>
        <v>0</v>
      </c>
      <c r="P165" s="99"/>
      <c r="Q165" s="108" t="s">
        <v>6104</v>
      </c>
      <c r="R165" s="115" t="s">
        <v>6136</v>
      </c>
      <c r="S165" s="111" t="str">
        <f>IFERROR(IF(INDEX('SAP User List'!J:J,MATCH(Tableau2[[#This Row],[Employee ID]],'SAP User List'!J:J,0))=Tableau2[[#This Row],[Employee ID]],"Active","Inactive"),"Inactive")</f>
        <v>Inactive</v>
      </c>
      <c r="T165" s="115"/>
      <c r="U165" s="110"/>
      <c r="V165" s="115"/>
      <c r="W165" s="110"/>
      <c r="X165" s="116"/>
      <c r="Y165" s="95" t="str">
        <f>IFERROR(VLOOKUP(Tableau2[[#This Row],[Email]],'Bank Access List'!$A:$B,2,0),"Inactive")</f>
        <v>Inactive</v>
      </c>
      <c r="Z165" s="111"/>
      <c r="AA165" s="96"/>
      <c r="AB165" s="96" t="str">
        <f>IFERROR(IF(INDEX('Cadency User List'!O:O,MATCH(Tableau2[[#This Row],[Email]],'Cadency User List'!E:E,0))="Yes","Active","Inactive"),"Inactive")</f>
        <v>Inactive</v>
      </c>
      <c r="AC165" s="93"/>
      <c r="AD165" s="93"/>
      <c r="AE165" s="93"/>
      <c r="AF165" s="93"/>
      <c r="AG165" s="93"/>
      <c r="AH165" s="93"/>
      <c r="AI165" s="93"/>
      <c r="AJ165" s="93" t="str">
        <f t="shared" si="11"/>
        <v/>
      </c>
    </row>
    <row r="166" spans="1:36" x14ac:dyDescent="0.25">
      <c r="A166" s="79"/>
      <c r="B166" s="82" t="s">
        <v>1113</v>
      </c>
      <c r="C166" s="82" t="s">
        <v>1114</v>
      </c>
      <c r="D166" s="82" t="str">
        <f t="shared" si="10"/>
        <v>Iryna Danylo</v>
      </c>
      <c r="E166" s="81" t="str">
        <f>MID(Tableau2[[#This Row],[First Name]],1,1)&amp;Tableau2[[#This Row],[Last Name]]&amp;"@markem-imaje.com"</f>
        <v>IDanylo@markem-imaje.com</v>
      </c>
      <c r="F166" s="89">
        <f>IFERROR(INDEX('Infosys User List'!G:G,MATCH(Tableau2[[#This Row],[Email]],'Infosys User List'!E:E,0)),"")</f>
        <v>0</v>
      </c>
      <c r="G166" s="86">
        <f>IFERROR(INDEX('Infosys User List'!D:D,MATCH(Tableau2[[#This Row],[Email]],'Infosys User List'!E:E,0)),"")</f>
        <v>0</v>
      </c>
      <c r="H166" s="88" t="str">
        <f>IFERROR(INDEX('SAP User List'!H:H,MATCH(Tableau2[[#This Row],[Email]],'SAP User List'!E:E,0)),"")</f>
        <v/>
      </c>
      <c r="I166" s="86" t="str">
        <f>IFERROR(INDEX('Infosys User List'!K:K,MATCH(Tableau2[[#This Row],[Email]],'Infosys User List'!E:E,0)),"Missing")</f>
        <v>Inactive</v>
      </c>
      <c r="J166" s="87">
        <f>IFERROR(INDEX('Infosys User List'!L:L,MATCH(Tableau2[[#This Row],[Email]],'Infosys User List'!E:E,0)),"")</f>
        <v>0</v>
      </c>
      <c r="K166" s="87">
        <f>IFERROR(INDEX('Infosys User List'!M:M,MATCH(Tableau2[[#This Row],[Email]],'Infosys User List'!E:E,0)),"")</f>
        <v>42888</v>
      </c>
      <c r="L166" s="88" t="str">
        <f>IFERROR(INDEX('Infosys User List'!F:F,MATCH(Tableau2[[#This Row],[Email]],'Infosys User List'!E:E,0)),"")</f>
        <v>Lodz</v>
      </c>
      <c r="M166" s="86"/>
      <c r="N166" s="86"/>
      <c r="O166" s="86">
        <f>IFERROR(INDEX('Infosys User List'!A:A,MATCH(Tableau2[[#This Row],[Email]],'Infosys User List'!E:E,0)),"")</f>
        <v>0</v>
      </c>
      <c r="P166" s="99"/>
      <c r="Q166" s="108" t="s">
        <v>6104</v>
      </c>
      <c r="R166" s="115" t="s">
        <v>6136</v>
      </c>
      <c r="S166" s="111" t="str">
        <f>IFERROR(IF(INDEX('SAP User List'!J:J,MATCH(Tableau2[[#This Row],[Employee ID]],'SAP User List'!J:J,0))=Tableau2[[#This Row],[Employee ID]],"Active","Inactive"),"Inactive")</f>
        <v>Inactive</v>
      </c>
      <c r="T166" s="115"/>
      <c r="U166" s="110"/>
      <c r="V166" s="115"/>
      <c r="W166" s="110"/>
      <c r="X166" s="116"/>
      <c r="Y166" s="95" t="str">
        <f>IFERROR(VLOOKUP(Tableau2[[#This Row],[Email]],'Bank Access List'!$A:$B,2,0),"Inactive")</f>
        <v>Inactive</v>
      </c>
      <c r="Z166" s="111"/>
      <c r="AA166" s="93" t="s">
        <v>6136</v>
      </c>
      <c r="AB166" s="96" t="str">
        <f>IFERROR(IF(INDEX('Cadency User List'!O:O,MATCH(Tableau2[[#This Row],[Email]],'Cadency User List'!E:E,0))="Yes","Active","Inactive"),"Inactive")</f>
        <v>Active</v>
      </c>
      <c r="AC166" s="93"/>
      <c r="AD166" s="93"/>
      <c r="AE166" s="93"/>
      <c r="AF166" s="93"/>
      <c r="AG166" s="93"/>
      <c r="AH166" s="93"/>
      <c r="AI166" s="93"/>
      <c r="AJ166" s="93" t="str">
        <f t="shared" si="11"/>
        <v/>
      </c>
    </row>
    <row r="167" spans="1:36" x14ac:dyDescent="0.25">
      <c r="A167" s="79"/>
      <c r="B167" s="82" t="s">
        <v>2117</v>
      </c>
      <c r="C167" s="82" t="s">
        <v>5966</v>
      </c>
      <c r="D167" s="82" t="str">
        <f t="shared" si="10"/>
        <v>Edson Canganjo</v>
      </c>
      <c r="E167" s="81" t="str">
        <f>MID(Tableau2[[#This Row],[First Name]],1,1)&amp;Tableau2[[#This Row],[Last Name]]&amp;"@markem-imaje.com"</f>
        <v>ECanganjo@markem-imaje.com</v>
      </c>
      <c r="F167" s="89">
        <f>IFERROR(INDEX('Infosys User List'!G:G,MATCH(Tableau2[[#This Row],[Email]],'Infosys User List'!E:E,0)),"")</f>
        <v>0</v>
      </c>
      <c r="G167" s="86">
        <f>IFERROR(INDEX('Infosys User List'!D:D,MATCH(Tableau2[[#This Row],[Email]],'Infosys User List'!E:E,0)),"")</f>
        <v>0</v>
      </c>
      <c r="H167" s="88" t="str">
        <f>IFERROR(INDEX('SAP User List'!H:H,MATCH(Tableau2[[#This Row],[Email]],'SAP User List'!E:E,0)),"")</f>
        <v/>
      </c>
      <c r="I167" s="86" t="str">
        <f>IFERROR(INDEX('Infosys User List'!K:K,MATCH(Tableau2[[#This Row],[Email]],'Infosys User List'!E:E,0)),"Missing")</f>
        <v>Inactive</v>
      </c>
      <c r="J167" s="87">
        <f>IFERROR(INDEX('Infosys User List'!L:L,MATCH(Tableau2[[#This Row],[Email]],'Infosys User List'!E:E,0)),"")</f>
        <v>0</v>
      </c>
      <c r="K167" s="87">
        <f>IFERROR(INDEX('Infosys User List'!M:M,MATCH(Tableau2[[#This Row],[Email]],'Infosys User List'!E:E,0)),"")</f>
        <v>42898</v>
      </c>
      <c r="L167" s="88" t="str">
        <f>IFERROR(INDEX('Infosys User List'!F:F,MATCH(Tableau2[[#This Row],[Email]],'Infosys User List'!E:E,0)),"")</f>
        <v>Lodz</v>
      </c>
      <c r="M167" s="86"/>
      <c r="N167" s="86"/>
      <c r="O167" s="86">
        <f>IFERROR(INDEX('Infosys User List'!A:A,MATCH(Tableau2[[#This Row],[Email]],'Infosys User List'!E:E,0)),"")</f>
        <v>0</v>
      </c>
      <c r="P167" s="99"/>
      <c r="Q167" s="108" t="s">
        <v>6104</v>
      </c>
      <c r="R167" s="115" t="s">
        <v>6136</v>
      </c>
      <c r="S167" s="111" t="str">
        <f>IFERROR(IF(INDEX('SAP User List'!J:J,MATCH(Tableau2[[#This Row],[Employee ID]],'SAP User List'!J:J,0))=Tableau2[[#This Row],[Employee ID]],"Active","Inactive"),"Inactive")</f>
        <v>Inactive</v>
      </c>
      <c r="T167" s="115"/>
      <c r="U167" s="110"/>
      <c r="V167" s="115"/>
      <c r="W167" s="110"/>
      <c r="X167" s="116"/>
      <c r="Y167" s="95" t="str">
        <f>IFERROR(VLOOKUP(Tableau2[[#This Row],[Email]],'Bank Access List'!$A:$B,2,0),"Inactive")</f>
        <v>Inactive</v>
      </c>
      <c r="Z167" s="111"/>
      <c r="AA167" s="96"/>
      <c r="AB167" s="96" t="str">
        <f>IFERROR(IF(INDEX('Cadency User List'!O:O,MATCH(Tableau2[[#This Row],[Email]],'Cadency User List'!E:E,0))="Yes","Active","Inactive"),"Inactive")</f>
        <v>Inactive</v>
      </c>
      <c r="AC167" s="93"/>
      <c r="AD167" s="93"/>
      <c r="AE167" s="93"/>
      <c r="AF167" s="93"/>
      <c r="AG167" s="93"/>
      <c r="AH167" s="93"/>
      <c r="AI167" s="93"/>
      <c r="AJ167" s="93" t="str">
        <f t="shared" si="11"/>
        <v/>
      </c>
    </row>
    <row r="168" spans="1:36" x14ac:dyDescent="0.25">
      <c r="A168" s="79"/>
      <c r="B168" s="82" t="s">
        <v>6116</v>
      </c>
      <c r="C168" s="82" t="s">
        <v>6125</v>
      </c>
      <c r="D168" s="82" t="str">
        <f t="shared" si="10"/>
        <v>Anis Mzoughi</v>
      </c>
      <c r="E168" s="81" t="str">
        <f>MID(Tableau2[[#This Row],[First Name]],1,1)&amp;Tableau2[[#This Row],[Last Name]]&amp;"@markem-imaje.com"</f>
        <v>AMzoughi@markem-imaje.com</v>
      </c>
      <c r="F168" s="89">
        <f>IFERROR(INDEX('Infosys User List'!G:G,MATCH(Tableau2[[#This Row],[Email]],'Infosys User List'!E:E,0)),"")</f>
        <v>0</v>
      </c>
      <c r="G168" s="86">
        <f>IFERROR(INDEX('Infosys User List'!D:D,MATCH(Tableau2[[#This Row],[Email]],'Infosys User List'!E:E,0)),"")</f>
        <v>0</v>
      </c>
      <c r="H168" s="88" t="str">
        <f>IFERROR(INDEX('SAP User List'!H:H,MATCH(Tableau2[[#This Row],[Email]],'SAP User List'!E:E,0)),"")</f>
        <v/>
      </c>
      <c r="I168" s="86" t="str">
        <f>IFERROR(INDEX('Infosys User List'!K:K,MATCH(Tableau2[[#This Row],[Email]],'Infosys User List'!E:E,0)),"Missing")</f>
        <v>Inactive</v>
      </c>
      <c r="J168" s="87">
        <f>IFERROR(INDEX('Infosys User List'!L:L,MATCH(Tableau2[[#This Row],[Email]],'Infosys User List'!E:E,0)),"")</f>
        <v>0</v>
      </c>
      <c r="K168" s="87">
        <f>IFERROR(INDEX('Infosys User List'!M:M,MATCH(Tableau2[[#This Row],[Email]],'Infosys User List'!E:E,0)),"")</f>
        <v>42914</v>
      </c>
      <c r="L168" s="88" t="str">
        <f>IFERROR(INDEX('Infosys User List'!F:F,MATCH(Tableau2[[#This Row],[Email]],'Infosys User List'!E:E,0)),"")</f>
        <v>Lodz</v>
      </c>
      <c r="M168" s="86"/>
      <c r="N168" s="86"/>
      <c r="O168" s="86">
        <f>IFERROR(INDEX('Infosys User List'!A:A,MATCH(Tableau2[[#This Row],[Email]],'Infosys User List'!E:E,0)),"")</f>
        <v>0</v>
      </c>
      <c r="P168" s="99"/>
      <c r="Q168" s="108" t="s">
        <v>6104</v>
      </c>
      <c r="R168" s="115" t="s">
        <v>6136</v>
      </c>
      <c r="S168" s="111" t="str">
        <f>IFERROR(IF(INDEX('SAP User List'!J:J,MATCH(Tableau2[[#This Row],[Employee ID]],'SAP User List'!J:J,0))=Tableau2[[#This Row],[Employee ID]],"Active","Inactive"),"Inactive")</f>
        <v>Inactive</v>
      </c>
      <c r="T168" s="115"/>
      <c r="U168" s="110"/>
      <c r="V168" s="115"/>
      <c r="W168" s="110"/>
      <c r="X168" s="116"/>
      <c r="Y168" s="95" t="str">
        <f>IFERROR(VLOOKUP(Tableau2[[#This Row],[Email]],'Bank Access List'!$A:$B,2,0),"Inactive")</f>
        <v>Inactive</v>
      </c>
      <c r="Z168" s="111"/>
      <c r="AA168" s="96"/>
      <c r="AB168" s="96" t="str">
        <f>IFERROR(IF(INDEX('Cadency User List'!O:O,MATCH(Tableau2[[#This Row],[Email]],'Cadency User List'!E:E,0))="Yes","Active","Inactive"),"Inactive")</f>
        <v>Inactive</v>
      </c>
      <c r="AC168" s="93"/>
      <c r="AD168" s="93"/>
      <c r="AE168" s="93"/>
      <c r="AF168" s="93"/>
      <c r="AG168" s="93"/>
      <c r="AH168" s="93"/>
      <c r="AI168" s="93"/>
      <c r="AJ168" s="93" t="str">
        <f t="shared" si="11"/>
        <v/>
      </c>
    </row>
    <row r="169" spans="1:36" x14ac:dyDescent="0.25">
      <c r="A169" s="79"/>
      <c r="B169" s="82" t="s">
        <v>971</v>
      </c>
      <c r="C169" s="82" t="s">
        <v>5969</v>
      </c>
      <c r="D169" s="82" t="str">
        <f t="shared" si="10"/>
        <v>Rafal Lasinski</v>
      </c>
      <c r="E169" s="81" t="str">
        <f>MID(Tableau2[[#This Row],[First Name]],1,1)&amp;Tableau2[[#This Row],[Last Name]]&amp;"@markem-imaje.com"</f>
        <v>RLasinski@markem-imaje.com</v>
      </c>
      <c r="F169" s="89">
        <f>IFERROR(INDEX('Infosys User List'!G:G,MATCH(Tableau2[[#This Row],[Email]],'Infosys User List'!E:E,0)),"")</f>
        <v>0</v>
      </c>
      <c r="G169" s="86">
        <f>IFERROR(INDEX('Infosys User List'!D:D,MATCH(Tableau2[[#This Row],[Email]],'Infosys User List'!E:E,0)),"")</f>
        <v>0</v>
      </c>
      <c r="H169" s="88" t="str">
        <f>IFERROR(INDEX('SAP User List'!H:H,MATCH(Tableau2[[#This Row],[Email]],'SAP User List'!E:E,0)),"")</f>
        <v/>
      </c>
      <c r="I169" s="86" t="str">
        <f>IFERROR(INDEX('Infosys User List'!K:K,MATCH(Tableau2[[#This Row],[Email]],'Infosys User List'!E:E,0)),"Missing")</f>
        <v>Inactive</v>
      </c>
      <c r="J169" s="87">
        <f>IFERROR(INDEX('Infosys User List'!L:L,MATCH(Tableau2[[#This Row],[Email]],'Infosys User List'!E:E,0)),"")</f>
        <v>0</v>
      </c>
      <c r="K169" s="87">
        <f>IFERROR(INDEX('Infosys User List'!M:M,MATCH(Tableau2[[#This Row],[Email]],'Infosys User List'!E:E,0)),"")</f>
        <v>42916</v>
      </c>
      <c r="L169" s="88" t="str">
        <f>IFERROR(INDEX('Infosys User List'!F:F,MATCH(Tableau2[[#This Row],[Email]],'Infosys User List'!E:E,0)),"")</f>
        <v>Lodz</v>
      </c>
      <c r="M169" s="86"/>
      <c r="N169" s="86"/>
      <c r="O169" s="86">
        <f>IFERROR(INDEX('Infosys User List'!A:A,MATCH(Tableau2[[#This Row],[Email]],'Infosys User List'!E:E,0)),"")</f>
        <v>0</v>
      </c>
      <c r="P169" s="99"/>
      <c r="Q169" s="108" t="s">
        <v>6104</v>
      </c>
      <c r="R169" s="115" t="s">
        <v>6136</v>
      </c>
      <c r="S169" s="111" t="str">
        <f>IFERROR(IF(INDEX('SAP User List'!J:J,MATCH(Tableau2[[#This Row],[Employee ID]],'SAP User List'!J:J,0))=Tableau2[[#This Row],[Employee ID]],"Active","Inactive"),"Inactive")</f>
        <v>Inactive</v>
      </c>
      <c r="T169" s="115"/>
      <c r="U169" s="110"/>
      <c r="V169" s="115"/>
      <c r="W169" s="110"/>
      <c r="X169" s="116"/>
      <c r="Y169" s="95" t="str">
        <f>IFERROR(VLOOKUP(Tableau2[[#This Row],[Email]],'Bank Access List'!$A:$B,2,0),"Inactive")</f>
        <v>Inactive</v>
      </c>
      <c r="Z169" s="111"/>
      <c r="AA169" s="96"/>
      <c r="AB169" s="96" t="str">
        <f>IFERROR(IF(INDEX('Cadency User List'!O:O,MATCH(Tableau2[[#This Row],[Email]],'Cadency User List'!E:E,0))="Yes","Active","Inactive"),"Inactive")</f>
        <v>Inactive</v>
      </c>
      <c r="AC169" s="93"/>
      <c r="AD169" s="93"/>
      <c r="AE169" s="93"/>
      <c r="AF169" s="93"/>
      <c r="AG169" s="93"/>
      <c r="AH169" s="93"/>
      <c r="AI169" s="93"/>
      <c r="AJ169" s="93" t="str">
        <f t="shared" si="11"/>
        <v/>
      </c>
    </row>
    <row r="170" spans="1:36" x14ac:dyDescent="0.25">
      <c r="A170" s="79"/>
      <c r="B170" s="82" t="s">
        <v>8</v>
      </c>
      <c r="C170" s="82" t="s">
        <v>1210</v>
      </c>
      <c r="D170" s="82" t="str">
        <f t="shared" si="10"/>
        <v>Katarzyna Pingot</v>
      </c>
      <c r="E170" s="81" t="str">
        <f>MID(Tableau2[[#This Row],[First Name]],1,1)&amp;Tableau2[[#This Row],[Last Name]]&amp;"@markem-imaje.com"</f>
        <v>KPingot@markem-imaje.com</v>
      </c>
      <c r="F170" s="89">
        <f>IFERROR(INDEX('Infosys User List'!G:G,MATCH(Tableau2[[#This Row],[Email]],'Infosys User List'!E:E,0)),"")</f>
        <v>0</v>
      </c>
      <c r="G170" s="86">
        <f>IFERROR(INDEX('Infosys User List'!D:D,MATCH(Tableau2[[#This Row],[Email]],'Infosys User List'!E:E,0)),"")</f>
        <v>0</v>
      </c>
      <c r="H170" s="88" t="str">
        <f>IFERROR(INDEX('SAP User List'!H:H,MATCH(Tableau2[[#This Row],[Email]],'SAP User List'!E:E,0)),"")</f>
        <v/>
      </c>
      <c r="I170" s="86" t="str">
        <f>IFERROR(INDEX('Infosys User List'!K:K,MATCH(Tableau2[[#This Row],[Email]],'Infosys User List'!E:E,0)),"Missing")</f>
        <v>Inactive</v>
      </c>
      <c r="J170" s="87">
        <f>IFERROR(INDEX('Infosys User List'!L:L,MATCH(Tableau2[[#This Row],[Email]],'Infosys User List'!E:E,0)),"")</f>
        <v>0</v>
      </c>
      <c r="K170" s="87">
        <f>IFERROR(INDEX('Infosys User List'!M:M,MATCH(Tableau2[[#This Row],[Email]],'Infosys User List'!E:E,0)),"")</f>
        <v>42916</v>
      </c>
      <c r="L170" s="88" t="str">
        <f>IFERROR(INDEX('Infosys User List'!F:F,MATCH(Tableau2[[#This Row],[Email]],'Infosys User List'!E:E,0)),"")</f>
        <v>Lodz</v>
      </c>
      <c r="M170" s="86"/>
      <c r="N170" s="86"/>
      <c r="O170" s="86">
        <f>IFERROR(INDEX('Infosys User List'!A:A,MATCH(Tableau2[[#This Row],[Email]],'Infosys User List'!E:E,0)),"")</f>
        <v>0</v>
      </c>
      <c r="P170" s="99"/>
      <c r="Q170" s="108" t="s">
        <v>6104</v>
      </c>
      <c r="R170" s="115" t="s">
        <v>6136</v>
      </c>
      <c r="S170" s="111" t="str">
        <f>IFERROR(IF(INDEX('SAP User List'!J:J,MATCH(Tableau2[[#This Row],[Employee ID]],'SAP User List'!J:J,0))=Tableau2[[#This Row],[Employee ID]],"Active","Inactive"),"Inactive")</f>
        <v>Inactive</v>
      </c>
      <c r="T170" s="115"/>
      <c r="U170" s="110"/>
      <c r="V170" s="115"/>
      <c r="W170" s="110"/>
      <c r="X170" s="116"/>
      <c r="Y170" s="95" t="str">
        <f>IFERROR(VLOOKUP(Tableau2[[#This Row],[Email]],'Bank Access List'!$A:$B,2,0),"Inactive")</f>
        <v>Inactive</v>
      </c>
      <c r="Z170" s="111"/>
      <c r="AA170" s="96"/>
      <c r="AB170" s="96" t="str">
        <f>IFERROR(IF(INDEX('Cadency User List'!O:O,MATCH(Tableau2[[#This Row],[Email]],'Cadency User List'!E:E,0))="Yes","Active","Inactive"),"Inactive")</f>
        <v>Inactive</v>
      </c>
      <c r="AC170" s="93"/>
      <c r="AD170" s="93"/>
      <c r="AE170" s="93"/>
      <c r="AF170" s="93"/>
      <c r="AG170" s="93"/>
      <c r="AH170" s="93"/>
      <c r="AI170" s="93"/>
      <c r="AJ170" s="93" t="str">
        <f t="shared" si="11"/>
        <v/>
      </c>
    </row>
    <row r="171" spans="1:36" x14ac:dyDescent="0.25">
      <c r="A171" s="79"/>
      <c r="B171" s="82" t="s">
        <v>1278</v>
      </c>
      <c r="C171" s="82" t="s">
        <v>441</v>
      </c>
      <c r="D171" s="82" t="str">
        <f t="shared" si="10"/>
        <v>Marlena Lesiewicz</v>
      </c>
      <c r="E171" s="81" t="str">
        <f>MID(Tableau2[[#This Row],[First Name]],1,1)&amp;Tableau2[[#This Row],[Last Name]]&amp;"@markem-imaje.com"</f>
        <v>MLesiewicz@markem-imaje.com</v>
      </c>
      <c r="F171" s="89">
        <f>IFERROR(INDEX('Infosys User List'!G:G,MATCH(Tableau2[[#This Row],[Email]],'Infosys User List'!E:E,0)),"")</f>
        <v>0</v>
      </c>
      <c r="G171" s="86">
        <f>IFERROR(INDEX('Infosys User List'!D:D,MATCH(Tableau2[[#This Row],[Email]],'Infosys User List'!E:E,0)),"")</f>
        <v>0</v>
      </c>
      <c r="H171" s="88" t="str">
        <f>IFERROR(INDEX('SAP User List'!H:H,MATCH(Tableau2[[#This Row],[Email]],'SAP User List'!E:E,0)),"")</f>
        <v/>
      </c>
      <c r="I171" s="86" t="str">
        <f>IFERROR(INDEX('Infosys User List'!K:K,MATCH(Tableau2[[#This Row],[Email]],'Infosys User List'!E:E,0)),"Missing")</f>
        <v>Inactive</v>
      </c>
      <c r="J171" s="87">
        <f>IFERROR(INDEX('Infosys User List'!L:L,MATCH(Tableau2[[#This Row],[Email]],'Infosys User List'!E:E,0)),"")</f>
        <v>0</v>
      </c>
      <c r="K171" s="87">
        <f>IFERROR(INDEX('Infosys User List'!M:M,MATCH(Tableau2[[#This Row],[Email]],'Infosys User List'!E:E,0)),"")</f>
        <v>42930</v>
      </c>
      <c r="L171" s="88" t="str">
        <f>IFERROR(INDEX('Infosys User List'!F:F,MATCH(Tableau2[[#This Row],[Email]],'Infosys User List'!E:E,0)),"")</f>
        <v>Lodz</v>
      </c>
      <c r="M171" s="86"/>
      <c r="N171" s="86"/>
      <c r="O171" s="86">
        <f>IFERROR(INDEX('Infosys User List'!A:A,MATCH(Tableau2[[#This Row],[Email]],'Infosys User List'!E:E,0)),"")</f>
        <v>0</v>
      </c>
      <c r="P171" s="99"/>
      <c r="Q171" s="108" t="s">
        <v>6104</v>
      </c>
      <c r="R171" s="115" t="s">
        <v>6136</v>
      </c>
      <c r="S171" s="111" t="str">
        <f>IFERROR(IF(INDEX('SAP User List'!J:J,MATCH(Tableau2[[#This Row],[Employee ID]],'SAP User List'!J:J,0))=Tableau2[[#This Row],[Employee ID]],"Active","Inactive"),"Inactive")</f>
        <v>Inactive</v>
      </c>
      <c r="T171" s="115"/>
      <c r="U171" s="110"/>
      <c r="V171" s="115"/>
      <c r="W171" s="110"/>
      <c r="X171" s="116"/>
      <c r="Y171" s="95" t="str">
        <f>IFERROR(VLOOKUP(Tableau2[[#This Row],[Email]],'Bank Access List'!$A:$B,2,0),"Inactive")</f>
        <v>Inactive</v>
      </c>
      <c r="Z171" s="111"/>
      <c r="AA171" s="96"/>
      <c r="AB171" s="96" t="str">
        <f>IFERROR(IF(INDEX('Cadency User List'!O:O,MATCH(Tableau2[[#This Row],[Email]],'Cadency User List'!E:E,0))="Yes","Active","Inactive"),"Inactive")</f>
        <v>Inactive</v>
      </c>
      <c r="AC171" s="93"/>
      <c r="AD171" s="93"/>
      <c r="AE171" s="93"/>
      <c r="AF171" s="93"/>
      <c r="AG171" s="93"/>
      <c r="AH171" s="93"/>
      <c r="AI171" s="93"/>
      <c r="AJ171" s="93" t="str">
        <f t="shared" si="11"/>
        <v/>
      </c>
    </row>
    <row r="172" spans="1:36" x14ac:dyDescent="0.25">
      <c r="A172" s="79"/>
      <c r="B172" s="82" t="s">
        <v>89</v>
      </c>
      <c r="C172" s="82" t="s">
        <v>6139</v>
      </c>
      <c r="D172" s="82" t="str">
        <f>B172&amp;" "&amp;C172</f>
        <v>Magdalena Brzozowska</v>
      </c>
      <c r="E172" s="81" t="str">
        <f>MID(Tableau2[[#This Row],[First Name]],1,1)&amp;Tableau2[[#This Row],[Last Name]]&amp;"@markem-imaje.com"</f>
        <v>MBrzozowska@markem-imaje.com</v>
      </c>
      <c r="F172" s="89" t="str">
        <f>IFERROR(INDEX('Infosys User List'!G:G,MATCH(Tableau2[[#This Row],[Email]],'Infosys User List'!E:E,0)),"")</f>
        <v/>
      </c>
      <c r="G172" s="86" t="str">
        <f>IFERROR(INDEX('Infosys User List'!D:D,MATCH(Tableau2[[#This Row],[Email]],'Infosys User List'!E:E,0)),"")</f>
        <v/>
      </c>
      <c r="H172" s="88" t="str">
        <f>IFERROR(INDEX('SAP User List'!H:H,MATCH(Tableau2[[#This Row],[Email]],'SAP User List'!E:E,0)),"")</f>
        <v/>
      </c>
      <c r="I172" s="86" t="str">
        <f>IFERROR(INDEX('Infosys User List'!K:K,MATCH(Tableau2[[#This Row],[Email]],'Infosys User List'!E:E,0)),"Missing")</f>
        <v>Missing</v>
      </c>
      <c r="J172" s="87" t="str">
        <f>IFERROR(INDEX('Infosys User List'!L:L,MATCH(Tableau2[[#This Row],[Email]],'Infosys User List'!E:E,0)),"")</f>
        <v/>
      </c>
      <c r="K172" s="87" t="str">
        <f>IFERROR(INDEX('Infosys User List'!M:M,MATCH(Tableau2[[#This Row],[Email]],'Infosys User List'!E:E,0)),"")</f>
        <v/>
      </c>
      <c r="L172" s="88" t="str">
        <f>IFERROR(INDEX('Infosys User List'!F:F,MATCH(Tableau2[[#This Row],[Email]],'Infosys User List'!E:E,0)),"")</f>
        <v/>
      </c>
      <c r="M172" s="86"/>
      <c r="N172" s="86"/>
      <c r="O172" s="86" t="str">
        <f>IFERROR(INDEX('Infosys User List'!A:A,MATCH(Tableau2[[#This Row],[Email]],'Infosys User List'!E:E,0)),"")</f>
        <v/>
      </c>
      <c r="P172" s="99"/>
      <c r="Q172" s="108" t="s">
        <v>6079</v>
      </c>
      <c r="R172" s="115" t="s">
        <v>6079</v>
      </c>
      <c r="S172" s="111" t="str">
        <f>IFERROR(IF(INDEX('SAP User List'!J:J,MATCH(Tableau2[[#This Row],[Employee ID]],'SAP User List'!J:J,0))=Tableau2[[#This Row],[Employee ID]],"Active","Inactive"),"Inactive")</f>
        <v>Inactive</v>
      </c>
      <c r="T172" s="115"/>
      <c r="U172" s="110"/>
      <c r="V172" s="115"/>
      <c r="W172" s="110"/>
      <c r="X172" s="116"/>
      <c r="Y172" s="95" t="str">
        <f>IFERROR(VLOOKUP(Tableau2[[#This Row],[Email]],'Bank Access List'!$A:$B,2,0),"Inactive")</f>
        <v>Inactive</v>
      </c>
      <c r="Z172" s="111"/>
      <c r="AA172" s="96"/>
      <c r="AB172" s="96" t="str">
        <f>IFERROR(IF(INDEX('Cadency User List'!O:O,MATCH(Tableau2[[#This Row],[Email]],'Cadency User List'!E:E,0))="Yes","Active","Inactive"),"Inactive")</f>
        <v>Inactive</v>
      </c>
      <c r="AC172" s="93"/>
      <c r="AD172" s="93"/>
      <c r="AE172" s="93"/>
      <c r="AF172" s="93"/>
      <c r="AG172" s="93"/>
      <c r="AH172" s="93"/>
      <c r="AI172" s="93"/>
      <c r="AJ172" s="93" t="str">
        <f>IF(COUNTIF(Q172:AI172,"*Requested*"),"Yes","")</f>
        <v>Yes</v>
      </c>
    </row>
    <row r="173" spans="1:36" x14ac:dyDescent="0.25">
      <c r="A173" s="79"/>
      <c r="B173" s="82" t="s">
        <v>34</v>
      </c>
      <c r="C173" s="82" t="s">
        <v>6140</v>
      </c>
      <c r="D173" s="82" t="str">
        <f>B173&amp;" "&amp;C173</f>
        <v>Michal Winerowicz</v>
      </c>
      <c r="E173" s="81" t="str">
        <f>MID(Tableau2[[#This Row],[First Name]],1,1)&amp;Tableau2[[#This Row],[Last Name]]&amp;"@markem-imaje.com"</f>
        <v>MWinerowicz@markem-imaje.com</v>
      </c>
      <c r="F173" s="89" t="str">
        <f>IFERROR(INDEX('Infosys User List'!G:G,MATCH(Tableau2[[#This Row],[Email]],'Infosys User List'!E:E,0)),"")</f>
        <v/>
      </c>
      <c r="G173" s="86" t="str">
        <f>IFERROR(INDEX('Infosys User List'!D:D,MATCH(Tableau2[[#This Row],[Email]],'Infosys User List'!E:E,0)),"")</f>
        <v/>
      </c>
      <c r="H173" s="88" t="str">
        <f>IFERROR(INDEX('SAP User List'!H:H,MATCH(Tableau2[[#This Row],[Email]],'SAP User List'!E:E,0)),"")</f>
        <v/>
      </c>
      <c r="I173" s="86" t="str">
        <f>IFERROR(INDEX('Infosys User List'!K:K,MATCH(Tableau2[[#This Row],[Email]],'Infosys User List'!E:E,0)),"Missing")</f>
        <v>Missing</v>
      </c>
      <c r="J173" s="87" t="str">
        <f>IFERROR(INDEX('Infosys User List'!L:L,MATCH(Tableau2[[#This Row],[Email]],'Infosys User List'!E:E,0)),"")</f>
        <v/>
      </c>
      <c r="K173" s="87" t="str">
        <f>IFERROR(INDEX('Infosys User List'!M:M,MATCH(Tableau2[[#This Row],[Email]],'Infosys User List'!E:E,0)),"")</f>
        <v/>
      </c>
      <c r="L173" s="88" t="str">
        <f>IFERROR(INDEX('Infosys User List'!F:F,MATCH(Tableau2[[#This Row],[Email]],'Infosys User List'!E:E,0)),"")</f>
        <v/>
      </c>
      <c r="M173" s="86"/>
      <c r="N173" s="86"/>
      <c r="O173" s="86" t="str">
        <f>IFERROR(INDEX('Infosys User List'!A:A,MATCH(Tableau2[[#This Row],[Email]],'Infosys User List'!E:E,0)),"")</f>
        <v/>
      </c>
      <c r="P173" s="99"/>
      <c r="Q173" s="108" t="s">
        <v>6079</v>
      </c>
      <c r="R173" s="115" t="s">
        <v>6079</v>
      </c>
      <c r="S173" s="111" t="str">
        <f>IFERROR(IF(INDEX('SAP User List'!J:J,MATCH(Tableau2[[#This Row],[Employee ID]],'SAP User List'!J:J,0))=Tableau2[[#This Row],[Employee ID]],"Active","Inactive"),"Inactive")</f>
        <v>Inactive</v>
      </c>
      <c r="T173" s="115"/>
      <c r="U173" s="110"/>
      <c r="V173" s="115"/>
      <c r="W173" s="110"/>
      <c r="X173" s="116"/>
      <c r="Y173" s="95" t="str">
        <f>IFERROR(VLOOKUP(Tableau2[[#This Row],[Email]],'Bank Access List'!$A:$B,2,0),"Inactive")</f>
        <v>Inactive</v>
      </c>
      <c r="Z173" s="111"/>
      <c r="AA173" s="96"/>
      <c r="AB173" s="96" t="str">
        <f>IFERROR(IF(INDEX('Cadency User List'!O:O,MATCH(Tableau2[[#This Row],[Email]],'Cadency User List'!E:E,0))="Yes","Active","Inactive"),"Inactive")</f>
        <v>Inactive</v>
      </c>
      <c r="AC173" s="93"/>
      <c r="AD173" s="93"/>
      <c r="AE173" s="93"/>
      <c r="AF173" s="93"/>
      <c r="AG173" s="93"/>
      <c r="AH173" s="93"/>
      <c r="AI173" s="93"/>
      <c r="AJ173" s="93" t="str">
        <f>IF(COUNTIF(Q173:AI173,"*Requested*"),"Yes","")</f>
        <v>Yes</v>
      </c>
    </row>
    <row r="174" spans="1:36" x14ac:dyDescent="0.25">
      <c r="A174" s="79"/>
      <c r="B174" s="82" t="s">
        <v>42</v>
      </c>
      <c r="C174" s="82" t="s">
        <v>5970</v>
      </c>
      <c r="D174" s="82" t="str">
        <f t="shared" si="10"/>
        <v>Anna Kmiecik</v>
      </c>
      <c r="E174" s="81" t="str">
        <f>MID(Tableau2[[#This Row],[First Name]],1,1)&amp;Tableau2[[#This Row],[Last Name]]&amp;"@markem-imaje.com"</f>
        <v>AKmiecik@markem-imaje.com</v>
      </c>
      <c r="F174" s="89">
        <f>IFERROR(INDEX('Infosys User List'!G:G,MATCH(Tableau2[[#This Row],[Email]],'Infosys User List'!E:E,0)),"")</f>
        <v>0</v>
      </c>
      <c r="G174" s="86">
        <f>IFERROR(INDEX('Infosys User List'!D:D,MATCH(Tableau2[[#This Row],[Email]],'Infosys User List'!E:E,0)),"")</f>
        <v>0</v>
      </c>
      <c r="H174" s="88" t="str">
        <f>IFERROR(INDEX('SAP User List'!H:H,MATCH(Tableau2[[#This Row],[Email]],'SAP User List'!E:E,0)),"")</f>
        <v/>
      </c>
      <c r="I174" s="86" t="str">
        <f>IFERROR(INDEX('Infosys User List'!K:K,MATCH(Tableau2[[#This Row],[Email]],'Infosys User List'!E:E,0)),"Missing")</f>
        <v>Inactive</v>
      </c>
      <c r="J174" s="87">
        <f>IFERROR(INDEX('Infosys User List'!L:L,MATCH(Tableau2[[#This Row],[Email]],'Infosys User List'!E:E,0)),"")</f>
        <v>0</v>
      </c>
      <c r="K174" s="87">
        <f>IFERROR(INDEX('Infosys User List'!M:M,MATCH(Tableau2[[#This Row],[Email]],'Infosys User List'!E:E,0)),"")</f>
        <v>42946</v>
      </c>
      <c r="L174" s="88" t="str">
        <f>IFERROR(INDEX('Infosys User List'!F:F,MATCH(Tableau2[[#This Row],[Email]],'Infosys User List'!E:E,0)),"")</f>
        <v>Lodz</v>
      </c>
      <c r="M174" s="86"/>
      <c r="N174" s="86"/>
      <c r="O174" s="86">
        <f>IFERROR(INDEX('Infosys User List'!A:A,MATCH(Tableau2[[#This Row],[Email]],'Infosys User List'!E:E,0)),"")</f>
        <v>0</v>
      </c>
      <c r="P174" s="99"/>
      <c r="Q174" s="108" t="s">
        <v>6104</v>
      </c>
      <c r="R174" s="115" t="s">
        <v>6136</v>
      </c>
      <c r="S174" s="111" t="str">
        <f>IFERROR(IF(INDEX('SAP User List'!J:J,MATCH(Tableau2[[#This Row],[Employee ID]],'SAP User List'!J:J,0))=Tableau2[[#This Row],[Employee ID]],"Active","Inactive"),"Inactive")</f>
        <v>Inactive</v>
      </c>
      <c r="T174" s="115"/>
      <c r="U174" s="110"/>
      <c r="V174" s="115"/>
      <c r="W174" s="110"/>
      <c r="X174" s="116"/>
      <c r="Y174" s="95" t="str">
        <f>IFERROR(VLOOKUP(Tableau2[[#This Row],[Email]],'Bank Access List'!$A:$B,2,0),"Inactive")</f>
        <v>Inactive</v>
      </c>
      <c r="Z174" s="111"/>
      <c r="AA174" s="96"/>
      <c r="AB174" s="96" t="str">
        <f>IFERROR(IF(INDEX('Cadency User List'!O:O,MATCH(Tableau2[[#This Row],[Email]],'Cadency User List'!E:E,0))="Yes","Active","Inactive"),"Inactive")</f>
        <v>Inactive</v>
      </c>
      <c r="AC174" s="93"/>
      <c r="AD174" s="93"/>
      <c r="AE174" s="93"/>
      <c r="AF174" s="93"/>
      <c r="AG174" s="93"/>
      <c r="AH174" s="93"/>
      <c r="AI174" s="93"/>
      <c r="AJ174" s="93" t="str">
        <f t="shared" si="11"/>
        <v/>
      </c>
    </row>
    <row r="175" spans="1:36" x14ac:dyDescent="0.25">
      <c r="A175" s="79"/>
      <c r="B175" s="82" t="s">
        <v>5971</v>
      </c>
      <c r="C175" s="82" t="s">
        <v>5972</v>
      </c>
      <c r="D175" s="82" t="str">
        <f t="shared" si="10"/>
        <v>Ludmila Kobeszko</v>
      </c>
      <c r="E175" s="81" t="str">
        <f>MID(Tableau2[[#This Row],[First Name]],1,1)&amp;Tableau2[[#This Row],[Last Name]]&amp;"@markem-imaje.com"</f>
        <v>LKobeszko@markem-imaje.com</v>
      </c>
      <c r="F175" s="89" t="str">
        <f>IFERROR(INDEX('Infosys User List'!G:G,MATCH(Tableau2[[#This Row],[Email]],'Infosys User List'!E:E,0)),"")</f>
        <v/>
      </c>
      <c r="G175" s="86" t="str">
        <f>IFERROR(INDEX('Infosys User List'!D:D,MATCH(Tableau2[[#This Row],[Email]],'Infosys User List'!E:E,0)),"")</f>
        <v/>
      </c>
      <c r="H175" s="88" t="str">
        <f>IFERROR(INDEX('SAP User List'!H:H,MATCH(Tableau2[[#This Row],[Email]],'SAP User List'!E:E,0)),"")</f>
        <v/>
      </c>
      <c r="I175" s="86" t="str">
        <f>IFERROR(INDEX('Infosys User List'!K:K,MATCH(Tableau2[[#This Row],[Email]],'Infosys User List'!E:E,0)),"Missing")</f>
        <v>Missing</v>
      </c>
      <c r="J175" s="87" t="str">
        <f>IFERROR(INDEX('Infosys User List'!L:L,MATCH(Tableau2[[#This Row],[Email]],'Infosys User List'!E:E,0)),"")</f>
        <v/>
      </c>
      <c r="K175" s="87" t="str">
        <f>IFERROR(INDEX('Infosys User List'!M:M,MATCH(Tableau2[[#This Row],[Email]],'Infosys User List'!E:E,0)),"")</f>
        <v/>
      </c>
      <c r="L175" s="88" t="str">
        <f>IFERROR(INDEX('Infosys User List'!F:F,MATCH(Tableau2[[#This Row],[Email]],'Infosys User List'!E:E,0)),"")</f>
        <v/>
      </c>
      <c r="M175" s="86"/>
      <c r="N175" s="86"/>
      <c r="O175" s="86" t="str">
        <f>IFERROR(INDEX('Infosys User List'!A:A,MATCH(Tableau2[[#This Row],[Email]],'Infosys User List'!E:E,0)),"")</f>
        <v/>
      </c>
      <c r="P175" s="99"/>
      <c r="Q175" s="108" t="s">
        <v>6104</v>
      </c>
      <c r="R175" s="115" t="s">
        <v>6136</v>
      </c>
      <c r="S175" s="111" t="str">
        <f>IFERROR(IF(INDEX('SAP User List'!J:J,MATCH(Tableau2[[#This Row],[Employee ID]],'SAP User List'!J:J,0))=Tableau2[[#This Row],[Employee ID]],"Active","Inactive"),"Inactive")</f>
        <v>Inactive</v>
      </c>
      <c r="T175" s="115"/>
      <c r="U175" s="110"/>
      <c r="V175" s="115"/>
      <c r="W175" s="110"/>
      <c r="X175" s="116"/>
      <c r="Y175" s="95" t="str">
        <f>IFERROR(VLOOKUP(Tableau2[[#This Row],[Email]],'Bank Access List'!$A:$B,2,0),"Inactive")</f>
        <v>Inactive</v>
      </c>
      <c r="Z175" s="111"/>
      <c r="AA175" s="96"/>
      <c r="AB175" s="96" t="str">
        <f>IFERROR(IF(INDEX('Cadency User List'!O:O,MATCH(Tableau2[[#This Row],[Email]],'Cadency User List'!E:E,0))="Yes","Active","Inactive"),"Inactive")</f>
        <v>Inactive</v>
      </c>
      <c r="AC175" s="93"/>
      <c r="AD175" s="93"/>
      <c r="AE175" s="93"/>
      <c r="AF175" s="93"/>
      <c r="AG175" s="93"/>
      <c r="AH175" s="93"/>
      <c r="AI175" s="93"/>
      <c r="AJ175" s="93" t="str">
        <f t="shared" si="11"/>
        <v/>
      </c>
    </row>
    <row r="176" spans="1:36" x14ac:dyDescent="0.25">
      <c r="A176" s="79"/>
      <c r="B176" s="82" t="s">
        <v>5973</v>
      </c>
      <c r="C176" s="82" t="s">
        <v>5974</v>
      </c>
      <c r="D176" s="82" t="str">
        <f t="shared" si="10"/>
        <v>Amuary Sappei</v>
      </c>
      <c r="E176" s="81" t="str">
        <f>MID(Tableau2[[#This Row],[First Name]],1,1)&amp;Tableau2[[#This Row],[Last Name]]&amp;"@markem-imaje.com"</f>
        <v>ASappei@markem-imaje.com</v>
      </c>
      <c r="F176" s="89">
        <f>IFERROR(INDEX('Infosys User List'!G:G,MATCH(Tableau2[[#This Row],[Email]],'Infosys User List'!E:E,0)),"")</f>
        <v>0</v>
      </c>
      <c r="G176" s="86">
        <f>IFERROR(INDEX('Infosys User List'!D:D,MATCH(Tableau2[[#This Row],[Email]],'Infosys User List'!E:E,0)),"")</f>
        <v>0</v>
      </c>
      <c r="H176" s="88" t="str">
        <f>IFERROR(INDEX('SAP User List'!H:H,MATCH(Tableau2[[#This Row],[Email]],'SAP User List'!E:E,0)),"")</f>
        <v/>
      </c>
      <c r="I176" s="86" t="str">
        <f>IFERROR(INDEX('Infosys User List'!K:K,MATCH(Tableau2[[#This Row],[Email]],'Infosys User List'!E:E,0)),"Missing")</f>
        <v>Inactive</v>
      </c>
      <c r="J176" s="87">
        <f>IFERROR(INDEX('Infosys User List'!L:L,MATCH(Tableau2[[#This Row],[Email]],'Infosys User List'!E:E,0)),"")</f>
        <v>0</v>
      </c>
      <c r="K176" s="87">
        <f>IFERROR(INDEX('Infosys User List'!M:M,MATCH(Tableau2[[#This Row],[Email]],'Infosys User List'!E:E,0)),"")</f>
        <v>42978</v>
      </c>
      <c r="L176" s="88" t="str">
        <f>IFERROR(INDEX('Infosys User List'!F:F,MATCH(Tableau2[[#This Row],[Email]],'Infosys User List'!E:E,0)),"")</f>
        <v>Lodz</v>
      </c>
      <c r="M176" s="86"/>
      <c r="N176" s="86"/>
      <c r="O176" s="86">
        <f>IFERROR(INDEX('Infosys User List'!A:A,MATCH(Tableau2[[#This Row],[Email]],'Infosys User List'!E:E,0)),"")</f>
        <v>0</v>
      </c>
      <c r="P176" s="99"/>
      <c r="Q176" s="108" t="s">
        <v>6104</v>
      </c>
      <c r="R176" s="115" t="s">
        <v>6136</v>
      </c>
      <c r="S176" s="111" t="str">
        <f>IFERROR(IF(INDEX('SAP User List'!J:J,MATCH(Tableau2[[#This Row],[Employee ID]],'SAP User List'!J:J,0))=Tableau2[[#This Row],[Employee ID]],"Active","Inactive"),"Inactive")</f>
        <v>Inactive</v>
      </c>
      <c r="T176" s="115"/>
      <c r="U176" s="110"/>
      <c r="V176" s="115"/>
      <c r="W176" s="110"/>
      <c r="X176" s="116"/>
      <c r="Y176" s="95" t="str">
        <f>IFERROR(VLOOKUP(Tableau2[[#This Row],[Email]],'Bank Access List'!$A:$B,2,0),"Inactive")</f>
        <v>Inactive</v>
      </c>
      <c r="Z176" s="111"/>
      <c r="AA176" s="96"/>
      <c r="AB176" s="96" t="str">
        <f>IFERROR(IF(INDEX('Cadency User List'!O:O,MATCH(Tableau2[[#This Row],[Email]],'Cadency User List'!E:E,0))="Yes","Active","Inactive"),"Inactive")</f>
        <v>Inactive</v>
      </c>
      <c r="AC176" s="93"/>
      <c r="AD176" s="93"/>
      <c r="AE176" s="93"/>
      <c r="AF176" s="93"/>
      <c r="AG176" s="93"/>
      <c r="AH176" s="93"/>
      <c r="AI176" s="93"/>
      <c r="AJ176" s="93" t="str">
        <f t="shared" si="11"/>
        <v/>
      </c>
    </row>
    <row r="177" spans="1:36" x14ac:dyDescent="0.25">
      <c r="A177" s="79"/>
      <c r="B177" s="82" t="s">
        <v>5975</v>
      </c>
      <c r="C177" s="82" t="s">
        <v>5976</v>
      </c>
      <c r="D177" s="82" t="str">
        <f t="shared" si="10"/>
        <v>Krzysztof Wozniakowski</v>
      </c>
      <c r="E177" s="81" t="str">
        <f>MID(Tableau2[[#This Row],[First Name]],1,1)&amp;Tableau2[[#This Row],[Last Name]]&amp;"@markem-imaje.com"</f>
        <v>KWozniakowski@markem-imaje.com</v>
      </c>
      <c r="F177" s="89" t="str">
        <f>IFERROR(INDEX('Infosys User List'!G:G,MATCH(Tableau2[[#This Row],[Email]],'Infosys User List'!E:E,0)),"")</f>
        <v/>
      </c>
      <c r="G177" s="86" t="str">
        <f>IFERROR(INDEX('Infosys User List'!D:D,MATCH(Tableau2[[#This Row],[Email]],'Infosys User List'!E:E,0)),"")</f>
        <v/>
      </c>
      <c r="H177" s="88" t="str">
        <f>IFERROR(INDEX('SAP User List'!H:H,MATCH(Tableau2[[#This Row],[Email]],'SAP User List'!E:E,0)),"")</f>
        <v/>
      </c>
      <c r="I177" s="86" t="str">
        <f>IFERROR(INDEX('Infosys User List'!K:K,MATCH(Tableau2[[#This Row],[Email]],'Infosys User List'!E:E,0)),"Missing")</f>
        <v>Missing</v>
      </c>
      <c r="J177" s="87" t="str">
        <f>IFERROR(INDEX('Infosys User List'!L:L,MATCH(Tableau2[[#This Row],[Email]],'Infosys User List'!E:E,0)),"")</f>
        <v/>
      </c>
      <c r="K177" s="87" t="str">
        <f>IFERROR(INDEX('Infosys User List'!M:M,MATCH(Tableau2[[#This Row],[Email]],'Infosys User List'!E:E,0)),"")</f>
        <v/>
      </c>
      <c r="L177" s="88" t="str">
        <f>IFERROR(INDEX('Infosys User List'!F:F,MATCH(Tableau2[[#This Row],[Email]],'Infosys User List'!E:E,0)),"")</f>
        <v/>
      </c>
      <c r="M177" s="86"/>
      <c r="N177" s="86"/>
      <c r="O177" s="86" t="str">
        <f>IFERROR(INDEX('Infosys User List'!A:A,MATCH(Tableau2[[#This Row],[Email]],'Infosys User List'!E:E,0)),"")</f>
        <v/>
      </c>
      <c r="P177" s="99"/>
      <c r="Q177" s="108" t="s">
        <v>6104</v>
      </c>
      <c r="R177" s="115" t="s">
        <v>6136</v>
      </c>
      <c r="S177" s="111" t="str">
        <f>IFERROR(IF(INDEX('SAP User List'!J:J,MATCH(Tableau2[[#This Row],[Employee ID]],'SAP User List'!J:J,0))=Tableau2[[#This Row],[Employee ID]],"Active","Inactive"),"Inactive")</f>
        <v>Inactive</v>
      </c>
      <c r="T177" s="115"/>
      <c r="U177" s="110"/>
      <c r="V177" s="115"/>
      <c r="W177" s="110"/>
      <c r="X177" s="116"/>
      <c r="Y177" s="95" t="str">
        <f>IFERROR(VLOOKUP(Tableau2[[#This Row],[Email]],'Bank Access List'!$A:$B,2,0),"Inactive")</f>
        <v>Inactive</v>
      </c>
      <c r="Z177" s="111"/>
      <c r="AA177" s="96"/>
      <c r="AB177" s="96" t="str">
        <f>IFERROR(IF(INDEX('Cadency User List'!O:O,MATCH(Tableau2[[#This Row],[Email]],'Cadency User List'!E:E,0))="Yes","Active","Inactive"),"Inactive")</f>
        <v>Inactive</v>
      </c>
      <c r="AC177" s="93"/>
      <c r="AD177" s="93"/>
      <c r="AE177" s="93"/>
      <c r="AF177" s="93"/>
      <c r="AG177" s="93"/>
      <c r="AH177" s="93"/>
      <c r="AI177" s="93"/>
      <c r="AJ177" s="93" t="str">
        <f t="shared" si="11"/>
        <v/>
      </c>
    </row>
    <row r="178" spans="1:36" x14ac:dyDescent="0.25">
      <c r="A178" s="79"/>
      <c r="B178" s="82" t="s">
        <v>5977</v>
      </c>
      <c r="C178" s="82" t="s">
        <v>5868</v>
      </c>
      <c r="D178" s="82" t="str">
        <f t="shared" si="10"/>
        <v>Douglas Campos</v>
      </c>
      <c r="E178" s="81" t="str">
        <f>MID(Tableau2[[#This Row],[First Name]],1,1)&amp;Tableau2[[#This Row],[Last Name]]&amp;"@markem-imaje.com"</f>
        <v>DCampos@markem-imaje.com</v>
      </c>
      <c r="F178" s="89">
        <f>IFERROR(INDEX('Infosys User List'!G:G,MATCH(Tableau2[[#This Row],[Email]],'Infosys User List'!E:E,0)),"")</f>
        <v>0</v>
      </c>
      <c r="G178" s="86">
        <f>IFERROR(INDEX('Infosys User List'!D:D,MATCH(Tableau2[[#This Row],[Email]],'Infosys User List'!E:E,0)),"")</f>
        <v>0</v>
      </c>
      <c r="H178" s="88" t="str">
        <f>IFERROR(INDEX('SAP User List'!H:H,MATCH(Tableau2[[#This Row],[Email]],'SAP User List'!E:E,0)),"")</f>
        <v/>
      </c>
      <c r="I178" s="86" t="str">
        <f>IFERROR(INDEX('Infosys User List'!K:K,MATCH(Tableau2[[#This Row],[Email]],'Infosys User List'!E:E,0)),"Missing")</f>
        <v>Inactive</v>
      </c>
      <c r="J178" s="87">
        <f>IFERROR(INDEX('Infosys User List'!L:L,MATCH(Tableau2[[#This Row],[Email]],'Infosys User List'!E:E,0)),"")</f>
        <v>0</v>
      </c>
      <c r="K178" s="87">
        <f>IFERROR(INDEX('Infosys User List'!M:M,MATCH(Tableau2[[#This Row],[Email]],'Infosys User List'!E:E,0)),"")</f>
        <v>42993</v>
      </c>
      <c r="L178" s="88" t="str">
        <f>IFERROR(INDEX('Infosys User List'!F:F,MATCH(Tableau2[[#This Row],[Email]],'Infosys User List'!E:E,0)),"")</f>
        <v>Lodz</v>
      </c>
      <c r="M178" s="86"/>
      <c r="N178" s="86"/>
      <c r="O178" s="86">
        <f>IFERROR(INDEX('Infosys User List'!A:A,MATCH(Tableau2[[#This Row],[Email]],'Infosys User List'!E:E,0)),"")</f>
        <v>0</v>
      </c>
      <c r="P178" s="99"/>
      <c r="Q178" s="108" t="s">
        <v>6104</v>
      </c>
      <c r="R178" s="115" t="s">
        <v>6136</v>
      </c>
      <c r="S178" s="111" t="str">
        <f>IFERROR(IF(INDEX('SAP User List'!J:J,MATCH(Tableau2[[#This Row],[Employee ID]],'SAP User List'!J:J,0))=Tableau2[[#This Row],[Employee ID]],"Active","Inactive"),"Inactive")</f>
        <v>Inactive</v>
      </c>
      <c r="T178" s="115"/>
      <c r="U178" s="110"/>
      <c r="V178" s="115"/>
      <c r="W178" s="110"/>
      <c r="X178" s="116"/>
      <c r="Y178" s="95" t="str">
        <f>IFERROR(VLOOKUP(Tableau2[[#This Row],[Email]],'Bank Access List'!$A:$B,2,0),"Inactive")</f>
        <v>Inactive</v>
      </c>
      <c r="Z178" s="111"/>
      <c r="AA178" s="96"/>
      <c r="AB178" s="96" t="str">
        <f>IFERROR(IF(INDEX('Cadency User List'!O:O,MATCH(Tableau2[[#This Row],[Email]],'Cadency User List'!E:E,0))="Yes","Active","Inactive"),"Inactive")</f>
        <v>Inactive</v>
      </c>
      <c r="AC178" s="93"/>
      <c r="AD178" s="93"/>
      <c r="AE178" s="93"/>
      <c r="AF178" s="93"/>
      <c r="AG178" s="93"/>
      <c r="AH178" s="93"/>
      <c r="AI178" s="93"/>
      <c r="AJ178" s="93" t="str">
        <f t="shared" si="11"/>
        <v/>
      </c>
    </row>
    <row r="179" spans="1:36" x14ac:dyDescent="0.25">
      <c r="A179" s="79"/>
      <c r="B179" s="82" t="s">
        <v>34</v>
      </c>
      <c r="C179" s="82" t="s">
        <v>5904</v>
      </c>
      <c r="D179" s="82" t="str">
        <f t="shared" si="10"/>
        <v>Michal Walczak</v>
      </c>
      <c r="E179" s="81" t="str">
        <f>MID(Tableau2[[#This Row],[First Name]],1,1)&amp;Tableau2[[#This Row],[Last Name]]&amp;"@markem-imaje.com"</f>
        <v>MWalczak@markem-imaje.com</v>
      </c>
      <c r="F179" s="89">
        <f>IFERROR(INDEX('Infosys User List'!G:G,MATCH(Tableau2[[#This Row],[Email]],'Infosys User List'!E:E,0)),"")</f>
        <v>0</v>
      </c>
      <c r="G179" s="86">
        <f>IFERROR(INDEX('Infosys User List'!D:D,MATCH(Tableau2[[#This Row],[Email]],'Infosys User List'!E:E,0)),"")</f>
        <v>0</v>
      </c>
      <c r="H179" s="88" t="str">
        <f>IFERROR(INDEX('SAP User List'!H:H,MATCH(Tableau2[[#This Row],[Email]],'SAP User List'!E:E,0)),"")</f>
        <v/>
      </c>
      <c r="I179" s="86" t="str">
        <f>IFERROR(INDEX('Infosys User List'!K:K,MATCH(Tableau2[[#This Row],[Email]],'Infosys User List'!E:E,0)),"Missing")</f>
        <v>Inactive</v>
      </c>
      <c r="J179" s="87">
        <f>IFERROR(INDEX('Infosys User List'!L:L,MATCH(Tableau2[[#This Row],[Email]],'Infosys User List'!E:E,0)),"")</f>
        <v>0</v>
      </c>
      <c r="K179" s="87">
        <f>IFERROR(INDEX('Infosys User List'!M:M,MATCH(Tableau2[[#This Row],[Email]],'Infosys User List'!E:E,0)),"")</f>
        <v>42615</v>
      </c>
      <c r="L179" s="88" t="str">
        <f>IFERROR(INDEX('Infosys User List'!F:F,MATCH(Tableau2[[#This Row],[Email]],'Infosys User List'!E:E,0)),"")</f>
        <v>Lodz</v>
      </c>
      <c r="M179" s="86"/>
      <c r="N179" s="86"/>
      <c r="O179" s="86">
        <f>IFERROR(INDEX('Infosys User List'!A:A,MATCH(Tableau2[[#This Row],[Email]],'Infosys User List'!E:E,0)),"")</f>
        <v>0</v>
      </c>
      <c r="P179" s="99"/>
      <c r="Q179" s="108" t="s">
        <v>6104</v>
      </c>
      <c r="R179" s="115" t="s">
        <v>6136</v>
      </c>
      <c r="S179" s="111" t="str">
        <f>IFERROR(IF(INDEX('SAP User List'!J:J,MATCH(Tableau2[[#This Row],[Employee ID]],'SAP User List'!J:J,0))=Tableau2[[#This Row],[Employee ID]],"Active","Inactive"),"Inactive")</f>
        <v>Inactive</v>
      </c>
      <c r="T179" s="115"/>
      <c r="U179" s="110"/>
      <c r="V179" s="115"/>
      <c r="W179" s="110"/>
      <c r="X179" s="116"/>
      <c r="Y179" s="95" t="str">
        <f>IFERROR(VLOOKUP(Tableau2[[#This Row],[Email]],'Bank Access List'!$A:$B,2,0),"Inactive")</f>
        <v>Inactive</v>
      </c>
      <c r="Z179" s="111"/>
      <c r="AA179" s="96"/>
      <c r="AB179" s="96" t="str">
        <f>IFERROR(IF(INDEX('Cadency User List'!O:O,MATCH(Tableau2[[#This Row],[Email]],'Cadency User List'!E:E,0))="Yes","Active","Inactive"),"Inactive")</f>
        <v>Inactive</v>
      </c>
      <c r="AC179" s="93"/>
      <c r="AD179" s="93"/>
      <c r="AE179" s="93"/>
      <c r="AF179" s="93"/>
      <c r="AG179" s="93"/>
      <c r="AH179" s="93"/>
      <c r="AI179" s="93"/>
      <c r="AJ179" s="93" t="str">
        <f t="shared" si="11"/>
        <v/>
      </c>
    </row>
    <row r="180" spans="1:36" x14ac:dyDescent="0.25">
      <c r="A180" s="79"/>
      <c r="B180" s="82" t="s">
        <v>629</v>
      </c>
      <c r="C180" s="82" t="s">
        <v>1306</v>
      </c>
      <c r="D180" s="82" t="str">
        <f t="shared" si="10"/>
        <v>Adam Jagiello</v>
      </c>
      <c r="E180" s="81" t="str">
        <f>MID(Tableau2[[#This Row],[First Name]],1,1)&amp;Tableau2[[#This Row],[Last Name]]&amp;"@markem-imaje.com"</f>
        <v>AJagiello@markem-imaje.com</v>
      </c>
      <c r="F180" s="89">
        <f>IFERROR(INDEX('Infosys User List'!G:G,MATCH(Tableau2[[#This Row],[Email]],'Infosys User List'!E:E,0)),"")</f>
        <v>0</v>
      </c>
      <c r="G180" s="86">
        <f>IFERROR(INDEX('Infosys User List'!D:D,MATCH(Tableau2[[#This Row],[Email]],'Infosys User List'!E:E,0)),"")</f>
        <v>0</v>
      </c>
      <c r="H180" s="88" t="str">
        <f>IFERROR(INDEX('SAP User List'!H:H,MATCH(Tableau2[[#This Row],[Email]],'SAP User List'!E:E,0)),"")</f>
        <v/>
      </c>
      <c r="I180" s="86" t="str">
        <f>IFERROR(INDEX('Infosys User List'!K:K,MATCH(Tableau2[[#This Row],[Email]],'Infosys User List'!E:E,0)),"Missing")</f>
        <v>Inactive</v>
      </c>
      <c r="J180" s="87">
        <f>IFERROR(INDEX('Infosys User List'!L:L,MATCH(Tableau2[[#This Row],[Email]],'Infosys User List'!E:E,0)),"")</f>
        <v>0</v>
      </c>
      <c r="K180" s="87">
        <f>IFERROR(INDEX('Infosys User List'!M:M,MATCH(Tableau2[[#This Row],[Email]],'Infosys User List'!E:E,0)),"")</f>
        <v>43007</v>
      </c>
      <c r="L180" s="88" t="str">
        <f>IFERROR(INDEX('Infosys User List'!F:F,MATCH(Tableau2[[#This Row],[Email]],'Infosys User List'!E:E,0)),"")</f>
        <v>Lodz</v>
      </c>
      <c r="M180" s="86"/>
      <c r="N180" s="86"/>
      <c r="O180" s="86">
        <f>IFERROR(INDEX('Infosys User List'!A:A,MATCH(Tableau2[[#This Row],[Email]],'Infosys User List'!E:E,0)),"")</f>
        <v>0</v>
      </c>
      <c r="P180" s="99"/>
      <c r="Q180" s="108" t="s">
        <v>6104</v>
      </c>
      <c r="R180" s="115" t="s">
        <v>6136</v>
      </c>
      <c r="S180" s="111" t="str">
        <f>IFERROR(IF(INDEX('SAP User List'!J:J,MATCH(Tableau2[[#This Row],[Employee ID]],'SAP User List'!J:J,0))=Tableau2[[#This Row],[Employee ID]],"Active","Inactive"),"Inactive")</f>
        <v>Inactive</v>
      </c>
      <c r="T180" s="115"/>
      <c r="U180" s="110"/>
      <c r="V180" s="115"/>
      <c r="W180" s="110"/>
      <c r="X180" s="116"/>
      <c r="Y180" s="95" t="str">
        <f>IFERROR(VLOOKUP(Tableau2[[#This Row],[Email]],'Bank Access List'!$A:$B,2,0),"Inactive")</f>
        <v>Inactive</v>
      </c>
      <c r="Z180" s="111"/>
      <c r="AA180" s="96"/>
      <c r="AB180" s="96" t="str">
        <f>IFERROR(IF(INDEX('Cadency User List'!O:O,MATCH(Tableau2[[#This Row],[Email]],'Cadency User List'!E:E,0))="Yes","Active","Inactive"),"Inactive")</f>
        <v>Inactive</v>
      </c>
      <c r="AC180" s="93"/>
      <c r="AD180" s="93"/>
      <c r="AE180" s="93"/>
      <c r="AF180" s="93"/>
      <c r="AG180" s="93"/>
      <c r="AH180" s="93"/>
      <c r="AI180" s="93"/>
      <c r="AJ180" s="93" t="str">
        <f t="shared" si="11"/>
        <v/>
      </c>
    </row>
    <row r="181" spans="1:36" x14ac:dyDescent="0.25">
      <c r="A181" s="79"/>
      <c r="B181" s="82" t="s">
        <v>5872</v>
      </c>
      <c r="C181" s="82" t="s">
        <v>5979</v>
      </c>
      <c r="D181" s="82" t="str">
        <f t="shared" si="10"/>
        <v>Malgorzata Kijanska</v>
      </c>
      <c r="E181" s="81" t="str">
        <f>MID(Tableau2[[#This Row],[First Name]],1,1)&amp;Tableau2[[#This Row],[Last Name]]&amp;"@markem-imaje.com"</f>
        <v>MKijanska@markem-imaje.com</v>
      </c>
      <c r="F181" s="89">
        <f>IFERROR(INDEX('Infosys User List'!G:G,MATCH(Tableau2[[#This Row],[Email]],'Infosys User List'!E:E,0)),"")</f>
        <v>0</v>
      </c>
      <c r="G181" s="86">
        <f>IFERROR(INDEX('Infosys User List'!D:D,MATCH(Tableau2[[#This Row],[Email]],'Infosys User List'!E:E,0)),"")</f>
        <v>0</v>
      </c>
      <c r="H181" s="88" t="str">
        <f>IFERROR(INDEX('SAP User List'!H:H,MATCH(Tableau2[[#This Row],[Email]],'SAP User List'!E:E,0)),"")</f>
        <v/>
      </c>
      <c r="I181" s="86" t="str">
        <f>IFERROR(INDEX('Infosys User List'!K:K,MATCH(Tableau2[[#This Row],[Email]],'Infosys User List'!E:E,0)),"Missing")</f>
        <v>Inactive</v>
      </c>
      <c r="J181" s="87">
        <f>IFERROR(INDEX('Infosys User List'!L:L,MATCH(Tableau2[[#This Row],[Email]],'Infosys User List'!E:E,0)),"")</f>
        <v>0</v>
      </c>
      <c r="K181" s="87">
        <f>IFERROR(INDEX('Infosys User List'!M:M,MATCH(Tableau2[[#This Row],[Email]],'Infosys User List'!E:E,0)),"")</f>
        <v>43007</v>
      </c>
      <c r="L181" s="88" t="str">
        <f>IFERROR(INDEX('Infosys User List'!F:F,MATCH(Tableau2[[#This Row],[Email]],'Infosys User List'!E:E,0)),"")</f>
        <v>Lodz</v>
      </c>
      <c r="M181" s="86"/>
      <c r="N181" s="86"/>
      <c r="O181" s="86">
        <f>IFERROR(INDEX('Infosys User List'!A:A,MATCH(Tableau2[[#This Row],[Email]],'Infosys User List'!E:E,0)),"")</f>
        <v>0</v>
      </c>
      <c r="P181" s="99"/>
      <c r="Q181" s="108" t="s">
        <v>6104</v>
      </c>
      <c r="R181" s="115" t="s">
        <v>6136</v>
      </c>
      <c r="S181" s="111" t="str">
        <f>IFERROR(IF(INDEX('SAP User List'!J:J,MATCH(Tableau2[[#This Row],[Employee ID]],'SAP User List'!J:J,0))=Tableau2[[#This Row],[Employee ID]],"Active","Inactive"),"Inactive")</f>
        <v>Inactive</v>
      </c>
      <c r="T181" s="115"/>
      <c r="U181" s="110"/>
      <c r="V181" s="115"/>
      <c r="W181" s="110"/>
      <c r="X181" s="116"/>
      <c r="Y181" s="95" t="str">
        <f>IFERROR(VLOOKUP(Tableau2[[#This Row],[Email]],'Bank Access List'!$A:$B,2,0),"Inactive")</f>
        <v>Inactive</v>
      </c>
      <c r="Z181" s="111"/>
      <c r="AA181" s="96"/>
      <c r="AB181" s="96" t="str">
        <f>IFERROR(IF(INDEX('Cadency User List'!O:O,MATCH(Tableau2[[#This Row],[Email]],'Cadency User List'!E:E,0))="Yes","Active","Inactive"),"Inactive")</f>
        <v>Inactive</v>
      </c>
      <c r="AC181" s="93"/>
      <c r="AD181" s="93"/>
      <c r="AE181" s="93"/>
      <c r="AF181" s="93"/>
      <c r="AG181" s="93"/>
      <c r="AH181" s="93"/>
      <c r="AI181" s="93"/>
      <c r="AJ181" s="93" t="str">
        <f t="shared" si="11"/>
        <v/>
      </c>
    </row>
    <row r="182" spans="1:36" x14ac:dyDescent="0.25">
      <c r="A182" s="79"/>
      <c r="B182" s="82" t="s">
        <v>26</v>
      </c>
      <c r="C182" s="82" t="s">
        <v>5980</v>
      </c>
      <c r="D182" s="82" t="str">
        <f t="shared" si="10"/>
        <v>Weronika Pietryka</v>
      </c>
      <c r="E182" s="81" t="str">
        <f>MID(Tableau2[[#This Row],[First Name]],1,1)&amp;Tableau2[[#This Row],[Last Name]]&amp;"@markem-imaje.com"</f>
        <v>WPietryka@markem-imaje.com</v>
      </c>
      <c r="F182" s="89">
        <f>IFERROR(INDEX('Infosys User List'!G:G,MATCH(Tableau2[[#This Row],[Email]],'Infosys User List'!E:E,0)),"")</f>
        <v>0</v>
      </c>
      <c r="G182" s="86">
        <f>IFERROR(INDEX('Infosys User List'!D:D,MATCH(Tableau2[[#This Row],[Email]],'Infosys User List'!E:E,0)),"")</f>
        <v>0</v>
      </c>
      <c r="H182" s="88" t="str">
        <f>IFERROR(INDEX('SAP User List'!H:H,MATCH(Tableau2[[#This Row],[Email]],'SAP User List'!E:E,0)),"")</f>
        <v/>
      </c>
      <c r="I182" s="86" t="str">
        <f>IFERROR(INDEX('Infosys User List'!K:K,MATCH(Tableau2[[#This Row],[Email]],'Infosys User List'!E:E,0)),"Missing")</f>
        <v>Inactive</v>
      </c>
      <c r="J182" s="87">
        <f>IFERROR(INDEX('Infosys User List'!L:L,MATCH(Tableau2[[#This Row],[Email]],'Infosys User List'!E:E,0)),"")</f>
        <v>0</v>
      </c>
      <c r="K182" s="87">
        <f>IFERROR(INDEX('Infosys User List'!M:M,MATCH(Tableau2[[#This Row],[Email]],'Infosys User List'!E:E,0)),"")</f>
        <v>43007</v>
      </c>
      <c r="L182" s="88" t="str">
        <f>IFERROR(INDEX('Infosys User List'!F:F,MATCH(Tableau2[[#This Row],[Email]],'Infosys User List'!E:E,0)),"")</f>
        <v>Lodz</v>
      </c>
      <c r="M182" s="86"/>
      <c r="N182" s="86"/>
      <c r="O182" s="86">
        <f>IFERROR(INDEX('Infosys User List'!A:A,MATCH(Tableau2[[#This Row],[Email]],'Infosys User List'!E:E,0)),"")</f>
        <v>0</v>
      </c>
      <c r="P182" s="99"/>
      <c r="Q182" s="108" t="s">
        <v>6104</v>
      </c>
      <c r="R182" s="115" t="s">
        <v>6136</v>
      </c>
      <c r="S182" s="111" t="str">
        <f>IFERROR(IF(INDEX('SAP User List'!J:J,MATCH(Tableau2[[#This Row],[Employee ID]],'SAP User List'!J:J,0))=Tableau2[[#This Row],[Employee ID]],"Active","Inactive"),"Inactive")</f>
        <v>Inactive</v>
      </c>
      <c r="T182" s="115"/>
      <c r="U182" s="110"/>
      <c r="V182" s="115"/>
      <c r="W182" s="110"/>
      <c r="X182" s="116"/>
      <c r="Y182" s="95" t="str">
        <f>IFERROR(VLOOKUP(Tableau2[[#This Row],[Email]],'Bank Access List'!$A:$B,2,0),"Inactive")</f>
        <v>Inactive</v>
      </c>
      <c r="Z182" s="111"/>
      <c r="AA182" s="96"/>
      <c r="AB182" s="96" t="str">
        <f>IFERROR(IF(INDEX('Cadency User List'!O:O,MATCH(Tableau2[[#This Row],[Email]],'Cadency User List'!E:E,0))="Yes","Active","Inactive"),"Inactive")</f>
        <v>Inactive</v>
      </c>
      <c r="AC182" s="93"/>
      <c r="AD182" s="93"/>
      <c r="AE182" s="93"/>
      <c r="AF182" s="93"/>
      <c r="AG182" s="93"/>
      <c r="AH182" s="93"/>
      <c r="AI182" s="93"/>
      <c r="AJ182" s="93" t="str">
        <f t="shared" si="11"/>
        <v/>
      </c>
    </row>
    <row r="183" spans="1:36" x14ac:dyDescent="0.25">
      <c r="A183" s="79"/>
      <c r="B183" s="82" t="s">
        <v>1213</v>
      </c>
      <c r="C183" s="82" t="s">
        <v>1214</v>
      </c>
      <c r="D183" s="82" t="str">
        <f t="shared" ref="D183:D201" si="12">B183&amp;" "&amp;C183</f>
        <v>Barbara Przybylak</v>
      </c>
      <c r="E183" s="81" t="str">
        <f>MID(Tableau2[[#This Row],[First Name]],1,1)&amp;Tableau2[[#This Row],[Last Name]]&amp;"@markem-imaje.com"</f>
        <v>BPrzybylak@markem-imaje.com</v>
      </c>
      <c r="F183" s="89">
        <f>IFERROR(INDEX('Infosys User List'!G:G,MATCH(Tableau2[[#This Row],[Email]],'Infosys User List'!E:E,0)),"")</f>
        <v>0</v>
      </c>
      <c r="G183" s="86">
        <f>IFERROR(INDEX('Infosys User List'!D:D,MATCH(Tableau2[[#This Row],[Email]],'Infosys User List'!E:E,0)),"")</f>
        <v>0</v>
      </c>
      <c r="H183" s="88" t="str">
        <f>IFERROR(INDEX('SAP User List'!H:H,MATCH(Tableau2[[#This Row],[Email]],'SAP User List'!E:E,0)),"")</f>
        <v/>
      </c>
      <c r="I183" s="86" t="str">
        <f>IFERROR(INDEX('Infosys User List'!K:K,MATCH(Tableau2[[#This Row],[Email]],'Infosys User List'!E:E,0)),"Missing")</f>
        <v>Inactive</v>
      </c>
      <c r="J183" s="87">
        <f>IFERROR(INDEX('Infosys User List'!L:L,MATCH(Tableau2[[#This Row],[Email]],'Infosys User List'!E:E,0)),"")</f>
        <v>0</v>
      </c>
      <c r="K183" s="87">
        <f>IFERROR(INDEX('Infosys User List'!M:M,MATCH(Tableau2[[#This Row],[Email]],'Infosys User List'!E:E,0)),"")</f>
        <v>43007</v>
      </c>
      <c r="L183" s="88" t="str">
        <f>IFERROR(INDEX('Infosys User List'!F:F,MATCH(Tableau2[[#This Row],[Email]],'Infosys User List'!E:E,0)),"")</f>
        <v>Lodz</v>
      </c>
      <c r="M183" s="86"/>
      <c r="N183" s="86"/>
      <c r="O183" s="86">
        <f>IFERROR(INDEX('Infosys User List'!A:A,MATCH(Tableau2[[#This Row],[Email]],'Infosys User List'!E:E,0)),"")</f>
        <v>0</v>
      </c>
      <c r="P183" s="99"/>
      <c r="Q183" s="108" t="s">
        <v>6104</v>
      </c>
      <c r="R183" s="115" t="s">
        <v>6136</v>
      </c>
      <c r="S183" s="111" t="str">
        <f>IFERROR(IF(INDEX('SAP User List'!J:J,MATCH(Tableau2[[#This Row],[Employee ID]],'SAP User List'!J:J,0))=Tableau2[[#This Row],[Employee ID]],"Active","Inactive"),"Inactive")</f>
        <v>Inactive</v>
      </c>
      <c r="T183" s="115"/>
      <c r="U183" s="110"/>
      <c r="V183" s="115"/>
      <c r="W183" s="110"/>
      <c r="X183" s="116"/>
      <c r="Y183" s="95" t="str">
        <f>IFERROR(VLOOKUP(Tableau2[[#This Row],[Email]],'Bank Access List'!$A:$B,2,0),"Inactive")</f>
        <v>Inactive</v>
      </c>
      <c r="Z183" s="111"/>
      <c r="AA183" s="96"/>
      <c r="AB183" s="96" t="str">
        <f>IFERROR(IF(INDEX('Cadency User List'!O:O,MATCH(Tableau2[[#This Row],[Email]],'Cadency User List'!E:E,0))="Yes","Active","Inactive"),"Inactive")</f>
        <v>Inactive</v>
      </c>
      <c r="AC183" s="93"/>
      <c r="AD183" s="93"/>
      <c r="AE183" s="93"/>
      <c r="AF183" s="93"/>
      <c r="AG183" s="93"/>
      <c r="AH183" s="93"/>
      <c r="AI183" s="93"/>
      <c r="AJ183" s="93" t="str">
        <f t="shared" si="11"/>
        <v/>
      </c>
    </row>
    <row r="184" spans="1:36" x14ac:dyDescent="0.25">
      <c r="A184" s="79"/>
      <c r="B184" s="82" t="s">
        <v>8</v>
      </c>
      <c r="C184" s="82" t="s">
        <v>1254</v>
      </c>
      <c r="D184" s="82" t="str">
        <f t="shared" si="12"/>
        <v>Katarzyna Sionkowska</v>
      </c>
      <c r="E184" s="81" t="str">
        <f>MID(Tableau2[[#This Row],[First Name]],1,1)&amp;Tableau2[[#This Row],[Last Name]]&amp;"@markem-imaje.com"</f>
        <v>KSionkowska@markem-imaje.com</v>
      </c>
      <c r="F184" s="89">
        <f>IFERROR(INDEX('Infosys User List'!G:G,MATCH(Tableau2[[#This Row],[Email]],'Infosys User List'!E:E,0)),"")</f>
        <v>0</v>
      </c>
      <c r="G184" s="86">
        <f>IFERROR(INDEX('Infosys User List'!D:D,MATCH(Tableau2[[#This Row],[Email]],'Infosys User List'!E:E,0)),"")</f>
        <v>0</v>
      </c>
      <c r="H184" s="88" t="str">
        <f>IFERROR(INDEX('SAP User List'!H:H,MATCH(Tableau2[[#This Row],[Email]],'SAP User List'!E:E,0)),"")</f>
        <v/>
      </c>
      <c r="I184" s="86" t="str">
        <f>IFERROR(INDEX('Infosys User List'!K:K,MATCH(Tableau2[[#This Row],[Email]],'Infosys User List'!E:E,0)),"Missing")</f>
        <v>Inactive</v>
      </c>
      <c r="J184" s="87">
        <f>IFERROR(INDEX('Infosys User List'!L:L,MATCH(Tableau2[[#This Row],[Email]],'Infosys User List'!E:E,0)),"")</f>
        <v>0</v>
      </c>
      <c r="K184" s="87">
        <f>IFERROR(INDEX('Infosys User List'!M:M,MATCH(Tableau2[[#This Row],[Email]],'Infosys User List'!E:E,0)),"")</f>
        <v>43007</v>
      </c>
      <c r="L184" s="88" t="str">
        <f>IFERROR(INDEX('Infosys User List'!F:F,MATCH(Tableau2[[#This Row],[Email]],'Infosys User List'!E:E,0)),"")</f>
        <v>Lodz</v>
      </c>
      <c r="M184" s="86"/>
      <c r="N184" s="86"/>
      <c r="O184" s="86">
        <f>IFERROR(INDEX('Infosys User List'!A:A,MATCH(Tableau2[[#This Row],[Email]],'Infosys User List'!E:E,0)),"")</f>
        <v>0</v>
      </c>
      <c r="P184" s="99"/>
      <c r="Q184" s="108" t="s">
        <v>6104</v>
      </c>
      <c r="R184" s="115" t="s">
        <v>6136</v>
      </c>
      <c r="S184" s="111" t="str">
        <f>IFERROR(IF(INDEX('SAP User List'!J:J,MATCH(Tableau2[[#This Row],[Employee ID]],'SAP User List'!J:J,0))=Tableau2[[#This Row],[Employee ID]],"Active","Inactive"),"Inactive")</f>
        <v>Inactive</v>
      </c>
      <c r="T184" s="115"/>
      <c r="U184" s="110"/>
      <c r="V184" s="115"/>
      <c r="W184" s="110"/>
      <c r="X184" s="116"/>
      <c r="Y184" s="95" t="str">
        <f>IFERROR(VLOOKUP(Tableau2[[#This Row],[Email]],'Bank Access List'!$A:$B,2,0),"Inactive")</f>
        <v>Inactive</v>
      </c>
      <c r="Z184" s="111"/>
      <c r="AA184" s="96"/>
      <c r="AB184" s="96" t="str">
        <f>IFERROR(IF(INDEX('Cadency User List'!O:O,MATCH(Tableau2[[#This Row],[Email]],'Cadency User List'!E:E,0))="Yes","Active","Inactive"),"Inactive")</f>
        <v>Inactive</v>
      </c>
      <c r="AC184" s="93"/>
      <c r="AD184" s="93"/>
      <c r="AE184" s="93"/>
      <c r="AF184" s="93"/>
      <c r="AG184" s="93"/>
      <c r="AH184" s="93"/>
      <c r="AI184" s="93"/>
      <c r="AJ184" s="93" t="str">
        <f t="shared" si="11"/>
        <v/>
      </c>
    </row>
    <row r="185" spans="1:36" x14ac:dyDescent="0.25">
      <c r="A185" s="79"/>
      <c r="B185" s="82" t="s">
        <v>2521</v>
      </c>
      <c r="C185" s="82" t="s">
        <v>5981</v>
      </c>
      <c r="D185" s="82" t="str">
        <f t="shared" si="12"/>
        <v>Larysa Sokil</v>
      </c>
      <c r="E185" s="81" t="str">
        <f>MID(Tableau2[[#This Row],[First Name]],1,1)&amp;Tableau2[[#This Row],[Last Name]]&amp;"@markem-imaje.com"</f>
        <v>LSokil@markem-imaje.com</v>
      </c>
      <c r="F185" s="89">
        <f>IFERROR(INDEX('Infosys User List'!G:G,MATCH(Tableau2[[#This Row],[Email]],'Infosys User List'!E:E,0)),"")</f>
        <v>0</v>
      </c>
      <c r="G185" s="86">
        <f>IFERROR(INDEX('Infosys User List'!D:D,MATCH(Tableau2[[#This Row],[Email]],'Infosys User List'!E:E,0)),"")</f>
        <v>0</v>
      </c>
      <c r="H185" s="88" t="str">
        <f>IFERROR(INDEX('SAP User List'!H:H,MATCH(Tableau2[[#This Row],[Email]],'SAP User List'!E:E,0)),"")</f>
        <v/>
      </c>
      <c r="I185" s="86" t="str">
        <f>IFERROR(INDEX('Infosys User List'!K:K,MATCH(Tableau2[[#This Row],[Email]],'Infosys User List'!E:E,0)),"Missing")</f>
        <v>Inactive</v>
      </c>
      <c r="J185" s="87">
        <f>IFERROR(INDEX('Infosys User List'!L:L,MATCH(Tableau2[[#This Row],[Email]],'Infosys User List'!E:E,0)),"")</f>
        <v>0</v>
      </c>
      <c r="K185" s="87">
        <f>IFERROR(INDEX('Infosys User List'!M:M,MATCH(Tableau2[[#This Row],[Email]],'Infosys User List'!E:E,0)),"")</f>
        <v>43007</v>
      </c>
      <c r="L185" s="88" t="str">
        <f>IFERROR(INDEX('Infosys User List'!F:F,MATCH(Tableau2[[#This Row],[Email]],'Infosys User List'!E:E,0)),"")</f>
        <v>Lodz</v>
      </c>
      <c r="M185" s="86"/>
      <c r="N185" s="86"/>
      <c r="O185" s="86">
        <f>IFERROR(INDEX('Infosys User List'!A:A,MATCH(Tableau2[[#This Row],[Email]],'Infosys User List'!E:E,0)),"")</f>
        <v>0</v>
      </c>
      <c r="P185" s="99"/>
      <c r="Q185" s="108" t="s">
        <v>6104</v>
      </c>
      <c r="R185" s="115" t="s">
        <v>6136</v>
      </c>
      <c r="S185" s="111" t="str">
        <f>IFERROR(IF(INDEX('SAP User List'!J:J,MATCH(Tableau2[[#This Row],[Employee ID]],'SAP User List'!J:J,0))=Tableau2[[#This Row],[Employee ID]],"Active","Inactive"),"Inactive")</f>
        <v>Inactive</v>
      </c>
      <c r="T185" s="115"/>
      <c r="U185" s="110"/>
      <c r="V185" s="115"/>
      <c r="W185" s="110"/>
      <c r="X185" s="116"/>
      <c r="Y185" s="95" t="str">
        <f>IFERROR(VLOOKUP(Tableau2[[#This Row],[Email]],'Bank Access List'!$A:$B,2,0),"Inactive")</f>
        <v>Inactive</v>
      </c>
      <c r="Z185" s="111"/>
      <c r="AA185" s="96"/>
      <c r="AB185" s="96" t="str">
        <f>IFERROR(IF(INDEX('Cadency User List'!O:O,MATCH(Tableau2[[#This Row],[Email]],'Cadency User List'!E:E,0))="Yes","Active","Inactive"),"Inactive")</f>
        <v>Inactive</v>
      </c>
      <c r="AC185" s="93"/>
      <c r="AD185" s="93"/>
      <c r="AE185" s="93"/>
      <c r="AF185" s="93"/>
      <c r="AG185" s="93"/>
      <c r="AH185" s="93"/>
      <c r="AI185" s="93"/>
      <c r="AJ185" s="93" t="str">
        <f t="shared" si="11"/>
        <v/>
      </c>
    </row>
    <row r="186" spans="1:36" x14ac:dyDescent="0.25">
      <c r="A186" s="79"/>
      <c r="B186" s="82" t="s">
        <v>91</v>
      </c>
      <c r="C186" s="82" t="s">
        <v>5982</v>
      </c>
      <c r="D186" s="82" t="str">
        <f t="shared" si="12"/>
        <v>Ewa Tuncel</v>
      </c>
      <c r="E186" s="81" t="str">
        <f>MID(Tableau2[[#This Row],[First Name]],1,1)&amp;Tableau2[[#This Row],[Last Name]]&amp;"@markem-imaje.com"</f>
        <v>ETuncel@markem-imaje.com</v>
      </c>
      <c r="F186" s="89">
        <f>IFERROR(INDEX('Infosys User List'!G:G,MATCH(Tableau2[[#This Row],[Email]],'Infosys User List'!E:E,0)),"")</f>
        <v>0</v>
      </c>
      <c r="G186" s="86">
        <f>IFERROR(INDEX('Infosys User List'!D:D,MATCH(Tableau2[[#This Row],[Email]],'Infosys User List'!E:E,0)),"")</f>
        <v>0</v>
      </c>
      <c r="H186" s="88" t="str">
        <f>IFERROR(INDEX('SAP User List'!H:H,MATCH(Tableau2[[#This Row],[Email]],'SAP User List'!E:E,0)),"")</f>
        <v/>
      </c>
      <c r="I186" s="86" t="str">
        <f>IFERROR(INDEX('Infosys User List'!K:K,MATCH(Tableau2[[#This Row],[Email]],'Infosys User List'!E:E,0)),"Missing")</f>
        <v>Inactive</v>
      </c>
      <c r="J186" s="87">
        <f>IFERROR(INDEX('Infosys User List'!L:L,MATCH(Tableau2[[#This Row],[Email]],'Infosys User List'!E:E,0)),"")</f>
        <v>0</v>
      </c>
      <c r="K186" s="87">
        <f>IFERROR(INDEX('Infosys User List'!M:M,MATCH(Tableau2[[#This Row],[Email]],'Infosys User List'!E:E,0)),"")</f>
        <v>43007</v>
      </c>
      <c r="L186" s="88" t="str">
        <f>IFERROR(INDEX('Infosys User List'!F:F,MATCH(Tableau2[[#This Row],[Email]],'Infosys User List'!E:E,0)),"")</f>
        <v>Lodz</v>
      </c>
      <c r="M186" s="86"/>
      <c r="N186" s="86"/>
      <c r="O186" s="86">
        <f>IFERROR(INDEX('Infosys User List'!A:A,MATCH(Tableau2[[#This Row],[Email]],'Infosys User List'!E:E,0)),"")</f>
        <v>0</v>
      </c>
      <c r="P186" s="99"/>
      <c r="Q186" s="108" t="s">
        <v>6104</v>
      </c>
      <c r="R186" s="115" t="s">
        <v>6136</v>
      </c>
      <c r="S186" s="111" t="str">
        <f>IFERROR(IF(INDEX('SAP User List'!J:J,MATCH(Tableau2[[#This Row],[Employee ID]],'SAP User List'!J:J,0))=Tableau2[[#This Row],[Employee ID]],"Active","Inactive"),"Inactive")</f>
        <v>Inactive</v>
      </c>
      <c r="T186" s="115"/>
      <c r="U186" s="110"/>
      <c r="V186" s="115"/>
      <c r="W186" s="110"/>
      <c r="X186" s="116"/>
      <c r="Y186" s="95" t="str">
        <f>IFERROR(VLOOKUP(Tableau2[[#This Row],[Email]],'Bank Access List'!$A:$B,2,0),"Inactive")</f>
        <v>Inactive</v>
      </c>
      <c r="Z186" s="111"/>
      <c r="AA186" s="96"/>
      <c r="AB186" s="96" t="str">
        <f>IFERROR(IF(INDEX('Cadency User List'!O:O,MATCH(Tableau2[[#This Row],[Email]],'Cadency User List'!E:E,0))="Yes","Active","Inactive"),"Inactive")</f>
        <v>Inactive</v>
      </c>
      <c r="AC186" s="93"/>
      <c r="AD186" s="93"/>
      <c r="AE186" s="93"/>
      <c r="AF186" s="93"/>
      <c r="AG186" s="93"/>
      <c r="AH186" s="93"/>
      <c r="AI186" s="93"/>
      <c r="AJ186" s="93" t="str">
        <f t="shared" si="11"/>
        <v/>
      </c>
    </row>
    <row r="187" spans="1:36" x14ac:dyDescent="0.25">
      <c r="A187" s="79"/>
      <c r="B187" s="82" t="s">
        <v>69</v>
      </c>
      <c r="C187" s="82" t="s">
        <v>6126</v>
      </c>
      <c r="D187" s="82" t="str">
        <f t="shared" si="12"/>
        <v>Aleksandra Zjawiona</v>
      </c>
      <c r="E187" s="81" t="str">
        <f>MID(Tableau2[[#This Row],[First Name]],1,1)&amp;Tableau2[[#This Row],[Last Name]]&amp;"@markem-imaje.com"</f>
        <v>AZjawiona@markem-imaje.com</v>
      </c>
      <c r="F187" s="89">
        <f>IFERROR(INDEX('Infosys User List'!G:G,MATCH(Tableau2[[#This Row],[Email]],'Infosys User List'!E:E,0)),"")</f>
        <v>0</v>
      </c>
      <c r="G187" s="86">
        <f>IFERROR(INDEX('Infosys User List'!D:D,MATCH(Tableau2[[#This Row],[Email]],'Infosys User List'!E:E,0)),"")</f>
        <v>0</v>
      </c>
      <c r="H187" s="88" t="str">
        <f>IFERROR(INDEX('SAP User List'!H:H,MATCH(Tableau2[[#This Row],[Email]],'SAP User List'!E:E,0)),"")</f>
        <v/>
      </c>
      <c r="I187" s="86" t="str">
        <f>IFERROR(INDEX('Infosys User List'!K:K,MATCH(Tableau2[[#This Row],[Email]],'Infosys User List'!E:E,0)),"Missing")</f>
        <v>Inactive</v>
      </c>
      <c r="J187" s="87">
        <f>IFERROR(INDEX('Infosys User List'!L:L,MATCH(Tableau2[[#This Row],[Email]],'Infosys User List'!E:E,0)),"")</f>
        <v>0</v>
      </c>
      <c r="K187" s="87">
        <f>IFERROR(INDEX('Infosys User List'!M:M,MATCH(Tableau2[[#This Row],[Email]],'Infosys User List'!E:E,0)),"")</f>
        <v>43007</v>
      </c>
      <c r="L187" s="88" t="str">
        <f>IFERROR(INDEX('Infosys User List'!F:F,MATCH(Tableau2[[#This Row],[Email]],'Infosys User List'!E:E,0)),"")</f>
        <v>Lodz</v>
      </c>
      <c r="M187" s="86"/>
      <c r="N187" s="86"/>
      <c r="O187" s="86">
        <f>IFERROR(INDEX('Infosys User List'!A:A,MATCH(Tableau2[[#This Row],[Email]],'Infosys User List'!E:E,0)),"")</f>
        <v>0</v>
      </c>
      <c r="P187" s="99"/>
      <c r="Q187" s="108" t="s">
        <v>6104</v>
      </c>
      <c r="R187" s="115" t="s">
        <v>6136</v>
      </c>
      <c r="S187" s="111" t="str">
        <f>IFERROR(IF(INDEX('SAP User List'!J:J,MATCH(Tableau2[[#This Row],[Employee ID]],'SAP User List'!J:J,0))=Tableau2[[#This Row],[Employee ID]],"Active","Inactive"),"Inactive")</f>
        <v>Inactive</v>
      </c>
      <c r="T187" s="115"/>
      <c r="U187" s="110"/>
      <c r="V187" s="115"/>
      <c r="W187" s="110"/>
      <c r="X187" s="116"/>
      <c r="Y187" s="95" t="str">
        <f>IFERROR(VLOOKUP(Tableau2[[#This Row],[Email]],'Bank Access List'!$A:$B,2,0),"Inactive")</f>
        <v>Inactive</v>
      </c>
      <c r="Z187" s="111"/>
      <c r="AA187" s="96"/>
      <c r="AB187" s="96" t="str">
        <f>IFERROR(IF(INDEX('Cadency User List'!O:O,MATCH(Tableau2[[#This Row],[Email]],'Cadency User List'!E:E,0))="Yes","Active","Inactive"),"Inactive")</f>
        <v>Inactive</v>
      </c>
      <c r="AC187" s="93"/>
      <c r="AD187" s="93"/>
      <c r="AE187" s="93"/>
      <c r="AF187" s="93"/>
      <c r="AG187" s="93"/>
      <c r="AH187" s="93"/>
      <c r="AI187" s="93"/>
      <c r="AJ187" s="93" t="str">
        <f t="shared" si="11"/>
        <v/>
      </c>
    </row>
    <row r="188" spans="1:36" x14ac:dyDescent="0.25">
      <c r="A188" s="79"/>
      <c r="B188" s="82" t="s">
        <v>1108</v>
      </c>
      <c r="C188" s="82" t="s">
        <v>414</v>
      </c>
      <c r="D188" s="82" t="str">
        <f t="shared" si="12"/>
        <v>Sylwia Czyzak</v>
      </c>
      <c r="E188" s="81" t="str">
        <f>MID(Tableau2[[#This Row],[First Name]],1,1)&amp;Tableau2[[#This Row],[Last Name]]&amp;"@markem-imaje.com"</f>
        <v>SCzyzak@markem-imaje.com</v>
      </c>
      <c r="F188" s="89">
        <f>IFERROR(INDEX('Infosys User List'!G:G,MATCH(Tableau2[[#This Row],[Email]],'Infosys User List'!E:E,0)),"")</f>
        <v>0</v>
      </c>
      <c r="G188" s="86">
        <f>IFERROR(INDEX('Infosys User List'!D:D,MATCH(Tableau2[[#This Row],[Email]],'Infosys User List'!E:E,0)),"")</f>
        <v>0</v>
      </c>
      <c r="H188" s="88" t="str">
        <f>IFERROR(INDEX('SAP User List'!H:H,MATCH(Tableau2[[#This Row],[Email]],'SAP User List'!E:E,0)),"")</f>
        <v/>
      </c>
      <c r="I188" s="86" t="str">
        <f>IFERROR(INDEX('Infosys User List'!K:K,MATCH(Tableau2[[#This Row],[Email]],'Infosys User List'!E:E,0)),"Missing")</f>
        <v>Inactive</v>
      </c>
      <c r="J188" s="87">
        <f>IFERROR(INDEX('Infosys User List'!L:L,MATCH(Tableau2[[#This Row],[Email]],'Infosys User List'!E:E,0)),"")</f>
        <v>0</v>
      </c>
      <c r="K188" s="87">
        <f>IFERROR(INDEX('Infosys User List'!M:M,MATCH(Tableau2[[#This Row],[Email]],'Infosys User List'!E:E,0)),"")</f>
        <v>43007</v>
      </c>
      <c r="L188" s="88" t="str">
        <f>IFERROR(INDEX('Infosys User List'!F:F,MATCH(Tableau2[[#This Row],[Email]],'Infosys User List'!E:E,0)),"")</f>
        <v>Lodz</v>
      </c>
      <c r="M188" s="86"/>
      <c r="N188" s="86"/>
      <c r="O188" s="86">
        <f>IFERROR(INDEX('Infosys User List'!A:A,MATCH(Tableau2[[#This Row],[Email]],'Infosys User List'!E:E,0)),"")</f>
        <v>0</v>
      </c>
      <c r="P188" s="99"/>
      <c r="Q188" s="108" t="s">
        <v>6104</v>
      </c>
      <c r="R188" s="115" t="s">
        <v>6136</v>
      </c>
      <c r="S188" s="111" t="str">
        <f>IFERROR(IF(INDEX('SAP User List'!J:J,MATCH(Tableau2[[#This Row],[Employee ID]],'SAP User List'!J:J,0))=Tableau2[[#This Row],[Employee ID]],"Active","Inactive"),"Inactive")</f>
        <v>Inactive</v>
      </c>
      <c r="T188" s="115"/>
      <c r="U188" s="110"/>
      <c r="V188" s="115"/>
      <c r="W188" s="110"/>
      <c r="X188" s="116"/>
      <c r="Y188" s="95" t="str">
        <f>IFERROR(VLOOKUP(Tableau2[[#This Row],[Email]],'Bank Access List'!$A:$B,2,0),"Inactive")</f>
        <v>Inactive</v>
      </c>
      <c r="Z188" s="111"/>
      <c r="AA188" s="96"/>
      <c r="AB188" s="96" t="str">
        <f>IFERROR(IF(INDEX('Cadency User List'!O:O,MATCH(Tableau2[[#This Row],[Email]],'Cadency User List'!E:E,0))="Yes","Active","Inactive"),"Inactive")</f>
        <v>Inactive</v>
      </c>
      <c r="AC188" s="93"/>
      <c r="AD188" s="93"/>
      <c r="AE188" s="93"/>
      <c r="AF188" s="93"/>
      <c r="AG188" s="93"/>
      <c r="AH188" s="93"/>
      <c r="AI188" s="93"/>
      <c r="AJ188" s="93" t="str">
        <f t="shared" si="11"/>
        <v/>
      </c>
    </row>
    <row r="189" spans="1:36" x14ac:dyDescent="0.25">
      <c r="A189" s="79"/>
      <c r="B189" s="82" t="s">
        <v>487</v>
      </c>
      <c r="C189" s="82" t="s">
        <v>6127</v>
      </c>
      <c r="D189" s="82" t="str">
        <f t="shared" si="12"/>
        <v>Eduardo Gimeno Blasco</v>
      </c>
      <c r="E189" s="81" t="str">
        <f>MID(Tableau2[[#This Row],[First Name]],1,1)&amp;Tableau2[[#This Row],[Last Name]]&amp;"@markem-imaje.com"</f>
        <v>EGimeno Blasco@markem-imaje.com</v>
      </c>
      <c r="F189" s="89" t="str">
        <f>IFERROR(INDEX('Infosys User List'!G:G,MATCH(Tableau2[[#This Row],[Email]],'Infosys User List'!E:E,0)),"")</f>
        <v/>
      </c>
      <c r="G189" s="86" t="str">
        <f>IFERROR(INDEX('Infosys User List'!D:D,MATCH(Tableau2[[#This Row],[Email]],'Infosys User List'!E:E,0)),"")</f>
        <v/>
      </c>
      <c r="H189" s="88" t="str">
        <f>IFERROR(INDEX('SAP User List'!H:H,MATCH(Tableau2[[#This Row],[Email]],'SAP User List'!E:E,0)),"")</f>
        <v/>
      </c>
      <c r="I189" s="86" t="str">
        <f>IFERROR(INDEX('Infosys User List'!K:K,MATCH(Tableau2[[#This Row],[Email]],'Infosys User List'!E:E,0)),"Missing")</f>
        <v>Missing</v>
      </c>
      <c r="J189" s="87" t="str">
        <f>IFERROR(INDEX('Infosys User List'!L:L,MATCH(Tableau2[[#This Row],[Email]],'Infosys User List'!E:E,0)),"")</f>
        <v/>
      </c>
      <c r="K189" s="87" t="str">
        <f>IFERROR(INDEX('Infosys User List'!M:M,MATCH(Tableau2[[#This Row],[Email]],'Infosys User List'!E:E,0)),"")</f>
        <v/>
      </c>
      <c r="L189" s="88" t="str">
        <f>IFERROR(INDEX('Infosys User List'!F:F,MATCH(Tableau2[[#This Row],[Email]],'Infosys User List'!E:E,0)),"")</f>
        <v/>
      </c>
      <c r="M189" s="86"/>
      <c r="N189" s="86"/>
      <c r="O189" s="86" t="str">
        <f>IFERROR(INDEX('Infosys User List'!A:A,MATCH(Tableau2[[#This Row],[Email]],'Infosys User List'!E:E,0)),"")</f>
        <v/>
      </c>
      <c r="P189" s="99"/>
      <c r="Q189" s="108" t="s">
        <v>6104</v>
      </c>
      <c r="R189" s="115" t="s">
        <v>6136</v>
      </c>
      <c r="S189" s="111" t="str">
        <f>IFERROR(IF(INDEX('SAP User List'!J:J,MATCH(Tableau2[[#This Row],[Employee ID]],'SAP User List'!J:J,0))=Tableau2[[#This Row],[Employee ID]],"Active","Inactive"),"Inactive")</f>
        <v>Inactive</v>
      </c>
      <c r="T189" s="115"/>
      <c r="U189" s="110"/>
      <c r="V189" s="115"/>
      <c r="W189" s="110"/>
      <c r="X189" s="116"/>
      <c r="Y189" s="95" t="str">
        <f>IFERROR(VLOOKUP(Tableau2[[#This Row],[Email]],'Bank Access List'!$A:$B,2,0),"Inactive")</f>
        <v>Inactive</v>
      </c>
      <c r="Z189" s="111"/>
      <c r="AA189" s="96"/>
      <c r="AB189" s="96" t="str">
        <f>IFERROR(IF(INDEX('Cadency User List'!O:O,MATCH(Tableau2[[#This Row],[Email]],'Cadency User List'!E:E,0))="Yes","Active","Inactive"),"Inactive")</f>
        <v>Inactive</v>
      </c>
      <c r="AC189" s="93"/>
      <c r="AD189" s="93"/>
      <c r="AE189" s="93"/>
      <c r="AF189" s="93"/>
      <c r="AG189" s="93"/>
      <c r="AH189" s="93"/>
      <c r="AI189" s="93"/>
      <c r="AJ189" s="93" t="str">
        <f t="shared" si="11"/>
        <v/>
      </c>
    </row>
    <row r="190" spans="1:36" x14ac:dyDescent="0.25">
      <c r="A190" s="79"/>
      <c r="B190" s="82" t="s">
        <v>79</v>
      </c>
      <c r="C190" s="82" t="s">
        <v>530</v>
      </c>
      <c r="D190" s="82" t="str">
        <f t="shared" si="12"/>
        <v>Piotr Raszewski</v>
      </c>
      <c r="E190" s="81" t="str">
        <f>MID(Tableau2[[#This Row],[First Name]],1,1)&amp;Tableau2[[#This Row],[Last Name]]&amp;"@markem-imaje.com"</f>
        <v>PRaszewski@markem-imaje.com</v>
      </c>
      <c r="F190" s="89">
        <f>IFERROR(INDEX('Infosys User List'!G:G,MATCH(Tableau2[[#This Row],[Email]],'Infosys User List'!E:E,0)),"")</f>
        <v>0</v>
      </c>
      <c r="G190" s="86">
        <f>IFERROR(INDEX('Infosys User List'!D:D,MATCH(Tableau2[[#This Row],[Email]],'Infosys User List'!E:E,0)),"")</f>
        <v>0</v>
      </c>
      <c r="H190" s="88" t="str">
        <f>IFERROR(INDEX('SAP User List'!H:H,MATCH(Tableau2[[#This Row],[Email]],'SAP User List'!E:E,0)),"")</f>
        <v/>
      </c>
      <c r="I190" s="86" t="str">
        <f>IFERROR(INDEX('Infosys User List'!K:K,MATCH(Tableau2[[#This Row],[Email]],'Infosys User List'!E:E,0)),"Missing")</f>
        <v>Inactive</v>
      </c>
      <c r="J190" s="87">
        <f>IFERROR(INDEX('Infosys User List'!L:L,MATCH(Tableau2[[#This Row],[Email]],'Infosys User List'!E:E,0)),"")</f>
        <v>0</v>
      </c>
      <c r="K190" s="87">
        <f>IFERROR(INDEX('Infosys User List'!M:M,MATCH(Tableau2[[#This Row],[Email]],'Infosys User List'!E:E,0)),"")</f>
        <v>43049</v>
      </c>
      <c r="L190" s="88" t="str">
        <f>IFERROR(INDEX('Infosys User List'!F:F,MATCH(Tableau2[[#This Row],[Email]],'Infosys User List'!E:E,0)),"")</f>
        <v>Lodz</v>
      </c>
      <c r="M190" s="86"/>
      <c r="N190" s="86"/>
      <c r="O190" s="86">
        <f>IFERROR(INDEX('Infosys User List'!A:A,MATCH(Tableau2[[#This Row],[Email]],'Infosys User List'!E:E,0)),"")</f>
        <v>0</v>
      </c>
      <c r="P190" s="99"/>
      <c r="Q190" s="108" t="s">
        <v>6104</v>
      </c>
      <c r="R190" s="115" t="s">
        <v>6136</v>
      </c>
      <c r="S190" s="111" t="str">
        <f>IFERROR(IF(INDEX('SAP User List'!J:J,MATCH(Tableau2[[#This Row],[Employee ID]],'SAP User List'!J:J,0))=Tableau2[[#This Row],[Employee ID]],"Active","Inactive"),"Inactive")</f>
        <v>Inactive</v>
      </c>
      <c r="T190" s="115"/>
      <c r="U190" s="110"/>
      <c r="V190" s="115"/>
      <c r="W190" s="110"/>
      <c r="X190" s="116"/>
      <c r="Y190" s="95" t="str">
        <f>IFERROR(VLOOKUP(Tableau2[[#This Row],[Email]],'Bank Access List'!$A:$B,2,0),"Inactive")</f>
        <v>Inactive</v>
      </c>
      <c r="Z190" s="111"/>
      <c r="AA190" s="96"/>
      <c r="AB190" s="96" t="str">
        <f>IFERROR(IF(INDEX('Cadency User List'!O:O,MATCH(Tableau2[[#This Row],[Email]],'Cadency User List'!E:E,0))="Yes","Active","Inactive"),"Inactive")</f>
        <v>Inactive</v>
      </c>
      <c r="AC190" s="93"/>
      <c r="AD190" s="93"/>
      <c r="AE190" s="93"/>
      <c r="AF190" s="93"/>
      <c r="AG190" s="93"/>
      <c r="AH190" s="93"/>
      <c r="AI190" s="93"/>
      <c r="AJ190" s="93" t="str">
        <f t="shared" si="11"/>
        <v/>
      </c>
    </row>
    <row r="191" spans="1:36" x14ac:dyDescent="0.25">
      <c r="A191" s="79"/>
      <c r="B191" s="82" t="s">
        <v>2</v>
      </c>
      <c r="C191" s="82" t="s">
        <v>418</v>
      </c>
      <c r="D191" s="82" t="str">
        <f t="shared" si="12"/>
        <v>Emilia Faflik</v>
      </c>
      <c r="E191" s="81" t="str">
        <f>MID(Tableau2[[#This Row],[First Name]],1,1)&amp;Tableau2[[#This Row],[Last Name]]&amp;"@markem-imaje.com"</f>
        <v>EFaflik@markem-imaje.com</v>
      </c>
      <c r="F191" s="89">
        <f>IFERROR(INDEX('Infosys User List'!G:G,MATCH(Tableau2[[#This Row],[Email]],'Infosys User List'!E:E,0)),"")</f>
        <v>0</v>
      </c>
      <c r="G191" s="86">
        <f>IFERROR(INDEX('Infosys User List'!D:D,MATCH(Tableau2[[#This Row],[Email]],'Infosys User List'!E:E,0)),"")</f>
        <v>0</v>
      </c>
      <c r="H191" s="88" t="str">
        <f>IFERROR(INDEX('SAP User List'!H:H,MATCH(Tableau2[[#This Row],[Email]],'SAP User List'!E:E,0)),"")</f>
        <v/>
      </c>
      <c r="I191" s="86" t="str">
        <f>IFERROR(INDEX('Infosys User List'!K:K,MATCH(Tableau2[[#This Row],[Email]],'Infosys User List'!E:E,0)),"Missing")</f>
        <v>Inactive</v>
      </c>
      <c r="J191" s="87">
        <f>IFERROR(INDEX('Infosys User List'!L:L,MATCH(Tableau2[[#This Row],[Email]],'Infosys User List'!E:E,0)),"")</f>
        <v>0</v>
      </c>
      <c r="K191" s="87">
        <f>IFERROR(INDEX('Infosys User List'!M:M,MATCH(Tableau2[[#This Row],[Email]],'Infosys User List'!E:E,0)),"")</f>
        <v>43049</v>
      </c>
      <c r="L191" s="88" t="str">
        <f>IFERROR(INDEX('Infosys User List'!F:F,MATCH(Tableau2[[#This Row],[Email]],'Infosys User List'!E:E,0)),"")</f>
        <v>Lodz</v>
      </c>
      <c r="M191" s="86"/>
      <c r="N191" s="86"/>
      <c r="O191" s="86">
        <f>IFERROR(INDEX('Infosys User List'!A:A,MATCH(Tableau2[[#This Row],[Email]],'Infosys User List'!E:E,0)),"")</f>
        <v>0</v>
      </c>
      <c r="P191" s="99"/>
      <c r="Q191" s="108" t="s">
        <v>6104</v>
      </c>
      <c r="R191" s="115" t="s">
        <v>6136</v>
      </c>
      <c r="S191" s="111" t="str">
        <f>IFERROR(IF(INDEX('SAP User List'!J:J,MATCH(Tableau2[[#This Row],[Employee ID]],'SAP User List'!J:J,0))=Tableau2[[#This Row],[Employee ID]],"Active","Inactive"),"Inactive")</f>
        <v>Inactive</v>
      </c>
      <c r="T191" s="115"/>
      <c r="U191" s="110"/>
      <c r="V191" s="115"/>
      <c r="W191" s="110"/>
      <c r="X191" s="116"/>
      <c r="Y191" s="95" t="str">
        <f>IFERROR(VLOOKUP(Tableau2[[#This Row],[Email]],'Bank Access List'!$A:$B,2,0),"Inactive")</f>
        <v>Inactive</v>
      </c>
      <c r="Z191" s="111"/>
      <c r="AA191" s="96"/>
      <c r="AB191" s="96" t="str">
        <f>IFERROR(IF(INDEX('Cadency User List'!O:O,MATCH(Tableau2[[#This Row],[Email]],'Cadency User List'!E:E,0))="Yes","Active","Inactive"),"Inactive")</f>
        <v>Inactive</v>
      </c>
      <c r="AC191" s="93"/>
      <c r="AD191" s="93"/>
      <c r="AE191" s="93"/>
      <c r="AF191" s="93"/>
      <c r="AG191" s="93"/>
      <c r="AH191" s="93"/>
      <c r="AI191" s="93"/>
      <c r="AJ191" s="93" t="str">
        <f t="shared" si="11"/>
        <v/>
      </c>
    </row>
    <row r="192" spans="1:36" x14ac:dyDescent="0.25">
      <c r="A192" s="79"/>
      <c r="B192" s="82" t="s">
        <v>430</v>
      </c>
      <c r="C192" s="82" t="s">
        <v>431</v>
      </c>
      <c r="D192" s="82" t="str">
        <f t="shared" si="12"/>
        <v>Viraj Gupte</v>
      </c>
      <c r="E192" s="81" t="str">
        <f>MID(Tableau2[[#This Row],[First Name]],1,1)&amp;Tableau2[[#This Row],[Last Name]]&amp;"@markem-imaje.com"</f>
        <v>VGupte@markem-imaje.com</v>
      </c>
      <c r="F192" s="89">
        <f>IFERROR(INDEX('Infosys User List'!G:G,MATCH(Tableau2[[#This Row],[Email]],'Infosys User List'!E:E,0)),"")</f>
        <v>0</v>
      </c>
      <c r="G192" s="86">
        <f>IFERROR(INDEX('Infosys User List'!D:D,MATCH(Tableau2[[#This Row],[Email]],'Infosys User List'!E:E,0)),"")</f>
        <v>0</v>
      </c>
      <c r="H192" s="88" t="str">
        <f>IFERROR(INDEX('SAP User List'!H:H,MATCH(Tableau2[[#This Row],[Email]],'SAP User List'!E:E,0)),"")</f>
        <v/>
      </c>
      <c r="I192" s="86" t="str">
        <f>IFERROR(INDEX('Infosys User List'!K:K,MATCH(Tableau2[[#This Row],[Email]],'Infosys User List'!E:E,0)),"Missing")</f>
        <v>Inactive</v>
      </c>
      <c r="J192" s="87">
        <f>IFERROR(INDEX('Infosys User List'!L:L,MATCH(Tableau2[[#This Row],[Email]],'Infosys User List'!E:E,0)),"")</f>
        <v>0</v>
      </c>
      <c r="K192" s="87">
        <f>IFERROR(INDEX('Infosys User List'!M:M,MATCH(Tableau2[[#This Row],[Email]],'Infosys User List'!E:E,0)),"")</f>
        <v>43054</v>
      </c>
      <c r="L192" s="88" t="str">
        <f>IFERROR(INDEX('Infosys User List'!F:F,MATCH(Tableau2[[#This Row],[Email]],'Infosys User List'!E:E,0)),"")</f>
        <v>Lodz</v>
      </c>
      <c r="M192" s="86"/>
      <c r="N192" s="86"/>
      <c r="O192" s="86">
        <f>IFERROR(INDEX('Infosys User List'!A:A,MATCH(Tableau2[[#This Row],[Email]],'Infosys User List'!E:E,0)),"")</f>
        <v>0</v>
      </c>
      <c r="P192" s="99"/>
      <c r="Q192" s="108" t="s">
        <v>6104</v>
      </c>
      <c r="R192" s="115" t="s">
        <v>6136</v>
      </c>
      <c r="S192" s="111" t="str">
        <f>IFERROR(IF(INDEX('SAP User List'!J:J,MATCH(Tableau2[[#This Row],[Employee ID]],'SAP User List'!J:J,0))=Tableau2[[#This Row],[Employee ID]],"Active","Inactive"),"Inactive")</f>
        <v>Inactive</v>
      </c>
      <c r="T192" s="115"/>
      <c r="U192" s="110"/>
      <c r="V192" s="115"/>
      <c r="W192" s="110"/>
      <c r="X192" s="116"/>
      <c r="Y192" s="95" t="str">
        <f>IFERROR(VLOOKUP(Tableau2[[#This Row],[Email]],'Bank Access List'!$A:$B,2,0),"Inactive")</f>
        <v>Inactive</v>
      </c>
      <c r="Z192" s="111"/>
      <c r="AA192" s="96"/>
      <c r="AB192" s="96" t="str">
        <f>IFERROR(IF(INDEX('Cadency User List'!O:O,MATCH(Tableau2[[#This Row],[Email]],'Cadency User List'!E:E,0))="Yes","Active","Inactive"),"Inactive")</f>
        <v>Inactive</v>
      </c>
      <c r="AC192" s="93"/>
      <c r="AD192" s="93"/>
      <c r="AE192" s="93"/>
      <c r="AF192" s="93"/>
      <c r="AG192" s="93"/>
      <c r="AH192" s="93"/>
      <c r="AI192" s="93"/>
      <c r="AJ192" s="93" t="str">
        <f t="shared" si="11"/>
        <v/>
      </c>
    </row>
    <row r="193" spans="1:36" x14ac:dyDescent="0.25">
      <c r="A193" s="79"/>
      <c r="B193" s="82" t="s">
        <v>503</v>
      </c>
      <c r="C193" s="82" t="s">
        <v>504</v>
      </c>
      <c r="D193" s="82" t="str">
        <f t="shared" si="12"/>
        <v>Vamsy Krishna</v>
      </c>
      <c r="E193" s="81" t="str">
        <f>MID(Tableau2[[#This Row],[First Name]],1,1)&amp;Tableau2[[#This Row],[Last Name]]&amp;"@markem-imaje.com"</f>
        <v>VKrishna@markem-imaje.com</v>
      </c>
      <c r="F193" s="89">
        <f>IFERROR(INDEX('Infosys User List'!G:G,MATCH(Tableau2[[#This Row],[Email]],'Infosys User List'!E:E,0)),"")</f>
        <v>0</v>
      </c>
      <c r="G193" s="86">
        <f>IFERROR(INDEX('Infosys User List'!D:D,MATCH(Tableau2[[#This Row],[Email]],'Infosys User List'!E:E,0)),"")</f>
        <v>0</v>
      </c>
      <c r="H193" s="88" t="str">
        <f>IFERROR(INDEX('SAP User List'!H:H,MATCH(Tableau2[[#This Row],[Email]],'SAP User List'!E:E,0)),"")</f>
        <v/>
      </c>
      <c r="I193" s="86" t="str">
        <f>IFERROR(INDEX('Infosys User List'!K:K,MATCH(Tableau2[[#This Row],[Email]],'Infosys User List'!E:E,0)),"Missing")</f>
        <v>Inactive</v>
      </c>
      <c r="J193" s="87">
        <f>IFERROR(INDEX('Infosys User List'!L:L,MATCH(Tableau2[[#This Row],[Email]],'Infosys User List'!E:E,0)),"")</f>
        <v>0</v>
      </c>
      <c r="K193" s="87">
        <f>IFERROR(INDEX('Infosys User List'!M:M,MATCH(Tableau2[[#This Row],[Email]],'Infosys User List'!E:E,0)),"")</f>
        <v>43063</v>
      </c>
      <c r="L193" s="88" t="str">
        <f>IFERROR(INDEX('Infosys User List'!F:F,MATCH(Tableau2[[#This Row],[Email]],'Infosys User List'!E:E,0)),"")</f>
        <v>Lodz</v>
      </c>
      <c r="M193" s="86"/>
      <c r="N193" s="86"/>
      <c r="O193" s="86">
        <f>IFERROR(INDEX('Infosys User List'!A:A,MATCH(Tableau2[[#This Row],[Email]],'Infosys User List'!E:E,0)),"")</f>
        <v>0</v>
      </c>
      <c r="P193" s="99"/>
      <c r="Q193" s="108" t="s">
        <v>6104</v>
      </c>
      <c r="R193" s="115" t="s">
        <v>6136</v>
      </c>
      <c r="S193" s="111" t="str">
        <f>IFERROR(IF(INDEX('SAP User List'!J:J,MATCH(Tableau2[[#This Row],[Employee ID]],'SAP User List'!J:J,0))=Tableau2[[#This Row],[Employee ID]],"Active","Inactive"),"Inactive")</f>
        <v>Inactive</v>
      </c>
      <c r="T193" s="115"/>
      <c r="U193" s="110"/>
      <c r="V193" s="115"/>
      <c r="W193" s="110"/>
      <c r="X193" s="116"/>
      <c r="Y193" s="95" t="str">
        <f>IFERROR(VLOOKUP(Tableau2[[#This Row],[Email]],'Bank Access List'!$A:$B,2,0),"Inactive")</f>
        <v>Inactive</v>
      </c>
      <c r="Z193" s="111"/>
      <c r="AA193" s="96"/>
      <c r="AB193" s="96" t="str">
        <f>IFERROR(IF(INDEX('Cadency User List'!O:O,MATCH(Tableau2[[#This Row],[Email]],'Cadency User List'!E:E,0))="Yes","Active","Inactive"),"Inactive")</f>
        <v>Inactive</v>
      </c>
      <c r="AC193" s="93"/>
      <c r="AD193" s="93"/>
      <c r="AE193" s="93"/>
      <c r="AF193" s="93"/>
      <c r="AG193" s="93"/>
      <c r="AH193" s="93"/>
      <c r="AI193" s="93"/>
      <c r="AJ193" s="93" t="str">
        <f t="shared" si="11"/>
        <v/>
      </c>
    </row>
    <row r="194" spans="1:36" x14ac:dyDescent="0.25">
      <c r="A194" s="79"/>
      <c r="B194" s="82" t="s">
        <v>527</v>
      </c>
      <c r="C194" s="82" t="s">
        <v>528</v>
      </c>
      <c r="D194" s="82" t="str">
        <f t="shared" si="12"/>
        <v>Alessandro Pompa</v>
      </c>
      <c r="E194" s="81" t="str">
        <f>MID(Tableau2[[#This Row],[First Name]],1,1)&amp;Tableau2[[#This Row],[Last Name]]&amp;"@markem-imaje.com"</f>
        <v>APompa@markem-imaje.com</v>
      </c>
      <c r="F194" s="89">
        <f>IFERROR(INDEX('Infosys User List'!G:G,MATCH(Tableau2[[#This Row],[Email]],'Infosys User List'!E:E,0)),"")</f>
        <v>0</v>
      </c>
      <c r="G194" s="86">
        <f>IFERROR(INDEX('Infosys User List'!D:D,MATCH(Tableau2[[#This Row],[Email]],'Infosys User List'!E:E,0)),"")</f>
        <v>0</v>
      </c>
      <c r="H194" s="88" t="str">
        <f>IFERROR(INDEX('SAP User List'!H:H,MATCH(Tableau2[[#This Row],[Email]],'SAP User List'!E:E,0)),"")</f>
        <v/>
      </c>
      <c r="I194" s="86" t="str">
        <f>IFERROR(INDEX('Infosys User List'!K:K,MATCH(Tableau2[[#This Row],[Email]],'Infosys User List'!E:E,0)),"Missing")</f>
        <v>Inactive</v>
      </c>
      <c r="J194" s="87">
        <f>IFERROR(INDEX('Infosys User List'!L:L,MATCH(Tableau2[[#This Row],[Email]],'Infosys User List'!E:E,0)),"")</f>
        <v>0</v>
      </c>
      <c r="K194" s="87">
        <f>IFERROR(INDEX('Infosys User List'!M:M,MATCH(Tableau2[[#This Row],[Email]],'Infosys User List'!E:E,0)),"")</f>
        <v>43069</v>
      </c>
      <c r="L194" s="88" t="str">
        <f>IFERROR(INDEX('Infosys User List'!F:F,MATCH(Tableau2[[#This Row],[Email]],'Infosys User List'!E:E,0)),"")</f>
        <v>Lodz</v>
      </c>
      <c r="M194" s="86"/>
      <c r="N194" s="86"/>
      <c r="O194" s="86">
        <f>IFERROR(INDEX('Infosys User List'!A:A,MATCH(Tableau2[[#This Row],[Email]],'Infosys User List'!E:E,0)),"")</f>
        <v>0</v>
      </c>
      <c r="P194" s="99"/>
      <c r="Q194" s="108" t="s">
        <v>6104</v>
      </c>
      <c r="R194" s="115" t="s">
        <v>6136</v>
      </c>
      <c r="S194" s="111" t="str">
        <f>IFERROR(IF(INDEX('SAP User List'!J:J,MATCH(Tableau2[[#This Row],[Employee ID]],'SAP User List'!J:J,0))=Tableau2[[#This Row],[Employee ID]],"Active","Inactive"),"Inactive")</f>
        <v>Inactive</v>
      </c>
      <c r="T194" s="115"/>
      <c r="U194" s="110"/>
      <c r="V194" s="115"/>
      <c r="W194" s="110"/>
      <c r="X194" s="116"/>
      <c r="Y194" s="95" t="str">
        <f>IFERROR(VLOOKUP(Tableau2[[#This Row],[Email]],'Bank Access List'!$A:$B,2,0),"Inactive")</f>
        <v>Inactive</v>
      </c>
      <c r="Z194" s="111"/>
      <c r="AA194" s="96"/>
      <c r="AB194" s="96" t="str">
        <f>IFERROR(IF(INDEX('Cadency User List'!O:O,MATCH(Tableau2[[#This Row],[Email]],'Cadency User List'!E:E,0))="Yes","Active","Inactive"),"Inactive")</f>
        <v>Inactive</v>
      </c>
      <c r="AC194" s="93"/>
      <c r="AD194" s="93"/>
      <c r="AE194" s="93"/>
      <c r="AF194" s="93"/>
      <c r="AG194" s="93"/>
      <c r="AH194" s="93"/>
      <c r="AI194" s="93"/>
      <c r="AJ194" s="93" t="str">
        <f t="shared" si="11"/>
        <v/>
      </c>
    </row>
    <row r="195" spans="1:36" x14ac:dyDescent="0.25">
      <c r="A195" s="79"/>
      <c r="B195" s="82" t="s">
        <v>48</v>
      </c>
      <c r="C195" s="82" t="s">
        <v>497</v>
      </c>
      <c r="D195" s="82" t="str">
        <f t="shared" si="12"/>
        <v>Paulina Jaworska</v>
      </c>
      <c r="E195" s="81" t="str">
        <f>MID(Tableau2[[#This Row],[First Name]],1,1)&amp;Tableau2[[#This Row],[Last Name]]&amp;"@markem-imaje.com"</f>
        <v>PJaworska@markem-imaje.com</v>
      </c>
      <c r="F195" s="89">
        <f>IFERROR(INDEX('Infosys User List'!G:G,MATCH(Tableau2[[#This Row],[Email]],'Infosys User List'!E:E,0)),"")</f>
        <v>0</v>
      </c>
      <c r="G195" s="86">
        <f>IFERROR(INDEX('Infosys User List'!D:D,MATCH(Tableau2[[#This Row],[Email]],'Infosys User List'!E:E,0)),"")</f>
        <v>0</v>
      </c>
      <c r="H195" s="88" t="str">
        <f>IFERROR(INDEX('SAP User List'!H:H,MATCH(Tableau2[[#This Row],[Email]],'SAP User List'!E:E,0)),"")</f>
        <v/>
      </c>
      <c r="I195" s="86" t="str">
        <f>IFERROR(INDEX('Infosys User List'!K:K,MATCH(Tableau2[[#This Row],[Email]],'Infosys User List'!E:E,0)),"Missing")</f>
        <v>Inactive</v>
      </c>
      <c r="J195" s="87">
        <f>IFERROR(INDEX('Infosys User List'!L:L,MATCH(Tableau2[[#This Row],[Email]],'Infosys User List'!E:E,0)),"")</f>
        <v>0</v>
      </c>
      <c r="K195" s="87">
        <f>IFERROR(INDEX('Infosys User List'!M:M,MATCH(Tableau2[[#This Row],[Email]],'Infosys User List'!E:E,0)),"")</f>
        <v>43100</v>
      </c>
      <c r="L195" s="88" t="str">
        <f>IFERROR(INDEX('Infosys User List'!F:F,MATCH(Tableau2[[#This Row],[Email]],'Infosys User List'!E:E,0)),"")</f>
        <v>Lodz</v>
      </c>
      <c r="M195" s="86"/>
      <c r="N195" s="86"/>
      <c r="O195" s="86">
        <f>IFERROR(INDEX('Infosys User List'!A:A,MATCH(Tableau2[[#This Row],[Email]],'Infosys User List'!E:E,0)),"")</f>
        <v>0</v>
      </c>
      <c r="P195" s="99"/>
      <c r="Q195" s="108" t="s">
        <v>6104</v>
      </c>
      <c r="R195" s="115" t="s">
        <v>6136</v>
      </c>
      <c r="S195" s="111" t="str">
        <f>IFERROR(IF(INDEX('SAP User List'!J:J,MATCH(Tableau2[[#This Row],[Employee ID]],'SAP User List'!J:J,0))=Tableau2[[#This Row],[Employee ID]],"Active","Inactive"),"Inactive")</f>
        <v>Inactive</v>
      </c>
      <c r="T195" s="115"/>
      <c r="U195" s="110"/>
      <c r="V195" s="115"/>
      <c r="W195" s="110"/>
      <c r="X195" s="116"/>
      <c r="Y195" s="95" t="str">
        <f>IFERROR(VLOOKUP(Tableau2[[#This Row],[Email]],'Bank Access List'!$A:$B,2,0),"Inactive")</f>
        <v>Inactive</v>
      </c>
      <c r="Z195" s="111"/>
      <c r="AA195" s="96"/>
      <c r="AB195" s="96" t="str">
        <f>IFERROR(IF(INDEX('Cadency User List'!O:O,MATCH(Tableau2[[#This Row],[Email]],'Cadency User List'!E:E,0))="Yes","Active","Inactive"),"Inactive")</f>
        <v>Inactive</v>
      </c>
      <c r="AC195" s="93"/>
      <c r="AD195" s="93"/>
      <c r="AE195" s="93"/>
      <c r="AF195" s="93"/>
      <c r="AG195" s="93"/>
      <c r="AH195" s="93"/>
      <c r="AI195" s="93"/>
      <c r="AJ195" s="93" t="str">
        <f t="shared" si="11"/>
        <v/>
      </c>
    </row>
    <row r="196" spans="1:36" x14ac:dyDescent="0.25">
      <c r="A196" s="79"/>
      <c r="B196" s="82" t="s">
        <v>44</v>
      </c>
      <c r="C196" s="82" t="s">
        <v>547</v>
      </c>
      <c r="D196" s="82" t="str">
        <f t="shared" si="12"/>
        <v>Ewelina Walczuk</v>
      </c>
      <c r="E196" s="81" t="str">
        <f>MID(Tableau2[[#This Row],[First Name]],1,1)&amp;Tableau2[[#This Row],[Last Name]]&amp;"@markem-imaje.com"</f>
        <v>EWalczuk@markem-imaje.com</v>
      </c>
      <c r="F196" s="89">
        <f>IFERROR(INDEX('Infosys User List'!G:G,MATCH(Tableau2[[#This Row],[Email]],'Infosys User List'!E:E,0)),"")</f>
        <v>0</v>
      </c>
      <c r="G196" s="86">
        <f>IFERROR(INDEX('Infosys User List'!D:D,MATCH(Tableau2[[#This Row],[Email]],'Infosys User List'!E:E,0)),"")</f>
        <v>0</v>
      </c>
      <c r="H196" s="88" t="str">
        <f>IFERROR(INDEX('SAP User List'!H:H,MATCH(Tableau2[[#This Row],[Email]],'SAP User List'!E:E,0)),"")</f>
        <v/>
      </c>
      <c r="I196" s="86" t="str">
        <f>IFERROR(INDEX('Infosys User List'!K:K,MATCH(Tableau2[[#This Row],[Email]],'Infosys User List'!E:E,0)),"Missing")</f>
        <v>Inactive</v>
      </c>
      <c r="J196" s="87">
        <f>IFERROR(INDEX('Infosys User List'!L:L,MATCH(Tableau2[[#This Row],[Email]],'Infosys User List'!E:E,0)),"")</f>
        <v>0</v>
      </c>
      <c r="K196" s="87">
        <f>IFERROR(INDEX('Infosys User List'!M:M,MATCH(Tableau2[[#This Row],[Email]],'Infosys User List'!E:E,0)),"")</f>
        <v>43100</v>
      </c>
      <c r="L196" s="88" t="str">
        <f>IFERROR(INDEX('Infosys User List'!F:F,MATCH(Tableau2[[#This Row],[Email]],'Infosys User List'!E:E,0)),"")</f>
        <v>Lodz</v>
      </c>
      <c r="M196" s="86"/>
      <c r="N196" s="86"/>
      <c r="O196" s="86">
        <f>IFERROR(INDEX('Infosys User List'!A:A,MATCH(Tableau2[[#This Row],[Email]],'Infosys User List'!E:E,0)),"")</f>
        <v>0</v>
      </c>
      <c r="P196" s="99"/>
      <c r="Q196" s="108" t="s">
        <v>6104</v>
      </c>
      <c r="R196" s="115" t="s">
        <v>6136</v>
      </c>
      <c r="S196" s="111" t="str">
        <f>IFERROR(IF(INDEX('SAP User List'!J:J,MATCH(Tableau2[[#This Row],[Employee ID]],'SAP User List'!J:J,0))=Tableau2[[#This Row],[Employee ID]],"Active","Inactive"),"Inactive")</f>
        <v>Inactive</v>
      </c>
      <c r="T196" s="115"/>
      <c r="U196" s="110"/>
      <c r="V196" s="115"/>
      <c r="W196" s="110"/>
      <c r="X196" s="116"/>
      <c r="Y196" s="95" t="str">
        <f>IFERROR(VLOOKUP(Tableau2[[#This Row],[Email]],'Bank Access List'!$A:$B,2,0),"Inactive")</f>
        <v>Inactive</v>
      </c>
      <c r="Z196" s="111"/>
      <c r="AA196" s="96"/>
      <c r="AB196" s="96" t="str">
        <f>IFERROR(IF(INDEX('Cadency User List'!O:O,MATCH(Tableau2[[#This Row],[Email]],'Cadency User List'!E:E,0))="Yes","Active","Inactive"),"Inactive")</f>
        <v>Inactive</v>
      </c>
      <c r="AC196" s="93"/>
      <c r="AD196" s="93"/>
      <c r="AE196" s="93"/>
      <c r="AF196" s="93"/>
      <c r="AG196" s="93"/>
      <c r="AH196" s="93"/>
      <c r="AI196" s="93"/>
      <c r="AJ196" s="93" t="str">
        <f t="shared" si="11"/>
        <v/>
      </c>
    </row>
    <row r="197" spans="1:36" x14ac:dyDescent="0.25">
      <c r="A197" s="79"/>
      <c r="B197" s="82" t="s">
        <v>6117</v>
      </c>
      <c r="C197" s="82" t="s">
        <v>550</v>
      </c>
      <c r="D197" s="82" t="str">
        <f t="shared" si="12"/>
        <v>Kaludia Wojtalewicz</v>
      </c>
      <c r="E197" s="81" t="str">
        <f>MID(Tableau2[[#This Row],[First Name]],1,1)&amp;Tableau2[[#This Row],[Last Name]]&amp;"@markem-imaje.com"</f>
        <v>KWojtalewicz@markem-imaje.com</v>
      </c>
      <c r="F197" s="89">
        <f>IFERROR(INDEX('Infosys User List'!G:G,MATCH(Tableau2[[#This Row],[Email]],'Infosys User List'!E:E,0)),"")</f>
        <v>0</v>
      </c>
      <c r="G197" s="86">
        <f>IFERROR(INDEX('Infosys User List'!D:D,MATCH(Tableau2[[#This Row],[Email]],'Infosys User List'!E:E,0)),"")</f>
        <v>0</v>
      </c>
      <c r="H197" s="88" t="str">
        <f>IFERROR(INDEX('SAP User List'!H:H,MATCH(Tableau2[[#This Row],[Email]],'SAP User List'!E:E,0)),"")</f>
        <v/>
      </c>
      <c r="I197" s="86" t="str">
        <f>IFERROR(INDEX('Infosys User List'!K:K,MATCH(Tableau2[[#This Row],[Email]],'Infosys User List'!E:E,0)),"Missing")</f>
        <v>Inactive</v>
      </c>
      <c r="J197" s="87">
        <f>IFERROR(INDEX('Infosys User List'!L:L,MATCH(Tableau2[[#This Row],[Email]],'Infosys User List'!E:E,0)),"")</f>
        <v>0</v>
      </c>
      <c r="K197" s="87">
        <f>IFERROR(INDEX('Infosys User List'!M:M,MATCH(Tableau2[[#This Row],[Email]],'Infosys User List'!E:E,0)),"")</f>
        <v>43100</v>
      </c>
      <c r="L197" s="88" t="str">
        <f>IFERROR(INDEX('Infosys User List'!F:F,MATCH(Tableau2[[#This Row],[Email]],'Infosys User List'!E:E,0)),"")</f>
        <v>Lodz</v>
      </c>
      <c r="M197" s="86"/>
      <c r="N197" s="86"/>
      <c r="O197" s="86">
        <f>IFERROR(INDEX('Infosys User List'!A:A,MATCH(Tableau2[[#This Row],[Email]],'Infosys User List'!E:E,0)),"")</f>
        <v>0</v>
      </c>
      <c r="P197" s="99"/>
      <c r="Q197" s="108" t="s">
        <v>6104</v>
      </c>
      <c r="R197" s="115" t="s">
        <v>6136</v>
      </c>
      <c r="S197" s="111" t="str">
        <f>IFERROR(IF(INDEX('SAP User List'!J:J,MATCH(Tableau2[[#This Row],[Employee ID]],'SAP User List'!J:J,0))=Tableau2[[#This Row],[Employee ID]],"Active","Inactive"),"Inactive")</f>
        <v>Inactive</v>
      </c>
      <c r="T197" s="115"/>
      <c r="U197" s="110"/>
      <c r="V197" s="115"/>
      <c r="W197" s="110"/>
      <c r="X197" s="116"/>
      <c r="Y197" s="95" t="str">
        <f>IFERROR(VLOOKUP(Tableau2[[#This Row],[Email]],'Bank Access List'!$A:$B,2,0),"Inactive")</f>
        <v>Inactive</v>
      </c>
      <c r="Z197" s="111"/>
      <c r="AA197" s="96"/>
      <c r="AB197" s="96" t="str">
        <f>IFERROR(IF(INDEX('Cadency User List'!O:O,MATCH(Tableau2[[#This Row],[Email]],'Cadency User List'!E:E,0))="Yes","Active","Inactive"),"Inactive")</f>
        <v>Inactive</v>
      </c>
      <c r="AC197" s="93"/>
      <c r="AD197" s="93"/>
      <c r="AE197" s="93"/>
      <c r="AF197" s="93"/>
      <c r="AG197" s="93"/>
      <c r="AH197" s="93"/>
      <c r="AI197" s="93"/>
      <c r="AJ197" s="93" t="str">
        <f t="shared" si="11"/>
        <v/>
      </c>
    </row>
    <row r="198" spans="1:36" x14ac:dyDescent="0.25">
      <c r="A198" s="79"/>
      <c r="B198" s="82" t="s">
        <v>6118</v>
      </c>
      <c r="C198" s="82" t="s">
        <v>405</v>
      </c>
      <c r="D198" s="82" t="str">
        <f t="shared" si="12"/>
        <v>Fabrizio Carbonaro</v>
      </c>
      <c r="E198" s="81" t="str">
        <f>MID(Tableau2[[#This Row],[First Name]],1,1)&amp;Tableau2[[#This Row],[Last Name]]&amp;"@markem-imaje.com"</f>
        <v>FCarbonaro@markem-imaje.com</v>
      </c>
      <c r="F198" s="89">
        <f>IFERROR(INDEX('Infosys User List'!G:G,MATCH(Tableau2[[#This Row],[Email]],'Infosys User List'!E:E,0)),"")</f>
        <v>0</v>
      </c>
      <c r="G198" s="86">
        <f>IFERROR(INDEX('Infosys User List'!D:D,MATCH(Tableau2[[#This Row],[Email]],'Infosys User List'!E:E,0)),"")</f>
        <v>0</v>
      </c>
      <c r="H198" s="88" t="str">
        <f>IFERROR(INDEX('SAP User List'!H:H,MATCH(Tableau2[[#This Row],[Email]],'SAP User List'!E:E,0)),"")</f>
        <v/>
      </c>
      <c r="I198" s="86" t="str">
        <f>IFERROR(INDEX('Infosys User List'!K:K,MATCH(Tableau2[[#This Row],[Email]],'Infosys User List'!E:E,0)),"Missing")</f>
        <v>Inactive</v>
      </c>
      <c r="J198" s="87">
        <f>IFERROR(INDEX('Infosys User List'!L:L,MATCH(Tableau2[[#This Row],[Email]],'Infosys User List'!E:E,0)),"")</f>
        <v>0</v>
      </c>
      <c r="K198" s="87">
        <f>IFERROR(INDEX('Infosys User List'!M:M,MATCH(Tableau2[[#This Row],[Email]],'Infosys User List'!E:E,0)),"")</f>
        <v>43100</v>
      </c>
      <c r="L198" s="88" t="str">
        <f>IFERROR(INDEX('Infosys User List'!F:F,MATCH(Tableau2[[#This Row],[Email]],'Infosys User List'!E:E,0)),"")</f>
        <v>Lodz</v>
      </c>
      <c r="M198" s="86"/>
      <c r="N198" s="86"/>
      <c r="O198" s="86">
        <f>IFERROR(INDEX('Infosys User List'!A:A,MATCH(Tableau2[[#This Row],[Email]],'Infosys User List'!E:E,0)),"")</f>
        <v>0</v>
      </c>
      <c r="P198" s="99"/>
      <c r="Q198" s="108" t="s">
        <v>6104</v>
      </c>
      <c r="R198" s="115" t="s">
        <v>6136</v>
      </c>
      <c r="S198" s="111" t="str">
        <f>IFERROR(IF(INDEX('SAP User List'!J:J,MATCH(Tableau2[[#This Row],[Employee ID]],'SAP User List'!J:J,0))=Tableau2[[#This Row],[Employee ID]],"Active","Inactive"),"Inactive")</f>
        <v>Inactive</v>
      </c>
      <c r="T198" s="115"/>
      <c r="U198" s="110"/>
      <c r="V198" s="115"/>
      <c r="W198" s="110"/>
      <c r="X198" s="116"/>
      <c r="Y198" s="95" t="str">
        <f>IFERROR(VLOOKUP(Tableau2[[#This Row],[Email]],'Bank Access List'!$A:$B,2,0),"Inactive")</f>
        <v>Inactive</v>
      </c>
      <c r="Z198" s="111"/>
      <c r="AA198" s="96"/>
      <c r="AB198" s="96" t="str">
        <f>IFERROR(IF(INDEX('Cadency User List'!O:O,MATCH(Tableau2[[#This Row],[Email]],'Cadency User List'!E:E,0))="Yes","Active","Inactive"),"Inactive")</f>
        <v>Inactive</v>
      </c>
      <c r="AC198" s="93"/>
      <c r="AD198" s="93"/>
      <c r="AE198" s="93"/>
      <c r="AF198" s="93"/>
      <c r="AG198" s="93"/>
      <c r="AH198" s="93"/>
      <c r="AI198" s="93"/>
      <c r="AJ198" s="93" t="str">
        <f t="shared" ref="AJ198:AJ201" si="13">IF(COUNTIF(Q198:AI198,"*Requested*"),"Yes","")</f>
        <v/>
      </c>
    </row>
    <row r="199" spans="1:36" x14ac:dyDescent="0.25">
      <c r="A199" s="79"/>
      <c r="B199" s="82" t="s">
        <v>57</v>
      </c>
      <c r="C199" s="82" t="s">
        <v>541</v>
      </c>
      <c r="D199" s="82" t="str">
        <f t="shared" si="12"/>
        <v>Joanna Stankowiak</v>
      </c>
      <c r="E199" s="81" t="str">
        <f>MID(Tableau2[[#This Row],[First Name]],1,1)&amp;Tableau2[[#This Row],[Last Name]]&amp;"@markem-imaje.com"</f>
        <v>JStankowiak@markem-imaje.com</v>
      </c>
      <c r="F199" s="89">
        <f>IFERROR(INDEX('Infosys User List'!G:G,MATCH(Tableau2[[#This Row],[Email]],'Infosys User List'!E:E,0)),"")</f>
        <v>0</v>
      </c>
      <c r="G199" s="86">
        <f>IFERROR(INDEX('Infosys User List'!D:D,MATCH(Tableau2[[#This Row],[Email]],'Infosys User List'!E:E,0)),"")</f>
        <v>0</v>
      </c>
      <c r="H199" s="88" t="str">
        <f>IFERROR(INDEX('SAP User List'!H:H,MATCH(Tableau2[[#This Row],[Email]],'SAP User List'!E:E,0)),"")</f>
        <v/>
      </c>
      <c r="I199" s="86" t="str">
        <f>IFERROR(INDEX('Infosys User List'!K:K,MATCH(Tableau2[[#This Row],[Email]],'Infosys User List'!E:E,0)),"Missing")</f>
        <v>Inactive</v>
      </c>
      <c r="J199" s="87">
        <f>IFERROR(INDEX('Infosys User List'!L:L,MATCH(Tableau2[[#This Row],[Email]],'Infosys User List'!E:E,0)),"")</f>
        <v>0</v>
      </c>
      <c r="K199" s="87">
        <f>IFERROR(INDEX('Infosys User List'!M:M,MATCH(Tableau2[[#This Row],[Email]],'Infosys User List'!E:E,0)),"")</f>
        <v>43100</v>
      </c>
      <c r="L199" s="88" t="str">
        <f>IFERROR(INDEX('Infosys User List'!F:F,MATCH(Tableau2[[#This Row],[Email]],'Infosys User List'!E:E,0)),"")</f>
        <v>Lodz</v>
      </c>
      <c r="M199" s="86"/>
      <c r="N199" s="86"/>
      <c r="O199" s="86">
        <f>IFERROR(INDEX('Infosys User List'!A:A,MATCH(Tableau2[[#This Row],[Email]],'Infosys User List'!E:E,0)),"")</f>
        <v>0</v>
      </c>
      <c r="P199" s="99"/>
      <c r="Q199" s="108" t="s">
        <v>6104</v>
      </c>
      <c r="R199" s="115" t="s">
        <v>6136</v>
      </c>
      <c r="S199" s="111" t="str">
        <f>IFERROR(IF(INDEX('SAP User List'!J:J,MATCH(Tableau2[[#This Row],[Employee ID]],'SAP User List'!J:J,0))=Tableau2[[#This Row],[Employee ID]],"Active","Inactive"),"Inactive")</f>
        <v>Inactive</v>
      </c>
      <c r="T199" s="115"/>
      <c r="U199" s="110"/>
      <c r="V199" s="115"/>
      <c r="W199" s="110"/>
      <c r="X199" s="116"/>
      <c r="Y199" s="95" t="str">
        <f>IFERROR(VLOOKUP(Tableau2[[#This Row],[Email]],'Bank Access List'!$A:$B,2,0),"Inactive")</f>
        <v>Inactive</v>
      </c>
      <c r="Z199" s="111"/>
      <c r="AA199" s="96"/>
      <c r="AB199" s="96" t="str">
        <f>IFERROR(IF(INDEX('Cadency User List'!O:O,MATCH(Tableau2[[#This Row],[Email]],'Cadency User List'!E:E,0))="Yes","Active","Inactive"),"Inactive")</f>
        <v>Inactive</v>
      </c>
      <c r="AC199" s="93"/>
      <c r="AD199" s="93"/>
      <c r="AE199" s="93"/>
      <c r="AF199" s="93"/>
      <c r="AG199" s="93"/>
      <c r="AH199" s="93"/>
      <c r="AI199" s="93"/>
      <c r="AJ199" s="93" t="str">
        <f t="shared" si="13"/>
        <v/>
      </c>
    </row>
    <row r="200" spans="1:36" x14ac:dyDescent="0.25">
      <c r="A200" s="79"/>
      <c r="B200" s="82" t="s">
        <v>552</v>
      </c>
      <c r="C200" s="82" t="s">
        <v>553</v>
      </c>
      <c r="D200" s="82" t="str">
        <f t="shared" si="12"/>
        <v>Agnieszka Wyroda</v>
      </c>
      <c r="E200" s="81" t="str">
        <f>MID(Tableau2[[#This Row],[First Name]],1,1)&amp;Tableau2[[#This Row],[Last Name]]&amp;"@markem-imaje.com"</f>
        <v>AWyroda@markem-imaje.com</v>
      </c>
      <c r="F200" s="89">
        <f>IFERROR(INDEX('Infosys User List'!G:G,MATCH(Tableau2[[#This Row],[Email]],'Infosys User List'!E:E,0)),"")</f>
        <v>0</v>
      </c>
      <c r="G200" s="86">
        <f>IFERROR(INDEX('Infosys User List'!D:D,MATCH(Tableau2[[#This Row],[Email]],'Infosys User List'!E:E,0)),"")</f>
        <v>0</v>
      </c>
      <c r="H200" s="88" t="str">
        <f>IFERROR(INDEX('SAP User List'!H:H,MATCH(Tableau2[[#This Row],[Email]],'SAP User List'!E:E,0)),"")</f>
        <v/>
      </c>
      <c r="I200" s="86" t="str">
        <f>IFERROR(INDEX('Infosys User List'!K:K,MATCH(Tableau2[[#This Row],[Email]],'Infosys User List'!E:E,0)),"Missing")</f>
        <v>Inactive</v>
      </c>
      <c r="J200" s="87">
        <f>IFERROR(INDEX('Infosys User List'!L:L,MATCH(Tableau2[[#This Row],[Email]],'Infosys User List'!E:E,0)),"")</f>
        <v>0</v>
      </c>
      <c r="K200" s="87">
        <f>IFERROR(INDEX('Infosys User List'!M:M,MATCH(Tableau2[[#This Row],[Email]],'Infosys User List'!E:E,0)),"")</f>
        <v>43105</v>
      </c>
      <c r="L200" s="88" t="str">
        <f>IFERROR(INDEX('Infosys User List'!F:F,MATCH(Tableau2[[#This Row],[Email]],'Infosys User List'!E:E,0)),"")</f>
        <v>Lodz</v>
      </c>
      <c r="M200" s="86"/>
      <c r="N200" s="86"/>
      <c r="O200" s="86">
        <f>IFERROR(INDEX('Infosys User List'!A:A,MATCH(Tableau2[[#This Row],[Email]],'Infosys User List'!E:E,0)),"")</f>
        <v>0</v>
      </c>
      <c r="P200" s="99"/>
      <c r="Q200" s="108" t="s">
        <v>6104</v>
      </c>
      <c r="R200" s="115" t="s">
        <v>6136</v>
      </c>
      <c r="S200" s="111" t="str">
        <f>IFERROR(IF(INDEX('SAP User List'!J:J,MATCH(Tableau2[[#This Row],[Employee ID]],'SAP User List'!J:J,0))=Tableau2[[#This Row],[Employee ID]],"Active","Inactive"),"Inactive")</f>
        <v>Inactive</v>
      </c>
      <c r="T200" s="115"/>
      <c r="U200" s="110"/>
      <c r="V200" s="115"/>
      <c r="W200" s="110"/>
      <c r="X200" s="116"/>
      <c r="Y200" s="95" t="str">
        <f>IFERROR(VLOOKUP(Tableau2[[#This Row],[Email]],'Bank Access List'!$A:$B,2,0),"Inactive")</f>
        <v>Inactive</v>
      </c>
      <c r="Z200" s="111"/>
      <c r="AA200" s="96"/>
      <c r="AB200" s="96" t="str">
        <f>IFERROR(IF(INDEX('Cadency User List'!O:O,MATCH(Tableau2[[#This Row],[Email]],'Cadency User List'!E:E,0))="Yes","Active","Inactive"),"Inactive")</f>
        <v>Inactive</v>
      </c>
      <c r="AC200" s="93"/>
      <c r="AD200" s="93"/>
      <c r="AE200" s="93"/>
      <c r="AF200" s="93"/>
      <c r="AG200" s="93"/>
      <c r="AH200" s="93"/>
      <c r="AI200" s="93"/>
      <c r="AJ200" s="93" t="str">
        <f t="shared" si="13"/>
        <v/>
      </c>
    </row>
    <row r="201" spans="1:36" x14ac:dyDescent="0.25">
      <c r="A201" s="79">
        <v>28177</v>
      </c>
      <c r="B201" s="82" t="s">
        <v>61</v>
      </c>
      <c r="C201" s="82" t="s">
        <v>533</v>
      </c>
      <c r="D201" s="82" t="str">
        <f t="shared" si="12"/>
        <v>Christy Reddy</v>
      </c>
      <c r="E201" s="81" t="str">
        <f>MID(Tableau2[[#This Row],[First Name]],1,1)&amp;Tableau2[[#This Row],[Last Name]]&amp;"@markem-imaje.com"</f>
        <v>CReddy@markem-imaje.com</v>
      </c>
      <c r="F201" s="100">
        <f>IFERROR(INDEX('Infosys User List'!G:G,MATCH(Tableau2[[#This Row],[Email]],'Infosys User List'!E:E,0)),"")</f>
        <v>0</v>
      </c>
      <c r="G201" s="101">
        <f>IFERROR(INDEX('Infosys User List'!D:D,MATCH(Tableau2[[#This Row],[Email]],'Infosys User List'!E:E,0)),"")</f>
        <v>0</v>
      </c>
      <c r="H201" s="102" t="str">
        <f>IFERROR(INDEX('SAP User List'!H:H,MATCH(Tableau2[[#This Row],[Email]],'SAP User List'!E:E,0)),"")</f>
        <v>France</v>
      </c>
      <c r="I201" s="101" t="str">
        <f>IFERROR(INDEX('Infosys User List'!K:K,MATCH(Tableau2[[#This Row],[Email]],'Infosys User List'!E:E,0)),"Missing")</f>
        <v>Inactive</v>
      </c>
      <c r="J201" s="103">
        <f>IFERROR(INDEX('Infosys User List'!L:L,MATCH(Tableau2[[#This Row],[Email]],'Infosys User List'!E:E,0)),"")</f>
        <v>0</v>
      </c>
      <c r="K201" s="103">
        <f>IFERROR(INDEX('Infosys User List'!M:M,MATCH(Tableau2[[#This Row],[Email]],'Infosys User List'!E:E,0)),"")</f>
        <v>43131</v>
      </c>
      <c r="L201" s="102" t="str">
        <f>IFERROR(INDEX('Infosys User List'!F:F,MATCH(Tableau2[[#This Row],[Email]],'Infosys User List'!E:E,0)),"")</f>
        <v>Lodz</v>
      </c>
      <c r="M201" s="101"/>
      <c r="N201" s="101"/>
      <c r="O201" s="101">
        <f>IFERROR(INDEX('Infosys User List'!A:A,MATCH(Tableau2[[#This Row],[Email]],'Infosys User List'!E:E,0)),"")</f>
        <v>0</v>
      </c>
      <c r="P201" s="104"/>
      <c r="Q201" s="107" t="s">
        <v>6081</v>
      </c>
      <c r="R201" s="115" t="s">
        <v>6136</v>
      </c>
      <c r="S201" s="112" t="str">
        <f>IFERROR(IF(INDEX('SAP User List'!J:J,MATCH(Tableau2[[#This Row],[Employee ID]],'SAP User List'!J:J,0))=Tableau2[[#This Row],[Employee ID]],"Active","Inactive"),"Inactive")</f>
        <v>Active</v>
      </c>
      <c r="T201" s="117"/>
      <c r="U201" s="118"/>
      <c r="V201" s="117"/>
      <c r="W201" s="118"/>
      <c r="X201" s="115" t="s">
        <v>6136</v>
      </c>
      <c r="Y201" s="119" t="str">
        <f>IFERROR(VLOOKUP(Tableau2[[#This Row],[Email]],'Bank Access List'!$A:$B,2,0),"Inactive")</f>
        <v>Active</v>
      </c>
      <c r="Z201" s="112"/>
      <c r="AA201" s="96"/>
      <c r="AB201" s="96" t="str">
        <f>IFERROR(IF(INDEX('Cadency User List'!O:O,MATCH(Tableau2[[#This Row],[Email]],'Cadency User List'!E:E,0))="Yes","Active","Inactive"),"Inactive")</f>
        <v>Inactive</v>
      </c>
      <c r="AC201" s="93"/>
      <c r="AD201" s="93"/>
      <c r="AE201" s="93"/>
      <c r="AF201" s="93"/>
      <c r="AG201" s="93"/>
      <c r="AH201" s="93"/>
      <c r="AI201" s="93"/>
      <c r="AJ201" s="93" t="str">
        <f t="shared" si="13"/>
        <v>Yes</v>
      </c>
    </row>
  </sheetData>
  <mergeCells count="8">
    <mergeCell ref="A2:E2"/>
    <mergeCell ref="R2:S2"/>
    <mergeCell ref="T2:U2"/>
    <mergeCell ref="V2:W2"/>
    <mergeCell ref="Q1:AI1"/>
    <mergeCell ref="F2:P2"/>
    <mergeCell ref="X2:Z2"/>
    <mergeCell ref="AA2:AB2"/>
  </mergeCells>
  <hyperlinks>
    <hyperlink ref="S3" location="SAP!A1" display="SAP"/>
    <hyperlink ref="E24" r:id="rId1"/>
    <hyperlink ref="E21" r:id="rId2"/>
    <hyperlink ref="U3" location="SAP!A1" display="SAP"/>
  </hyperlinks>
  <pageMargins left="0.7" right="0.7" top="0.75" bottom="0.75" header="0.3" footer="0.3"/>
  <pageSetup paperSize="9" orientation="portrait"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Lists!$A$2:$A$6</xm:f>
          </x14:formula1>
          <xm:sqref>T4:T201 V4:V201 AA4:AA201 X4:X201 Q4:R201</xm:sqref>
        </x14:dataValidation>
        <x14:dataValidation type="list" allowBlank="1" showInputMessage="1" showErrorMessage="1">
          <x14:formula1>
            <xm:f>Lists!$C$2:$C$6</xm:f>
          </x14:formula1>
          <xm:sqref>Z4:Z201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99"/>
  </sheetPr>
  <dimension ref="A1:J70"/>
  <sheetViews>
    <sheetView zoomScale="85" zoomScaleNormal="85" workbookViewId="0">
      <pane ySplit="1" topLeftCell="A2" activePane="bottomLeft" state="frozen"/>
      <selection activeCell="X5" sqref="X5"/>
      <selection pane="bottomLeft" activeCell="X5" sqref="X5"/>
    </sheetView>
  </sheetViews>
  <sheetFormatPr baseColWidth="10" defaultRowHeight="15" x14ac:dyDescent="0.25"/>
  <cols>
    <col min="1" max="1" width="17.28515625" bestFit="1" customWidth="1"/>
    <col min="2" max="3" width="19" bestFit="1" customWidth="1"/>
    <col min="4" max="4" width="36.28515625" bestFit="1" customWidth="1"/>
    <col min="5" max="5" width="34.140625" bestFit="1" customWidth="1"/>
    <col min="6" max="6" width="11.140625" bestFit="1" customWidth="1"/>
    <col min="7" max="7" width="17.42578125" bestFit="1" customWidth="1"/>
    <col min="8" max="8" width="9" bestFit="1" customWidth="1"/>
    <col min="9" max="9" width="23.140625" bestFit="1" customWidth="1"/>
    <col min="10" max="10" width="11.85546875" bestFit="1" customWidth="1"/>
  </cols>
  <sheetData>
    <row r="1" spans="1:10" x14ac:dyDescent="0.25">
      <c r="A1" s="4" t="s">
        <v>156</v>
      </c>
      <c r="B1" s="4" t="s">
        <v>157</v>
      </c>
      <c r="C1" s="4" t="s">
        <v>158</v>
      </c>
      <c r="D1" s="4" t="s">
        <v>159</v>
      </c>
      <c r="E1" s="4" t="s">
        <v>160</v>
      </c>
      <c r="F1" s="4" t="s">
        <v>137</v>
      </c>
      <c r="G1" s="4" t="s">
        <v>161</v>
      </c>
      <c r="H1" s="4" t="s">
        <v>162</v>
      </c>
      <c r="I1" s="4" t="s">
        <v>163</v>
      </c>
      <c r="J1" s="4" t="s">
        <v>164</v>
      </c>
    </row>
    <row r="2" spans="1:10" x14ac:dyDescent="0.25">
      <c r="A2" t="s">
        <v>165</v>
      </c>
      <c r="B2" t="s">
        <v>54</v>
      </c>
      <c r="C2" t="s">
        <v>56</v>
      </c>
      <c r="D2" t="s">
        <v>166</v>
      </c>
      <c r="E2" t="s">
        <v>167</v>
      </c>
      <c r="F2" t="s">
        <v>168</v>
      </c>
      <c r="G2" t="s">
        <v>169</v>
      </c>
      <c r="H2" t="s">
        <v>170</v>
      </c>
      <c r="I2" t="s">
        <v>171</v>
      </c>
      <c r="J2">
        <v>1145</v>
      </c>
    </row>
    <row r="3" spans="1:10" x14ac:dyDescent="0.25">
      <c r="A3" t="s">
        <v>172</v>
      </c>
      <c r="B3" t="s">
        <v>42</v>
      </c>
      <c r="C3" t="s">
        <v>43</v>
      </c>
      <c r="D3" t="s">
        <v>173</v>
      </c>
      <c r="E3" t="s">
        <v>174</v>
      </c>
      <c r="F3" t="s">
        <v>168</v>
      </c>
      <c r="G3" t="s">
        <v>169</v>
      </c>
      <c r="H3" t="s">
        <v>170</v>
      </c>
      <c r="I3" t="s">
        <v>171</v>
      </c>
      <c r="J3">
        <v>1150</v>
      </c>
    </row>
    <row r="4" spans="1:10" x14ac:dyDescent="0.25">
      <c r="A4" t="s">
        <v>175</v>
      </c>
      <c r="B4" t="s">
        <v>26</v>
      </c>
      <c r="C4" t="s">
        <v>27</v>
      </c>
      <c r="D4" t="s">
        <v>176</v>
      </c>
      <c r="E4" t="s">
        <v>177</v>
      </c>
      <c r="F4" t="s">
        <v>168</v>
      </c>
      <c r="G4" t="s">
        <v>169</v>
      </c>
      <c r="H4" t="s">
        <v>170</v>
      </c>
      <c r="I4" t="s">
        <v>171</v>
      </c>
      <c r="J4">
        <v>28278</v>
      </c>
    </row>
    <row r="5" spans="1:10" x14ac:dyDescent="0.25">
      <c r="A5" t="s">
        <v>178</v>
      </c>
      <c r="B5" t="s">
        <v>44</v>
      </c>
      <c r="C5" t="s">
        <v>45</v>
      </c>
      <c r="D5" t="s">
        <v>179</v>
      </c>
      <c r="E5" t="s">
        <v>180</v>
      </c>
      <c r="F5" t="s">
        <v>168</v>
      </c>
      <c r="G5" t="s">
        <v>169</v>
      </c>
      <c r="H5" t="s">
        <v>170</v>
      </c>
      <c r="I5" t="s">
        <v>171</v>
      </c>
      <c r="J5">
        <v>28267</v>
      </c>
    </row>
    <row r="6" spans="1:10" x14ac:dyDescent="0.25">
      <c r="A6" t="s">
        <v>181</v>
      </c>
      <c r="B6" t="s">
        <v>81</v>
      </c>
      <c r="C6" t="s">
        <v>82</v>
      </c>
      <c r="D6" t="s">
        <v>182</v>
      </c>
      <c r="E6" t="s">
        <v>183</v>
      </c>
      <c r="F6" t="s">
        <v>168</v>
      </c>
      <c r="G6" t="s">
        <v>184</v>
      </c>
      <c r="H6" t="s">
        <v>185</v>
      </c>
      <c r="I6" t="s">
        <v>186</v>
      </c>
      <c r="J6">
        <v>36122</v>
      </c>
    </row>
    <row r="7" spans="1:10" x14ac:dyDescent="0.25">
      <c r="A7" t="s">
        <v>187</v>
      </c>
      <c r="B7" t="s">
        <v>122</v>
      </c>
      <c r="C7" t="s">
        <v>123</v>
      </c>
      <c r="D7" t="s">
        <v>188</v>
      </c>
      <c r="E7" t="s">
        <v>189</v>
      </c>
      <c r="F7" t="s">
        <v>168</v>
      </c>
      <c r="G7" t="s">
        <v>190</v>
      </c>
      <c r="H7" t="s">
        <v>185</v>
      </c>
      <c r="I7" t="s">
        <v>191</v>
      </c>
      <c r="J7">
        <v>36377</v>
      </c>
    </row>
    <row r="8" spans="1:10" x14ac:dyDescent="0.25">
      <c r="A8" t="s">
        <v>192</v>
      </c>
      <c r="B8" t="s">
        <v>91</v>
      </c>
      <c r="C8" t="s">
        <v>92</v>
      </c>
      <c r="D8" t="s">
        <v>193</v>
      </c>
      <c r="E8" t="s">
        <v>194</v>
      </c>
      <c r="F8" t="s">
        <v>168</v>
      </c>
      <c r="G8" t="s">
        <v>169</v>
      </c>
      <c r="H8" t="s">
        <v>185</v>
      </c>
      <c r="I8" t="s">
        <v>195</v>
      </c>
      <c r="J8">
        <v>36298</v>
      </c>
    </row>
    <row r="9" spans="1:10" x14ac:dyDescent="0.25">
      <c r="A9" t="s">
        <v>196</v>
      </c>
      <c r="B9" t="s">
        <v>20</v>
      </c>
      <c r="C9" t="s">
        <v>21</v>
      </c>
      <c r="D9" t="s">
        <v>197</v>
      </c>
      <c r="E9" t="s">
        <v>198</v>
      </c>
      <c r="F9" t="s">
        <v>168</v>
      </c>
      <c r="G9" t="s">
        <v>169</v>
      </c>
      <c r="H9" t="s">
        <v>185</v>
      </c>
      <c r="I9" t="s">
        <v>171</v>
      </c>
      <c r="J9">
        <v>36177</v>
      </c>
    </row>
    <row r="10" spans="1:10" x14ac:dyDescent="0.25">
      <c r="A10" t="s">
        <v>199</v>
      </c>
      <c r="B10" t="s">
        <v>36</v>
      </c>
      <c r="C10" t="s">
        <v>37</v>
      </c>
      <c r="D10" t="s">
        <v>200</v>
      </c>
      <c r="E10" t="s">
        <v>201</v>
      </c>
      <c r="F10" t="s">
        <v>168</v>
      </c>
      <c r="G10" t="s">
        <v>169</v>
      </c>
      <c r="H10" t="s">
        <v>170</v>
      </c>
      <c r="I10" t="s">
        <v>171</v>
      </c>
      <c r="J10">
        <v>1166</v>
      </c>
    </row>
    <row r="11" spans="1:10" x14ac:dyDescent="0.25">
      <c r="A11" t="s">
        <v>202</v>
      </c>
      <c r="B11" t="s">
        <v>85</v>
      </c>
      <c r="C11" t="s">
        <v>86</v>
      </c>
      <c r="D11" t="s">
        <v>203</v>
      </c>
      <c r="E11" t="s">
        <v>204</v>
      </c>
      <c r="F11" t="s">
        <v>168</v>
      </c>
      <c r="G11" t="s">
        <v>205</v>
      </c>
      <c r="H11" t="s">
        <v>185</v>
      </c>
      <c r="I11" t="s">
        <v>186</v>
      </c>
      <c r="J11">
        <v>36299</v>
      </c>
    </row>
    <row r="12" spans="1:10" x14ac:dyDescent="0.25">
      <c r="A12" t="s">
        <v>206</v>
      </c>
      <c r="B12" t="s">
        <v>50</v>
      </c>
      <c r="C12" t="s">
        <v>51</v>
      </c>
      <c r="D12" t="s">
        <v>207</v>
      </c>
      <c r="E12" t="s">
        <v>208</v>
      </c>
      <c r="F12" t="s">
        <v>168</v>
      </c>
      <c r="G12" t="s">
        <v>169</v>
      </c>
      <c r="H12" t="s">
        <v>170</v>
      </c>
      <c r="I12" t="s">
        <v>171</v>
      </c>
      <c r="J12">
        <v>28192</v>
      </c>
    </row>
    <row r="13" spans="1:10" x14ac:dyDescent="0.25">
      <c r="A13" t="s">
        <v>209</v>
      </c>
      <c r="B13" t="s">
        <v>34</v>
      </c>
      <c r="C13" t="s">
        <v>35</v>
      </c>
      <c r="D13" t="s">
        <v>210</v>
      </c>
      <c r="E13" t="s">
        <v>211</v>
      </c>
      <c r="F13" t="s">
        <v>168</v>
      </c>
      <c r="G13" t="s">
        <v>169</v>
      </c>
      <c r="H13" t="s">
        <v>170</v>
      </c>
      <c r="I13" t="s">
        <v>171</v>
      </c>
      <c r="J13">
        <v>28256</v>
      </c>
    </row>
    <row r="14" spans="1:10" x14ac:dyDescent="0.25">
      <c r="A14" t="s">
        <v>212</v>
      </c>
      <c r="B14" t="s">
        <v>77</v>
      </c>
      <c r="C14" t="s">
        <v>78</v>
      </c>
      <c r="D14" t="s">
        <v>213</v>
      </c>
      <c r="E14" t="s">
        <v>214</v>
      </c>
      <c r="F14" t="s">
        <v>168</v>
      </c>
      <c r="G14" t="s">
        <v>169</v>
      </c>
      <c r="H14" t="s">
        <v>185</v>
      </c>
      <c r="I14" t="s">
        <v>215</v>
      </c>
      <c r="J14">
        <v>36344</v>
      </c>
    </row>
    <row r="15" spans="1:10" x14ac:dyDescent="0.25">
      <c r="A15" t="s">
        <v>216</v>
      </c>
      <c r="B15" t="s">
        <v>79</v>
      </c>
      <c r="C15" t="s">
        <v>108</v>
      </c>
      <c r="D15" t="s">
        <v>217</v>
      </c>
      <c r="E15" t="s">
        <v>218</v>
      </c>
      <c r="F15" t="s">
        <v>168</v>
      </c>
      <c r="G15" t="s">
        <v>169</v>
      </c>
      <c r="H15" t="s">
        <v>185</v>
      </c>
      <c r="I15" t="s">
        <v>191</v>
      </c>
      <c r="J15">
        <v>36347</v>
      </c>
    </row>
    <row r="16" spans="1:10" x14ac:dyDescent="0.25">
      <c r="A16" t="s">
        <v>219</v>
      </c>
      <c r="B16" t="s">
        <v>54</v>
      </c>
      <c r="C16" t="s">
        <v>55</v>
      </c>
      <c r="D16" t="s">
        <v>220</v>
      </c>
      <c r="E16" t="s">
        <v>221</v>
      </c>
      <c r="F16" t="s">
        <v>168</v>
      </c>
      <c r="G16" t="s">
        <v>190</v>
      </c>
      <c r="H16" t="s">
        <v>170</v>
      </c>
      <c r="I16" t="s">
        <v>171</v>
      </c>
      <c r="J16">
        <v>1259</v>
      </c>
    </row>
    <row r="17" spans="1:10" x14ac:dyDescent="0.25">
      <c r="A17" t="s">
        <v>222</v>
      </c>
      <c r="B17" t="s">
        <v>4</v>
      </c>
      <c r="C17" t="s">
        <v>5</v>
      </c>
      <c r="D17" t="s">
        <v>223</v>
      </c>
      <c r="E17" t="s">
        <v>224</v>
      </c>
      <c r="F17" t="s">
        <v>168</v>
      </c>
      <c r="G17" t="s">
        <v>169</v>
      </c>
      <c r="H17" t="s">
        <v>170</v>
      </c>
      <c r="I17" t="s">
        <v>171</v>
      </c>
      <c r="J17">
        <v>28243</v>
      </c>
    </row>
    <row r="18" spans="1:10" x14ac:dyDescent="0.25">
      <c r="A18" t="s">
        <v>225</v>
      </c>
      <c r="B18" t="s">
        <v>14</v>
      </c>
      <c r="C18" t="s">
        <v>97</v>
      </c>
      <c r="D18" t="s">
        <v>226</v>
      </c>
      <c r="E18" t="s">
        <v>227</v>
      </c>
      <c r="F18" t="s">
        <v>168</v>
      </c>
      <c r="G18" t="s">
        <v>169</v>
      </c>
      <c r="H18" t="s">
        <v>170</v>
      </c>
      <c r="I18" t="s">
        <v>195</v>
      </c>
      <c r="J18">
        <v>2929</v>
      </c>
    </row>
    <row r="19" spans="1:10" x14ac:dyDescent="0.25">
      <c r="A19" t="s">
        <v>228</v>
      </c>
      <c r="B19" t="s">
        <v>38</v>
      </c>
      <c r="C19" t="s">
        <v>39</v>
      </c>
      <c r="D19" t="s">
        <v>229</v>
      </c>
      <c r="E19" t="s">
        <v>230</v>
      </c>
      <c r="F19" t="s">
        <v>168</v>
      </c>
      <c r="G19" t="s">
        <v>169</v>
      </c>
      <c r="H19" t="s">
        <v>170</v>
      </c>
      <c r="I19" t="s">
        <v>171</v>
      </c>
      <c r="J19">
        <v>28209</v>
      </c>
    </row>
    <row r="20" spans="1:10" x14ac:dyDescent="0.25">
      <c r="A20" t="s">
        <v>231</v>
      </c>
      <c r="B20" t="s">
        <v>22</v>
      </c>
      <c r="C20" t="s">
        <v>127</v>
      </c>
      <c r="D20" t="s">
        <v>232</v>
      </c>
      <c r="E20" t="s">
        <v>233</v>
      </c>
      <c r="F20" t="s">
        <v>168</v>
      </c>
      <c r="G20" t="s">
        <v>169</v>
      </c>
      <c r="H20" t="s">
        <v>185</v>
      </c>
      <c r="I20" t="s">
        <v>191</v>
      </c>
      <c r="J20">
        <v>36124</v>
      </c>
    </row>
    <row r="21" spans="1:10" x14ac:dyDescent="0.25">
      <c r="A21" t="s">
        <v>234</v>
      </c>
      <c r="B21" t="s">
        <v>128</v>
      </c>
      <c r="C21" t="s">
        <v>129</v>
      </c>
      <c r="D21" t="s">
        <v>235</v>
      </c>
      <c r="E21" t="s">
        <v>236</v>
      </c>
      <c r="F21" t="s">
        <v>168</v>
      </c>
      <c r="G21" t="s">
        <v>169</v>
      </c>
      <c r="H21" t="s">
        <v>185</v>
      </c>
      <c r="I21" t="s">
        <v>191</v>
      </c>
      <c r="J21">
        <v>36330</v>
      </c>
    </row>
    <row r="22" spans="1:10" x14ac:dyDescent="0.25">
      <c r="A22" t="s">
        <v>237</v>
      </c>
      <c r="B22" t="s">
        <v>42</v>
      </c>
      <c r="C22" t="s">
        <v>101</v>
      </c>
      <c r="D22" t="s">
        <v>238</v>
      </c>
      <c r="E22" t="s">
        <v>239</v>
      </c>
      <c r="F22" t="s">
        <v>168</v>
      </c>
      <c r="G22" t="s">
        <v>169</v>
      </c>
      <c r="H22" t="s">
        <v>185</v>
      </c>
      <c r="I22" t="s">
        <v>191</v>
      </c>
      <c r="J22">
        <v>36107</v>
      </c>
    </row>
    <row r="23" spans="1:10" x14ac:dyDescent="0.25">
      <c r="A23" t="s">
        <v>240</v>
      </c>
      <c r="B23" t="s">
        <v>42</v>
      </c>
      <c r="C23" t="s">
        <v>109</v>
      </c>
      <c r="D23" t="s">
        <v>241</v>
      </c>
      <c r="E23" t="s">
        <v>242</v>
      </c>
      <c r="F23" t="s">
        <v>168</v>
      </c>
      <c r="G23" t="s">
        <v>169</v>
      </c>
      <c r="H23" t="s">
        <v>185</v>
      </c>
      <c r="I23" t="s">
        <v>191</v>
      </c>
      <c r="J23">
        <v>36137</v>
      </c>
    </row>
    <row r="24" spans="1:10" x14ac:dyDescent="0.25">
      <c r="A24" t="s">
        <v>243</v>
      </c>
      <c r="B24" t="s">
        <v>95</v>
      </c>
      <c r="C24" t="s">
        <v>96</v>
      </c>
      <c r="D24" t="s">
        <v>244</v>
      </c>
      <c r="E24" t="s">
        <v>245</v>
      </c>
      <c r="F24" t="s">
        <v>168</v>
      </c>
      <c r="G24" t="s">
        <v>169</v>
      </c>
      <c r="H24" t="s">
        <v>185</v>
      </c>
      <c r="I24" t="s">
        <v>195</v>
      </c>
      <c r="J24">
        <v>36121</v>
      </c>
    </row>
    <row r="25" spans="1:10" x14ac:dyDescent="0.25">
      <c r="A25" t="s">
        <v>246</v>
      </c>
      <c r="B25" t="s">
        <v>110</v>
      </c>
      <c r="C25" t="s">
        <v>111</v>
      </c>
      <c r="D25" t="s">
        <v>247</v>
      </c>
      <c r="E25" t="s">
        <v>248</v>
      </c>
      <c r="F25" t="s">
        <v>168</v>
      </c>
      <c r="G25" t="s">
        <v>190</v>
      </c>
      <c r="H25" t="s">
        <v>185</v>
      </c>
      <c r="I25" t="s">
        <v>191</v>
      </c>
      <c r="J25">
        <v>36387</v>
      </c>
    </row>
    <row r="26" spans="1:10" x14ac:dyDescent="0.25">
      <c r="A26" t="s">
        <v>249</v>
      </c>
      <c r="B26" t="s">
        <v>98</v>
      </c>
      <c r="C26" t="s">
        <v>99</v>
      </c>
      <c r="D26" t="s">
        <v>250</v>
      </c>
      <c r="E26" t="s">
        <v>251</v>
      </c>
      <c r="F26" t="s">
        <v>168</v>
      </c>
      <c r="G26" t="s">
        <v>190</v>
      </c>
      <c r="H26" t="s">
        <v>185</v>
      </c>
      <c r="I26" t="s">
        <v>191</v>
      </c>
      <c r="J26">
        <v>36389</v>
      </c>
    </row>
    <row r="27" spans="1:10" x14ac:dyDescent="0.25">
      <c r="A27" t="s">
        <v>252</v>
      </c>
      <c r="B27" t="s">
        <v>114</v>
      </c>
      <c r="C27" t="s">
        <v>115</v>
      </c>
      <c r="D27" t="s">
        <v>253</v>
      </c>
      <c r="E27" t="s">
        <v>254</v>
      </c>
      <c r="F27" t="s">
        <v>168</v>
      </c>
      <c r="G27" t="s">
        <v>190</v>
      </c>
      <c r="H27" t="s">
        <v>185</v>
      </c>
      <c r="I27" t="s">
        <v>191</v>
      </c>
      <c r="J27">
        <v>36390</v>
      </c>
    </row>
    <row r="28" spans="1:10" x14ac:dyDescent="0.25">
      <c r="A28" t="s">
        <v>255</v>
      </c>
      <c r="B28" t="s">
        <v>57</v>
      </c>
      <c r="C28" t="s">
        <v>58</v>
      </c>
      <c r="D28" t="s">
        <v>256</v>
      </c>
      <c r="E28" t="s">
        <v>257</v>
      </c>
      <c r="F28" t="s">
        <v>168</v>
      </c>
      <c r="G28" t="s">
        <v>169</v>
      </c>
      <c r="H28" t="s">
        <v>170</v>
      </c>
      <c r="I28" t="s">
        <v>171</v>
      </c>
      <c r="J28">
        <v>28176</v>
      </c>
    </row>
    <row r="29" spans="1:10" x14ac:dyDescent="0.25">
      <c r="A29" t="s">
        <v>258</v>
      </c>
      <c r="B29" t="s">
        <v>61</v>
      </c>
      <c r="C29" t="s">
        <v>62</v>
      </c>
      <c r="D29" t="s">
        <v>259</v>
      </c>
      <c r="E29" t="s">
        <v>260</v>
      </c>
      <c r="F29" t="s">
        <v>168</v>
      </c>
      <c r="G29" t="s">
        <v>169</v>
      </c>
      <c r="H29" t="s">
        <v>170</v>
      </c>
      <c r="I29" t="s">
        <v>171</v>
      </c>
      <c r="J29">
        <v>28177</v>
      </c>
    </row>
    <row r="30" spans="1:10" x14ac:dyDescent="0.25">
      <c r="A30" t="s">
        <v>261</v>
      </c>
      <c r="B30" t="s">
        <v>93</v>
      </c>
      <c r="C30" t="s">
        <v>94</v>
      </c>
      <c r="D30" t="s">
        <v>262</v>
      </c>
      <c r="E30" t="s">
        <v>263</v>
      </c>
      <c r="F30" t="s">
        <v>168</v>
      </c>
      <c r="G30" t="s">
        <v>169</v>
      </c>
      <c r="H30" t="s">
        <v>185</v>
      </c>
      <c r="I30" t="s">
        <v>195</v>
      </c>
      <c r="J30">
        <v>36103</v>
      </c>
    </row>
    <row r="31" spans="1:10" x14ac:dyDescent="0.25">
      <c r="A31" t="s">
        <v>264</v>
      </c>
      <c r="B31" t="s">
        <v>71</v>
      </c>
      <c r="C31" t="s">
        <v>72</v>
      </c>
      <c r="D31" t="s">
        <v>265</v>
      </c>
      <c r="E31" t="s">
        <v>266</v>
      </c>
      <c r="F31" t="s">
        <v>168</v>
      </c>
      <c r="G31" t="s">
        <v>190</v>
      </c>
      <c r="H31" t="s">
        <v>170</v>
      </c>
      <c r="I31" t="s">
        <v>171</v>
      </c>
      <c r="J31">
        <v>1227</v>
      </c>
    </row>
    <row r="32" spans="1:10" x14ac:dyDescent="0.25">
      <c r="A32" t="s">
        <v>267</v>
      </c>
      <c r="B32" t="s">
        <v>2</v>
      </c>
      <c r="C32" t="s">
        <v>3</v>
      </c>
      <c r="D32" t="s">
        <v>268</v>
      </c>
      <c r="E32" t="s">
        <v>269</v>
      </c>
      <c r="F32" t="s">
        <v>168</v>
      </c>
      <c r="G32" t="s">
        <v>169</v>
      </c>
      <c r="H32" t="s">
        <v>185</v>
      </c>
      <c r="I32" t="s">
        <v>171</v>
      </c>
      <c r="J32">
        <v>36120</v>
      </c>
    </row>
    <row r="33" spans="1:10" x14ac:dyDescent="0.25">
      <c r="A33" t="s">
        <v>270</v>
      </c>
      <c r="B33" t="s">
        <v>116</v>
      </c>
      <c r="C33" t="s">
        <v>117</v>
      </c>
      <c r="D33" t="s">
        <v>271</v>
      </c>
      <c r="E33" t="s">
        <v>272</v>
      </c>
      <c r="F33" t="s">
        <v>168</v>
      </c>
      <c r="G33" t="s">
        <v>169</v>
      </c>
      <c r="H33" t="s">
        <v>185</v>
      </c>
      <c r="I33" t="s">
        <v>191</v>
      </c>
      <c r="J33">
        <v>36248</v>
      </c>
    </row>
    <row r="34" spans="1:10" x14ac:dyDescent="0.25">
      <c r="A34" t="s">
        <v>273</v>
      </c>
      <c r="B34" t="s">
        <v>79</v>
      </c>
      <c r="C34" t="s">
        <v>80</v>
      </c>
      <c r="D34" t="s">
        <v>274</v>
      </c>
      <c r="E34" t="s">
        <v>275</v>
      </c>
      <c r="F34" t="s">
        <v>168</v>
      </c>
      <c r="G34" t="s">
        <v>169</v>
      </c>
      <c r="H34" t="s">
        <v>170</v>
      </c>
      <c r="I34" t="s">
        <v>215</v>
      </c>
      <c r="J34">
        <v>28078</v>
      </c>
    </row>
    <row r="35" spans="1:10" x14ac:dyDescent="0.25">
      <c r="A35" t="s">
        <v>276</v>
      </c>
      <c r="B35" t="s">
        <v>79</v>
      </c>
      <c r="C35" t="s">
        <v>126</v>
      </c>
      <c r="D35" t="s">
        <v>277</v>
      </c>
      <c r="E35" t="s">
        <v>278</v>
      </c>
      <c r="F35" t="s">
        <v>168</v>
      </c>
      <c r="G35" t="s">
        <v>169</v>
      </c>
      <c r="H35" t="s">
        <v>185</v>
      </c>
      <c r="I35" t="s">
        <v>191</v>
      </c>
      <c r="J35">
        <v>36085</v>
      </c>
    </row>
    <row r="36" spans="1:10" x14ac:dyDescent="0.25">
      <c r="A36" t="s">
        <v>279</v>
      </c>
      <c r="B36" t="s">
        <v>69</v>
      </c>
      <c r="C36" t="s">
        <v>70</v>
      </c>
      <c r="D36" t="s">
        <v>280</v>
      </c>
      <c r="E36" t="s">
        <v>281</v>
      </c>
      <c r="F36" t="s">
        <v>168</v>
      </c>
      <c r="G36" t="s">
        <v>190</v>
      </c>
      <c r="H36" t="s">
        <v>170</v>
      </c>
      <c r="I36" t="s">
        <v>171</v>
      </c>
      <c r="J36">
        <v>1279</v>
      </c>
    </row>
    <row r="37" spans="1:10" x14ac:dyDescent="0.25">
      <c r="A37" t="s">
        <v>282</v>
      </c>
      <c r="B37" t="s">
        <v>22</v>
      </c>
      <c r="C37" t="s">
        <v>23</v>
      </c>
      <c r="D37" t="s">
        <v>283</v>
      </c>
      <c r="E37" t="s">
        <v>284</v>
      </c>
      <c r="F37" t="s">
        <v>168</v>
      </c>
      <c r="G37" t="s">
        <v>169</v>
      </c>
      <c r="H37" t="s">
        <v>170</v>
      </c>
      <c r="I37" t="s">
        <v>171</v>
      </c>
      <c r="J37">
        <v>28333</v>
      </c>
    </row>
    <row r="38" spans="1:10" x14ac:dyDescent="0.25">
      <c r="A38" t="s">
        <v>285</v>
      </c>
      <c r="B38" t="s">
        <v>6</v>
      </c>
      <c r="C38" t="s">
        <v>7</v>
      </c>
      <c r="D38" t="s">
        <v>286</v>
      </c>
      <c r="E38" t="s">
        <v>287</v>
      </c>
      <c r="F38" t="s">
        <v>168</v>
      </c>
      <c r="G38" t="s">
        <v>169</v>
      </c>
      <c r="H38" t="s">
        <v>170</v>
      </c>
      <c r="I38" t="s">
        <v>171</v>
      </c>
      <c r="J38">
        <v>28342</v>
      </c>
    </row>
    <row r="39" spans="1:10" x14ac:dyDescent="0.25">
      <c r="A39" t="s">
        <v>288</v>
      </c>
      <c r="B39" t="s">
        <v>8</v>
      </c>
      <c r="C39" t="s">
        <v>33</v>
      </c>
      <c r="D39" t="s">
        <v>289</v>
      </c>
      <c r="E39" t="s">
        <v>290</v>
      </c>
      <c r="F39" t="s">
        <v>168</v>
      </c>
      <c r="G39" t="s">
        <v>190</v>
      </c>
      <c r="H39" t="s">
        <v>170</v>
      </c>
      <c r="I39" t="s">
        <v>171</v>
      </c>
      <c r="J39">
        <v>1278</v>
      </c>
    </row>
    <row r="40" spans="1:10" x14ac:dyDescent="0.25">
      <c r="A40" t="s">
        <v>291</v>
      </c>
      <c r="B40" t="s">
        <v>124</v>
      </c>
      <c r="C40" t="s">
        <v>125</v>
      </c>
      <c r="D40" t="s">
        <v>292</v>
      </c>
      <c r="E40" t="s">
        <v>293</v>
      </c>
      <c r="F40" t="s">
        <v>168</v>
      </c>
      <c r="G40" t="s">
        <v>190</v>
      </c>
      <c r="H40" t="s">
        <v>185</v>
      </c>
      <c r="I40" t="s">
        <v>191</v>
      </c>
      <c r="J40">
        <v>36497</v>
      </c>
    </row>
    <row r="41" spans="1:10" x14ac:dyDescent="0.25">
      <c r="A41" t="s">
        <v>294</v>
      </c>
      <c r="B41" t="s">
        <v>48</v>
      </c>
      <c r="C41" t="s">
        <v>49</v>
      </c>
      <c r="D41" t="s">
        <v>295</v>
      </c>
      <c r="E41" t="s">
        <v>296</v>
      </c>
      <c r="F41" t="s">
        <v>168</v>
      </c>
      <c r="G41" t="s">
        <v>169</v>
      </c>
      <c r="H41" t="s">
        <v>170</v>
      </c>
      <c r="I41" t="s">
        <v>171</v>
      </c>
      <c r="J41">
        <v>28205</v>
      </c>
    </row>
    <row r="42" spans="1:10" x14ac:dyDescent="0.25">
      <c r="A42" t="s">
        <v>297</v>
      </c>
      <c r="B42" t="s">
        <v>63</v>
      </c>
      <c r="C42" t="s">
        <v>64</v>
      </c>
      <c r="D42" t="s">
        <v>298</v>
      </c>
      <c r="E42" t="s">
        <v>299</v>
      </c>
      <c r="F42" t="s">
        <v>168</v>
      </c>
      <c r="G42" t="s">
        <v>169</v>
      </c>
      <c r="H42" t="s">
        <v>170</v>
      </c>
      <c r="I42" t="s">
        <v>171</v>
      </c>
      <c r="J42">
        <v>28206</v>
      </c>
    </row>
    <row r="43" spans="1:10" x14ac:dyDescent="0.25">
      <c r="A43" t="s">
        <v>300</v>
      </c>
      <c r="B43" t="s">
        <v>120</v>
      </c>
      <c r="C43" t="s">
        <v>121</v>
      </c>
      <c r="D43" t="s">
        <v>301</v>
      </c>
      <c r="E43" t="s">
        <v>302</v>
      </c>
      <c r="F43" t="s">
        <v>168</v>
      </c>
      <c r="G43" t="s">
        <v>169</v>
      </c>
      <c r="H43" t="s">
        <v>185</v>
      </c>
      <c r="I43" t="s">
        <v>191</v>
      </c>
      <c r="J43">
        <v>36328</v>
      </c>
    </row>
    <row r="44" spans="1:10" x14ac:dyDescent="0.25">
      <c r="A44" t="s">
        <v>303</v>
      </c>
      <c r="B44" t="s">
        <v>12</v>
      </c>
      <c r="C44" t="s">
        <v>13</v>
      </c>
      <c r="D44" t="s">
        <v>304</v>
      </c>
      <c r="E44" t="s">
        <v>305</v>
      </c>
      <c r="F44" t="s">
        <v>168</v>
      </c>
      <c r="G44" t="s">
        <v>169</v>
      </c>
      <c r="H44" t="s">
        <v>170</v>
      </c>
      <c r="I44" t="s">
        <v>171</v>
      </c>
      <c r="J44">
        <v>1143</v>
      </c>
    </row>
    <row r="45" spans="1:10" x14ac:dyDescent="0.25">
      <c r="A45" t="s">
        <v>306</v>
      </c>
      <c r="B45" t="s">
        <v>18</v>
      </c>
      <c r="C45" t="s">
        <v>19</v>
      </c>
      <c r="D45" t="s">
        <v>307</v>
      </c>
      <c r="E45" t="s">
        <v>308</v>
      </c>
      <c r="F45" t="s">
        <v>168</v>
      </c>
      <c r="G45" t="s">
        <v>190</v>
      </c>
      <c r="H45" t="s">
        <v>170</v>
      </c>
      <c r="I45" t="s">
        <v>171</v>
      </c>
      <c r="J45">
        <v>1301</v>
      </c>
    </row>
    <row r="46" spans="1:10" x14ac:dyDescent="0.25">
      <c r="A46" t="s">
        <v>309</v>
      </c>
      <c r="B46" t="s">
        <v>40</v>
      </c>
      <c r="C46" t="s">
        <v>41</v>
      </c>
      <c r="D46" t="s">
        <v>310</v>
      </c>
      <c r="E46" t="s">
        <v>311</v>
      </c>
      <c r="F46" t="s">
        <v>168</v>
      </c>
      <c r="G46" t="s">
        <v>190</v>
      </c>
      <c r="H46" t="s">
        <v>170</v>
      </c>
      <c r="I46" t="s">
        <v>171</v>
      </c>
      <c r="J46">
        <v>1244</v>
      </c>
    </row>
    <row r="47" spans="1:10" x14ac:dyDescent="0.25">
      <c r="A47" t="s">
        <v>312</v>
      </c>
      <c r="B47" t="s">
        <v>106</v>
      </c>
      <c r="C47" t="s">
        <v>107</v>
      </c>
      <c r="D47" t="s">
        <v>313</v>
      </c>
      <c r="E47" t="s">
        <v>314</v>
      </c>
      <c r="F47" t="s">
        <v>168</v>
      </c>
      <c r="G47" t="s">
        <v>190</v>
      </c>
      <c r="H47" t="s">
        <v>185</v>
      </c>
      <c r="I47" t="s">
        <v>191</v>
      </c>
      <c r="J47">
        <v>36382</v>
      </c>
    </row>
    <row r="48" spans="1:10" x14ac:dyDescent="0.25">
      <c r="A48" t="s">
        <v>315</v>
      </c>
      <c r="B48" t="s">
        <v>10</v>
      </c>
      <c r="C48" t="s">
        <v>11</v>
      </c>
      <c r="D48" t="s">
        <v>316</v>
      </c>
      <c r="E48" t="s">
        <v>317</v>
      </c>
      <c r="F48" t="s">
        <v>168</v>
      </c>
      <c r="G48" t="s">
        <v>169</v>
      </c>
      <c r="H48" t="s">
        <v>170</v>
      </c>
      <c r="I48" t="s">
        <v>171</v>
      </c>
      <c r="J48">
        <v>28274</v>
      </c>
    </row>
    <row r="49" spans="1:10" x14ac:dyDescent="0.25">
      <c r="A49" t="s">
        <v>318</v>
      </c>
      <c r="B49" t="s">
        <v>112</v>
      </c>
      <c r="C49" t="s">
        <v>113</v>
      </c>
      <c r="D49" t="s">
        <v>319</v>
      </c>
      <c r="E49" t="s">
        <v>320</v>
      </c>
      <c r="F49" t="s">
        <v>168</v>
      </c>
      <c r="G49" t="s">
        <v>169</v>
      </c>
      <c r="H49" t="s">
        <v>185</v>
      </c>
      <c r="I49" t="s">
        <v>191</v>
      </c>
      <c r="J49">
        <v>36770</v>
      </c>
    </row>
    <row r="50" spans="1:10" x14ac:dyDescent="0.25">
      <c r="A50" t="s">
        <v>321</v>
      </c>
      <c r="B50" t="s">
        <v>91</v>
      </c>
      <c r="C50" t="s">
        <v>100</v>
      </c>
      <c r="D50" t="s">
        <v>322</v>
      </c>
      <c r="E50" t="s">
        <v>323</v>
      </c>
      <c r="F50" t="s">
        <v>168</v>
      </c>
      <c r="G50" t="s">
        <v>169</v>
      </c>
      <c r="H50" t="s">
        <v>185</v>
      </c>
      <c r="I50" t="s">
        <v>191</v>
      </c>
      <c r="J50">
        <v>36363</v>
      </c>
    </row>
    <row r="51" spans="1:10" x14ac:dyDescent="0.25">
      <c r="A51" t="s">
        <v>324</v>
      </c>
      <c r="B51" t="s">
        <v>8</v>
      </c>
      <c r="C51" t="s">
        <v>9</v>
      </c>
      <c r="D51" t="s">
        <v>325</v>
      </c>
      <c r="E51" t="s">
        <v>326</v>
      </c>
      <c r="F51" t="s">
        <v>168</v>
      </c>
      <c r="G51" t="s">
        <v>169</v>
      </c>
      <c r="H51" t="s">
        <v>170</v>
      </c>
      <c r="I51" t="s">
        <v>171</v>
      </c>
      <c r="J51">
        <v>1149</v>
      </c>
    </row>
    <row r="52" spans="1:10" x14ac:dyDescent="0.25">
      <c r="A52" t="s">
        <v>327</v>
      </c>
      <c r="B52" t="s">
        <v>14</v>
      </c>
      <c r="C52" t="s">
        <v>15</v>
      </c>
      <c r="D52" t="s">
        <v>328</v>
      </c>
      <c r="E52" t="s">
        <v>329</v>
      </c>
      <c r="F52" t="s">
        <v>168</v>
      </c>
      <c r="G52" t="s">
        <v>190</v>
      </c>
      <c r="H52" t="s">
        <v>170</v>
      </c>
      <c r="I52" t="s">
        <v>171</v>
      </c>
      <c r="J52">
        <v>1440</v>
      </c>
    </row>
    <row r="53" spans="1:10" x14ac:dyDescent="0.25">
      <c r="A53" t="s">
        <v>330</v>
      </c>
      <c r="B53" t="s">
        <v>87</v>
      </c>
      <c r="C53" t="s">
        <v>88</v>
      </c>
      <c r="D53" t="s">
        <v>331</v>
      </c>
      <c r="E53" t="s">
        <v>332</v>
      </c>
      <c r="F53" t="s">
        <v>168</v>
      </c>
      <c r="G53" t="s">
        <v>169</v>
      </c>
      <c r="H53" t="s">
        <v>185</v>
      </c>
      <c r="I53" t="s">
        <v>195</v>
      </c>
      <c r="J53">
        <v>36202</v>
      </c>
    </row>
    <row r="54" spans="1:10" x14ac:dyDescent="0.25">
      <c r="A54" t="s">
        <v>333</v>
      </c>
      <c r="B54" t="s">
        <v>104</v>
      </c>
      <c r="C54" t="s">
        <v>105</v>
      </c>
      <c r="D54" t="s">
        <v>334</v>
      </c>
      <c r="E54" t="s">
        <v>335</v>
      </c>
      <c r="F54" t="s">
        <v>168</v>
      </c>
      <c r="G54" t="s">
        <v>169</v>
      </c>
      <c r="H54" t="s">
        <v>185</v>
      </c>
      <c r="I54" t="s">
        <v>191</v>
      </c>
      <c r="J54">
        <v>36217</v>
      </c>
    </row>
    <row r="55" spans="1:10" x14ac:dyDescent="0.25">
      <c r="A55" t="s">
        <v>336</v>
      </c>
      <c r="B55" t="s">
        <v>46</v>
      </c>
      <c r="C55" t="s">
        <v>47</v>
      </c>
      <c r="D55" t="s">
        <v>337</v>
      </c>
      <c r="E55" t="s">
        <v>338</v>
      </c>
      <c r="F55" t="s">
        <v>168</v>
      </c>
      <c r="G55" t="s">
        <v>190</v>
      </c>
      <c r="H55" t="s">
        <v>170</v>
      </c>
      <c r="I55" t="s">
        <v>171</v>
      </c>
      <c r="J55">
        <v>1179</v>
      </c>
    </row>
    <row r="56" spans="1:10" x14ac:dyDescent="0.25">
      <c r="A56" t="s">
        <v>339</v>
      </c>
      <c r="B56" t="s">
        <v>0</v>
      </c>
      <c r="C56" t="s">
        <v>1</v>
      </c>
      <c r="D56" t="s">
        <v>340</v>
      </c>
      <c r="E56" t="s">
        <v>341</v>
      </c>
      <c r="F56" t="s">
        <v>168</v>
      </c>
      <c r="G56" t="s">
        <v>190</v>
      </c>
      <c r="H56" t="s">
        <v>170</v>
      </c>
      <c r="I56" t="s">
        <v>171</v>
      </c>
      <c r="J56">
        <v>1237</v>
      </c>
    </row>
    <row r="57" spans="1:10" x14ac:dyDescent="0.25">
      <c r="A57" t="s">
        <v>342</v>
      </c>
      <c r="B57" t="s">
        <v>65</v>
      </c>
      <c r="C57" t="s">
        <v>66</v>
      </c>
      <c r="D57" t="s">
        <v>343</v>
      </c>
      <c r="E57" t="s">
        <v>344</v>
      </c>
      <c r="F57" t="s">
        <v>168</v>
      </c>
      <c r="G57" t="s">
        <v>169</v>
      </c>
      <c r="H57" t="s">
        <v>170</v>
      </c>
      <c r="I57" t="s">
        <v>171</v>
      </c>
      <c r="J57">
        <v>1124</v>
      </c>
    </row>
    <row r="58" spans="1:10" x14ac:dyDescent="0.25">
      <c r="A58" t="s">
        <v>345</v>
      </c>
      <c r="B58" t="s">
        <v>24</v>
      </c>
      <c r="C58" t="s">
        <v>25</v>
      </c>
      <c r="D58" t="s">
        <v>346</v>
      </c>
      <c r="E58" t="s">
        <v>347</v>
      </c>
      <c r="F58" t="s">
        <v>168</v>
      </c>
      <c r="G58" t="s">
        <v>169</v>
      </c>
      <c r="H58" t="s">
        <v>170</v>
      </c>
      <c r="I58" t="s">
        <v>171</v>
      </c>
      <c r="J58">
        <v>28026</v>
      </c>
    </row>
    <row r="59" spans="1:10" x14ac:dyDescent="0.25">
      <c r="A59" t="s">
        <v>348</v>
      </c>
      <c r="B59" t="s">
        <v>71</v>
      </c>
      <c r="C59" t="s">
        <v>73</v>
      </c>
      <c r="D59" t="s">
        <v>349</v>
      </c>
      <c r="E59" t="s">
        <v>350</v>
      </c>
      <c r="F59" t="s">
        <v>168</v>
      </c>
      <c r="G59" t="s">
        <v>190</v>
      </c>
      <c r="H59" t="s">
        <v>170</v>
      </c>
      <c r="I59" t="s">
        <v>171</v>
      </c>
      <c r="J59">
        <v>1228</v>
      </c>
    </row>
    <row r="60" spans="1:10" x14ac:dyDescent="0.25">
      <c r="A60" t="s">
        <v>351</v>
      </c>
      <c r="B60" t="s">
        <v>75</v>
      </c>
      <c r="C60" t="s">
        <v>76</v>
      </c>
      <c r="D60" t="s">
        <v>352</v>
      </c>
      <c r="E60" t="s">
        <v>353</v>
      </c>
      <c r="F60" t="s">
        <v>168</v>
      </c>
      <c r="G60" t="s">
        <v>169</v>
      </c>
      <c r="H60" t="s">
        <v>170</v>
      </c>
      <c r="I60" t="s">
        <v>171</v>
      </c>
      <c r="J60">
        <v>28236</v>
      </c>
    </row>
    <row r="61" spans="1:10" x14ac:dyDescent="0.25">
      <c r="A61" t="s">
        <v>354</v>
      </c>
      <c r="B61" t="s">
        <v>28</v>
      </c>
      <c r="C61" t="s">
        <v>29</v>
      </c>
      <c r="D61" t="s">
        <v>355</v>
      </c>
      <c r="E61" t="s">
        <v>356</v>
      </c>
      <c r="F61" t="s">
        <v>168</v>
      </c>
      <c r="G61" t="s">
        <v>169</v>
      </c>
      <c r="H61" t="s">
        <v>170</v>
      </c>
      <c r="I61" t="s">
        <v>171</v>
      </c>
      <c r="J61">
        <v>28201</v>
      </c>
    </row>
    <row r="62" spans="1:10" x14ac:dyDescent="0.25">
      <c r="A62" t="s">
        <v>357</v>
      </c>
      <c r="B62" t="s">
        <v>59</v>
      </c>
      <c r="C62" t="s">
        <v>60</v>
      </c>
      <c r="D62" t="s">
        <v>358</v>
      </c>
      <c r="E62" t="s">
        <v>359</v>
      </c>
      <c r="F62" t="s">
        <v>168</v>
      </c>
      <c r="G62" t="s">
        <v>169</v>
      </c>
      <c r="H62" t="s">
        <v>170</v>
      </c>
      <c r="I62" t="s">
        <v>171</v>
      </c>
      <c r="J62">
        <v>1108</v>
      </c>
    </row>
    <row r="63" spans="1:10" x14ac:dyDescent="0.25">
      <c r="A63" t="s">
        <v>360</v>
      </c>
      <c r="B63" t="s">
        <v>67</v>
      </c>
      <c r="C63" t="s">
        <v>68</v>
      </c>
      <c r="D63" t="s">
        <v>361</v>
      </c>
      <c r="E63" t="s">
        <v>362</v>
      </c>
      <c r="F63" t="s">
        <v>168</v>
      </c>
      <c r="G63" t="s">
        <v>169</v>
      </c>
      <c r="H63" t="s">
        <v>170</v>
      </c>
      <c r="I63" t="s">
        <v>171</v>
      </c>
      <c r="J63">
        <v>1109</v>
      </c>
    </row>
    <row r="64" spans="1:10" x14ac:dyDescent="0.25">
      <c r="A64" t="s">
        <v>363</v>
      </c>
      <c r="B64" t="s">
        <v>89</v>
      </c>
      <c r="C64" t="s">
        <v>90</v>
      </c>
      <c r="D64" t="s">
        <v>364</v>
      </c>
      <c r="E64" t="s">
        <v>365</v>
      </c>
      <c r="F64" t="s">
        <v>168</v>
      </c>
      <c r="G64" t="s">
        <v>169</v>
      </c>
      <c r="H64" t="s">
        <v>185</v>
      </c>
      <c r="I64" t="s">
        <v>195</v>
      </c>
      <c r="J64">
        <v>36297</v>
      </c>
    </row>
    <row r="65" spans="1:10" x14ac:dyDescent="0.25">
      <c r="A65" t="s">
        <v>366</v>
      </c>
      <c r="B65" t="s">
        <v>52</v>
      </c>
      <c r="C65" t="s">
        <v>53</v>
      </c>
      <c r="D65" t="s">
        <v>367</v>
      </c>
      <c r="E65" t="s">
        <v>368</v>
      </c>
      <c r="F65" t="s">
        <v>168</v>
      </c>
      <c r="G65" t="s">
        <v>169</v>
      </c>
      <c r="H65" t="s">
        <v>170</v>
      </c>
      <c r="I65" t="s">
        <v>171</v>
      </c>
      <c r="J65">
        <v>1111</v>
      </c>
    </row>
    <row r="66" spans="1:10" x14ac:dyDescent="0.25">
      <c r="A66" t="s">
        <v>369</v>
      </c>
      <c r="B66" t="s">
        <v>118</v>
      </c>
      <c r="C66" t="s">
        <v>119</v>
      </c>
      <c r="D66" t="s">
        <v>370</v>
      </c>
      <c r="E66" t="s">
        <v>371</v>
      </c>
      <c r="F66" t="s">
        <v>168</v>
      </c>
      <c r="G66" t="s">
        <v>169</v>
      </c>
      <c r="H66" t="s">
        <v>185</v>
      </c>
      <c r="I66" t="s">
        <v>191</v>
      </c>
      <c r="J66">
        <v>36096</v>
      </c>
    </row>
    <row r="67" spans="1:10" x14ac:dyDescent="0.25">
      <c r="A67" t="s">
        <v>372</v>
      </c>
      <c r="B67" t="s">
        <v>83</v>
      </c>
      <c r="C67" t="s">
        <v>84</v>
      </c>
      <c r="D67" t="s">
        <v>373</v>
      </c>
      <c r="E67" t="s">
        <v>374</v>
      </c>
      <c r="F67" t="s">
        <v>168</v>
      </c>
      <c r="G67" t="s">
        <v>205</v>
      </c>
      <c r="H67" t="s">
        <v>170</v>
      </c>
      <c r="I67" t="s">
        <v>186</v>
      </c>
      <c r="J67">
        <v>1094</v>
      </c>
    </row>
    <row r="68" spans="1:10" x14ac:dyDescent="0.25">
      <c r="A68" t="s">
        <v>375</v>
      </c>
      <c r="B68" t="s">
        <v>69</v>
      </c>
      <c r="C68" t="s">
        <v>74</v>
      </c>
      <c r="D68" t="s">
        <v>376</v>
      </c>
      <c r="E68" t="s">
        <v>377</v>
      </c>
      <c r="F68" t="s">
        <v>168</v>
      </c>
      <c r="G68" t="s">
        <v>169</v>
      </c>
      <c r="H68" t="s">
        <v>170</v>
      </c>
      <c r="I68" t="s">
        <v>171</v>
      </c>
      <c r="J68">
        <v>28082</v>
      </c>
    </row>
    <row r="69" spans="1:10" x14ac:dyDescent="0.25">
      <c r="A69" t="s">
        <v>378</v>
      </c>
      <c r="B69" t="s">
        <v>16</v>
      </c>
      <c r="C69" t="s">
        <v>17</v>
      </c>
      <c r="D69" t="s">
        <v>379</v>
      </c>
      <c r="E69" t="s">
        <v>380</v>
      </c>
      <c r="F69" t="s">
        <v>168</v>
      </c>
      <c r="G69" t="s">
        <v>169</v>
      </c>
      <c r="H69" t="s">
        <v>170</v>
      </c>
      <c r="I69" t="s">
        <v>171</v>
      </c>
      <c r="J69">
        <v>28083</v>
      </c>
    </row>
    <row r="70" spans="1:10" x14ac:dyDescent="0.25">
      <c r="A70" t="s">
        <v>381</v>
      </c>
      <c r="B70" t="s">
        <v>102</v>
      </c>
      <c r="C70" t="s">
        <v>103</v>
      </c>
      <c r="D70" t="s">
        <v>382</v>
      </c>
      <c r="E70" t="s">
        <v>383</v>
      </c>
      <c r="F70" t="s">
        <v>168</v>
      </c>
      <c r="G70" t="s">
        <v>169</v>
      </c>
      <c r="H70" t="s">
        <v>185</v>
      </c>
      <c r="I70" t="s">
        <v>191</v>
      </c>
      <c r="J70">
        <v>36241</v>
      </c>
    </row>
  </sheetData>
  <autoFilter ref="A1:J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99"/>
  </sheetPr>
  <dimension ref="A1:N198"/>
  <sheetViews>
    <sheetView zoomScale="85" zoomScaleNormal="85" workbookViewId="0">
      <pane ySplit="1" topLeftCell="A2" activePane="bottomLeft" state="frozen"/>
      <selection activeCell="E8" sqref="E8"/>
      <selection pane="bottomLeft" activeCell="I2" sqref="I2"/>
    </sheetView>
  </sheetViews>
  <sheetFormatPr baseColWidth="10" defaultColWidth="9.140625" defaultRowHeight="15" x14ac:dyDescent="0.25"/>
  <cols>
    <col min="1" max="1" width="17" style="37" bestFit="1" customWidth="1"/>
    <col min="2" max="2" width="16" style="73" bestFit="1" customWidth="1"/>
    <col min="3" max="3" width="20.42578125" style="73" bestFit="1" customWidth="1"/>
    <col min="4" max="4" width="12.5703125" style="73" bestFit="1" customWidth="1"/>
    <col min="5" max="5" width="35.7109375" style="73" bestFit="1" customWidth="1"/>
    <col min="6" max="6" width="16.140625" style="37" bestFit="1" customWidth="1"/>
    <col min="7" max="7" width="23" style="37" bestFit="1" customWidth="1"/>
    <col min="8" max="8" width="23" style="37" customWidth="1"/>
    <col min="9" max="9" width="13.7109375" style="37" bestFit="1" customWidth="1"/>
    <col min="10" max="10" width="26.140625" style="37" bestFit="1" customWidth="1"/>
    <col min="11" max="11" width="21.42578125" style="37" bestFit="1" customWidth="1"/>
    <col min="12" max="12" width="10.85546875" style="37" bestFit="1" customWidth="1"/>
    <col min="13" max="13" width="12.28515625" style="37" bestFit="1" customWidth="1"/>
    <col min="14" max="14" width="24.28515625" style="65" bestFit="1" customWidth="1"/>
    <col min="15" max="16384" width="9.140625" style="7"/>
  </cols>
  <sheetData>
    <row r="1" spans="1:14" x14ac:dyDescent="0.25">
      <c r="A1" s="5" t="s">
        <v>384</v>
      </c>
      <c r="B1" s="6" t="s">
        <v>130</v>
      </c>
      <c r="C1" s="6" t="s">
        <v>469</v>
      </c>
      <c r="D1" s="6" t="s">
        <v>132</v>
      </c>
      <c r="E1" s="6" t="s">
        <v>385</v>
      </c>
      <c r="F1" s="6" t="s">
        <v>137</v>
      </c>
      <c r="G1" s="6" t="s">
        <v>386</v>
      </c>
      <c r="H1" s="6" t="s">
        <v>141</v>
      </c>
      <c r="I1" s="6" t="s">
        <v>140</v>
      </c>
      <c r="J1" s="5" t="s">
        <v>5810</v>
      </c>
      <c r="K1" s="5" t="s">
        <v>136</v>
      </c>
      <c r="L1" s="5" t="s">
        <v>134</v>
      </c>
      <c r="M1" s="5" t="s">
        <v>5811</v>
      </c>
      <c r="N1" s="65" t="s">
        <v>5812</v>
      </c>
    </row>
    <row r="2" spans="1:14" s="11" customFormat="1" x14ac:dyDescent="0.25">
      <c r="A2" s="8" t="s">
        <v>470</v>
      </c>
      <c r="B2" s="9" t="s">
        <v>0</v>
      </c>
      <c r="C2" s="9" t="s">
        <v>471</v>
      </c>
      <c r="D2" s="9"/>
      <c r="E2" s="10" t="s">
        <v>341</v>
      </c>
      <c r="F2" s="8" t="s">
        <v>168</v>
      </c>
      <c r="G2" s="8" t="s">
        <v>472</v>
      </c>
      <c r="H2" s="8"/>
      <c r="I2" s="8"/>
      <c r="J2" s="8"/>
      <c r="K2" s="8" t="s">
        <v>154</v>
      </c>
      <c r="L2" s="8"/>
      <c r="M2" s="66"/>
      <c r="N2" s="65" t="str">
        <f>B2&amp;C2</f>
        <v>RomanAgadullin</v>
      </c>
    </row>
    <row r="3" spans="1:14" s="11" customFormat="1" x14ac:dyDescent="0.25">
      <c r="A3" s="8" t="s">
        <v>163</v>
      </c>
      <c r="B3" s="9" t="s">
        <v>2</v>
      </c>
      <c r="C3" s="9" t="s">
        <v>387</v>
      </c>
      <c r="D3" s="9"/>
      <c r="E3" s="10" t="s">
        <v>269</v>
      </c>
      <c r="F3" s="8" t="s">
        <v>168</v>
      </c>
      <c r="G3" s="8" t="s">
        <v>473</v>
      </c>
      <c r="H3" s="8"/>
      <c r="I3" s="8"/>
      <c r="J3" s="8"/>
      <c r="K3" s="8" t="s">
        <v>154</v>
      </c>
      <c r="L3" s="8"/>
      <c r="M3" s="66"/>
      <c r="N3" s="65" t="str">
        <f t="shared" ref="N3:N67" si="0">B3&amp;C3</f>
        <v>EmiliaAgier</v>
      </c>
    </row>
    <row r="4" spans="1:14" s="11" customFormat="1" x14ac:dyDescent="0.25">
      <c r="A4" s="8" t="s">
        <v>388</v>
      </c>
      <c r="B4" s="9" t="s">
        <v>24</v>
      </c>
      <c r="C4" s="9" t="s">
        <v>389</v>
      </c>
      <c r="D4" s="9"/>
      <c r="E4" s="9" t="s">
        <v>347</v>
      </c>
      <c r="F4" s="8" t="s">
        <v>168</v>
      </c>
      <c r="G4" s="8" t="s">
        <v>390</v>
      </c>
      <c r="H4" s="8"/>
      <c r="I4" s="8"/>
      <c r="J4" s="8"/>
      <c r="K4" s="8" t="s">
        <v>154</v>
      </c>
      <c r="L4" s="8"/>
      <c r="M4" s="66"/>
      <c r="N4" s="65" t="str">
        <f t="shared" si="0"/>
        <v>AhriemYassine</v>
      </c>
    </row>
    <row r="5" spans="1:14" s="11" customFormat="1" ht="14.25" customHeight="1" x14ac:dyDescent="0.25">
      <c r="A5" s="8" t="s">
        <v>474</v>
      </c>
      <c r="B5" s="9" t="s">
        <v>4</v>
      </c>
      <c r="C5" s="9" t="s">
        <v>475</v>
      </c>
      <c r="D5" s="9"/>
      <c r="E5" s="17" t="s">
        <v>6100</v>
      </c>
      <c r="F5" s="8" t="s">
        <v>168</v>
      </c>
      <c r="G5" s="8"/>
      <c r="H5" s="8"/>
      <c r="I5" s="8"/>
      <c r="J5" s="8"/>
      <c r="K5" s="8" t="s">
        <v>154</v>
      </c>
      <c r="L5" s="8"/>
      <c r="M5" s="66"/>
      <c r="N5" s="65" t="str">
        <f t="shared" si="0"/>
        <v>JustynaAugustyniak</v>
      </c>
    </row>
    <row r="6" spans="1:14" s="11" customFormat="1" x14ac:dyDescent="0.25">
      <c r="A6" s="8" t="s">
        <v>391</v>
      </c>
      <c r="B6" s="9" t="s">
        <v>6</v>
      </c>
      <c r="C6" s="9" t="s">
        <v>476</v>
      </c>
      <c r="D6" s="9"/>
      <c r="E6" s="9" t="s">
        <v>287</v>
      </c>
      <c r="F6" s="8" t="s">
        <v>168</v>
      </c>
      <c r="G6" s="8" t="s">
        <v>477</v>
      </c>
      <c r="H6" s="8"/>
      <c r="I6" s="8"/>
      <c r="J6" s="8"/>
      <c r="K6" s="8" t="s">
        <v>154</v>
      </c>
      <c r="L6" s="8"/>
      <c r="M6" s="66"/>
      <c r="N6" s="65" t="str">
        <f t="shared" si="0"/>
        <v>KatreBchour</v>
      </c>
    </row>
    <row r="7" spans="1:14" s="11" customFormat="1" x14ac:dyDescent="0.25">
      <c r="A7" s="8" t="s">
        <v>413</v>
      </c>
      <c r="B7" s="9" t="s">
        <v>459</v>
      </c>
      <c r="C7" s="9" t="s">
        <v>478</v>
      </c>
      <c r="D7" s="9"/>
      <c r="E7" s="17" t="s">
        <v>323</v>
      </c>
      <c r="F7" s="8" t="s">
        <v>168</v>
      </c>
      <c r="G7" s="8" t="s">
        <v>479</v>
      </c>
      <c r="H7" s="8"/>
      <c r="I7" s="8"/>
      <c r="J7" s="8"/>
      <c r="K7" s="8" t="s">
        <v>154</v>
      </c>
      <c r="L7" s="8"/>
      <c r="M7" s="66"/>
      <c r="N7" s="65" t="str">
        <f t="shared" si="0"/>
        <v>Ewa Berner</v>
      </c>
    </row>
    <row r="8" spans="1:14" s="11" customFormat="1" x14ac:dyDescent="0.25">
      <c r="A8" s="8" t="s">
        <v>394</v>
      </c>
      <c r="B8" s="9" t="s">
        <v>398</v>
      </c>
      <c r="C8" s="9" t="s">
        <v>399</v>
      </c>
      <c r="D8" s="9"/>
      <c r="E8" s="9" t="s">
        <v>6078</v>
      </c>
      <c r="F8" s="8" t="s">
        <v>168</v>
      </c>
      <c r="G8" s="8"/>
      <c r="H8" s="8"/>
      <c r="I8" s="8"/>
      <c r="J8" s="8"/>
      <c r="K8" s="8" t="s">
        <v>154</v>
      </c>
      <c r="L8" s="8"/>
      <c r="M8" s="66"/>
      <c r="N8" s="65" t="str">
        <f t="shared" si="0"/>
        <v>Keerthi Priya Boggarapu</v>
      </c>
    </row>
    <row r="9" spans="1:14" s="11" customFormat="1" x14ac:dyDescent="0.25">
      <c r="A9" s="8" t="s">
        <v>388</v>
      </c>
      <c r="B9" s="9" t="s">
        <v>480</v>
      </c>
      <c r="C9" s="9" t="s">
        <v>5813</v>
      </c>
      <c r="D9" s="9"/>
      <c r="E9" s="17" t="s">
        <v>481</v>
      </c>
      <c r="F9" s="8" t="s">
        <v>168</v>
      </c>
      <c r="G9" s="8" t="s">
        <v>390</v>
      </c>
      <c r="H9" s="8"/>
      <c r="I9" s="8"/>
      <c r="J9" s="8"/>
      <c r="K9" s="8" t="s">
        <v>154</v>
      </c>
      <c r="L9" s="8"/>
      <c r="M9" s="66"/>
      <c r="N9" s="65" t="str">
        <f t="shared" si="0"/>
        <v>JavierBolanos Herrasti</v>
      </c>
    </row>
    <row r="10" spans="1:14" s="11" customFormat="1" x14ac:dyDescent="0.25">
      <c r="A10" s="8" t="s">
        <v>395</v>
      </c>
      <c r="B10" s="9" t="s">
        <v>402</v>
      </c>
      <c r="C10" s="9" t="s">
        <v>403</v>
      </c>
      <c r="D10" s="9"/>
      <c r="E10" s="10" t="s">
        <v>239</v>
      </c>
      <c r="F10" s="8" t="s">
        <v>168</v>
      </c>
      <c r="G10" s="8" t="s">
        <v>482</v>
      </c>
      <c r="H10" s="8"/>
      <c r="I10" s="8"/>
      <c r="J10" s="8"/>
      <c r="K10" s="8" t="s">
        <v>154</v>
      </c>
      <c r="L10" s="8"/>
      <c r="M10" s="66"/>
      <c r="N10" s="65" t="str">
        <f t="shared" si="0"/>
        <v>Anna Brodecka</v>
      </c>
    </row>
    <row r="11" spans="1:14" s="11" customFormat="1" x14ac:dyDescent="0.25">
      <c r="A11" s="8" t="s">
        <v>395</v>
      </c>
      <c r="B11" s="9" t="s">
        <v>407</v>
      </c>
      <c r="C11" s="9" t="s">
        <v>408</v>
      </c>
      <c r="D11" s="9"/>
      <c r="E11" s="10" t="s">
        <v>383</v>
      </c>
      <c r="F11" s="8" t="s">
        <v>168</v>
      </c>
      <c r="G11" s="8" t="s">
        <v>482</v>
      </c>
      <c r="H11" s="8"/>
      <c r="I11" s="8"/>
      <c r="J11" s="8"/>
      <c r="K11" s="8" t="s">
        <v>154</v>
      </c>
      <c r="L11" s="8"/>
      <c r="M11" s="66"/>
      <c r="N11" s="65" t="str">
        <f t="shared" si="0"/>
        <v>Fobester Chadehumbe</v>
      </c>
    </row>
    <row r="12" spans="1:14" s="11" customFormat="1" x14ac:dyDescent="0.25">
      <c r="A12" s="8" t="s">
        <v>388</v>
      </c>
      <c r="B12" s="9" t="s">
        <v>409</v>
      </c>
      <c r="C12" s="9" t="s">
        <v>410</v>
      </c>
      <c r="D12" s="9"/>
      <c r="E12" s="10" t="s">
        <v>332</v>
      </c>
      <c r="F12" s="8" t="s">
        <v>168</v>
      </c>
      <c r="G12" s="8" t="s">
        <v>390</v>
      </c>
      <c r="H12" s="8"/>
      <c r="I12" s="8"/>
      <c r="J12" s="8"/>
      <c r="K12" s="8" t="s">
        <v>154</v>
      </c>
      <c r="L12" s="8"/>
      <c r="M12" s="66"/>
      <c r="N12" s="65" t="str">
        <f t="shared" si="0"/>
        <v>Wioleta Cichal</v>
      </c>
    </row>
    <row r="13" spans="1:14" s="11" customFormat="1" x14ac:dyDescent="0.25">
      <c r="A13" s="21" t="s">
        <v>388</v>
      </c>
      <c r="B13" s="22" t="s">
        <v>456</v>
      </c>
      <c r="C13" s="22" t="s">
        <v>5814</v>
      </c>
      <c r="D13" s="22"/>
      <c r="E13" s="67" t="s">
        <v>5815</v>
      </c>
      <c r="F13" s="21" t="s">
        <v>168</v>
      </c>
      <c r="G13" s="21" t="s">
        <v>390</v>
      </c>
      <c r="H13" s="21"/>
      <c r="I13" s="21"/>
      <c r="J13" s="21"/>
      <c r="K13" s="21" t="s">
        <v>154</v>
      </c>
      <c r="L13" s="68">
        <v>43101</v>
      </c>
      <c r="M13" s="68"/>
      <c r="N13" s="65" t="str">
        <f t="shared" si="0"/>
        <v>Aleksandra Czerwczak</v>
      </c>
    </row>
    <row r="14" spans="1:14" s="11" customFormat="1" x14ac:dyDescent="0.25">
      <c r="A14" s="8" t="s">
        <v>394</v>
      </c>
      <c r="B14" s="9" t="s">
        <v>416</v>
      </c>
      <c r="C14" s="9" t="s">
        <v>417</v>
      </c>
      <c r="D14" s="9"/>
      <c r="E14" s="10" t="s">
        <v>214</v>
      </c>
      <c r="F14" s="8" t="s">
        <v>168</v>
      </c>
      <c r="G14" s="8"/>
      <c r="H14" s="8"/>
      <c r="I14" s="8"/>
      <c r="J14" s="8"/>
      <c r="K14" s="8" t="s">
        <v>154</v>
      </c>
      <c r="L14" s="8"/>
      <c r="M14" s="66"/>
      <c r="N14" s="65" t="str">
        <f t="shared" si="0"/>
        <v>Ramanjaneyulu Dasari</v>
      </c>
    </row>
    <row r="15" spans="1:14" s="11" customFormat="1" x14ac:dyDescent="0.25">
      <c r="A15" s="8" t="s">
        <v>388</v>
      </c>
      <c r="B15" s="9" t="s">
        <v>876</v>
      </c>
      <c r="C15" s="9" t="s">
        <v>2392</v>
      </c>
      <c r="D15" s="9"/>
      <c r="E15" s="17" t="s">
        <v>5816</v>
      </c>
      <c r="F15" s="8" t="s">
        <v>168</v>
      </c>
      <c r="G15" s="8" t="s">
        <v>390</v>
      </c>
      <c r="H15" s="8"/>
      <c r="I15" s="8"/>
      <c r="J15" s="8"/>
      <c r="K15" s="8" t="s">
        <v>154</v>
      </c>
      <c r="L15" s="8"/>
      <c r="M15" s="66"/>
      <c r="N15" s="65" t="str">
        <f t="shared" si="0"/>
        <v>ElizabethDiaz</v>
      </c>
    </row>
    <row r="16" spans="1:14" s="11" customFormat="1" x14ac:dyDescent="0.25">
      <c r="A16" s="8" t="s">
        <v>392</v>
      </c>
      <c r="B16" s="19" t="s">
        <v>8</v>
      </c>
      <c r="C16" s="9" t="s">
        <v>483</v>
      </c>
      <c r="D16" s="9"/>
      <c r="E16" s="9" t="s">
        <v>326</v>
      </c>
      <c r="F16" s="8" t="s">
        <v>168</v>
      </c>
      <c r="G16" s="8" t="s">
        <v>484</v>
      </c>
      <c r="H16" s="8"/>
      <c r="I16" s="8"/>
      <c r="J16" s="8"/>
      <c r="K16" s="8" t="s">
        <v>154</v>
      </c>
      <c r="L16" s="8"/>
      <c r="M16" s="66"/>
      <c r="N16" s="65" t="str">
        <f t="shared" si="0"/>
        <v>KatarzynaDominas</v>
      </c>
    </row>
    <row r="17" spans="1:14" s="11" customFormat="1" x14ac:dyDescent="0.25">
      <c r="A17" s="8" t="s">
        <v>388</v>
      </c>
      <c r="B17" s="9" t="s">
        <v>485</v>
      </c>
      <c r="C17" s="9" t="s">
        <v>486</v>
      </c>
      <c r="D17" s="9"/>
      <c r="E17" s="10" t="s">
        <v>6074</v>
      </c>
      <c r="F17" s="8" t="s">
        <v>168</v>
      </c>
      <c r="G17" s="8" t="s">
        <v>390</v>
      </c>
      <c r="H17" s="8"/>
      <c r="I17" s="8"/>
      <c r="J17" s="8"/>
      <c r="K17" s="8" t="s">
        <v>154</v>
      </c>
      <c r="L17" s="8"/>
      <c r="M17" s="66"/>
      <c r="N17" s="65" t="str">
        <f t="shared" si="0"/>
        <v>MarcelinaDominiak</v>
      </c>
    </row>
    <row r="18" spans="1:14" s="11" customFormat="1" x14ac:dyDescent="0.25">
      <c r="A18" s="8" t="s">
        <v>391</v>
      </c>
      <c r="B18" s="9" t="s">
        <v>10</v>
      </c>
      <c r="C18" s="9" t="s">
        <v>5817</v>
      </c>
      <c r="D18" s="9"/>
      <c r="E18" s="10" t="s">
        <v>317</v>
      </c>
      <c r="F18" s="8" t="s">
        <v>168</v>
      </c>
      <c r="G18" s="8" t="s">
        <v>477</v>
      </c>
      <c r="H18" s="8"/>
      <c r="I18" s="8"/>
      <c r="J18" s="8"/>
      <c r="K18" s="8" t="s">
        <v>154</v>
      </c>
      <c r="L18" s="8"/>
      <c r="M18" s="66"/>
      <c r="N18" s="65" t="str">
        <f t="shared" si="0"/>
        <v>JulieDon Amon</v>
      </c>
    </row>
    <row r="19" spans="1:14" s="11" customFormat="1" x14ac:dyDescent="0.25">
      <c r="A19" s="8" t="s">
        <v>391</v>
      </c>
      <c r="B19" s="9" t="s">
        <v>12</v>
      </c>
      <c r="C19" s="9" t="s">
        <v>5818</v>
      </c>
      <c r="D19" s="9"/>
      <c r="E19" s="10" t="s">
        <v>6075</v>
      </c>
      <c r="F19" s="8" t="s">
        <v>168</v>
      </c>
      <c r="G19" s="8" t="s">
        <v>477</v>
      </c>
      <c r="H19" s="8"/>
      <c r="I19" s="8"/>
      <c r="J19" s="8"/>
      <c r="K19" s="8" t="s">
        <v>154</v>
      </c>
      <c r="L19" s="8"/>
      <c r="M19" s="66"/>
      <c r="N19" s="65" t="str">
        <f t="shared" si="0"/>
        <v xml:space="preserve">HichamEl-Ouali </v>
      </c>
    </row>
    <row r="20" spans="1:14" s="11" customFormat="1" x14ac:dyDescent="0.25">
      <c r="A20" s="12" t="s">
        <v>388</v>
      </c>
      <c r="B20" s="13" t="s">
        <v>423</v>
      </c>
      <c r="C20" s="13" t="s">
        <v>424</v>
      </c>
      <c r="D20" s="13"/>
      <c r="E20" s="15" t="s">
        <v>183</v>
      </c>
      <c r="F20" s="12" t="s">
        <v>168</v>
      </c>
      <c r="G20" s="12" t="s">
        <v>390</v>
      </c>
      <c r="H20" s="12"/>
      <c r="I20" s="12"/>
      <c r="J20" s="20">
        <v>43159</v>
      </c>
      <c r="K20" s="20" t="s">
        <v>5819</v>
      </c>
      <c r="L20" s="20"/>
      <c r="M20" s="69"/>
      <c r="N20" s="65" t="str">
        <f t="shared" si="0"/>
        <v>Marcin Glowala</v>
      </c>
    </row>
    <row r="21" spans="1:14" s="11" customFormat="1" x14ac:dyDescent="0.25">
      <c r="A21" s="8" t="s">
        <v>163</v>
      </c>
      <c r="B21" s="9" t="s">
        <v>425</v>
      </c>
      <c r="C21" s="9" t="s">
        <v>426</v>
      </c>
      <c r="D21" s="9"/>
      <c r="E21" s="10" t="s">
        <v>335</v>
      </c>
      <c r="F21" s="8" t="s">
        <v>168</v>
      </c>
      <c r="G21" s="8"/>
      <c r="H21" s="8"/>
      <c r="I21" s="8"/>
      <c r="J21" s="8"/>
      <c r="K21" s="8" t="s">
        <v>154</v>
      </c>
      <c r="L21" s="8"/>
      <c r="M21" s="66"/>
      <c r="N21" s="65" t="str">
        <f t="shared" si="0"/>
        <v>Laxmi Gollapudi</v>
      </c>
    </row>
    <row r="22" spans="1:14" s="11" customFormat="1" x14ac:dyDescent="0.25">
      <c r="A22" s="21" t="s">
        <v>388</v>
      </c>
      <c r="B22" s="22" t="s">
        <v>31</v>
      </c>
      <c r="C22" s="22" t="s">
        <v>5820</v>
      </c>
      <c r="D22" s="22"/>
      <c r="E22" s="70" t="s">
        <v>5821</v>
      </c>
      <c r="F22" s="21" t="s">
        <v>168</v>
      </c>
      <c r="G22" s="21" t="s">
        <v>390</v>
      </c>
      <c r="H22" s="21"/>
      <c r="I22" s="21"/>
      <c r="J22" s="21"/>
      <c r="K22" s="21" t="s">
        <v>154</v>
      </c>
      <c r="L22" s="68">
        <v>43101</v>
      </c>
      <c r="M22" s="68"/>
      <c r="N22" s="65" t="str">
        <f t="shared" si="0"/>
        <v>DagmaraGuzenda-Ilo</v>
      </c>
    </row>
    <row r="23" spans="1:14" s="11" customFormat="1" x14ac:dyDescent="0.25">
      <c r="A23" s="8" t="s">
        <v>388</v>
      </c>
      <c r="B23" s="9" t="s">
        <v>16</v>
      </c>
      <c r="C23" s="9" t="s">
        <v>5822</v>
      </c>
      <c r="D23" s="9"/>
      <c r="E23" s="10" t="s">
        <v>380</v>
      </c>
      <c r="F23" s="8" t="s">
        <v>168</v>
      </c>
      <c r="G23" s="8" t="s">
        <v>390</v>
      </c>
      <c r="H23" s="8"/>
      <c r="I23" s="8"/>
      <c r="J23" s="8"/>
      <c r="K23" s="8" t="s">
        <v>154</v>
      </c>
      <c r="L23" s="8"/>
      <c r="M23" s="66"/>
      <c r="N23" s="65" t="str">
        <f t="shared" si="0"/>
        <v xml:space="preserve">HoumemHammouda </v>
      </c>
    </row>
    <row r="24" spans="1:14" s="11" customFormat="1" x14ac:dyDescent="0.25">
      <c r="A24" s="8" t="s">
        <v>392</v>
      </c>
      <c r="B24" s="9" t="s">
        <v>106</v>
      </c>
      <c r="C24" s="9" t="s">
        <v>490</v>
      </c>
      <c r="D24" s="9"/>
      <c r="E24" s="10" t="s">
        <v>314</v>
      </c>
      <c r="F24" s="8" t="s">
        <v>168</v>
      </c>
      <c r="G24" s="8" t="s">
        <v>484</v>
      </c>
      <c r="H24" s="8"/>
      <c r="I24" s="8"/>
      <c r="J24" s="8"/>
      <c r="K24" s="8" t="s">
        <v>154</v>
      </c>
      <c r="L24" s="8"/>
      <c r="M24" s="66"/>
      <c r="N24" s="65" t="str">
        <f t="shared" si="0"/>
        <v>ZiedHamouda</v>
      </c>
    </row>
    <row r="25" spans="1:14" s="11" customFormat="1" x14ac:dyDescent="0.25">
      <c r="A25" s="8" t="s">
        <v>388</v>
      </c>
      <c r="B25" s="9" t="s">
        <v>18</v>
      </c>
      <c r="C25" s="9" t="s">
        <v>4111</v>
      </c>
      <c r="D25" s="9"/>
      <c r="E25" s="19" t="s">
        <v>308</v>
      </c>
      <c r="F25" s="8" t="s">
        <v>168</v>
      </c>
      <c r="G25" s="8" t="s">
        <v>390</v>
      </c>
      <c r="H25" s="8"/>
      <c r="I25" s="8"/>
      <c r="J25" s="8"/>
      <c r="K25" s="8" t="s">
        <v>154</v>
      </c>
      <c r="L25" s="8"/>
      <c r="M25" s="66"/>
      <c r="N25" s="65" t="str">
        <f t="shared" si="0"/>
        <v>WilliamHernandez</v>
      </c>
    </row>
    <row r="26" spans="1:14" s="11" customFormat="1" x14ac:dyDescent="0.25">
      <c r="A26" s="23" t="s">
        <v>388</v>
      </c>
      <c r="B26" s="24" t="s">
        <v>491</v>
      </c>
      <c r="C26" s="24" t="s">
        <v>492</v>
      </c>
      <c r="D26" s="24"/>
      <c r="E26" s="76" t="s">
        <v>6076</v>
      </c>
      <c r="F26" s="23" t="s">
        <v>168</v>
      </c>
      <c r="G26" s="23" t="s">
        <v>390</v>
      </c>
      <c r="H26" s="23"/>
      <c r="I26" s="23"/>
      <c r="J26" s="25" t="s">
        <v>493</v>
      </c>
      <c r="K26" s="25" t="s">
        <v>5823</v>
      </c>
      <c r="L26" s="25"/>
      <c r="M26" s="71"/>
      <c r="N26" s="65" t="str">
        <f t="shared" si="0"/>
        <v>WiolttaJakubowska</v>
      </c>
    </row>
    <row r="27" spans="1:14" s="11" customFormat="1" x14ac:dyDescent="0.25">
      <c r="A27" s="8" t="s">
        <v>391</v>
      </c>
      <c r="B27" s="9" t="s">
        <v>89</v>
      </c>
      <c r="C27" s="9" t="s">
        <v>494</v>
      </c>
      <c r="D27" s="9"/>
      <c r="E27" s="19" t="s">
        <v>365</v>
      </c>
      <c r="F27" s="8" t="s">
        <v>168</v>
      </c>
      <c r="G27" s="8" t="s">
        <v>477</v>
      </c>
      <c r="H27" s="8"/>
      <c r="I27" s="8"/>
      <c r="J27" s="8"/>
      <c r="K27" s="8" t="s">
        <v>154</v>
      </c>
      <c r="L27" s="8"/>
      <c r="M27" s="66"/>
      <c r="N27" s="65" t="str">
        <f t="shared" si="0"/>
        <v>MagdalenaJaniak</v>
      </c>
    </row>
    <row r="28" spans="1:14" s="11" customFormat="1" x14ac:dyDescent="0.25">
      <c r="A28" s="8" t="s">
        <v>391</v>
      </c>
      <c r="B28" s="9" t="s">
        <v>20</v>
      </c>
      <c r="C28" s="9" t="s">
        <v>435</v>
      </c>
      <c r="D28" s="9"/>
      <c r="E28" s="10" t="s">
        <v>198</v>
      </c>
      <c r="F28" s="8" t="s">
        <v>168</v>
      </c>
      <c r="G28" s="8" t="s">
        <v>477</v>
      </c>
      <c r="H28" s="8"/>
      <c r="I28" s="8"/>
      <c r="J28" s="8"/>
      <c r="K28" s="8" t="s">
        <v>154</v>
      </c>
      <c r="L28" s="8"/>
      <c r="M28" s="66"/>
      <c r="N28" s="65" t="str">
        <f t="shared" si="0"/>
        <v>VenantJaomanoro</v>
      </c>
    </row>
    <row r="29" spans="1:14" s="11" customFormat="1" x14ac:dyDescent="0.25">
      <c r="A29" s="8" t="s">
        <v>391</v>
      </c>
      <c r="B29" s="9" t="s">
        <v>22</v>
      </c>
      <c r="C29" s="9" t="s">
        <v>495</v>
      </c>
      <c r="D29" s="9"/>
      <c r="E29" s="17" t="s">
        <v>284</v>
      </c>
      <c r="F29" s="8" t="s">
        <v>168</v>
      </c>
      <c r="G29" s="8" t="s">
        <v>496</v>
      </c>
      <c r="H29" s="8"/>
      <c r="I29" s="8"/>
      <c r="J29" s="8"/>
      <c r="K29" s="8" t="s">
        <v>154</v>
      </c>
      <c r="L29" s="8"/>
      <c r="M29" s="66"/>
      <c r="N29" s="65" t="str">
        <f t="shared" si="0"/>
        <v>AgataJasion</v>
      </c>
    </row>
    <row r="30" spans="1:14" s="11" customFormat="1" x14ac:dyDescent="0.25">
      <c r="A30" s="8" t="s">
        <v>395</v>
      </c>
      <c r="B30" s="9" t="s">
        <v>26</v>
      </c>
      <c r="C30" s="9" t="s">
        <v>499</v>
      </c>
      <c r="D30" s="9"/>
      <c r="E30" s="17" t="s">
        <v>177</v>
      </c>
      <c r="F30" s="8" t="s">
        <v>168</v>
      </c>
      <c r="G30" s="8" t="s">
        <v>482</v>
      </c>
      <c r="H30" s="8"/>
      <c r="I30" s="8"/>
      <c r="J30" s="8"/>
      <c r="K30" s="8" t="s">
        <v>154</v>
      </c>
      <c r="L30" s="8"/>
      <c r="M30" s="66"/>
      <c r="N30" s="65" t="str">
        <f t="shared" si="0"/>
        <v>WeronikaKalisz</v>
      </c>
    </row>
    <row r="31" spans="1:14" s="11" customFormat="1" x14ac:dyDescent="0.25">
      <c r="A31" s="8" t="s">
        <v>392</v>
      </c>
      <c r="B31" s="9" t="s">
        <v>631</v>
      </c>
      <c r="C31" s="9" t="s">
        <v>5824</v>
      </c>
      <c r="D31" s="9"/>
      <c r="E31" s="17" t="s">
        <v>5825</v>
      </c>
      <c r="F31" s="8"/>
      <c r="G31" s="8"/>
      <c r="H31" s="8"/>
      <c r="I31" s="8"/>
      <c r="J31" s="8"/>
      <c r="K31" s="8" t="s">
        <v>154</v>
      </c>
      <c r="L31" s="8"/>
      <c r="M31" s="66"/>
      <c r="N31" s="65" t="str">
        <f t="shared" si="0"/>
        <v>AdrianSzturc</v>
      </c>
    </row>
    <row r="32" spans="1:14" s="11" customFormat="1" x14ac:dyDescent="0.25">
      <c r="A32" s="8" t="s">
        <v>392</v>
      </c>
      <c r="B32" s="26" t="s">
        <v>28</v>
      </c>
      <c r="C32" s="26" t="s">
        <v>500</v>
      </c>
      <c r="D32" s="26"/>
      <c r="E32" s="10" t="s">
        <v>356</v>
      </c>
      <c r="F32" s="8" t="s">
        <v>168</v>
      </c>
      <c r="G32" s="8" t="s">
        <v>484</v>
      </c>
      <c r="H32" s="8"/>
      <c r="I32" s="8"/>
      <c r="J32" s="8"/>
      <c r="K32" s="8" t="s">
        <v>154</v>
      </c>
      <c r="L32" s="8"/>
      <c r="M32" s="66"/>
      <c r="N32" s="65" t="str">
        <f t="shared" si="0"/>
        <v>Jean PaulKenmoe</v>
      </c>
    </row>
    <row r="33" spans="1:14" s="11" customFormat="1" x14ac:dyDescent="0.25">
      <c r="A33" s="8" t="s">
        <v>392</v>
      </c>
      <c r="B33" s="9" t="s">
        <v>8</v>
      </c>
      <c r="C33" s="9" t="s">
        <v>501</v>
      </c>
      <c r="D33" s="9"/>
      <c r="E33" s="75" t="s">
        <v>6077</v>
      </c>
      <c r="F33" s="8" t="s">
        <v>168</v>
      </c>
      <c r="G33" s="8" t="s">
        <v>484</v>
      </c>
      <c r="H33" s="8"/>
      <c r="I33" s="8"/>
      <c r="J33" s="8"/>
      <c r="K33" s="8" t="s">
        <v>154</v>
      </c>
      <c r="L33" s="8"/>
      <c r="M33" s="66"/>
      <c r="N33" s="65" t="str">
        <f t="shared" si="0"/>
        <v>KatarzynaKierzenkowska</v>
      </c>
    </row>
    <row r="34" spans="1:14" s="11" customFormat="1" x14ac:dyDescent="0.25">
      <c r="A34" s="8" t="s">
        <v>163</v>
      </c>
      <c r="B34" s="27" t="s">
        <v>79</v>
      </c>
      <c r="C34" s="9" t="s">
        <v>502</v>
      </c>
      <c r="D34" s="9"/>
      <c r="E34" s="19" t="s">
        <v>218</v>
      </c>
      <c r="F34" s="8" t="s">
        <v>168</v>
      </c>
      <c r="G34" s="8"/>
      <c r="H34" s="8"/>
      <c r="I34" s="8"/>
      <c r="J34" s="8"/>
      <c r="K34" s="8" t="s">
        <v>154</v>
      </c>
      <c r="L34" s="8"/>
      <c r="M34" s="66"/>
      <c r="N34" s="65" t="str">
        <f t="shared" si="0"/>
        <v>PiotrKowalczyk</v>
      </c>
    </row>
    <row r="35" spans="1:14" s="11" customFormat="1" x14ac:dyDescent="0.25">
      <c r="A35" s="8" t="s">
        <v>388</v>
      </c>
      <c r="B35" s="9" t="s">
        <v>79</v>
      </c>
      <c r="C35" s="9" t="s">
        <v>502</v>
      </c>
      <c r="D35" s="9"/>
      <c r="E35" s="19" t="s">
        <v>5826</v>
      </c>
      <c r="F35" s="8" t="s">
        <v>168</v>
      </c>
      <c r="G35" s="8" t="s">
        <v>496</v>
      </c>
      <c r="H35" s="8"/>
      <c r="I35" s="8"/>
      <c r="J35" s="8"/>
      <c r="K35" s="8" t="s">
        <v>154</v>
      </c>
      <c r="L35" s="8"/>
      <c r="M35" s="66"/>
      <c r="N35" s="65" t="str">
        <f t="shared" si="0"/>
        <v>PiotrKowalczyk</v>
      </c>
    </row>
    <row r="36" spans="1:14" s="11" customFormat="1" x14ac:dyDescent="0.25">
      <c r="A36" s="8" t="s">
        <v>163</v>
      </c>
      <c r="B36" s="9" t="s">
        <v>42</v>
      </c>
      <c r="C36" s="9" t="s">
        <v>437</v>
      </c>
      <c r="D36" s="9"/>
      <c r="E36" s="10" t="s">
        <v>242</v>
      </c>
      <c r="F36" s="8" t="s">
        <v>168</v>
      </c>
      <c r="G36" s="8"/>
      <c r="H36" s="8"/>
      <c r="I36" s="8"/>
      <c r="J36" s="8"/>
      <c r="K36" s="8" t="s">
        <v>154</v>
      </c>
      <c r="L36" s="8"/>
      <c r="M36" s="66"/>
      <c r="N36" s="65" t="str">
        <f t="shared" si="0"/>
        <v>AnnaKowalska</v>
      </c>
    </row>
    <row r="37" spans="1:14" s="11" customFormat="1" x14ac:dyDescent="0.25">
      <c r="A37" s="8" t="s">
        <v>388</v>
      </c>
      <c r="B37" s="27" t="s">
        <v>459</v>
      </c>
      <c r="C37" s="27" t="s">
        <v>506</v>
      </c>
      <c r="D37" s="27"/>
      <c r="E37" s="19" t="s">
        <v>194</v>
      </c>
      <c r="F37" s="8" t="s">
        <v>168</v>
      </c>
      <c r="G37" s="8" t="s">
        <v>390</v>
      </c>
      <c r="H37" s="8"/>
      <c r="I37" s="8"/>
      <c r="J37" s="8"/>
      <c r="K37" s="8" t="s">
        <v>154</v>
      </c>
      <c r="L37" s="8"/>
      <c r="M37" s="66"/>
      <c r="N37" s="65" t="str">
        <f t="shared" si="0"/>
        <v>Ewa Kuberska</v>
      </c>
    </row>
    <row r="38" spans="1:14" s="11" customFormat="1" x14ac:dyDescent="0.25">
      <c r="A38" s="8" t="s">
        <v>394</v>
      </c>
      <c r="B38" s="9" t="s">
        <v>79</v>
      </c>
      <c r="C38" s="9" t="s">
        <v>440</v>
      </c>
      <c r="D38" s="9"/>
      <c r="E38" s="10" t="s">
        <v>275</v>
      </c>
      <c r="F38" s="8" t="s">
        <v>168</v>
      </c>
      <c r="G38" s="8" t="s">
        <v>473</v>
      </c>
      <c r="H38" s="8"/>
      <c r="I38" s="8"/>
      <c r="J38" s="8"/>
      <c r="K38" s="8" t="s">
        <v>154</v>
      </c>
      <c r="L38" s="8"/>
      <c r="M38" s="66"/>
      <c r="N38" s="65" t="str">
        <f t="shared" si="0"/>
        <v>PiotrKulza</v>
      </c>
    </row>
    <row r="39" spans="1:14" s="11" customFormat="1" x14ac:dyDescent="0.25">
      <c r="A39" s="21" t="s">
        <v>388</v>
      </c>
      <c r="B39" s="22" t="s">
        <v>8</v>
      </c>
      <c r="C39" s="22" t="s">
        <v>5827</v>
      </c>
      <c r="D39" s="22"/>
      <c r="E39" s="67" t="s">
        <v>6082</v>
      </c>
      <c r="F39" s="21" t="s">
        <v>168</v>
      </c>
      <c r="G39" s="21" t="s">
        <v>390</v>
      </c>
      <c r="H39" s="21"/>
      <c r="I39" s="21"/>
      <c r="J39" s="21"/>
      <c r="K39" s="21" t="s">
        <v>154</v>
      </c>
      <c r="L39" s="68">
        <v>43101</v>
      </c>
      <c r="M39" s="68"/>
      <c r="N39" s="65" t="str">
        <f t="shared" si="0"/>
        <v xml:space="preserve">KatarzynaLesniewska </v>
      </c>
    </row>
    <row r="40" spans="1:14" s="11" customFormat="1" x14ac:dyDescent="0.25">
      <c r="A40" s="23" t="s">
        <v>392</v>
      </c>
      <c r="B40" s="24" t="s">
        <v>8</v>
      </c>
      <c r="C40" s="24" t="s">
        <v>507</v>
      </c>
      <c r="D40" s="24"/>
      <c r="E40" s="24" t="s">
        <v>508</v>
      </c>
      <c r="F40" s="23" t="s">
        <v>168</v>
      </c>
      <c r="G40" s="23" t="s">
        <v>484</v>
      </c>
      <c r="H40" s="23"/>
      <c r="I40" s="23"/>
      <c r="J40" s="25" t="s">
        <v>509</v>
      </c>
      <c r="K40" s="25" t="s">
        <v>5823</v>
      </c>
      <c r="L40" s="25"/>
      <c r="M40" s="71"/>
      <c r="N40" s="65" t="str">
        <f t="shared" si="0"/>
        <v>KatarzynaLeszczynska</v>
      </c>
    </row>
    <row r="41" spans="1:14" s="11" customFormat="1" x14ac:dyDescent="0.25">
      <c r="A41" s="8" t="s">
        <v>470</v>
      </c>
      <c r="B41" s="9" t="s">
        <v>34</v>
      </c>
      <c r="C41" s="9" t="s">
        <v>510</v>
      </c>
      <c r="D41" s="9"/>
      <c r="E41" s="9" t="s">
        <v>211</v>
      </c>
      <c r="F41" s="8" t="s">
        <v>168</v>
      </c>
      <c r="G41" s="8" t="s">
        <v>472</v>
      </c>
      <c r="H41" s="8"/>
      <c r="I41" s="8"/>
      <c r="J41" s="8"/>
      <c r="K41" s="8" t="s">
        <v>154</v>
      </c>
      <c r="L41" s="8"/>
      <c r="M41" s="66"/>
      <c r="N41" s="65" t="str">
        <f t="shared" si="0"/>
        <v>MichalLiszewski</v>
      </c>
    </row>
    <row r="42" spans="1:14" s="11" customFormat="1" x14ac:dyDescent="0.25">
      <c r="A42" s="8" t="s">
        <v>395</v>
      </c>
      <c r="B42" s="9" t="s">
        <v>511</v>
      </c>
      <c r="C42" s="9" t="s">
        <v>512</v>
      </c>
      <c r="D42" s="9"/>
      <c r="E42" s="9" t="s">
        <v>201</v>
      </c>
      <c r="F42" s="8" t="s">
        <v>168</v>
      </c>
      <c r="G42" s="8" t="s">
        <v>482</v>
      </c>
      <c r="H42" s="8"/>
      <c r="I42" s="8"/>
      <c r="J42" s="8"/>
      <c r="K42" s="8" t="s">
        <v>154</v>
      </c>
      <c r="L42" s="8"/>
      <c r="M42" s="66"/>
      <c r="N42" s="65" t="str">
        <f t="shared" si="0"/>
        <v>Ilona Majer</v>
      </c>
    </row>
    <row r="43" spans="1:14" s="11" customFormat="1" x14ac:dyDescent="0.25">
      <c r="A43" s="8" t="s">
        <v>392</v>
      </c>
      <c r="B43" s="14" t="s">
        <v>38</v>
      </c>
      <c r="C43" s="9" t="s">
        <v>513</v>
      </c>
      <c r="D43" s="9"/>
      <c r="E43" s="9" t="s">
        <v>230</v>
      </c>
      <c r="F43" s="8" t="s">
        <v>168</v>
      </c>
      <c r="G43" s="8" t="s">
        <v>484</v>
      </c>
      <c r="H43" s="8"/>
      <c r="I43" s="8"/>
      <c r="J43" s="8"/>
      <c r="K43" s="8" t="s">
        <v>154</v>
      </c>
      <c r="L43" s="8"/>
      <c r="M43" s="66"/>
      <c r="N43" s="65" t="str">
        <f t="shared" si="0"/>
        <v>NinoMamaladze</v>
      </c>
    </row>
    <row r="44" spans="1:14" s="11" customFormat="1" x14ac:dyDescent="0.25">
      <c r="A44" s="12" t="s">
        <v>395</v>
      </c>
      <c r="B44" s="13" t="s">
        <v>83</v>
      </c>
      <c r="C44" s="13" t="s">
        <v>514</v>
      </c>
      <c r="D44" s="13"/>
      <c r="E44" s="13" t="s">
        <v>374</v>
      </c>
      <c r="F44" s="12" t="s">
        <v>168</v>
      </c>
      <c r="G44" s="12" t="s">
        <v>482</v>
      </c>
      <c r="H44" s="12"/>
      <c r="I44" s="12"/>
      <c r="J44" s="20">
        <v>43159</v>
      </c>
      <c r="K44" s="20" t="s">
        <v>5819</v>
      </c>
      <c r="L44" s="20"/>
      <c r="M44" s="69"/>
      <c r="N44" s="65" t="str">
        <f t="shared" si="0"/>
        <v>ManuelMelcon</v>
      </c>
    </row>
    <row r="45" spans="1:14" s="11" customFormat="1" x14ac:dyDescent="0.25">
      <c r="A45" s="8" t="s">
        <v>392</v>
      </c>
      <c r="B45" s="19" t="s">
        <v>402</v>
      </c>
      <c r="C45" s="19" t="s">
        <v>43</v>
      </c>
      <c r="D45" s="19"/>
      <c r="E45" s="17" t="s">
        <v>174</v>
      </c>
      <c r="F45" s="8" t="s">
        <v>168</v>
      </c>
      <c r="G45" s="8" t="s">
        <v>484</v>
      </c>
      <c r="H45" s="8"/>
      <c r="I45" s="8"/>
      <c r="J45" s="8"/>
      <c r="K45" s="8" t="s">
        <v>154</v>
      </c>
      <c r="L45" s="8"/>
      <c r="M45" s="66"/>
      <c r="N45" s="65" t="str">
        <f t="shared" si="0"/>
        <v>Anna Mikina</v>
      </c>
    </row>
    <row r="46" spans="1:14" s="11" customFormat="1" x14ac:dyDescent="0.25">
      <c r="A46" s="8" t="s">
        <v>388</v>
      </c>
      <c r="B46" s="9" t="s">
        <v>44</v>
      </c>
      <c r="C46" s="9" t="s">
        <v>515</v>
      </c>
      <c r="D46" s="9"/>
      <c r="E46" s="9" t="s">
        <v>180</v>
      </c>
      <c r="F46" s="8" t="s">
        <v>168</v>
      </c>
      <c r="G46" s="8" t="s">
        <v>390</v>
      </c>
      <c r="H46" s="8"/>
      <c r="I46" s="8"/>
      <c r="J46" s="8"/>
      <c r="K46" s="8" t="s">
        <v>154</v>
      </c>
      <c r="L46" s="8"/>
      <c r="M46" s="66"/>
      <c r="N46" s="65" t="str">
        <f t="shared" si="0"/>
        <v>EwelinaMikucka</v>
      </c>
    </row>
    <row r="47" spans="1:14" s="11" customFormat="1" x14ac:dyDescent="0.25">
      <c r="A47" s="8" t="s">
        <v>395</v>
      </c>
      <c r="B47" s="9" t="s">
        <v>516</v>
      </c>
      <c r="C47" s="9" t="s">
        <v>517</v>
      </c>
      <c r="D47" s="9"/>
      <c r="E47" s="9" t="s">
        <v>338</v>
      </c>
      <c r="F47" s="8" t="s">
        <v>168</v>
      </c>
      <c r="G47" s="8" t="s">
        <v>482</v>
      </c>
      <c r="H47" s="8"/>
      <c r="I47" s="8"/>
      <c r="J47" s="8"/>
      <c r="K47" s="8" t="s">
        <v>154</v>
      </c>
      <c r="L47" s="8"/>
      <c r="M47" s="66"/>
      <c r="N47" s="65" t="str">
        <f t="shared" si="0"/>
        <v>Urszula Miller</v>
      </c>
    </row>
    <row r="48" spans="1:14" s="11" customFormat="1" x14ac:dyDescent="0.25">
      <c r="A48" s="8" t="s">
        <v>391</v>
      </c>
      <c r="B48" s="9" t="s">
        <v>518</v>
      </c>
      <c r="C48" s="9" t="s">
        <v>519</v>
      </c>
      <c r="D48" s="9"/>
      <c r="E48" s="17" t="s">
        <v>520</v>
      </c>
      <c r="F48" s="8" t="s">
        <v>168</v>
      </c>
      <c r="G48" s="8" t="s">
        <v>477</v>
      </c>
      <c r="H48" s="8"/>
      <c r="I48" s="8"/>
      <c r="J48" s="8"/>
      <c r="K48" s="8" t="s">
        <v>154</v>
      </c>
      <c r="L48" s="8"/>
      <c r="M48" s="66"/>
      <c r="N48" s="65" t="str">
        <f t="shared" si="0"/>
        <v>KarimNabigh</v>
      </c>
    </row>
    <row r="49" spans="1:14" s="11" customFormat="1" x14ac:dyDescent="0.25">
      <c r="A49" s="8" t="s">
        <v>392</v>
      </c>
      <c r="B49" s="9" t="s">
        <v>112</v>
      </c>
      <c r="C49" s="9" t="s">
        <v>521</v>
      </c>
      <c r="D49" s="9"/>
      <c r="E49" s="9" t="s">
        <v>320</v>
      </c>
      <c r="F49" s="8" t="s">
        <v>168</v>
      </c>
      <c r="G49" s="8" t="s">
        <v>484</v>
      </c>
      <c r="H49" s="8"/>
      <c r="I49" s="8"/>
      <c r="J49" s="8"/>
      <c r="K49" s="8" t="s">
        <v>154</v>
      </c>
      <c r="L49" s="8"/>
      <c r="M49" s="66"/>
      <c r="N49" s="65" t="str">
        <f t="shared" si="0"/>
        <v>JakubNadolski</v>
      </c>
    </row>
    <row r="50" spans="1:14" s="11" customFormat="1" x14ac:dyDescent="0.25">
      <c r="A50" s="8" t="s">
        <v>395</v>
      </c>
      <c r="B50" s="9" t="s">
        <v>48</v>
      </c>
      <c r="C50" s="9" t="s">
        <v>522</v>
      </c>
      <c r="D50" s="9"/>
      <c r="E50" s="9" t="s">
        <v>296</v>
      </c>
      <c r="F50" s="8" t="s">
        <v>168</v>
      </c>
      <c r="G50" s="8" t="s">
        <v>482</v>
      </c>
      <c r="H50" s="8"/>
      <c r="I50" s="8"/>
      <c r="J50" s="8"/>
      <c r="K50" s="8" t="s">
        <v>154</v>
      </c>
      <c r="L50" s="8"/>
      <c r="M50" s="66"/>
      <c r="N50" s="65" t="str">
        <f t="shared" si="0"/>
        <v>PaulinaNastalska</v>
      </c>
    </row>
    <row r="51" spans="1:14" s="11" customFormat="1" x14ac:dyDescent="0.25">
      <c r="A51" s="21" t="s">
        <v>391</v>
      </c>
      <c r="B51" s="22" t="s">
        <v>5828</v>
      </c>
      <c r="C51" s="22" t="s">
        <v>5829</v>
      </c>
      <c r="D51" s="22"/>
      <c r="E51" s="67" t="s">
        <v>5815</v>
      </c>
      <c r="F51" s="21" t="s">
        <v>168</v>
      </c>
      <c r="G51" s="21" t="s">
        <v>477</v>
      </c>
      <c r="H51" s="21"/>
      <c r="I51" s="21"/>
      <c r="J51" s="21"/>
      <c r="K51" s="21" t="s">
        <v>154</v>
      </c>
      <c r="L51" s="68">
        <v>43101</v>
      </c>
      <c r="M51" s="68"/>
      <c r="N51" s="65" t="str">
        <f t="shared" si="0"/>
        <v>KarolinaNawrat</v>
      </c>
    </row>
    <row r="52" spans="1:14" s="11" customFormat="1" x14ac:dyDescent="0.25">
      <c r="A52" s="8" t="s">
        <v>388</v>
      </c>
      <c r="B52" s="9" t="s">
        <v>523</v>
      </c>
      <c r="C52" s="9" t="s">
        <v>524</v>
      </c>
      <c r="D52" s="9"/>
      <c r="E52" s="9" t="s">
        <v>208</v>
      </c>
      <c r="F52" s="8" t="s">
        <v>168</v>
      </c>
      <c r="G52" s="8" t="s">
        <v>390</v>
      </c>
      <c r="H52" s="8"/>
      <c r="I52" s="8"/>
      <c r="J52" s="8"/>
      <c r="K52" s="8" t="s">
        <v>154</v>
      </c>
      <c r="L52" s="8"/>
      <c r="M52" s="66"/>
      <c r="N52" s="65" t="str">
        <f t="shared" si="0"/>
        <v>Ursula n'Guessan</v>
      </c>
    </row>
    <row r="53" spans="1:14" s="11" customFormat="1" x14ac:dyDescent="0.25">
      <c r="A53" s="8" t="s">
        <v>392</v>
      </c>
      <c r="B53" s="9" t="s">
        <v>54</v>
      </c>
      <c r="C53" s="9" t="s">
        <v>525</v>
      </c>
      <c r="D53" s="9"/>
      <c r="E53" s="10" t="s">
        <v>221</v>
      </c>
      <c r="F53" s="8" t="s">
        <v>168</v>
      </c>
      <c r="G53" s="8" t="s">
        <v>484</v>
      </c>
      <c r="H53" s="8"/>
      <c r="I53" s="8"/>
      <c r="J53" s="8"/>
      <c r="K53" s="8" t="s">
        <v>154</v>
      </c>
      <c r="L53" s="8"/>
      <c r="M53" s="66"/>
      <c r="N53" s="65" t="str">
        <f t="shared" si="0"/>
        <v>MartaPalczynska</v>
      </c>
    </row>
    <row r="54" spans="1:14" s="11" customFormat="1" x14ac:dyDescent="0.25">
      <c r="A54" s="8" t="s">
        <v>388</v>
      </c>
      <c r="B54" s="9" t="s">
        <v>445</v>
      </c>
      <c r="C54" s="9" t="s">
        <v>446</v>
      </c>
      <c r="D54" s="9"/>
      <c r="E54" s="9" t="s">
        <v>263</v>
      </c>
      <c r="F54" s="8" t="s">
        <v>168</v>
      </c>
      <c r="G54" s="8" t="s">
        <v>390</v>
      </c>
      <c r="H54" s="8"/>
      <c r="I54" s="8"/>
      <c r="J54" s="8"/>
      <c r="K54" s="8" t="s">
        <v>154</v>
      </c>
      <c r="L54" s="8"/>
      <c r="M54" s="66"/>
      <c r="N54" s="65" t="str">
        <f t="shared" si="0"/>
        <v>Oleg Pavliv</v>
      </c>
    </row>
    <row r="55" spans="1:14" s="11" customFormat="1" x14ac:dyDescent="0.25">
      <c r="A55" s="8" t="s">
        <v>395</v>
      </c>
      <c r="B55" s="9" t="s">
        <v>447</v>
      </c>
      <c r="C55" s="9" t="s">
        <v>448</v>
      </c>
      <c r="D55" s="9"/>
      <c r="E55" s="9" t="s">
        <v>272</v>
      </c>
      <c r="F55" s="8" t="s">
        <v>168</v>
      </c>
      <c r="G55" s="8" t="s">
        <v>482</v>
      </c>
      <c r="H55" s="8"/>
      <c r="I55" s="8"/>
      <c r="J55" s="8"/>
      <c r="K55" s="8" t="s">
        <v>154</v>
      </c>
      <c r="L55" s="8"/>
      <c r="M55" s="66"/>
      <c r="N55" s="65" t="str">
        <f t="shared" si="0"/>
        <v>Damian Pawlak</v>
      </c>
    </row>
    <row r="56" spans="1:14" s="11" customFormat="1" x14ac:dyDescent="0.25">
      <c r="A56" s="23" t="s">
        <v>395</v>
      </c>
      <c r="B56" s="24" t="s">
        <v>54</v>
      </c>
      <c r="C56" s="24" t="s">
        <v>526</v>
      </c>
      <c r="D56" s="24"/>
      <c r="E56" s="24" t="s">
        <v>167</v>
      </c>
      <c r="F56" s="23" t="s">
        <v>168</v>
      </c>
      <c r="G56" s="23" t="s">
        <v>482</v>
      </c>
      <c r="H56" s="23"/>
      <c r="I56" s="23"/>
      <c r="J56" s="25" t="s">
        <v>509</v>
      </c>
      <c r="K56" s="25" t="s">
        <v>5823</v>
      </c>
      <c r="L56" s="25"/>
      <c r="M56" s="71"/>
      <c r="N56" s="65" t="str">
        <f t="shared" si="0"/>
        <v>MartaPilich</v>
      </c>
    </row>
    <row r="57" spans="1:14" s="11" customFormat="1" x14ac:dyDescent="0.25">
      <c r="A57" s="23" t="s">
        <v>392</v>
      </c>
      <c r="B57" s="24" t="s">
        <v>57</v>
      </c>
      <c r="C57" s="24" t="s">
        <v>451</v>
      </c>
      <c r="D57" s="24"/>
      <c r="E57" s="24" t="s">
        <v>257</v>
      </c>
      <c r="F57" s="23" t="s">
        <v>168</v>
      </c>
      <c r="G57" s="23" t="s">
        <v>484</v>
      </c>
      <c r="H57" s="23"/>
      <c r="I57" s="23"/>
      <c r="J57" s="25" t="s">
        <v>509</v>
      </c>
      <c r="K57" s="25" t="s">
        <v>5823</v>
      </c>
      <c r="L57" s="25"/>
      <c r="M57" s="71"/>
      <c r="N57" s="65" t="str">
        <f t="shared" si="0"/>
        <v>JoannaPioro</v>
      </c>
    </row>
    <row r="58" spans="1:14" s="11" customFormat="1" x14ac:dyDescent="0.25">
      <c r="A58" s="8" t="s">
        <v>392</v>
      </c>
      <c r="B58" s="17" t="s">
        <v>118</v>
      </c>
      <c r="C58" s="17" t="s">
        <v>119</v>
      </c>
      <c r="D58" s="17"/>
      <c r="E58" s="9" t="s">
        <v>371</v>
      </c>
      <c r="F58" s="8" t="s">
        <v>168</v>
      </c>
      <c r="G58" s="8" t="s">
        <v>484</v>
      </c>
      <c r="H58" s="8"/>
      <c r="I58" s="8"/>
      <c r="J58" s="8"/>
      <c r="K58" s="8" t="s">
        <v>154</v>
      </c>
      <c r="L58" s="8"/>
      <c r="M58" s="66"/>
      <c r="N58" s="65" t="str">
        <f t="shared" si="0"/>
        <v>BohdanPOSELIUZHNYI</v>
      </c>
    </row>
    <row r="59" spans="1:14" s="11" customFormat="1" x14ac:dyDescent="0.25">
      <c r="A59" s="21" t="s">
        <v>388</v>
      </c>
      <c r="B59" s="22" t="s">
        <v>5830</v>
      </c>
      <c r="C59" s="22" t="s">
        <v>5831</v>
      </c>
      <c r="D59" s="22"/>
      <c r="E59" s="70" t="s">
        <v>5832</v>
      </c>
      <c r="F59" s="21" t="s">
        <v>168</v>
      </c>
      <c r="G59" s="21" t="s">
        <v>390</v>
      </c>
      <c r="H59" s="21"/>
      <c r="I59" s="21"/>
      <c r="J59" s="21"/>
      <c r="K59" s="21" t="s">
        <v>154</v>
      </c>
      <c r="L59" s="68">
        <v>43101</v>
      </c>
      <c r="M59" s="68"/>
      <c r="N59" s="65" t="str">
        <f t="shared" si="0"/>
        <v>ElaRinke</v>
      </c>
    </row>
    <row r="60" spans="1:14" s="11" customFormat="1" x14ac:dyDescent="0.25">
      <c r="A60" s="8" t="s">
        <v>392</v>
      </c>
      <c r="B60" s="17" t="s">
        <v>534</v>
      </c>
      <c r="C60" s="17" t="s">
        <v>5833</v>
      </c>
      <c r="D60" s="17"/>
      <c r="E60" s="9" t="s">
        <v>368</v>
      </c>
      <c r="F60" s="8" t="s">
        <v>168</v>
      </c>
      <c r="G60" s="8" t="s">
        <v>484</v>
      </c>
      <c r="H60" s="8"/>
      <c r="I60" s="8"/>
      <c r="J60" s="8"/>
      <c r="K60" s="8" t="s">
        <v>154</v>
      </c>
      <c r="L60" s="8"/>
      <c r="M60" s="66"/>
      <c r="N60" s="65" t="str">
        <f t="shared" si="0"/>
        <v xml:space="preserve">NoeRodriguez Alamanza </v>
      </c>
    </row>
    <row r="61" spans="1:14" s="11" customFormat="1" x14ac:dyDescent="0.25">
      <c r="A61" s="8" t="s">
        <v>395</v>
      </c>
      <c r="B61" s="9" t="s">
        <v>427</v>
      </c>
      <c r="C61" s="9" t="s">
        <v>452</v>
      </c>
      <c r="D61" s="9"/>
      <c r="E61" s="9" t="s">
        <v>302</v>
      </c>
      <c r="F61" s="8" t="s">
        <v>168</v>
      </c>
      <c r="G61" s="8" t="s">
        <v>496</v>
      </c>
      <c r="H61" s="8"/>
      <c r="I61" s="8"/>
      <c r="J61" s="8"/>
      <c r="K61" s="8" t="s">
        <v>154</v>
      </c>
      <c r="L61" s="8"/>
      <c r="M61" s="66"/>
      <c r="N61" s="65" t="str">
        <f t="shared" si="0"/>
        <v>Daria Rutkowska</v>
      </c>
    </row>
    <row r="62" spans="1:14" s="11" customFormat="1" x14ac:dyDescent="0.25">
      <c r="A62" s="8" t="s">
        <v>388</v>
      </c>
      <c r="B62" s="9" t="s">
        <v>420</v>
      </c>
      <c r="C62" s="9" t="s">
        <v>453</v>
      </c>
      <c r="D62" s="9"/>
      <c r="E62" s="9" t="s">
        <v>245</v>
      </c>
      <c r="F62" s="8" t="s">
        <v>168</v>
      </c>
      <c r="G62" s="8" t="s">
        <v>496</v>
      </c>
      <c r="H62" s="8"/>
      <c r="I62" s="8"/>
      <c r="J62" s="8"/>
      <c r="K62" s="8" t="s">
        <v>154</v>
      </c>
      <c r="L62" s="8"/>
      <c r="M62" s="66"/>
      <c r="N62" s="65" t="str">
        <f t="shared" si="0"/>
        <v>Aneta Sadowska</v>
      </c>
    </row>
    <row r="63" spans="1:14" s="11" customFormat="1" x14ac:dyDescent="0.25">
      <c r="A63" s="8" t="s">
        <v>395</v>
      </c>
      <c r="B63" s="19" t="s">
        <v>63</v>
      </c>
      <c r="C63" s="9" t="s">
        <v>535</v>
      </c>
      <c r="D63" s="9"/>
      <c r="E63" s="17" t="s">
        <v>299</v>
      </c>
      <c r="F63" s="8" t="s">
        <v>168</v>
      </c>
      <c r="G63" s="8" t="s">
        <v>482</v>
      </c>
      <c r="H63" s="8"/>
      <c r="I63" s="8"/>
      <c r="J63" s="8"/>
      <c r="K63" s="8" t="s">
        <v>154</v>
      </c>
      <c r="L63" s="8"/>
      <c r="M63" s="66"/>
      <c r="N63" s="65" t="str">
        <f t="shared" si="0"/>
        <v>TomaszSaktura</v>
      </c>
    </row>
    <row r="64" spans="1:14" s="11" customFormat="1" x14ac:dyDescent="0.25">
      <c r="A64" s="8" t="s">
        <v>388</v>
      </c>
      <c r="B64" s="9" t="s">
        <v>1877</v>
      </c>
      <c r="C64" s="9" t="s">
        <v>5834</v>
      </c>
      <c r="D64" s="9"/>
      <c r="E64" s="19" t="s">
        <v>5835</v>
      </c>
      <c r="F64" s="8" t="s">
        <v>168</v>
      </c>
      <c r="G64" s="8" t="s">
        <v>390</v>
      </c>
      <c r="H64" s="8"/>
      <c r="I64" s="8"/>
      <c r="J64" s="8"/>
      <c r="K64" s="8" t="s">
        <v>154</v>
      </c>
      <c r="L64" s="8"/>
      <c r="M64" s="66"/>
      <c r="N64" s="65" t="str">
        <f t="shared" si="0"/>
        <v>AndersonSantana</v>
      </c>
    </row>
    <row r="65" spans="1:14" s="11" customFormat="1" x14ac:dyDescent="0.25">
      <c r="A65" s="8" t="s">
        <v>395</v>
      </c>
      <c r="B65" s="14" t="s">
        <v>65</v>
      </c>
      <c r="C65" s="9" t="s">
        <v>536</v>
      </c>
      <c r="D65" s="9"/>
      <c r="E65" s="17" t="s">
        <v>344</v>
      </c>
      <c r="F65" s="8" t="s">
        <v>168</v>
      </c>
      <c r="G65" s="8" t="s">
        <v>482</v>
      </c>
      <c r="H65" s="8"/>
      <c r="I65" s="8"/>
      <c r="J65" s="8"/>
      <c r="K65" s="8" t="s">
        <v>154</v>
      </c>
      <c r="L65" s="8"/>
      <c r="M65" s="66"/>
      <c r="N65" s="65" t="str">
        <f t="shared" si="0"/>
        <v>PawelScieszko</v>
      </c>
    </row>
    <row r="66" spans="1:14" s="11" customFormat="1" x14ac:dyDescent="0.25">
      <c r="A66" s="21" t="s">
        <v>391</v>
      </c>
      <c r="B66" s="22" t="s">
        <v>5836</v>
      </c>
      <c r="C66" s="22" t="s">
        <v>5837</v>
      </c>
      <c r="D66" s="22"/>
      <c r="E66" s="67" t="s">
        <v>5815</v>
      </c>
      <c r="F66" s="21" t="s">
        <v>168</v>
      </c>
      <c r="G66" s="21" t="s">
        <v>477</v>
      </c>
      <c r="H66" s="21"/>
      <c r="I66" s="21"/>
      <c r="J66" s="21"/>
      <c r="K66" s="21" t="s">
        <v>154</v>
      </c>
      <c r="L66" s="68">
        <v>43101</v>
      </c>
      <c r="M66" s="68"/>
      <c r="N66" s="65" t="str">
        <f t="shared" si="0"/>
        <v xml:space="preserve">Anastasia Serhukhina </v>
      </c>
    </row>
    <row r="67" spans="1:14" s="11" customFormat="1" x14ac:dyDescent="0.25">
      <c r="A67" s="8" t="s">
        <v>392</v>
      </c>
      <c r="B67" s="19" t="s">
        <v>456</v>
      </c>
      <c r="C67" s="9" t="s">
        <v>537</v>
      </c>
      <c r="D67" s="9"/>
      <c r="E67" s="17" t="s">
        <v>281</v>
      </c>
      <c r="F67" s="8" t="s">
        <v>168</v>
      </c>
      <c r="G67" s="8" t="s">
        <v>484</v>
      </c>
      <c r="H67" s="8"/>
      <c r="I67" s="8"/>
      <c r="J67" s="8"/>
      <c r="K67" s="8" t="s">
        <v>154</v>
      </c>
      <c r="L67" s="8"/>
      <c r="M67" s="66"/>
      <c r="N67" s="65" t="str">
        <f t="shared" si="0"/>
        <v>Aleksandra Sliwkiewicz</v>
      </c>
    </row>
    <row r="68" spans="1:14" s="11" customFormat="1" x14ac:dyDescent="0.25">
      <c r="A68" s="8" t="s">
        <v>392</v>
      </c>
      <c r="B68" s="9" t="s">
        <v>71</v>
      </c>
      <c r="C68" s="9" t="s">
        <v>538</v>
      </c>
      <c r="D68" s="9"/>
      <c r="E68" s="9" t="s">
        <v>266</v>
      </c>
      <c r="F68" s="8" t="s">
        <v>168</v>
      </c>
      <c r="G68" s="8" t="s">
        <v>484</v>
      </c>
      <c r="H68" s="8"/>
      <c r="I68" s="8"/>
      <c r="J68" s="8"/>
      <c r="K68" s="8" t="s">
        <v>154</v>
      </c>
      <c r="L68" s="8"/>
      <c r="M68" s="66"/>
      <c r="N68" s="65" t="str">
        <f t="shared" ref="N68:N81" si="1">B68&amp;C68</f>
        <v>LukaszSobon</v>
      </c>
    </row>
    <row r="69" spans="1:14" s="11" customFormat="1" x14ac:dyDescent="0.25">
      <c r="A69" s="8" t="s">
        <v>395</v>
      </c>
      <c r="B69" s="14" t="s">
        <v>122</v>
      </c>
      <c r="C69" s="9" t="s">
        <v>539</v>
      </c>
      <c r="D69" s="9"/>
      <c r="E69" s="9" t="s">
        <v>189</v>
      </c>
      <c r="F69" s="8" t="s">
        <v>168</v>
      </c>
      <c r="G69" s="8" t="s">
        <v>482</v>
      </c>
      <c r="H69" s="8"/>
      <c r="I69" s="8"/>
      <c r="J69" s="8"/>
      <c r="K69" s="8" t="s">
        <v>154</v>
      </c>
      <c r="L69" s="8"/>
      <c r="M69" s="66"/>
      <c r="N69" s="65" t="str">
        <f t="shared" si="1"/>
        <v>CesarSolorzano</v>
      </c>
    </row>
    <row r="70" spans="1:14" s="11" customFormat="1" x14ac:dyDescent="0.25">
      <c r="A70" s="8" t="s">
        <v>395</v>
      </c>
      <c r="B70" s="9" t="s">
        <v>71</v>
      </c>
      <c r="C70" s="9" t="s">
        <v>540</v>
      </c>
      <c r="D70" s="9"/>
      <c r="E70" s="17" t="s">
        <v>350</v>
      </c>
      <c r="F70" s="8" t="s">
        <v>168</v>
      </c>
      <c r="G70" s="8" t="s">
        <v>482</v>
      </c>
      <c r="H70" s="8"/>
      <c r="I70" s="8"/>
      <c r="J70" s="8"/>
      <c r="K70" s="8" t="s">
        <v>154</v>
      </c>
      <c r="L70" s="8"/>
      <c r="M70" s="66"/>
      <c r="N70" s="65" t="str">
        <f t="shared" si="1"/>
        <v>LukaszSroka</v>
      </c>
    </row>
    <row r="71" spans="1:14" s="11" customFormat="1" x14ac:dyDescent="0.25">
      <c r="A71" s="21" t="s">
        <v>388</v>
      </c>
      <c r="B71" s="22" t="s">
        <v>5838</v>
      </c>
      <c r="C71" s="22" t="s">
        <v>5839</v>
      </c>
      <c r="D71" s="22"/>
      <c r="E71" s="67" t="s">
        <v>5815</v>
      </c>
      <c r="F71" s="21" t="s">
        <v>168</v>
      </c>
      <c r="G71" s="21" t="s">
        <v>390</v>
      </c>
      <c r="H71" s="21"/>
      <c r="I71" s="21"/>
      <c r="J71" s="21"/>
      <c r="K71" s="21" t="s">
        <v>154</v>
      </c>
      <c r="L71" s="68">
        <v>43101</v>
      </c>
      <c r="M71" s="68"/>
      <c r="N71" s="65" t="str">
        <f t="shared" si="1"/>
        <v>Oskar Staniszewski</v>
      </c>
    </row>
    <row r="72" spans="1:14" s="11" customFormat="1" x14ac:dyDescent="0.25">
      <c r="A72" s="12" t="s">
        <v>392</v>
      </c>
      <c r="B72" s="13" t="s">
        <v>456</v>
      </c>
      <c r="C72" s="13" t="s">
        <v>5840</v>
      </c>
      <c r="D72" s="13"/>
      <c r="E72" s="13" t="s">
        <v>377</v>
      </c>
      <c r="F72" s="12" t="s">
        <v>168</v>
      </c>
      <c r="G72" s="12" t="s">
        <v>484</v>
      </c>
      <c r="H72" s="12"/>
      <c r="I72" s="12"/>
      <c r="J72" s="20">
        <v>43159</v>
      </c>
      <c r="K72" s="20" t="s">
        <v>5819</v>
      </c>
      <c r="L72" s="20"/>
      <c r="M72" s="69"/>
      <c r="N72" s="65" t="str">
        <f t="shared" si="1"/>
        <v xml:space="preserve">Aleksandra Stefaniak </v>
      </c>
    </row>
    <row r="73" spans="1:14" s="11" customFormat="1" x14ac:dyDescent="0.25">
      <c r="A73" s="21" t="s">
        <v>388</v>
      </c>
      <c r="B73" s="22" t="s">
        <v>427</v>
      </c>
      <c r="C73" s="22" t="s">
        <v>5841</v>
      </c>
      <c r="D73" s="22"/>
      <c r="E73" s="67" t="s">
        <v>5815</v>
      </c>
      <c r="F73" s="21" t="s">
        <v>168</v>
      </c>
      <c r="G73" s="21" t="s">
        <v>390</v>
      </c>
      <c r="H73" s="21"/>
      <c r="I73" s="21"/>
      <c r="J73" s="21"/>
      <c r="K73" s="21" t="s">
        <v>154</v>
      </c>
      <c r="L73" s="68">
        <v>43101</v>
      </c>
      <c r="M73" s="68"/>
      <c r="N73" s="65" t="str">
        <f t="shared" si="1"/>
        <v>Daria Stepanova</v>
      </c>
    </row>
    <row r="74" spans="1:14" s="11" customFormat="1" x14ac:dyDescent="0.25">
      <c r="A74" s="8" t="s">
        <v>470</v>
      </c>
      <c r="B74" s="9" t="s">
        <v>439</v>
      </c>
      <c r="C74" s="9" t="s">
        <v>543</v>
      </c>
      <c r="D74" s="9"/>
      <c r="E74" s="9" t="s">
        <v>544</v>
      </c>
      <c r="F74" s="8" t="s">
        <v>168</v>
      </c>
      <c r="G74" s="8" t="s">
        <v>472</v>
      </c>
      <c r="H74" s="8"/>
      <c r="I74" s="8"/>
      <c r="J74" s="8"/>
      <c r="K74" s="8" t="s">
        <v>154</v>
      </c>
      <c r="L74" s="8"/>
      <c r="M74" s="66"/>
      <c r="N74" s="65" t="str">
        <f t="shared" si="1"/>
        <v>Piotr Szczygielski</v>
      </c>
    </row>
    <row r="75" spans="1:14" s="11" customFormat="1" x14ac:dyDescent="0.25">
      <c r="A75" s="8" t="s">
        <v>392</v>
      </c>
      <c r="B75" s="17" t="s">
        <v>75</v>
      </c>
      <c r="C75" s="17" t="s">
        <v>5842</v>
      </c>
      <c r="D75" s="17"/>
      <c r="E75" s="9" t="s">
        <v>353</v>
      </c>
      <c r="F75" s="8" t="s">
        <v>168</v>
      </c>
      <c r="G75" s="8" t="s">
        <v>484</v>
      </c>
      <c r="H75" s="8"/>
      <c r="I75" s="8"/>
      <c r="J75" s="8"/>
      <c r="K75" s="8" t="s">
        <v>154</v>
      </c>
      <c r="L75" s="8"/>
      <c r="M75" s="66"/>
      <c r="N75" s="65" t="str">
        <f t="shared" si="1"/>
        <v xml:space="preserve">SebastianSzrajnert </v>
      </c>
    </row>
    <row r="76" spans="1:14" s="11" customFormat="1" x14ac:dyDescent="0.25">
      <c r="A76" s="21" t="s">
        <v>392</v>
      </c>
      <c r="B76" s="22" t="s">
        <v>5843</v>
      </c>
      <c r="C76" s="22" t="s">
        <v>5844</v>
      </c>
      <c r="D76" s="22"/>
      <c r="E76" s="67" t="s">
        <v>5815</v>
      </c>
      <c r="F76" s="21" t="s">
        <v>168</v>
      </c>
      <c r="G76" s="21" t="s">
        <v>484</v>
      </c>
      <c r="H76" s="21"/>
      <c r="I76" s="21"/>
      <c r="J76" s="21"/>
      <c r="K76" s="21" t="s">
        <v>154</v>
      </c>
      <c r="L76" s="68">
        <v>43101</v>
      </c>
      <c r="M76" s="68"/>
      <c r="N76" s="65" t="str">
        <f t="shared" si="1"/>
        <v xml:space="preserve">Adrian Szturc </v>
      </c>
    </row>
    <row r="77" spans="1:14" s="11" customFormat="1" x14ac:dyDescent="0.25">
      <c r="A77" s="8" t="s">
        <v>395</v>
      </c>
      <c r="B77" s="14" t="s">
        <v>85</v>
      </c>
      <c r="C77" s="9" t="s">
        <v>546</v>
      </c>
      <c r="D77" s="9"/>
      <c r="E77" s="9" t="s">
        <v>204</v>
      </c>
      <c r="F77" s="8" t="s">
        <v>168</v>
      </c>
      <c r="G77" s="8" t="s">
        <v>482</v>
      </c>
      <c r="H77" s="8"/>
      <c r="I77" s="8"/>
      <c r="J77" s="8"/>
      <c r="K77" s="8" t="s">
        <v>154</v>
      </c>
      <c r="L77" s="8"/>
      <c r="M77" s="66"/>
      <c r="N77" s="65" t="str">
        <f t="shared" si="1"/>
        <v>PatrykTomaszewski</v>
      </c>
    </row>
    <row r="78" spans="1:14" s="11" customFormat="1" x14ac:dyDescent="0.25">
      <c r="A78" s="8" t="s">
        <v>394</v>
      </c>
      <c r="B78" s="9" t="s">
        <v>460</v>
      </c>
      <c r="C78" s="9" t="s">
        <v>461</v>
      </c>
      <c r="D78" s="9"/>
      <c r="E78" s="9" t="s">
        <v>462</v>
      </c>
      <c r="F78" s="8" t="s">
        <v>168</v>
      </c>
      <c r="G78" s="8"/>
      <c r="H78" s="8"/>
      <c r="I78" s="8"/>
      <c r="J78" s="8"/>
      <c r="K78" s="8" t="s">
        <v>154</v>
      </c>
      <c r="L78" s="8"/>
      <c r="M78" s="66"/>
      <c r="N78" s="65" t="str">
        <f t="shared" si="1"/>
        <v>MadanmohanVijaykumar</v>
      </c>
    </row>
    <row r="79" spans="1:14" s="11" customFormat="1" x14ac:dyDescent="0.25">
      <c r="A79" s="8" t="s">
        <v>388</v>
      </c>
      <c r="B79" s="9" t="s">
        <v>487</v>
      </c>
      <c r="C79" s="9" t="s">
        <v>5845</v>
      </c>
      <c r="D79" s="9"/>
      <c r="E79" s="19" t="s">
        <v>5846</v>
      </c>
      <c r="F79" s="8" t="s">
        <v>168</v>
      </c>
      <c r="G79" s="8" t="s">
        <v>390</v>
      </c>
      <c r="H79" s="8"/>
      <c r="I79" s="8"/>
      <c r="J79" s="8"/>
      <c r="K79" s="8" t="s">
        <v>154</v>
      </c>
      <c r="L79" s="8"/>
      <c r="M79" s="66"/>
      <c r="N79" s="65" t="str">
        <f t="shared" si="1"/>
        <v>EduardoVilchez</v>
      </c>
    </row>
    <row r="80" spans="1:14" s="11" customFormat="1" x14ac:dyDescent="0.25">
      <c r="A80" s="8" t="s">
        <v>413</v>
      </c>
      <c r="B80" s="9" t="s">
        <v>463</v>
      </c>
      <c r="C80" s="9" t="s">
        <v>464</v>
      </c>
      <c r="D80" s="9"/>
      <c r="E80" s="9" t="s">
        <v>233</v>
      </c>
      <c r="F80" s="8" t="s">
        <v>168</v>
      </c>
      <c r="G80" s="8" t="s">
        <v>496</v>
      </c>
      <c r="H80" s="8"/>
      <c r="I80" s="8"/>
      <c r="J80" s="8"/>
      <c r="K80" s="8" t="s">
        <v>154</v>
      </c>
      <c r="L80" s="8"/>
      <c r="M80" s="66"/>
      <c r="N80" s="65" t="str">
        <f t="shared" si="1"/>
        <v>Agata Wierzbowska</v>
      </c>
    </row>
    <row r="81" spans="1:14" s="11" customFormat="1" x14ac:dyDescent="0.25">
      <c r="A81" s="8" t="s">
        <v>391</v>
      </c>
      <c r="B81" s="9" t="s">
        <v>14</v>
      </c>
      <c r="C81" s="9" t="s">
        <v>97</v>
      </c>
      <c r="D81" s="9"/>
      <c r="E81" s="9" t="s">
        <v>227</v>
      </c>
      <c r="F81" s="8" t="s">
        <v>168</v>
      </c>
      <c r="G81" s="8" t="s">
        <v>477</v>
      </c>
      <c r="H81" s="8"/>
      <c r="I81" s="8"/>
      <c r="J81" s="8"/>
      <c r="K81" s="8" t="s">
        <v>154</v>
      </c>
      <c r="L81" s="8"/>
      <c r="M81" s="66"/>
      <c r="N81" s="65" t="str">
        <f t="shared" si="1"/>
        <v>IzabelaWilczynska</v>
      </c>
    </row>
    <row r="82" spans="1:14" s="11" customFormat="1" x14ac:dyDescent="0.25">
      <c r="A82" s="23" t="s">
        <v>392</v>
      </c>
      <c r="B82" s="24" t="s">
        <v>128</v>
      </c>
      <c r="C82" s="24" t="s">
        <v>465</v>
      </c>
      <c r="D82" s="24"/>
      <c r="E82" s="24" t="s">
        <v>236</v>
      </c>
      <c r="F82" s="23" t="s">
        <v>168</v>
      </c>
      <c r="G82" s="23" t="s">
        <v>496</v>
      </c>
      <c r="H82" s="23"/>
      <c r="I82" s="23"/>
      <c r="J82" s="25" t="s">
        <v>555</v>
      </c>
      <c r="K82" s="25" t="s">
        <v>5823</v>
      </c>
      <c r="L82" s="25"/>
      <c r="M82" s="71"/>
      <c r="N82" s="65"/>
    </row>
    <row r="83" spans="1:14" s="11" customFormat="1" x14ac:dyDescent="0.25">
      <c r="A83" s="21" t="s">
        <v>388</v>
      </c>
      <c r="B83" s="70" t="s">
        <v>8</v>
      </c>
      <c r="C83" s="22" t="s">
        <v>30</v>
      </c>
      <c r="D83" s="22"/>
      <c r="E83" s="72" t="s">
        <v>5847</v>
      </c>
      <c r="F83" s="21" t="s">
        <v>168</v>
      </c>
      <c r="G83" s="21" t="s">
        <v>390</v>
      </c>
      <c r="H83" s="21"/>
      <c r="I83" s="21"/>
      <c r="J83" s="21"/>
      <c r="K83" s="21" t="s">
        <v>154</v>
      </c>
      <c r="L83" s="68">
        <v>43101</v>
      </c>
      <c r="M83" s="68"/>
      <c r="N83" s="65"/>
    </row>
    <row r="84" spans="1:14" s="11" customFormat="1" x14ac:dyDescent="0.25">
      <c r="A84" s="8"/>
      <c r="B84" s="9" t="s">
        <v>57</v>
      </c>
      <c r="C84" s="9" t="s">
        <v>5848</v>
      </c>
      <c r="D84" s="9"/>
      <c r="E84" s="9" t="s">
        <v>5987</v>
      </c>
      <c r="F84" s="8" t="s">
        <v>168</v>
      </c>
      <c r="G84" s="8"/>
      <c r="H84" s="8"/>
      <c r="I84" s="8"/>
      <c r="J84" s="8"/>
      <c r="K84" s="8" t="s">
        <v>155</v>
      </c>
      <c r="L84" s="8"/>
      <c r="M84" s="66">
        <v>42215</v>
      </c>
      <c r="N84" s="65"/>
    </row>
    <row r="85" spans="1:14" s="11" customFormat="1" x14ac:dyDescent="0.25">
      <c r="A85" s="8"/>
      <c r="B85" s="9" t="s">
        <v>81</v>
      </c>
      <c r="C85" s="9" t="s">
        <v>5849</v>
      </c>
      <c r="D85" s="9"/>
      <c r="E85" s="9" t="s">
        <v>5988</v>
      </c>
      <c r="F85" s="8" t="s">
        <v>168</v>
      </c>
      <c r="G85" s="8"/>
      <c r="H85" s="8"/>
      <c r="I85" s="8"/>
      <c r="J85" s="8"/>
      <c r="K85" s="8" t="s">
        <v>155</v>
      </c>
      <c r="L85" s="8"/>
      <c r="M85" s="66">
        <v>42215</v>
      </c>
      <c r="N85" s="65"/>
    </row>
    <row r="86" spans="1:14" s="11" customFormat="1" x14ac:dyDescent="0.25">
      <c r="A86" s="8"/>
      <c r="B86" s="9" t="s">
        <v>5850</v>
      </c>
      <c r="C86" s="9" t="s">
        <v>5851</v>
      </c>
      <c r="D86" s="9"/>
      <c r="E86" s="9" t="s">
        <v>5989</v>
      </c>
      <c r="F86" s="8" t="s">
        <v>168</v>
      </c>
      <c r="G86" s="8"/>
      <c r="H86" s="8"/>
      <c r="I86" s="8"/>
      <c r="J86" s="8"/>
      <c r="K86" s="8" t="s">
        <v>155</v>
      </c>
      <c r="L86" s="8"/>
      <c r="M86" s="66">
        <v>42246</v>
      </c>
      <c r="N86" s="65"/>
    </row>
    <row r="87" spans="1:14" s="11" customFormat="1" x14ac:dyDescent="0.25">
      <c r="A87" s="8"/>
      <c r="B87" s="9" t="s">
        <v>5852</v>
      </c>
      <c r="C87" s="9" t="s">
        <v>5853</v>
      </c>
      <c r="D87" s="9"/>
      <c r="E87" s="9" t="s">
        <v>5990</v>
      </c>
      <c r="F87" s="8" t="s">
        <v>168</v>
      </c>
      <c r="G87" s="8"/>
      <c r="H87" s="8"/>
      <c r="I87" s="8"/>
      <c r="J87" s="8"/>
      <c r="K87" s="8" t="s">
        <v>155</v>
      </c>
      <c r="L87" s="8"/>
      <c r="M87" s="66">
        <v>42277</v>
      </c>
      <c r="N87" s="65"/>
    </row>
    <row r="88" spans="1:14" s="11" customFormat="1" x14ac:dyDescent="0.25">
      <c r="A88" s="8"/>
      <c r="B88" s="9" t="s">
        <v>75</v>
      </c>
      <c r="C88" s="9" t="s">
        <v>451</v>
      </c>
      <c r="D88" s="9"/>
      <c r="E88" s="9" t="s">
        <v>5991</v>
      </c>
      <c r="F88" s="8" t="s">
        <v>168</v>
      </c>
      <c r="G88" s="8"/>
      <c r="H88" s="8"/>
      <c r="I88" s="8"/>
      <c r="J88" s="8"/>
      <c r="K88" s="8" t="s">
        <v>155</v>
      </c>
      <c r="L88" s="8"/>
      <c r="M88" s="66">
        <v>42277</v>
      </c>
      <c r="N88" s="65"/>
    </row>
    <row r="89" spans="1:14" s="11" customFormat="1" x14ac:dyDescent="0.25">
      <c r="A89" s="8"/>
      <c r="B89" s="9" t="s">
        <v>5854</v>
      </c>
      <c r="C89" s="9" t="s">
        <v>5855</v>
      </c>
      <c r="D89" s="9"/>
      <c r="E89" s="9" t="s">
        <v>5992</v>
      </c>
      <c r="F89" s="8" t="s">
        <v>168</v>
      </c>
      <c r="G89" s="8"/>
      <c r="H89" s="8"/>
      <c r="I89" s="8"/>
      <c r="J89" s="8"/>
      <c r="K89" s="8" t="s">
        <v>155</v>
      </c>
      <c r="L89" s="8"/>
      <c r="M89" s="66">
        <v>42307</v>
      </c>
      <c r="N89" s="65"/>
    </row>
    <row r="90" spans="1:14" s="11" customFormat="1" x14ac:dyDescent="0.25">
      <c r="A90" s="8"/>
      <c r="B90" s="9" t="s">
        <v>5856</v>
      </c>
      <c r="C90" s="9" t="s">
        <v>5857</v>
      </c>
      <c r="D90" s="9"/>
      <c r="E90" s="9" t="s">
        <v>5993</v>
      </c>
      <c r="F90" s="8" t="s">
        <v>168</v>
      </c>
      <c r="G90" s="8"/>
      <c r="H90" s="8"/>
      <c r="I90" s="8"/>
      <c r="J90" s="8"/>
      <c r="K90" s="8" t="s">
        <v>155</v>
      </c>
      <c r="L90" s="8"/>
      <c r="M90" s="66">
        <v>42338</v>
      </c>
      <c r="N90" s="65"/>
    </row>
    <row r="91" spans="1:14" s="11" customFormat="1" x14ac:dyDescent="0.25">
      <c r="A91" s="8"/>
      <c r="B91" s="9" t="s">
        <v>5858</v>
      </c>
      <c r="C91" s="9" t="s">
        <v>5859</v>
      </c>
      <c r="D91" s="9"/>
      <c r="E91" s="9" t="s">
        <v>5994</v>
      </c>
      <c r="F91" s="8" t="s">
        <v>168</v>
      </c>
      <c r="G91" s="8"/>
      <c r="H91" s="8"/>
      <c r="I91" s="8"/>
      <c r="J91" s="8"/>
      <c r="K91" s="8" t="s">
        <v>155</v>
      </c>
      <c r="L91" s="8"/>
      <c r="M91" s="66">
        <v>42400</v>
      </c>
      <c r="N91" s="65"/>
    </row>
    <row r="92" spans="1:14" s="11" customFormat="1" x14ac:dyDescent="0.25">
      <c r="A92" s="8"/>
      <c r="B92" s="9" t="s">
        <v>5860</v>
      </c>
      <c r="C92" s="9" t="s">
        <v>5861</v>
      </c>
      <c r="D92" s="9"/>
      <c r="E92" s="9" t="s">
        <v>5995</v>
      </c>
      <c r="F92" s="8" t="s">
        <v>168</v>
      </c>
      <c r="G92" s="8"/>
      <c r="H92" s="8"/>
      <c r="I92" s="8"/>
      <c r="J92" s="8"/>
      <c r="K92" s="8" t="s">
        <v>155</v>
      </c>
      <c r="L92" s="8"/>
      <c r="M92" s="66">
        <v>42400</v>
      </c>
      <c r="N92" s="65"/>
    </row>
    <row r="93" spans="1:14" s="11" customFormat="1" x14ac:dyDescent="0.25">
      <c r="A93" s="8"/>
      <c r="B93" s="9" t="s">
        <v>5862</v>
      </c>
      <c r="C93" s="9" t="s">
        <v>5863</v>
      </c>
      <c r="D93" s="9"/>
      <c r="E93" s="9" t="s">
        <v>5996</v>
      </c>
      <c r="F93" s="8" t="s">
        <v>168</v>
      </c>
      <c r="G93" s="8"/>
      <c r="H93" s="8"/>
      <c r="I93" s="8"/>
      <c r="J93" s="8"/>
      <c r="K93" s="8" t="s">
        <v>155</v>
      </c>
      <c r="L93" s="8"/>
      <c r="M93" s="66">
        <v>42406</v>
      </c>
      <c r="N93" s="65"/>
    </row>
    <row r="94" spans="1:14" s="11" customFormat="1" x14ac:dyDescent="0.25">
      <c r="A94" s="8"/>
      <c r="B94" s="9" t="s">
        <v>5864</v>
      </c>
      <c r="C94" s="9" t="s">
        <v>5865</v>
      </c>
      <c r="D94" s="9"/>
      <c r="E94" s="9" t="s">
        <v>5997</v>
      </c>
      <c r="F94" s="8" t="s">
        <v>168</v>
      </c>
      <c r="G94" s="8"/>
      <c r="H94" s="8"/>
      <c r="I94" s="8"/>
      <c r="J94" s="8"/>
      <c r="K94" s="8" t="s">
        <v>155</v>
      </c>
      <c r="L94" s="8"/>
      <c r="M94" s="66">
        <v>42419</v>
      </c>
      <c r="N94" s="65"/>
    </row>
    <row r="95" spans="1:14" s="11" customFormat="1" x14ac:dyDescent="0.25">
      <c r="A95" s="8"/>
      <c r="B95" s="9" t="s">
        <v>8</v>
      </c>
      <c r="C95" s="9" t="s">
        <v>5866</v>
      </c>
      <c r="D95" s="9"/>
      <c r="E95" s="9" t="s">
        <v>5998</v>
      </c>
      <c r="F95" s="8" t="s">
        <v>168</v>
      </c>
      <c r="G95" s="8"/>
      <c r="H95" s="8"/>
      <c r="I95" s="8"/>
      <c r="J95" s="8"/>
      <c r="K95" s="8" t="s">
        <v>155</v>
      </c>
      <c r="L95" s="8"/>
      <c r="M95" s="66">
        <v>42429</v>
      </c>
      <c r="N95" s="65"/>
    </row>
    <row r="96" spans="1:14" s="11" customFormat="1" x14ac:dyDescent="0.25">
      <c r="A96" s="8"/>
      <c r="B96" s="9" t="s">
        <v>5867</v>
      </c>
      <c r="C96" s="9" t="s">
        <v>5868</v>
      </c>
      <c r="D96" s="9"/>
      <c r="E96" s="9" t="s">
        <v>5999</v>
      </c>
      <c r="F96" s="8" t="s">
        <v>168</v>
      </c>
      <c r="G96" s="8"/>
      <c r="H96" s="8"/>
      <c r="I96" s="8"/>
      <c r="J96" s="8"/>
      <c r="K96" s="8" t="s">
        <v>155</v>
      </c>
      <c r="L96" s="8"/>
      <c r="M96" s="66">
        <v>42429</v>
      </c>
      <c r="N96" s="65"/>
    </row>
    <row r="97" spans="1:14" s="11" customFormat="1" x14ac:dyDescent="0.25">
      <c r="A97" s="8"/>
      <c r="B97" s="9" t="s">
        <v>456</v>
      </c>
      <c r="C97" s="9" t="s">
        <v>5869</v>
      </c>
      <c r="D97" s="9"/>
      <c r="E97" s="9" t="s">
        <v>6000</v>
      </c>
      <c r="F97" s="8" t="s">
        <v>168</v>
      </c>
      <c r="G97" s="8"/>
      <c r="H97" s="8"/>
      <c r="I97" s="8"/>
      <c r="J97" s="8"/>
      <c r="K97" s="8" t="s">
        <v>155</v>
      </c>
      <c r="L97" s="8"/>
      <c r="M97" s="66">
        <v>42429</v>
      </c>
      <c r="N97" s="65"/>
    </row>
    <row r="98" spans="1:14" s="11" customFormat="1" x14ac:dyDescent="0.25">
      <c r="A98" s="8"/>
      <c r="B98" s="9" t="s">
        <v>5870</v>
      </c>
      <c r="C98" s="9" t="s">
        <v>5871</v>
      </c>
      <c r="D98" s="9"/>
      <c r="E98" s="9" t="s">
        <v>6001</v>
      </c>
      <c r="F98" s="8" t="s">
        <v>168</v>
      </c>
      <c r="G98" s="8"/>
      <c r="H98" s="8"/>
      <c r="I98" s="8"/>
      <c r="J98" s="8"/>
      <c r="K98" s="8" t="s">
        <v>155</v>
      </c>
      <c r="L98" s="8"/>
      <c r="M98" s="66">
        <v>42440</v>
      </c>
      <c r="N98" s="65"/>
    </row>
    <row r="99" spans="1:14" s="11" customFormat="1" x14ac:dyDescent="0.25">
      <c r="A99" s="8"/>
      <c r="B99" s="9" t="s">
        <v>5872</v>
      </c>
      <c r="C99" s="9" t="s">
        <v>5873</v>
      </c>
      <c r="D99" s="9"/>
      <c r="E99" s="9" t="s">
        <v>6002</v>
      </c>
      <c r="F99" s="8" t="s">
        <v>168</v>
      </c>
      <c r="G99" s="8"/>
      <c r="H99" s="8"/>
      <c r="I99" s="8"/>
      <c r="J99" s="8"/>
      <c r="K99" s="8" t="s">
        <v>155</v>
      </c>
      <c r="L99" s="8"/>
      <c r="M99" s="66">
        <v>42460</v>
      </c>
      <c r="N99" s="65"/>
    </row>
    <row r="100" spans="1:14" s="11" customFormat="1" x14ac:dyDescent="0.25">
      <c r="A100" s="8"/>
      <c r="B100" s="9" t="s">
        <v>5874</v>
      </c>
      <c r="C100" s="9" t="s">
        <v>5875</v>
      </c>
      <c r="D100" s="9"/>
      <c r="E100" s="9" t="s">
        <v>6003</v>
      </c>
      <c r="F100" s="8" t="s">
        <v>168</v>
      </c>
      <c r="G100" s="8"/>
      <c r="H100" s="8"/>
      <c r="I100" s="8"/>
      <c r="J100" s="8"/>
      <c r="K100" s="8" t="s">
        <v>155</v>
      </c>
      <c r="L100" s="8"/>
      <c r="M100" s="66">
        <v>42460</v>
      </c>
      <c r="N100" s="65"/>
    </row>
    <row r="101" spans="1:14" s="11" customFormat="1" x14ac:dyDescent="0.25">
      <c r="A101" s="8"/>
      <c r="B101" s="9" t="s">
        <v>463</v>
      </c>
      <c r="C101" s="9" t="s">
        <v>5876</v>
      </c>
      <c r="D101" s="9"/>
      <c r="E101" s="9" t="s">
        <v>6004</v>
      </c>
      <c r="F101" s="8" t="s">
        <v>168</v>
      </c>
      <c r="G101" s="8"/>
      <c r="H101" s="8"/>
      <c r="I101" s="8"/>
      <c r="J101" s="8"/>
      <c r="K101" s="8" t="s">
        <v>155</v>
      </c>
      <c r="L101" s="8"/>
      <c r="M101" s="66">
        <v>42460</v>
      </c>
      <c r="N101" s="65"/>
    </row>
    <row r="102" spans="1:14" s="11" customFormat="1" x14ac:dyDescent="0.25">
      <c r="A102" s="8"/>
      <c r="B102" s="9" t="s">
        <v>5877</v>
      </c>
      <c r="C102" s="9" t="s">
        <v>5878</v>
      </c>
      <c r="D102" s="9"/>
      <c r="E102" s="9" t="s">
        <v>6005</v>
      </c>
      <c r="F102" s="8" t="s">
        <v>168</v>
      </c>
      <c r="G102" s="8"/>
      <c r="H102" s="8"/>
      <c r="I102" s="8"/>
      <c r="J102" s="8"/>
      <c r="K102" s="8" t="s">
        <v>155</v>
      </c>
      <c r="L102" s="8"/>
      <c r="M102" s="66">
        <v>42489</v>
      </c>
      <c r="N102" s="65"/>
    </row>
    <row r="103" spans="1:14" s="11" customFormat="1" x14ac:dyDescent="0.25">
      <c r="A103" s="8"/>
      <c r="B103" s="9" t="s">
        <v>5879</v>
      </c>
      <c r="C103" s="9" t="s">
        <v>436</v>
      </c>
      <c r="D103" s="9"/>
      <c r="E103" s="9" t="s">
        <v>6006</v>
      </c>
      <c r="F103" s="8" t="s">
        <v>168</v>
      </c>
      <c r="G103" s="8"/>
      <c r="H103" s="8"/>
      <c r="I103" s="8"/>
      <c r="J103" s="8"/>
      <c r="K103" s="8" t="s">
        <v>155</v>
      </c>
      <c r="L103" s="8"/>
      <c r="M103" s="66">
        <v>42494</v>
      </c>
      <c r="N103" s="65"/>
    </row>
    <row r="104" spans="1:14" s="11" customFormat="1" x14ac:dyDescent="0.25">
      <c r="A104" s="8"/>
      <c r="B104" s="9" t="s">
        <v>5854</v>
      </c>
      <c r="C104" s="9" t="s">
        <v>5880</v>
      </c>
      <c r="D104" s="9"/>
      <c r="E104" s="9" t="s">
        <v>6007</v>
      </c>
      <c r="F104" s="8" t="s">
        <v>168</v>
      </c>
      <c r="G104" s="8"/>
      <c r="H104" s="8"/>
      <c r="I104" s="8"/>
      <c r="J104" s="8"/>
      <c r="K104" s="8" t="s">
        <v>155</v>
      </c>
      <c r="L104" s="8"/>
      <c r="M104" s="66">
        <v>42521</v>
      </c>
      <c r="N104" s="65"/>
    </row>
    <row r="105" spans="1:14" s="11" customFormat="1" x14ac:dyDescent="0.25">
      <c r="A105" s="8"/>
      <c r="B105" s="9" t="s">
        <v>5881</v>
      </c>
      <c r="C105" s="9" t="s">
        <v>5882</v>
      </c>
      <c r="D105" s="9"/>
      <c r="E105" s="9" t="s">
        <v>6008</v>
      </c>
      <c r="F105" s="8" t="s">
        <v>168</v>
      </c>
      <c r="G105" s="8"/>
      <c r="H105" s="8"/>
      <c r="I105" s="8"/>
      <c r="J105" s="8"/>
      <c r="K105" s="8" t="s">
        <v>155</v>
      </c>
      <c r="L105" s="8"/>
      <c r="M105" s="66">
        <v>42521</v>
      </c>
      <c r="N105" s="65"/>
    </row>
    <row r="106" spans="1:14" s="11" customFormat="1" x14ac:dyDescent="0.25">
      <c r="A106" s="8"/>
      <c r="B106" s="9" t="s">
        <v>5883</v>
      </c>
      <c r="C106" s="9" t="s">
        <v>5884</v>
      </c>
      <c r="D106" s="9"/>
      <c r="E106" s="9" t="s">
        <v>6009</v>
      </c>
      <c r="F106" s="8" t="s">
        <v>168</v>
      </c>
      <c r="G106" s="8"/>
      <c r="H106" s="8"/>
      <c r="I106" s="8"/>
      <c r="J106" s="8"/>
      <c r="K106" s="8" t="s">
        <v>155</v>
      </c>
      <c r="L106" s="8"/>
      <c r="M106" s="66">
        <v>42531</v>
      </c>
      <c r="N106" s="65"/>
    </row>
    <row r="107" spans="1:14" s="11" customFormat="1" x14ac:dyDescent="0.25">
      <c r="A107" s="8"/>
      <c r="B107" s="9" t="s">
        <v>5852</v>
      </c>
      <c r="C107" s="9" t="s">
        <v>5885</v>
      </c>
      <c r="D107" s="9"/>
      <c r="E107" s="9" t="s">
        <v>6010</v>
      </c>
      <c r="F107" s="8" t="s">
        <v>168</v>
      </c>
      <c r="G107" s="8"/>
      <c r="H107" s="8"/>
      <c r="I107" s="8"/>
      <c r="J107" s="8"/>
      <c r="K107" s="8" t="s">
        <v>155</v>
      </c>
      <c r="L107" s="8"/>
      <c r="M107" s="66">
        <v>42531</v>
      </c>
      <c r="N107" s="65"/>
    </row>
    <row r="108" spans="1:14" s="11" customFormat="1" x14ac:dyDescent="0.25">
      <c r="A108" s="8"/>
      <c r="B108" s="9" t="s">
        <v>5886</v>
      </c>
      <c r="C108" s="9" t="s">
        <v>3165</v>
      </c>
      <c r="D108" s="9"/>
      <c r="E108" s="9" t="s">
        <v>6011</v>
      </c>
      <c r="F108" s="8" t="s">
        <v>168</v>
      </c>
      <c r="G108" s="8"/>
      <c r="H108" s="8"/>
      <c r="I108" s="8"/>
      <c r="J108" s="8"/>
      <c r="K108" s="8" t="s">
        <v>155</v>
      </c>
      <c r="L108" s="8"/>
      <c r="M108" s="66">
        <v>42545</v>
      </c>
      <c r="N108" s="65"/>
    </row>
    <row r="109" spans="1:14" s="11" customFormat="1" x14ac:dyDescent="0.25">
      <c r="A109" s="8"/>
      <c r="B109" s="9" t="s">
        <v>5887</v>
      </c>
      <c r="C109" s="9" t="s">
        <v>5888</v>
      </c>
      <c r="D109" s="9"/>
      <c r="E109" s="9" t="s">
        <v>6012</v>
      </c>
      <c r="F109" s="8" t="s">
        <v>168</v>
      </c>
      <c r="G109" s="8"/>
      <c r="H109" s="8"/>
      <c r="I109" s="8"/>
      <c r="J109" s="8"/>
      <c r="K109" s="8" t="s">
        <v>155</v>
      </c>
      <c r="L109" s="8"/>
      <c r="M109" s="66">
        <v>42551</v>
      </c>
      <c r="N109" s="65"/>
    </row>
    <row r="110" spans="1:14" s="11" customFormat="1" x14ac:dyDescent="0.25">
      <c r="A110" s="8"/>
      <c r="B110" s="9" t="s">
        <v>5889</v>
      </c>
      <c r="C110" s="9" t="s">
        <v>438</v>
      </c>
      <c r="D110" s="9"/>
      <c r="E110" s="9" t="s">
        <v>6013</v>
      </c>
      <c r="F110" s="8" t="s">
        <v>168</v>
      </c>
      <c r="G110" s="8"/>
      <c r="H110" s="8"/>
      <c r="I110" s="8"/>
      <c r="J110" s="8"/>
      <c r="K110" s="8" t="s">
        <v>155</v>
      </c>
      <c r="L110" s="8"/>
      <c r="M110" s="66">
        <v>42559</v>
      </c>
      <c r="N110" s="65"/>
    </row>
    <row r="111" spans="1:14" s="11" customFormat="1" x14ac:dyDescent="0.25">
      <c r="A111" s="8"/>
      <c r="B111" s="9" t="s">
        <v>5890</v>
      </c>
      <c r="C111" s="9" t="s">
        <v>5891</v>
      </c>
      <c r="D111" s="9"/>
      <c r="E111" s="9" t="s">
        <v>6014</v>
      </c>
      <c r="F111" s="8" t="s">
        <v>168</v>
      </c>
      <c r="G111" s="8"/>
      <c r="H111" s="8"/>
      <c r="I111" s="8"/>
      <c r="J111" s="8"/>
      <c r="K111" s="8" t="s">
        <v>155</v>
      </c>
      <c r="L111" s="8"/>
      <c r="M111" s="66">
        <v>42559</v>
      </c>
      <c r="N111" s="65"/>
    </row>
    <row r="112" spans="1:14" s="11" customFormat="1" x14ac:dyDescent="0.25">
      <c r="A112" s="8"/>
      <c r="B112" s="9" t="s">
        <v>5892</v>
      </c>
      <c r="C112" s="9" t="s">
        <v>5893</v>
      </c>
      <c r="D112" s="9"/>
      <c r="E112" s="9" t="s">
        <v>6015</v>
      </c>
      <c r="F112" s="8" t="s">
        <v>168</v>
      </c>
      <c r="G112" s="8"/>
      <c r="H112" s="8"/>
      <c r="I112" s="8"/>
      <c r="J112" s="8"/>
      <c r="K112" s="8" t="s">
        <v>155</v>
      </c>
      <c r="L112" s="8"/>
      <c r="M112" s="66">
        <v>42576</v>
      </c>
      <c r="N112" s="65"/>
    </row>
    <row r="113" spans="1:14" s="11" customFormat="1" x14ac:dyDescent="0.25">
      <c r="A113" s="8"/>
      <c r="B113" s="9" t="s">
        <v>5894</v>
      </c>
      <c r="C113" s="9" t="s">
        <v>5895</v>
      </c>
      <c r="D113" s="9"/>
      <c r="E113" s="9" t="s">
        <v>6016</v>
      </c>
      <c r="F113" s="8" t="s">
        <v>168</v>
      </c>
      <c r="G113" s="8"/>
      <c r="H113" s="8"/>
      <c r="I113" s="8"/>
      <c r="J113" s="8"/>
      <c r="K113" s="8" t="s">
        <v>155</v>
      </c>
      <c r="L113" s="8"/>
      <c r="M113" s="66">
        <v>42576</v>
      </c>
      <c r="N113" s="65"/>
    </row>
    <row r="114" spans="1:14" s="11" customFormat="1" x14ac:dyDescent="0.25">
      <c r="A114" s="8"/>
      <c r="B114" s="9" t="s">
        <v>5896</v>
      </c>
      <c r="C114" s="9" t="s">
        <v>5897</v>
      </c>
      <c r="D114" s="9"/>
      <c r="E114" s="9" t="s">
        <v>6017</v>
      </c>
      <c r="F114" s="8" t="s">
        <v>168</v>
      </c>
      <c r="G114" s="8"/>
      <c r="H114" s="8"/>
      <c r="I114" s="8"/>
      <c r="J114" s="8"/>
      <c r="K114" s="8" t="s">
        <v>155</v>
      </c>
      <c r="L114" s="8"/>
      <c r="M114" s="66">
        <v>42582</v>
      </c>
      <c r="N114" s="65"/>
    </row>
    <row r="115" spans="1:14" s="11" customFormat="1" x14ac:dyDescent="0.25">
      <c r="A115" s="8"/>
      <c r="B115" s="9" t="s">
        <v>5898</v>
      </c>
      <c r="C115" s="9" t="s">
        <v>449</v>
      </c>
      <c r="D115" s="9"/>
      <c r="E115" s="9" t="s">
        <v>450</v>
      </c>
      <c r="F115" s="8" t="s">
        <v>168</v>
      </c>
      <c r="G115" s="8"/>
      <c r="H115" s="8"/>
      <c r="I115" s="8"/>
      <c r="J115" s="8"/>
      <c r="K115" s="8" t="s">
        <v>155</v>
      </c>
      <c r="L115" s="8"/>
      <c r="M115" s="66">
        <v>42582</v>
      </c>
      <c r="N115" s="65"/>
    </row>
    <row r="116" spans="1:14" s="11" customFormat="1" x14ac:dyDescent="0.25">
      <c r="A116" s="8"/>
      <c r="B116" s="9" t="s">
        <v>402</v>
      </c>
      <c r="C116" s="9" t="s">
        <v>5899</v>
      </c>
      <c r="D116" s="9"/>
      <c r="E116" s="9" t="s">
        <v>6018</v>
      </c>
      <c r="F116" s="8" t="s">
        <v>168</v>
      </c>
      <c r="G116" s="8"/>
      <c r="H116" s="8"/>
      <c r="I116" s="8"/>
      <c r="J116" s="8"/>
      <c r="K116" s="8" t="s">
        <v>155</v>
      </c>
      <c r="L116" s="8"/>
      <c r="M116" s="66">
        <v>42594</v>
      </c>
      <c r="N116" s="65"/>
    </row>
    <row r="117" spans="1:14" s="11" customFormat="1" x14ac:dyDescent="0.25">
      <c r="A117" s="8"/>
      <c r="B117" s="9" t="s">
        <v>5900</v>
      </c>
      <c r="C117" s="9" t="s">
        <v>5901</v>
      </c>
      <c r="D117" s="9"/>
      <c r="E117" s="9" t="s">
        <v>6019</v>
      </c>
      <c r="F117" s="8" t="s">
        <v>168</v>
      </c>
      <c r="G117" s="8"/>
      <c r="H117" s="8"/>
      <c r="I117" s="8"/>
      <c r="J117" s="8"/>
      <c r="K117" s="8" t="s">
        <v>155</v>
      </c>
      <c r="L117" s="8"/>
      <c r="M117" s="66">
        <v>42613</v>
      </c>
      <c r="N117" s="65"/>
    </row>
    <row r="118" spans="1:14" s="11" customFormat="1" x14ac:dyDescent="0.25">
      <c r="A118" s="8"/>
      <c r="B118" s="9" t="s">
        <v>971</v>
      </c>
      <c r="C118" s="9" t="s">
        <v>972</v>
      </c>
      <c r="D118" s="9"/>
      <c r="E118" s="9" t="s">
        <v>974</v>
      </c>
      <c r="F118" s="8" t="s">
        <v>168</v>
      </c>
      <c r="G118" s="8"/>
      <c r="H118" s="8"/>
      <c r="I118" s="8"/>
      <c r="J118" s="8"/>
      <c r="K118" s="8" t="s">
        <v>155</v>
      </c>
      <c r="L118" s="8"/>
      <c r="M118" s="66">
        <v>42614</v>
      </c>
      <c r="N118" s="65"/>
    </row>
    <row r="119" spans="1:14" s="11" customFormat="1" x14ac:dyDescent="0.25">
      <c r="A119" s="8"/>
      <c r="B119" s="9" t="s">
        <v>5902</v>
      </c>
      <c r="C119" s="9" t="s">
        <v>454</v>
      </c>
      <c r="D119" s="9"/>
      <c r="E119" s="9" t="s">
        <v>455</v>
      </c>
      <c r="F119" s="8" t="s">
        <v>168</v>
      </c>
      <c r="G119" s="8"/>
      <c r="H119" s="8"/>
      <c r="I119" s="8"/>
      <c r="J119" s="8"/>
      <c r="K119" s="8" t="s">
        <v>155</v>
      </c>
      <c r="L119" s="8"/>
      <c r="M119" s="66">
        <v>42614</v>
      </c>
      <c r="N119" s="65"/>
    </row>
    <row r="120" spans="1:14" s="11" customFormat="1" x14ac:dyDescent="0.25">
      <c r="A120" s="8"/>
      <c r="B120" s="9" t="s">
        <v>5903</v>
      </c>
      <c r="C120" s="9" t="s">
        <v>444</v>
      </c>
      <c r="D120" s="9"/>
      <c r="E120" s="9" t="s">
        <v>6020</v>
      </c>
      <c r="F120" s="8" t="s">
        <v>168</v>
      </c>
      <c r="G120" s="8"/>
      <c r="H120" s="8"/>
      <c r="I120" s="8"/>
      <c r="J120" s="8"/>
      <c r="K120" s="8" t="s">
        <v>155</v>
      </c>
      <c r="L120" s="8"/>
      <c r="M120" s="66">
        <v>42615</v>
      </c>
      <c r="N120" s="65"/>
    </row>
    <row r="121" spans="1:14" s="11" customFormat="1" x14ac:dyDescent="0.25">
      <c r="A121" s="8"/>
      <c r="B121" s="9" t="s">
        <v>34</v>
      </c>
      <c r="C121" s="9" t="s">
        <v>5904</v>
      </c>
      <c r="D121" s="9"/>
      <c r="E121" s="9" t="s">
        <v>6021</v>
      </c>
      <c r="F121" s="8" t="s">
        <v>168</v>
      </c>
      <c r="G121" s="8"/>
      <c r="H121" s="8"/>
      <c r="I121" s="8"/>
      <c r="J121" s="8"/>
      <c r="K121" s="8" t="s">
        <v>155</v>
      </c>
      <c r="L121" s="8"/>
      <c r="M121" s="66">
        <v>42615</v>
      </c>
      <c r="N121" s="65"/>
    </row>
    <row r="122" spans="1:14" s="11" customFormat="1" x14ac:dyDescent="0.25">
      <c r="A122" s="8"/>
      <c r="B122" s="9" t="s">
        <v>5905</v>
      </c>
      <c r="C122" s="9" t="s">
        <v>5906</v>
      </c>
      <c r="D122" s="9"/>
      <c r="E122" s="9" t="s">
        <v>6022</v>
      </c>
      <c r="F122" s="8" t="s">
        <v>168</v>
      </c>
      <c r="G122" s="8"/>
      <c r="H122" s="8"/>
      <c r="I122" s="8"/>
      <c r="J122" s="8"/>
      <c r="K122" s="8" t="s">
        <v>155</v>
      </c>
      <c r="L122" s="8"/>
      <c r="M122" s="66">
        <v>42640</v>
      </c>
      <c r="N122" s="65"/>
    </row>
    <row r="123" spans="1:14" s="11" customFormat="1" x14ac:dyDescent="0.25">
      <c r="A123" s="8"/>
      <c r="B123" s="9" t="s">
        <v>5907</v>
      </c>
      <c r="C123" s="9" t="s">
        <v>5908</v>
      </c>
      <c r="D123" s="9"/>
      <c r="E123" s="9" t="s">
        <v>6023</v>
      </c>
      <c r="F123" s="8" t="s">
        <v>168</v>
      </c>
      <c r="G123" s="8"/>
      <c r="H123" s="8"/>
      <c r="I123" s="8"/>
      <c r="J123" s="8"/>
      <c r="K123" s="8" t="s">
        <v>155</v>
      </c>
      <c r="L123" s="8"/>
      <c r="M123" s="66">
        <v>42643</v>
      </c>
      <c r="N123" s="65"/>
    </row>
    <row r="124" spans="1:14" s="11" customFormat="1" x14ac:dyDescent="0.25">
      <c r="A124" s="8"/>
      <c r="B124" s="9" t="s">
        <v>5909</v>
      </c>
      <c r="C124" s="9" t="s">
        <v>5910</v>
      </c>
      <c r="D124" s="9"/>
      <c r="E124" s="9" t="s">
        <v>6024</v>
      </c>
      <c r="F124" s="8" t="s">
        <v>168</v>
      </c>
      <c r="G124" s="8"/>
      <c r="H124" s="8"/>
      <c r="I124" s="8"/>
      <c r="J124" s="8"/>
      <c r="K124" s="8" t="s">
        <v>155</v>
      </c>
      <c r="L124" s="8"/>
      <c r="M124" s="66">
        <v>42653</v>
      </c>
      <c r="N124" s="65"/>
    </row>
    <row r="125" spans="1:14" s="11" customFormat="1" x14ac:dyDescent="0.25">
      <c r="A125" s="8"/>
      <c r="B125" s="9" t="s">
        <v>5911</v>
      </c>
      <c r="C125" s="9" t="s">
        <v>5912</v>
      </c>
      <c r="D125" s="9"/>
      <c r="E125" s="9" t="s">
        <v>6025</v>
      </c>
      <c r="F125" s="8" t="s">
        <v>168</v>
      </c>
      <c r="G125" s="8"/>
      <c r="H125" s="8"/>
      <c r="I125" s="8"/>
      <c r="J125" s="8"/>
      <c r="K125" s="8" t="s">
        <v>155</v>
      </c>
      <c r="L125" s="8"/>
      <c r="M125" s="66">
        <v>42653</v>
      </c>
      <c r="N125" s="65"/>
    </row>
    <row r="126" spans="1:14" s="11" customFormat="1" x14ac:dyDescent="0.25">
      <c r="A126" s="8"/>
      <c r="B126" s="9" t="s">
        <v>5913</v>
      </c>
      <c r="C126" s="9" t="s">
        <v>5914</v>
      </c>
      <c r="D126" s="9"/>
      <c r="E126" s="9" t="s">
        <v>6026</v>
      </c>
      <c r="F126" s="8" t="s">
        <v>168</v>
      </c>
      <c r="G126" s="8"/>
      <c r="H126" s="8"/>
      <c r="I126" s="8"/>
      <c r="J126" s="8"/>
      <c r="K126" s="8" t="s">
        <v>155</v>
      </c>
      <c r="L126" s="8"/>
      <c r="M126" s="66">
        <v>42674</v>
      </c>
      <c r="N126" s="65"/>
    </row>
    <row r="127" spans="1:14" s="11" customFormat="1" x14ac:dyDescent="0.25">
      <c r="A127" s="8"/>
      <c r="B127" s="9" t="s">
        <v>5915</v>
      </c>
      <c r="C127" s="9" t="s">
        <v>5916</v>
      </c>
      <c r="D127" s="9"/>
      <c r="E127" s="9" t="s">
        <v>6027</v>
      </c>
      <c r="F127" s="8" t="s">
        <v>168</v>
      </c>
      <c r="G127" s="8"/>
      <c r="H127" s="8"/>
      <c r="I127" s="8"/>
      <c r="J127" s="8"/>
      <c r="K127" s="8" t="s">
        <v>155</v>
      </c>
      <c r="L127" s="8"/>
      <c r="M127" s="66">
        <v>42674</v>
      </c>
      <c r="N127" s="65"/>
    </row>
    <row r="128" spans="1:14" s="11" customFormat="1" x14ac:dyDescent="0.25">
      <c r="A128" s="8"/>
      <c r="B128" s="9" t="s">
        <v>5917</v>
      </c>
      <c r="C128" s="9" t="s">
        <v>5918</v>
      </c>
      <c r="D128" s="9"/>
      <c r="E128" s="9" t="s">
        <v>6028</v>
      </c>
      <c r="F128" s="8" t="s">
        <v>168</v>
      </c>
      <c r="G128" s="8"/>
      <c r="H128" s="8"/>
      <c r="I128" s="8"/>
      <c r="J128" s="8"/>
      <c r="K128" s="8" t="s">
        <v>155</v>
      </c>
      <c r="L128" s="8"/>
      <c r="M128" s="66">
        <v>42674</v>
      </c>
      <c r="N128" s="65"/>
    </row>
    <row r="129" spans="1:14" s="11" customFormat="1" x14ac:dyDescent="0.25">
      <c r="A129" s="8"/>
      <c r="B129" s="9" t="s">
        <v>44</v>
      </c>
      <c r="C129" s="9" t="s">
        <v>5919</v>
      </c>
      <c r="D129" s="9"/>
      <c r="E129" s="9" t="s">
        <v>6029</v>
      </c>
      <c r="F129" s="8" t="s">
        <v>168</v>
      </c>
      <c r="G129" s="8"/>
      <c r="H129" s="8"/>
      <c r="I129" s="8"/>
      <c r="J129" s="8"/>
      <c r="K129" s="8" t="s">
        <v>155</v>
      </c>
      <c r="L129" s="8"/>
      <c r="M129" s="66">
        <v>42675</v>
      </c>
      <c r="N129" s="65"/>
    </row>
    <row r="130" spans="1:14" s="11" customFormat="1" x14ac:dyDescent="0.25">
      <c r="A130" s="8"/>
      <c r="B130" s="9" t="s">
        <v>5920</v>
      </c>
      <c r="C130" s="9" t="s">
        <v>5921</v>
      </c>
      <c r="D130" s="9"/>
      <c r="E130" s="9" t="s">
        <v>6030</v>
      </c>
      <c r="F130" s="8" t="s">
        <v>168</v>
      </c>
      <c r="G130" s="8"/>
      <c r="H130" s="8"/>
      <c r="I130" s="8"/>
      <c r="J130" s="8"/>
      <c r="K130" s="8" t="s">
        <v>155</v>
      </c>
      <c r="L130" s="8"/>
      <c r="M130" s="66">
        <v>42685</v>
      </c>
      <c r="N130" s="65"/>
    </row>
    <row r="131" spans="1:14" s="11" customFormat="1" x14ac:dyDescent="0.25">
      <c r="A131" s="8"/>
      <c r="B131" s="9" t="s">
        <v>5922</v>
      </c>
      <c r="C131" s="9" t="s">
        <v>3872</v>
      </c>
      <c r="D131" s="9"/>
      <c r="E131" s="9" t="s">
        <v>3874</v>
      </c>
      <c r="F131" s="8" t="s">
        <v>168</v>
      </c>
      <c r="G131" s="8"/>
      <c r="H131" s="8"/>
      <c r="I131" s="8"/>
      <c r="J131" s="8"/>
      <c r="K131" s="8" t="s">
        <v>155</v>
      </c>
      <c r="L131" s="8"/>
      <c r="M131" s="66">
        <v>42699</v>
      </c>
      <c r="N131" s="65"/>
    </row>
    <row r="132" spans="1:14" s="11" customFormat="1" x14ac:dyDescent="0.25">
      <c r="A132" s="8"/>
      <c r="B132" s="9" t="s">
        <v>5923</v>
      </c>
      <c r="C132" s="9" t="s">
        <v>5924</v>
      </c>
      <c r="D132" s="9"/>
      <c r="E132" s="9" t="s">
        <v>6031</v>
      </c>
      <c r="F132" s="8" t="s">
        <v>168</v>
      </c>
      <c r="G132" s="8"/>
      <c r="H132" s="8"/>
      <c r="I132" s="8"/>
      <c r="J132" s="8"/>
      <c r="K132" s="8" t="s">
        <v>155</v>
      </c>
      <c r="L132" s="8"/>
      <c r="M132" s="66">
        <v>42709</v>
      </c>
      <c r="N132" s="65"/>
    </row>
    <row r="133" spans="1:14" s="11" customFormat="1" x14ac:dyDescent="0.25">
      <c r="A133" s="8"/>
      <c r="B133" s="9" t="s">
        <v>5925</v>
      </c>
      <c r="C133" s="9" t="s">
        <v>5926</v>
      </c>
      <c r="D133" s="9"/>
      <c r="E133" s="9" t="s">
        <v>6032</v>
      </c>
      <c r="F133" s="8" t="s">
        <v>168</v>
      </c>
      <c r="G133" s="8"/>
      <c r="H133" s="8"/>
      <c r="I133" s="8"/>
      <c r="J133" s="8"/>
      <c r="K133" s="8" t="s">
        <v>155</v>
      </c>
      <c r="L133" s="8"/>
      <c r="M133" s="66">
        <v>42715</v>
      </c>
      <c r="N133" s="65"/>
    </row>
    <row r="134" spans="1:14" s="11" customFormat="1" x14ac:dyDescent="0.25">
      <c r="A134" s="8"/>
      <c r="B134" s="9" t="s">
        <v>5927</v>
      </c>
      <c r="C134" s="9" t="s">
        <v>5928</v>
      </c>
      <c r="D134" s="9"/>
      <c r="E134" s="9" t="s">
        <v>6033</v>
      </c>
      <c r="F134" s="8" t="s">
        <v>168</v>
      </c>
      <c r="G134" s="8"/>
      <c r="H134" s="8"/>
      <c r="I134" s="8"/>
      <c r="J134" s="8"/>
      <c r="K134" s="8" t="s">
        <v>155</v>
      </c>
      <c r="L134" s="8"/>
      <c r="M134" s="66">
        <v>42734</v>
      </c>
      <c r="N134" s="65"/>
    </row>
    <row r="135" spans="1:14" s="11" customFormat="1" x14ac:dyDescent="0.25">
      <c r="A135" s="8"/>
      <c r="B135" s="9" t="s">
        <v>5929</v>
      </c>
      <c r="C135" s="9" t="s">
        <v>393</v>
      </c>
      <c r="D135" s="9"/>
      <c r="E135" s="9" t="s">
        <v>6034</v>
      </c>
      <c r="F135" s="8" t="s">
        <v>168</v>
      </c>
      <c r="G135" s="8"/>
      <c r="H135" s="8"/>
      <c r="I135" s="8"/>
      <c r="J135" s="8"/>
      <c r="K135" s="8" t="s">
        <v>155</v>
      </c>
      <c r="L135" s="8"/>
      <c r="M135" s="66">
        <v>42735</v>
      </c>
      <c r="N135" s="65"/>
    </row>
    <row r="136" spans="1:14" s="11" customFormat="1" x14ac:dyDescent="0.25">
      <c r="A136" s="8"/>
      <c r="B136" s="9" t="s">
        <v>5930</v>
      </c>
      <c r="C136" s="9" t="s">
        <v>5931</v>
      </c>
      <c r="D136" s="9"/>
      <c r="E136" s="9" t="s">
        <v>6035</v>
      </c>
      <c r="F136" s="8" t="s">
        <v>168</v>
      </c>
      <c r="G136" s="8"/>
      <c r="H136" s="8"/>
      <c r="I136" s="8"/>
      <c r="J136" s="8"/>
      <c r="K136" s="8" t="s">
        <v>155</v>
      </c>
      <c r="L136" s="8"/>
      <c r="M136" s="66">
        <v>42766</v>
      </c>
      <c r="N136" s="65"/>
    </row>
    <row r="137" spans="1:14" s="11" customFormat="1" x14ac:dyDescent="0.25">
      <c r="A137" s="8"/>
      <c r="B137" s="9" t="s">
        <v>14</v>
      </c>
      <c r="C137" s="9" t="s">
        <v>5932</v>
      </c>
      <c r="D137" s="9"/>
      <c r="E137" s="9" t="s">
        <v>6036</v>
      </c>
      <c r="F137" s="8" t="s">
        <v>168</v>
      </c>
      <c r="G137" s="8"/>
      <c r="H137" s="8"/>
      <c r="I137" s="8"/>
      <c r="J137" s="8"/>
      <c r="K137" s="8" t="s">
        <v>155</v>
      </c>
      <c r="L137" s="8"/>
      <c r="M137" s="66">
        <v>42766</v>
      </c>
      <c r="N137" s="65"/>
    </row>
    <row r="138" spans="1:14" s="11" customFormat="1" x14ac:dyDescent="0.25">
      <c r="A138" s="8"/>
      <c r="B138" s="9" t="s">
        <v>5933</v>
      </c>
      <c r="C138" s="9" t="s">
        <v>5934</v>
      </c>
      <c r="D138" s="9"/>
      <c r="E138" s="9" t="s">
        <v>6037</v>
      </c>
      <c r="F138" s="8" t="s">
        <v>168</v>
      </c>
      <c r="G138" s="8"/>
      <c r="H138" s="8"/>
      <c r="I138" s="8"/>
      <c r="J138" s="8"/>
      <c r="K138" s="8" t="s">
        <v>155</v>
      </c>
      <c r="L138" s="8"/>
      <c r="M138" s="66">
        <v>42766</v>
      </c>
      <c r="N138" s="65"/>
    </row>
    <row r="139" spans="1:14" s="11" customFormat="1" x14ac:dyDescent="0.25">
      <c r="A139" s="8"/>
      <c r="B139" s="9" t="s">
        <v>5905</v>
      </c>
      <c r="C139" s="9" t="s">
        <v>5935</v>
      </c>
      <c r="D139" s="9"/>
      <c r="E139" s="9" t="s">
        <v>6038</v>
      </c>
      <c r="F139" s="8" t="s">
        <v>168</v>
      </c>
      <c r="G139" s="8"/>
      <c r="H139" s="8"/>
      <c r="I139" s="8"/>
      <c r="J139" s="8"/>
      <c r="K139" s="8" t="s">
        <v>155</v>
      </c>
      <c r="L139" s="8"/>
      <c r="M139" s="66">
        <v>42766</v>
      </c>
      <c r="N139" s="65"/>
    </row>
    <row r="140" spans="1:14" s="11" customFormat="1" x14ac:dyDescent="0.25">
      <c r="A140" s="8"/>
      <c r="B140" s="9" t="s">
        <v>5936</v>
      </c>
      <c r="C140" s="9" t="s">
        <v>5937</v>
      </c>
      <c r="D140" s="9"/>
      <c r="E140" s="9" t="s">
        <v>6039</v>
      </c>
      <c r="F140" s="8" t="s">
        <v>168</v>
      </c>
      <c r="G140" s="8"/>
      <c r="H140" s="8"/>
      <c r="I140" s="8"/>
      <c r="J140" s="8"/>
      <c r="K140" s="8" t="s">
        <v>155</v>
      </c>
      <c r="L140" s="8"/>
      <c r="M140" s="66">
        <v>42761</v>
      </c>
      <c r="N140" s="65"/>
    </row>
    <row r="141" spans="1:14" s="11" customFormat="1" x14ac:dyDescent="0.25">
      <c r="A141" s="8"/>
      <c r="B141" s="9" t="s">
        <v>5938</v>
      </c>
      <c r="C141" s="9" t="s">
        <v>5939</v>
      </c>
      <c r="D141" s="9"/>
      <c r="E141" s="9" t="s">
        <v>6040</v>
      </c>
      <c r="F141" s="8" t="s">
        <v>168</v>
      </c>
      <c r="G141" s="8"/>
      <c r="H141" s="8"/>
      <c r="I141" s="8"/>
      <c r="J141" s="8"/>
      <c r="K141" s="8" t="s">
        <v>155</v>
      </c>
      <c r="L141" s="8"/>
      <c r="M141" s="66">
        <v>42761</v>
      </c>
      <c r="N141" s="65"/>
    </row>
    <row r="142" spans="1:14" s="11" customFormat="1" x14ac:dyDescent="0.25">
      <c r="A142" s="8"/>
      <c r="B142" s="9" t="s">
        <v>427</v>
      </c>
      <c r="C142" s="9" t="s">
        <v>428</v>
      </c>
      <c r="D142" s="9"/>
      <c r="E142" s="9" t="s">
        <v>429</v>
      </c>
      <c r="F142" s="8" t="s">
        <v>168</v>
      </c>
      <c r="G142" s="8"/>
      <c r="H142" s="8"/>
      <c r="I142" s="8"/>
      <c r="J142" s="8"/>
      <c r="K142" s="8" t="s">
        <v>155</v>
      </c>
      <c r="L142" s="8"/>
      <c r="M142" s="66">
        <v>42767</v>
      </c>
      <c r="N142" s="65"/>
    </row>
    <row r="143" spans="1:14" s="11" customFormat="1" x14ac:dyDescent="0.25">
      <c r="A143" s="8"/>
      <c r="B143" s="9" t="s">
        <v>5940</v>
      </c>
      <c r="C143" s="9" t="s">
        <v>5941</v>
      </c>
      <c r="D143" s="9"/>
      <c r="E143" s="9" t="s">
        <v>6041</v>
      </c>
      <c r="F143" s="8" t="s">
        <v>168</v>
      </c>
      <c r="G143" s="8"/>
      <c r="H143" s="8"/>
      <c r="I143" s="8"/>
      <c r="J143" s="8"/>
      <c r="K143" s="8" t="s">
        <v>155</v>
      </c>
      <c r="L143" s="8"/>
      <c r="M143" s="66">
        <v>42768</v>
      </c>
      <c r="N143" s="65"/>
    </row>
    <row r="144" spans="1:14" s="11" customFormat="1" x14ac:dyDescent="0.25">
      <c r="A144" s="8"/>
      <c r="B144" s="9" t="s">
        <v>5883</v>
      </c>
      <c r="C144" s="9" t="s">
        <v>443</v>
      </c>
      <c r="D144" s="9"/>
      <c r="E144" s="9" t="s">
        <v>6042</v>
      </c>
      <c r="F144" s="8" t="s">
        <v>168</v>
      </c>
      <c r="G144" s="8"/>
      <c r="H144" s="8"/>
      <c r="I144" s="8"/>
      <c r="J144" s="8"/>
      <c r="K144" s="8" t="s">
        <v>155</v>
      </c>
      <c r="L144" s="8"/>
      <c r="M144" s="66">
        <v>42789</v>
      </c>
      <c r="N144" s="65"/>
    </row>
    <row r="145" spans="1:14" s="11" customFormat="1" x14ac:dyDescent="0.25">
      <c r="A145" s="8"/>
      <c r="B145" s="9" t="s">
        <v>5942</v>
      </c>
      <c r="C145" s="9" t="s">
        <v>5943</v>
      </c>
      <c r="D145" s="9"/>
      <c r="E145" s="9" t="s">
        <v>6043</v>
      </c>
      <c r="F145" s="8" t="s">
        <v>168</v>
      </c>
      <c r="G145" s="8"/>
      <c r="H145" s="8"/>
      <c r="I145" s="8"/>
      <c r="J145" s="8"/>
      <c r="K145" s="8" t="s">
        <v>155</v>
      </c>
      <c r="L145" s="8"/>
      <c r="M145" s="66">
        <v>42789</v>
      </c>
      <c r="N145" s="65"/>
    </row>
    <row r="146" spans="1:14" s="11" customFormat="1" x14ac:dyDescent="0.25">
      <c r="A146" s="8"/>
      <c r="B146" s="9" t="s">
        <v>5944</v>
      </c>
      <c r="C146" s="9" t="s">
        <v>5945</v>
      </c>
      <c r="D146" s="9"/>
      <c r="E146" s="9" t="s">
        <v>6044</v>
      </c>
      <c r="F146" s="8" t="s">
        <v>168</v>
      </c>
      <c r="G146" s="8"/>
      <c r="H146" s="8"/>
      <c r="I146" s="8"/>
      <c r="J146" s="8"/>
      <c r="K146" s="8" t="s">
        <v>155</v>
      </c>
      <c r="L146" s="8"/>
      <c r="M146" s="66">
        <v>42794</v>
      </c>
      <c r="N146" s="65"/>
    </row>
    <row r="147" spans="1:14" s="11" customFormat="1" x14ac:dyDescent="0.25">
      <c r="A147" s="8"/>
      <c r="B147" s="9" t="s">
        <v>48</v>
      </c>
      <c r="C147" s="9" t="s">
        <v>4623</v>
      </c>
      <c r="D147" s="9"/>
      <c r="E147" s="9" t="s">
        <v>4625</v>
      </c>
      <c r="F147" s="8" t="s">
        <v>168</v>
      </c>
      <c r="G147" s="8"/>
      <c r="H147" s="8"/>
      <c r="I147" s="8"/>
      <c r="J147" s="8"/>
      <c r="K147" s="8" t="s">
        <v>155</v>
      </c>
      <c r="L147" s="8"/>
      <c r="M147" s="66">
        <v>42794</v>
      </c>
      <c r="N147" s="65"/>
    </row>
    <row r="148" spans="1:14" s="11" customFormat="1" x14ac:dyDescent="0.25">
      <c r="A148" s="8"/>
      <c r="B148" s="9" t="s">
        <v>5946</v>
      </c>
      <c r="C148" s="9" t="s">
        <v>5947</v>
      </c>
      <c r="D148" s="9"/>
      <c r="E148" s="9" t="s">
        <v>6045</v>
      </c>
      <c r="F148" s="8" t="s">
        <v>168</v>
      </c>
      <c r="G148" s="8"/>
      <c r="H148" s="8"/>
      <c r="I148" s="8"/>
      <c r="J148" s="8"/>
      <c r="K148" s="8" t="s">
        <v>155</v>
      </c>
      <c r="L148" s="8"/>
      <c r="M148" s="66">
        <v>42794</v>
      </c>
      <c r="N148" s="65"/>
    </row>
    <row r="149" spans="1:14" s="11" customFormat="1" x14ac:dyDescent="0.25">
      <c r="A149" s="8"/>
      <c r="B149" s="9" t="s">
        <v>5922</v>
      </c>
      <c r="C149" s="9" t="s">
        <v>400</v>
      </c>
      <c r="D149" s="9"/>
      <c r="E149" s="9" t="s">
        <v>401</v>
      </c>
      <c r="F149" s="8" t="s">
        <v>168</v>
      </c>
      <c r="G149" s="8"/>
      <c r="H149" s="8"/>
      <c r="I149" s="8"/>
      <c r="J149" s="8"/>
      <c r="K149" s="8" t="s">
        <v>155</v>
      </c>
      <c r="L149" s="8"/>
      <c r="M149" s="66">
        <v>42825</v>
      </c>
      <c r="N149" s="65"/>
    </row>
    <row r="150" spans="1:14" s="11" customFormat="1" x14ac:dyDescent="0.25">
      <c r="A150" s="8"/>
      <c r="B150" s="9" t="s">
        <v>5854</v>
      </c>
      <c r="C150" s="9" t="s">
        <v>5948</v>
      </c>
      <c r="D150" s="9"/>
      <c r="E150" s="9" t="s">
        <v>6046</v>
      </c>
      <c r="F150" s="8" t="s">
        <v>168</v>
      </c>
      <c r="G150" s="8"/>
      <c r="H150" s="8"/>
      <c r="I150" s="8"/>
      <c r="J150" s="8"/>
      <c r="K150" s="8" t="s">
        <v>155</v>
      </c>
      <c r="L150" s="8"/>
      <c r="M150" s="66">
        <v>42825</v>
      </c>
      <c r="N150" s="65"/>
    </row>
    <row r="151" spans="1:14" s="11" customFormat="1" x14ac:dyDescent="0.25">
      <c r="A151" s="8"/>
      <c r="B151" s="9" t="s">
        <v>5927</v>
      </c>
      <c r="C151" s="9" t="s">
        <v>5949</v>
      </c>
      <c r="D151" s="9"/>
      <c r="E151" s="9" t="s">
        <v>6047</v>
      </c>
      <c r="F151" s="8" t="s">
        <v>168</v>
      </c>
      <c r="G151" s="8"/>
      <c r="H151" s="8"/>
      <c r="I151" s="8"/>
      <c r="J151" s="8"/>
      <c r="K151" s="8" t="s">
        <v>155</v>
      </c>
      <c r="L151" s="8"/>
      <c r="M151" s="66">
        <v>42832</v>
      </c>
      <c r="N151" s="65"/>
    </row>
    <row r="152" spans="1:14" s="11" customFormat="1" x14ac:dyDescent="0.25">
      <c r="A152" s="8"/>
      <c r="B152" s="9" t="s">
        <v>420</v>
      </c>
      <c r="C152" s="9" t="s">
        <v>421</v>
      </c>
      <c r="D152" s="9"/>
      <c r="E152" s="9" t="s">
        <v>422</v>
      </c>
      <c r="F152" s="8" t="s">
        <v>168</v>
      </c>
      <c r="G152" s="8"/>
      <c r="H152" s="8"/>
      <c r="I152" s="8"/>
      <c r="J152" s="8"/>
      <c r="K152" s="8" t="s">
        <v>155</v>
      </c>
      <c r="L152" s="8"/>
      <c r="M152" s="66">
        <v>42839</v>
      </c>
      <c r="N152" s="65"/>
    </row>
    <row r="153" spans="1:14" s="11" customFormat="1" x14ac:dyDescent="0.25">
      <c r="A153" s="8"/>
      <c r="B153" s="9" t="s">
        <v>5950</v>
      </c>
      <c r="C153" s="9" t="s">
        <v>5951</v>
      </c>
      <c r="D153" s="9"/>
      <c r="E153" s="9" t="s">
        <v>6048</v>
      </c>
      <c r="F153" s="8" t="s">
        <v>168</v>
      </c>
      <c r="G153" s="8"/>
      <c r="H153" s="8"/>
      <c r="I153" s="8"/>
      <c r="J153" s="8"/>
      <c r="K153" s="8" t="s">
        <v>155</v>
      </c>
      <c r="L153" s="8"/>
      <c r="M153" s="66">
        <v>42846</v>
      </c>
      <c r="N153" s="65"/>
    </row>
    <row r="154" spans="1:14" s="11" customFormat="1" x14ac:dyDescent="0.25">
      <c r="A154" s="8"/>
      <c r="B154" s="9" t="s">
        <v>1217</v>
      </c>
      <c r="C154" s="9" t="s">
        <v>5952</v>
      </c>
      <c r="D154" s="9"/>
      <c r="E154" s="9" t="s">
        <v>6049</v>
      </c>
      <c r="F154" s="8" t="s">
        <v>168</v>
      </c>
      <c r="G154" s="8"/>
      <c r="H154" s="8"/>
      <c r="I154" s="8"/>
      <c r="J154" s="8"/>
      <c r="K154" s="8" t="s">
        <v>155</v>
      </c>
      <c r="L154" s="8"/>
      <c r="M154" s="66">
        <v>42846</v>
      </c>
      <c r="N154" s="65"/>
    </row>
    <row r="155" spans="1:14" s="11" customFormat="1" x14ac:dyDescent="0.25">
      <c r="A155" s="8"/>
      <c r="B155" s="9" t="s">
        <v>5953</v>
      </c>
      <c r="C155" s="9" t="s">
        <v>5954</v>
      </c>
      <c r="D155" s="9"/>
      <c r="E155" s="9" t="s">
        <v>6050</v>
      </c>
      <c r="F155" s="8" t="s">
        <v>168</v>
      </c>
      <c r="G155" s="8"/>
      <c r="H155" s="8"/>
      <c r="I155" s="8"/>
      <c r="J155" s="8"/>
      <c r="K155" s="8" t="s">
        <v>155</v>
      </c>
      <c r="L155" s="8"/>
      <c r="M155" s="66">
        <v>42853</v>
      </c>
      <c r="N155" s="65"/>
    </row>
    <row r="156" spans="1:14" s="11" customFormat="1" x14ac:dyDescent="0.25">
      <c r="A156" s="8"/>
      <c r="B156" s="9" t="s">
        <v>5955</v>
      </c>
      <c r="C156" s="9" t="s">
        <v>5956</v>
      </c>
      <c r="D156" s="9"/>
      <c r="E156" s="9" t="s">
        <v>6051</v>
      </c>
      <c r="F156" s="8" t="s">
        <v>168</v>
      </c>
      <c r="G156" s="8"/>
      <c r="H156" s="8"/>
      <c r="I156" s="8"/>
      <c r="J156" s="8"/>
      <c r="K156" s="8" t="s">
        <v>155</v>
      </c>
      <c r="L156" s="8"/>
      <c r="M156" s="66">
        <v>42853</v>
      </c>
      <c r="N156" s="65"/>
    </row>
    <row r="157" spans="1:14" s="11" customFormat="1" x14ac:dyDescent="0.25">
      <c r="A157" s="8"/>
      <c r="B157" s="9" t="s">
        <v>5957</v>
      </c>
      <c r="C157" s="9" t="s">
        <v>1288</v>
      </c>
      <c r="D157" s="9"/>
      <c r="E157" s="9" t="s">
        <v>6052</v>
      </c>
      <c r="F157" s="8" t="s">
        <v>168</v>
      </c>
      <c r="G157" s="8"/>
      <c r="H157" s="8"/>
      <c r="I157" s="8"/>
      <c r="J157" s="8"/>
      <c r="K157" s="8" t="s">
        <v>155</v>
      </c>
      <c r="L157" s="8"/>
      <c r="M157" s="66">
        <v>42853</v>
      </c>
      <c r="N157" s="65"/>
    </row>
    <row r="158" spans="1:14" s="11" customFormat="1" x14ac:dyDescent="0.25">
      <c r="A158" s="8"/>
      <c r="B158" s="9" t="s">
        <v>5915</v>
      </c>
      <c r="C158" s="9" t="s">
        <v>457</v>
      </c>
      <c r="D158" s="9"/>
      <c r="E158" s="9" t="s">
        <v>458</v>
      </c>
      <c r="F158" s="8" t="s">
        <v>168</v>
      </c>
      <c r="G158" s="8"/>
      <c r="H158" s="8"/>
      <c r="I158" s="8"/>
      <c r="J158" s="8"/>
      <c r="K158" s="8" t="s">
        <v>155</v>
      </c>
      <c r="L158" s="8"/>
      <c r="M158" s="66">
        <v>42862</v>
      </c>
      <c r="N158" s="65"/>
    </row>
    <row r="159" spans="1:14" s="11" customFormat="1" x14ac:dyDescent="0.25">
      <c r="A159" s="8"/>
      <c r="B159" s="9" t="s">
        <v>5958</v>
      </c>
      <c r="C159" s="9" t="s">
        <v>411</v>
      </c>
      <c r="D159" s="9"/>
      <c r="E159" s="9" t="s">
        <v>412</v>
      </c>
      <c r="F159" s="8" t="s">
        <v>168</v>
      </c>
      <c r="G159" s="8"/>
      <c r="H159" s="8"/>
      <c r="I159" s="8"/>
      <c r="J159" s="8"/>
      <c r="K159" s="8" t="s">
        <v>155</v>
      </c>
      <c r="L159" s="8"/>
      <c r="M159" s="66">
        <v>42865</v>
      </c>
      <c r="N159" s="65"/>
    </row>
    <row r="160" spans="1:14" s="11" customFormat="1" x14ac:dyDescent="0.25">
      <c r="A160" s="8"/>
      <c r="B160" s="9" t="s">
        <v>905</v>
      </c>
      <c r="C160" s="9" t="s">
        <v>5959</v>
      </c>
      <c r="D160" s="9"/>
      <c r="E160" s="9" t="s">
        <v>6053</v>
      </c>
      <c r="F160" s="8" t="s">
        <v>168</v>
      </c>
      <c r="G160" s="8"/>
      <c r="H160" s="8"/>
      <c r="I160" s="8"/>
      <c r="J160" s="8"/>
      <c r="K160" s="8" t="s">
        <v>155</v>
      </c>
      <c r="L160" s="8"/>
      <c r="M160" s="66">
        <v>42881</v>
      </c>
      <c r="N160" s="65"/>
    </row>
    <row r="161" spans="1:14" s="11" customFormat="1" x14ac:dyDescent="0.25">
      <c r="A161" s="8"/>
      <c r="B161" s="9" t="s">
        <v>5960</v>
      </c>
      <c r="C161" s="9" t="s">
        <v>5961</v>
      </c>
      <c r="D161" s="9"/>
      <c r="E161" s="9" t="s">
        <v>6054</v>
      </c>
      <c r="F161" s="8" t="s">
        <v>168</v>
      </c>
      <c r="G161" s="8"/>
      <c r="H161" s="8"/>
      <c r="I161" s="8"/>
      <c r="J161" s="8"/>
      <c r="K161" s="8" t="s">
        <v>155</v>
      </c>
      <c r="L161" s="8"/>
      <c r="M161" s="66">
        <v>42886</v>
      </c>
      <c r="N161" s="65"/>
    </row>
    <row r="162" spans="1:14" s="11" customFormat="1" x14ac:dyDescent="0.25">
      <c r="A162" s="8"/>
      <c r="B162" s="9" t="s">
        <v>5843</v>
      </c>
      <c r="C162" s="9" t="s">
        <v>433</v>
      </c>
      <c r="D162" s="9"/>
      <c r="E162" s="9" t="s">
        <v>434</v>
      </c>
      <c r="F162" s="8" t="s">
        <v>168</v>
      </c>
      <c r="G162" s="8"/>
      <c r="H162" s="8"/>
      <c r="I162" s="8"/>
      <c r="J162" s="8"/>
      <c r="K162" s="8" t="s">
        <v>155</v>
      </c>
      <c r="L162" s="8"/>
      <c r="M162" s="66">
        <v>42886</v>
      </c>
      <c r="N162" s="65"/>
    </row>
    <row r="163" spans="1:14" s="11" customFormat="1" x14ac:dyDescent="0.25">
      <c r="A163" s="8"/>
      <c r="B163" s="9" t="s">
        <v>5962</v>
      </c>
      <c r="C163" s="9" t="s">
        <v>396</v>
      </c>
      <c r="D163" s="9"/>
      <c r="E163" s="9" t="s">
        <v>397</v>
      </c>
      <c r="F163" s="8" t="s">
        <v>168</v>
      </c>
      <c r="G163" s="8"/>
      <c r="H163" s="8"/>
      <c r="I163" s="8"/>
      <c r="J163" s="8"/>
      <c r="K163" s="8" t="s">
        <v>155</v>
      </c>
      <c r="L163" s="8"/>
      <c r="M163" s="66">
        <v>42886</v>
      </c>
      <c r="N163" s="65"/>
    </row>
    <row r="164" spans="1:14" s="11" customFormat="1" x14ac:dyDescent="0.25">
      <c r="A164" s="8"/>
      <c r="B164" s="9" t="s">
        <v>5858</v>
      </c>
      <c r="C164" s="9" t="s">
        <v>5963</v>
      </c>
      <c r="D164" s="9"/>
      <c r="E164" s="9" t="s">
        <v>6055</v>
      </c>
      <c r="F164" s="8" t="s">
        <v>168</v>
      </c>
      <c r="G164" s="8"/>
      <c r="H164" s="8"/>
      <c r="I164" s="8"/>
      <c r="J164" s="8"/>
      <c r="K164" s="8" t="s">
        <v>155</v>
      </c>
      <c r="L164" s="8"/>
      <c r="M164" s="66">
        <v>42886</v>
      </c>
      <c r="N164" s="65"/>
    </row>
    <row r="165" spans="1:14" s="11" customFormat="1" x14ac:dyDescent="0.25">
      <c r="A165" s="8"/>
      <c r="B165" s="9" t="s">
        <v>1113</v>
      </c>
      <c r="C165" s="9" t="s">
        <v>5964</v>
      </c>
      <c r="D165" s="9"/>
      <c r="E165" s="9" t="s">
        <v>1116</v>
      </c>
      <c r="F165" s="8" t="s">
        <v>168</v>
      </c>
      <c r="G165" s="8"/>
      <c r="H165" s="8"/>
      <c r="I165" s="8"/>
      <c r="J165" s="8"/>
      <c r="K165" s="8" t="s">
        <v>155</v>
      </c>
      <c r="L165" s="8"/>
      <c r="M165" s="66">
        <v>42888</v>
      </c>
      <c r="N165" s="65"/>
    </row>
    <row r="166" spans="1:14" s="11" customFormat="1" x14ac:dyDescent="0.25">
      <c r="A166" s="8"/>
      <c r="B166" s="9" t="s">
        <v>5965</v>
      </c>
      <c r="C166" s="9" t="s">
        <v>5966</v>
      </c>
      <c r="D166" s="9"/>
      <c r="E166" s="9" t="s">
        <v>6056</v>
      </c>
      <c r="F166" s="8" t="s">
        <v>168</v>
      </c>
      <c r="G166" s="8"/>
      <c r="H166" s="8"/>
      <c r="I166" s="8"/>
      <c r="J166" s="8"/>
      <c r="K166" s="8" t="s">
        <v>155</v>
      </c>
      <c r="L166" s="8"/>
      <c r="M166" s="66">
        <v>42898</v>
      </c>
      <c r="N166" s="65"/>
    </row>
    <row r="167" spans="1:14" s="11" customFormat="1" x14ac:dyDescent="0.25">
      <c r="A167" s="8"/>
      <c r="B167" s="9" t="s">
        <v>5967</v>
      </c>
      <c r="C167" s="9" t="s">
        <v>5968</v>
      </c>
      <c r="D167" s="9"/>
      <c r="E167" s="9" t="s">
        <v>6057</v>
      </c>
      <c r="F167" s="8" t="s">
        <v>168</v>
      </c>
      <c r="G167" s="8"/>
      <c r="H167" s="8"/>
      <c r="I167" s="8"/>
      <c r="J167" s="8"/>
      <c r="K167" s="8" t="s">
        <v>155</v>
      </c>
      <c r="L167" s="8"/>
      <c r="M167" s="66">
        <v>42914</v>
      </c>
      <c r="N167" s="65"/>
    </row>
    <row r="168" spans="1:14" s="11" customFormat="1" x14ac:dyDescent="0.25">
      <c r="A168" s="8"/>
      <c r="B168" s="9" t="s">
        <v>971</v>
      </c>
      <c r="C168" s="9" t="s">
        <v>5969</v>
      </c>
      <c r="D168" s="9"/>
      <c r="E168" s="9" t="s">
        <v>6058</v>
      </c>
      <c r="F168" s="8" t="s">
        <v>168</v>
      </c>
      <c r="G168" s="8"/>
      <c r="H168" s="8"/>
      <c r="I168" s="8"/>
      <c r="J168" s="8"/>
      <c r="K168" s="8" t="s">
        <v>155</v>
      </c>
      <c r="L168" s="8"/>
      <c r="M168" s="66">
        <v>42916</v>
      </c>
      <c r="N168" s="65"/>
    </row>
    <row r="169" spans="1:14" s="11" customFormat="1" x14ac:dyDescent="0.25">
      <c r="A169" s="8"/>
      <c r="B169" s="9" t="s">
        <v>8</v>
      </c>
      <c r="C169" s="9" t="s">
        <v>1210</v>
      </c>
      <c r="D169" s="9"/>
      <c r="E169" s="9" t="s">
        <v>1212</v>
      </c>
      <c r="F169" s="8" t="s">
        <v>168</v>
      </c>
      <c r="G169" s="8"/>
      <c r="H169" s="8"/>
      <c r="I169" s="8"/>
      <c r="J169" s="8"/>
      <c r="K169" s="8" t="s">
        <v>155</v>
      </c>
      <c r="L169" s="8"/>
      <c r="M169" s="66">
        <v>42916</v>
      </c>
      <c r="N169" s="65"/>
    </row>
    <row r="170" spans="1:14" s="11" customFormat="1" x14ac:dyDescent="0.25">
      <c r="A170" s="8"/>
      <c r="B170" s="9" t="s">
        <v>5881</v>
      </c>
      <c r="C170" s="9" t="s">
        <v>441</v>
      </c>
      <c r="D170" s="9"/>
      <c r="E170" s="9" t="s">
        <v>442</v>
      </c>
      <c r="F170" s="8" t="s">
        <v>168</v>
      </c>
      <c r="G170" s="8"/>
      <c r="H170" s="8"/>
      <c r="I170" s="8"/>
      <c r="J170" s="8"/>
      <c r="K170" s="8" t="s">
        <v>155</v>
      </c>
      <c r="L170" s="8"/>
      <c r="M170" s="66">
        <v>42930</v>
      </c>
      <c r="N170" s="65"/>
    </row>
    <row r="171" spans="1:14" s="11" customFormat="1" x14ac:dyDescent="0.25">
      <c r="A171" s="8"/>
      <c r="B171" s="9" t="s">
        <v>402</v>
      </c>
      <c r="C171" s="9" t="s">
        <v>5970</v>
      </c>
      <c r="D171" s="9"/>
      <c r="E171" s="9" t="s">
        <v>6059</v>
      </c>
      <c r="F171" s="8" t="s">
        <v>168</v>
      </c>
      <c r="G171" s="8"/>
      <c r="H171" s="8"/>
      <c r="I171" s="8"/>
      <c r="J171" s="8"/>
      <c r="K171" s="8" t="s">
        <v>155</v>
      </c>
      <c r="L171" s="8"/>
      <c r="M171" s="66">
        <v>42946</v>
      </c>
      <c r="N171" s="65"/>
    </row>
    <row r="172" spans="1:14" s="11" customFormat="1" x14ac:dyDescent="0.25">
      <c r="A172" s="8"/>
      <c r="B172" s="9" t="s">
        <v>5971</v>
      </c>
      <c r="C172" s="9" t="s">
        <v>5972</v>
      </c>
      <c r="D172" s="9"/>
      <c r="E172" s="9" t="s">
        <v>6060</v>
      </c>
      <c r="F172" s="8" t="s">
        <v>168</v>
      </c>
      <c r="G172" s="8"/>
      <c r="H172" s="8"/>
      <c r="I172" s="8"/>
      <c r="J172" s="8"/>
      <c r="K172" s="8" t="s">
        <v>155</v>
      </c>
      <c r="L172" s="8"/>
      <c r="M172" s="66">
        <v>42947</v>
      </c>
      <c r="N172" s="65"/>
    </row>
    <row r="173" spans="1:14" s="11" customFormat="1" x14ac:dyDescent="0.25">
      <c r="A173" s="8"/>
      <c r="B173" s="9" t="s">
        <v>5973</v>
      </c>
      <c r="C173" s="9" t="s">
        <v>5974</v>
      </c>
      <c r="D173" s="9"/>
      <c r="E173" s="9" t="s">
        <v>6061</v>
      </c>
      <c r="F173" s="8" t="s">
        <v>168</v>
      </c>
      <c r="G173" s="8"/>
      <c r="H173" s="8"/>
      <c r="I173" s="8"/>
      <c r="J173" s="8"/>
      <c r="K173" s="8" t="s">
        <v>155</v>
      </c>
      <c r="L173" s="8"/>
      <c r="M173" s="66">
        <v>42978</v>
      </c>
      <c r="N173" s="65"/>
    </row>
    <row r="174" spans="1:14" s="11" customFormat="1" x14ac:dyDescent="0.25">
      <c r="A174" s="8"/>
      <c r="B174" s="9" t="s">
        <v>5975</v>
      </c>
      <c r="C174" s="9" t="s">
        <v>5976</v>
      </c>
      <c r="D174" s="9"/>
      <c r="E174" s="9" t="s">
        <v>6062</v>
      </c>
      <c r="F174" s="8" t="s">
        <v>168</v>
      </c>
      <c r="G174" s="8"/>
      <c r="H174" s="8"/>
      <c r="I174" s="8"/>
      <c r="J174" s="8"/>
      <c r="K174" s="8" t="s">
        <v>155</v>
      </c>
      <c r="L174" s="8"/>
      <c r="M174" s="66">
        <v>42978</v>
      </c>
      <c r="N174" s="65"/>
    </row>
    <row r="175" spans="1:14" s="11" customFormat="1" x14ac:dyDescent="0.25">
      <c r="A175" s="8"/>
      <c r="B175" s="9" t="s">
        <v>5977</v>
      </c>
      <c r="C175" s="9" t="s">
        <v>5868</v>
      </c>
      <c r="D175" s="9"/>
      <c r="E175" s="9" t="s">
        <v>6063</v>
      </c>
      <c r="F175" s="8" t="s">
        <v>168</v>
      </c>
      <c r="G175" s="8"/>
      <c r="H175" s="8"/>
      <c r="I175" s="8"/>
      <c r="J175" s="8"/>
      <c r="K175" s="8" t="s">
        <v>155</v>
      </c>
      <c r="L175" s="8"/>
      <c r="M175" s="66">
        <v>42993</v>
      </c>
      <c r="N175" s="65"/>
    </row>
    <row r="176" spans="1:14" s="11" customFormat="1" x14ac:dyDescent="0.25">
      <c r="A176" s="8"/>
      <c r="B176" s="9" t="s">
        <v>34</v>
      </c>
      <c r="C176" s="9" t="s">
        <v>5904</v>
      </c>
      <c r="D176" s="9"/>
      <c r="E176" s="9" t="s">
        <v>6021</v>
      </c>
      <c r="F176" s="8" t="s">
        <v>168</v>
      </c>
      <c r="G176" s="8"/>
      <c r="H176" s="8"/>
      <c r="I176" s="8"/>
      <c r="J176" s="8"/>
      <c r="K176" s="8" t="s">
        <v>155</v>
      </c>
      <c r="L176" s="8"/>
      <c r="M176" s="66">
        <v>42993</v>
      </c>
      <c r="N176" s="65"/>
    </row>
    <row r="177" spans="1:14" s="11" customFormat="1" x14ac:dyDescent="0.25">
      <c r="A177" s="8"/>
      <c r="B177" s="9" t="s">
        <v>5962</v>
      </c>
      <c r="C177" s="9" t="s">
        <v>1306</v>
      </c>
      <c r="D177" s="9"/>
      <c r="E177" s="9" t="s">
        <v>1308</v>
      </c>
      <c r="F177" s="8" t="s">
        <v>168</v>
      </c>
      <c r="G177" s="8"/>
      <c r="H177" s="8"/>
      <c r="I177" s="8"/>
      <c r="J177" s="8"/>
      <c r="K177" s="8" t="s">
        <v>155</v>
      </c>
      <c r="L177" s="8"/>
      <c r="M177" s="66">
        <v>43007</v>
      </c>
      <c r="N177" s="65"/>
    </row>
    <row r="178" spans="1:14" s="11" customFormat="1" x14ac:dyDescent="0.25">
      <c r="A178" s="8"/>
      <c r="B178" s="9" t="s">
        <v>5978</v>
      </c>
      <c r="C178" s="9" t="s">
        <v>5979</v>
      </c>
      <c r="D178" s="9"/>
      <c r="E178" s="9" t="s">
        <v>6064</v>
      </c>
      <c r="F178" s="8" t="s">
        <v>168</v>
      </c>
      <c r="G178" s="8"/>
      <c r="H178" s="8"/>
      <c r="I178" s="8"/>
      <c r="J178" s="8"/>
      <c r="K178" s="8" t="s">
        <v>155</v>
      </c>
      <c r="L178" s="8"/>
      <c r="M178" s="66">
        <v>43007</v>
      </c>
      <c r="N178" s="65"/>
    </row>
    <row r="179" spans="1:14" s="11" customFormat="1" x14ac:dyDescent="0.25">
      <c r="A179" s="8"/>
      <c r="B179" s="9" t="s">
        <v>26</v>
      </c>
      <c r="C179" s="9" t="s">
        <v>5980</v>
      </c>
      <c r="D179" s="9"/>
      <c r="E179" s="9" t="s">
        <v>6065</v>
      </c>
      <c r="F179" s="8" t="s">
        <v>168</v>
      </c>
      <c r="G179" s="8"/>
      <c r="H179" s="8"/>
      <c r="I179" s="8"/>
      <c r="J179" s="8"/>
      <c r="K179" s="8" t="s">
        <v>155</v>
      </c>
      <c r="L179" s="8"/>
      <c r="M179" s="66">
        <v>43007</v>
      </c>
      <c r="N179" s="65"/>
    </row>
    <row r="180" spans="1:14" s="11" customFormat="1" x14ac:dyDescent="0.25">
      <c r="A180" s="8"/>
      <c r="B180" s="9" t="s">
        <v>1213</v>
      </c>
      <c r="C180" s="9" t="s">
        <v>1214</v>
      </c>
      <c r="D180" s="9"/>
      <c r="E180" s="9" t="s">
        <v>1216</v>
      </c>
      <c r="F180" s="8" t="s">
        <v>168</v>
      </c>
      <c r="G180" s="8"/>
      <c r="H180" s="8"/>
      <c r="I180" s="8"/>
      <c r="J180" s="8"/>
      <c r="K180" s="8" t="s">
        <v>155</v>
      </c>
      <c r="L180" s="8"/>
      <c r="M180" s="66">
        <v>43007</v>
      </c>
      <c r="N180" s="65"/>
    </row>
    <row r="181" spans="1:14" s="11" customFormat="1" x14ac:dyDescent="0.25">
      <c r="A181" s="8"/>
      <c r="B181" s="9" t="s">
        <v>8</v>
      </c>
      <c r="C181" s="9" t="s">
        <v>1254</v>
      </c>
      <c r="D181" s="9"/>
      <c r="E181" s="9" t="s">
        <v>1256</v>
      </c>
      <c r="F181" s="8" t="s">
        <v>168</v>
      </c>
      <c r="G181" s="8"/>
      <c r="H181" s="8"/>
      <c r="I181" s="8"/>
      <c r="J181" s="8"/>
      <c r="K181" s="8" t="s">
        <v>155</v>
      </c>
      <c r="L181" s="8"/>
      <c r="M181" s="66">
        <v>43007</v>
      </c>
      <c r="N181" s="65"/>
    </row>
    <row r="182" spans="1:14" s="11" customFormat="1" x14ac:dyDescent="0.25">
      <c r="A182" s="8"/>
      <c r="B182" s="9" t="s">
        <v>2521</v>
      </c>
      <c r="C182" s="9" t="s">
        <v>5981</v>
      </c>
      <c r="D182" s="9"/>
      <c r="E182" s="9" t="s">
        <v>6066</v>
      </c>
      <c r="F182" s="8" t="s">
        <v>168</v>
      </c>
      <c r="G182" s="8"/>
      <c r="H182" s="8"/>
      <c r="I182" s="8"/>
      <c r="J182" s="8"/>
      <c r="K182" s="8" t="s">
        <v>155</v>
      </c>
      <c r="L182" s="8"/>
      <c r="M182" s="66">
        <v>43007</v>
      </c>
      <c r="N182" s="65"/>
    </row>
    <row r="183" spans="1:14" s="11" customFormat="1" x14ac:dyDescent="0.25">
      <c r="A183" s="8"/>
      <c r="B183" s="9" t="s">
        <v>459</v>
      </c>
      <c r="C183" s="9" t="s">
        <v>5982</v>
      </c>
      <c r="D183" s="9"/>
      <c r="E183" s="9" t="s">
        <v>6067</v>
      </c>
      <c r="F183" s="8" t="s">
        <v>168</v>
      </c>
      <c r="G183" s="8"/>
      <c r="H183" s="8"/>
      <c r="I183" s="8"/>
      <c r="J183" s="8"/>
      <c r="K183" s="8" t="s">
        <v>155</v>
      </c>
      <c r="L183" s="8"/>
      <c r="M183" s="66">
        <v>43007</v>
      </c>
      <c r="N183" s="65"/>
    </row>
    <row r="184" spans="1:14" s="11" customFormat="1" x14ac:dyDescent="0.25">
      <c r="A184" s="8"/>
      <c r="B184" s="9" t="s">
        <v>456</v>
      </c>
      <c r="C184" s="9" t="s">
        <v>5983</v>
      </c>
      <c r="D184" s="9"/>
      <c r="E184" s="9" t="s">
        <v>6068</v>
      </c>
      <c r="F184" s="8" t="s">
        <v>168</v>
      </c>
      <c r="G184" s="8"/>
      <c r="H184" s="8"/>
      <c r="I184" s="8"/>
      <c r="J184" s="8"/>
      <c r="K184" s="8" t="s">
        <v>155</v>
      </c>
      <c r="L184" s="8"/>
      <c r="M184" s="66">
        <v>43007</v>
      </c>
      <c r="N184" s="65"/>
    </row>
    <row r="185" spans="1:14" s="11" customFormat="1" x14ac:dyDescent="0.25">
      <c r="A185" s="8"/>
      <c r="B185" s="9" t="s">
        <v>5984</v>
      </c>
      <c r="C185" s="9" t="s">
        <v>414</v>
      </c>
      <c r="D185" s="9"/>
      <c r="E185" s="9" t="s">
        <v>415</v>
      </c>
      <c r="F185" s="8" t="s">
        <v>168</v>
      </c>
      <c r="G185" s="8"/>
      <c r="H185" s="8"/>
      <c r="I185" s="8"/>
      <c r="J185" s="8"/>
      <c r="K185" s="8" t="s">
        <v>155</v>
      </c>
      <c r="L185" s="8"/>
      <c r="M185" s="66">
        <v>43007</v>
      </c>
      <c r="N185" s="65"/>
    </row>
    <row r="186" spans="1:14" s="11" customFormat="1" x14ac:dyDescent="0.25">
      <c r="A186" s="8"/>
      <c r="B186" s="9" t="s">
        <v>487</v>
      </c>
      <c r="C186" s="9" t="s">
        <v>5985</v>
      </c>
      <c r="D186" s="9"/>
      <c r="E186" s="9" t="s">
        <v>488</v>
      </c>
      <c r="F186" s="8" t="s">
        <v>168</v>
      </c>
      <c r="G186" s="8"/>
      <c r="H186" s="8"/>
      <c r="I186" s="8"/>
      <c r="J186" s="8"/>
      <c r="K186" s="8" t="s">
        <v>155</v>
      </c>
      <c r="L186" s="8"/>
      <c r="M186" s="66">
        <v>43042</v>
      </c>
      <c r="N186" s="65"/>
    </row>
    <row r="187" spans="1:14" x14ac:dyDescent="0.25">
      <c r="A187" s="8"/>
      <c r="B187" s="9" t="s">
        <v>439</v>
      </c>
      <c r="C187" s="9" t="s">
        <v>530</v>
      </c>
      <c r="D187" s="9"/>
      <c r="E187" s="9" t="s">
        <v>531</v>
      </c>
      <c r="F187" s="8" t="s">
        <v>168</v>
      </c>
      <c r="G187" s="8"/>
      <c r="H187" s="8"/>
      <c r="I187" s="8"/>
      <c r="J187" s="8"/>
      <c r="K187" s="8" t="s">
        <v>155</v>
      </c>
      <c r="L187" s="8"/>
      <c r="M187" s="66">
        <v>43049</v>
      </c>
    </row>
    <row r="188" spans="1:14" x14ac:dyDescent="0.25">
      <c r="B188" s="73" t="s">
        <v>2</v>
      </c>
      <c r="C188" s="73" t="s">
        <v>418</v>
      </c>
      <c r="E188" s="73" t="s">
        <v>419</v>
      </c>
      <c r="F188" s="37" t="s">
        <v>168</v>
      </c>
      <c r="K188" s="8" t="s">
        <v>155</v>
      </c>
      <c r="M188" s="74">
        <v>43049</v>
      </c>
    </row>
    <row r="189" spans="1:14" x14ac:dyDescent="0.25">
      <c r="B189" s="73" t="s">
        <v>430</v>
      </c>
      <c r="C189" s="73" t="s">
        <v>431</v>
      </c>
      <c r="E189" s="73" t="s">
        <v>432</v>
      </c>
      <c r="F189" s="37" t="s">
        <v>168</v>
      </c>
      <c r="K189" s="8" t="s">
        <v>155</v>
      </c>
      <c r="M189" s="74">
        <v>43054</v>
      </c>
    </row>
    <row r="190" spans="1:14" x14ac:dyDescent="0.25">
      <c r="B190" s="73" t="s">
        <v>503</v>
      </c>
      <c r="C190" s="73" t="s">
        <v>504</v>
      </c>
      <c r="E190" s="73" t="s">
        <v>505</v>
      </c>
      <c r="F190" s="37" t="s">
        <v>168</v>
      </c>
      <c r="K190" s="8" t="s">
        <v>155</v>
      </c>
      <c r="M190" s="74">
        <v>43063</v>
      </c>
    </row>
    <row r="191" spans="1:14" x14ac:dyDescent="0.25">
      <c r="B191" s="73" t="s">
        <v>527</v>
      </c>
      <c r="C191" s="73" t="s">
        <v>528</v>
      </c>
      <c r="E191" s="73" t="s">
        <v>529</v>
      </c>
      <c r="F191" s="37" t="s">
        <v>168</v>
      </c>
      <c r="K191" s="8" t="s">
        <v>155</v>
      </c>
      <c r="M191" s="74">
        <v>43069</v>
      </c>
    </row>
    <row r="192" spans="1:14" x14ac:dyDescent="0.25">
      <c r="B192" s="73" t="s">
        <v>48</v>
      </c>
      <c r="C192" s="73" t="s">
        <v>497</v>
      </c>
      <c r="E192" s="73" t="s">
        <v>498</v>
      </c>
      <c r="F192" s="37" t="s">
        <v>168</v>
      </c>
      <c r="K192" s="8" t="s">
        <v>155</v>
      </c>
      <c r="M192" s="74">
        <v>43100</v>
      </c>
    </row>
    <row r="193" spans="2:13" x14ac:dyDescent="0.25">
      <c r="B193" s="73" t="s">
        <v>44</v>
      </c>
      <c r="C193" s="73" t="s">
        <v>547</v>
      </c>
      <c r="E193" s="73" t="s">
        <v>548</v>
      </c>
      <c r="F193" s="37" t="s">
        <v>168</v>
      </c>
      <c r="K193" s="8" t="s">
        <v>155</v>
      </c>
      <c r="M193" s="74">
        <v>43100</v>
      </c>
    </row>
    <row r="194" spans="2:13" x14ac:dyDescent="0.25">
      <c r="B194" s="73" t="s">
        <v>549</v>
      </c>
      <c r="C194" s="73" t="s">
        <v>550</v>
      </c>
      <c r="E194" s="73" t="s">
        <v>551</v>
      </c>
      <c r="F194" s="37" t="s">
        <v>168</v>
      </c>
      <c r="K194" s="8" t="s">
        <v>155</v>
      </c>
      <c r="M194" s="74">
        <v>43100</v>
      </c>
    </row>
    <row r="195" spans="2:13" x14ac:dyDescent="0.25">
      <c r="B195" s="73" t="s">
        <v>404</v>
      </c>
      <c r="C195" s="73" t="s">
        <v>405</v>
      </c>
      <c r="E195" s="73" t="s">
        <v>406</v>
      </c>
      <c r="F195" s="37" t="s">
        <v>168</v>
      </c>
      <c r="K195" s="8" t="s">
        <v>155</v>
      </c>
      <c r="M195" s="74">
        <v>43100</v>
      </c>
    </row>
    <row r="196" spans="2:13" x14ac:dyDescent="0.25">
      <c r="B196" s="73" t="s">
        <v>57</v>
      </c>
      <c r="C196" s="73" t="s">
        <v>541</v>
      </c>
      <c r="E196" s="73" t="s">
        <v>542</v>
      </c>
      <c r="F196" s="37" t="s">
        <v>168</v>
      </c>
      <c r="K196" s="8" t="s">
        <v>155</v>
      </c>
      <c r="M196" s="74">
        <v>43100</v>
      </c>
    </row>
    <row r="197" spans="2:13" x14ac:dyDescent="0.25">
      <c r="B197" s="73" t="s">
        <v>552</v>
      </c>
      <c r="C197" s="73" t="s">
        <v>553</v>
      </c>
      <c r="E197" s="73" t="s">
        <v>554</v>
      </c>
      <c r="F197" s="37" t="s">
        <v>168</v>
      </c>
      <c r="K197" s="8" t="s">
        <v>155</v>
      </c>
      <c r="M197" s="74">
        <v>43105</v>
      </c>
    </row>
    <row r="198" spans="2:13" x14ac:dyDescent="0.25">
      <c r="B198" s="73" t="s">
        <v>532</v>
      </c>
      <c r="C198" s="73" t="s">
        <v>533</v>
      </c>
      <c r="E198" s="73" t="s">
        <v>260</v>
      </c>
      <c r="F198" s="37" t="s">
        <v>168</v>
      </c>
      <c r="K198" s="8" t="s">
        <v>155</v>
      </c>
      <c r="M198" s="74">
        <v>43131</v>
      </c>
    </row>
  </sheetData>
  <autoFilter ref="A1:F99"/>
  <hyperlinks>
    <hyperlink ref="E24" r:id="rId1"/>
    <hyperlink ref="E83" r:id="rId2"/>
    <hyperlink ref="E19" r:id="rId3"/>
    <hyperlink ref="E26" r:id="rId4"/>
    <hyperlink ref="E33" r:id="rId5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'[1]Tracker Lists'!#REF!</xm:f>
          </x14:formula1>
          <xm:sqref>K2:K198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99"/>
  </sheetPr>
  <dimension ref="A1:U1107"/>
  <sheetViews>
    <sheetView zoomScale="85" zoomScaleNormal="85" workbookViewId="0">
      <pane xSplit="4" ySplit="1" topLeftCell="E852" activePane="bottomRight" state="frozen"/>
      <selection activeCell="E8" sqref="E8"/>
      <selection pane="topRight" activeCell="E8" sqref="E8"/>
      <selection pane="bottomLeft" activeCell="E8" sqref="E8"/>
      <selection pane="bottomRight" activeCell="B876" sqref="B876"/>
    </sheetView>
  </sheetViews>
  <sheetFormatPr baseColWidth="10" defaultRowHeight="15" x14ac:dyDescent="0.25"/>
  <cols>
    <col min="1" max="1" width="10.140625" bestFit="1" customWidth="1"/>
    <col min="2" max="2" width="15" bestFit="1" customWidth="1"/>
    <col min="3" max="3" width="18.7109375" bestFit="1" customWidth="1"/>
    <col min="4" max="4" width="26" bestFit="1" customWidth="1"/>
    <col min="5" max="5" width="38.42578125" bestFit="1" customWidth="1"/>
    <col min="6" max="6" width="13.42578125" bestFit="1" customWidth="1"/>
    <col min="7" max="7" width="17.5703125" bestFit="1" customWidth="1"/>
    <col min="8" max="8" width="14.7109375" bestFit="1" customWidth="1"/>
    <col min="9" max="9" width="13.85546875" bestFit="1" customWidth="1"/>
    <col min="10" max="10" width="15.140625" bestFit="1" customWidth="1"/>
    <col min="11" max="11" width="25.85546875" bestFit="1" customWidth="1"/>
    <col min="12" max="12" width="30.5703125" bestFit="1" customWidth="1"/>
    <col min="13" max="13" width="34" bestFit="1" customWidth="1"/>
    <col min="14" max="14" width="132.140625" bestFit="1" customWidth="1"/>
    <col min="15" max="15" width="11.140625" bestFit="1" customWidth="1"/>
    <col min="16" max="16" width="30.5703125" bestFit="1" customWidth="1"/>
    <col min="17" max="17" width="39" bestFit="1" customWidth="1"/>
    <col min="18" max="18" width="24.42578125" bestFit="1" customWidth="1"/>
    <col min="19" max="19" width="32.85546875" bestFit="1" customWidth="1"/>
    <col min="20" max="20" width="27.42578125" bestFit="1" customWidth="1"/>
    <col min="21" max="21" width="35.7109375" bestFit="1" customWidth="1"/>
  </cols>
  <sheetData>
    <row r="1" spans="1:21" s="2" customFormat="1" x14ac:dyDescent="0.25">
      <c r="A1" s="2" t="s">
        <v>559</v>
      </c>
      <c r="B1" s="2" t="s">
        <v>130</v>
      </c>
      <c r="C1" s="2" t="s">
        <v>131</v>
      </c>
      <c r="D1" s="2" t="s">
        <v>142</v>
      </c>
      <c r="E1" s="2" t="s">
        <v>560</v>
      </c>
      <c r="F1" s="2" t="s">
        <v>561</v>
      </c>
      <c r="G1" s="2" t="s">
        <v>562</v>
      </c>
      <c r="H1" s="2" t="s">
        <v>563</v>
      </c>
      <c r="I1" s="2" t="s">
        <v>564</v>
      </c>
      <c r="J1" s="2" t="s">
        <v>565</v>
      </c>
      <c r="K1" s="2" t="s">
        <v>566</v>
      </c>
      <c r="L1" s="2" t="s">
        <v>567</v>
      </c>
      <c r="M1" s="2" t="s">
        <v>568</v>
      </c>
      <c r="N1" s="2" t="s">
        <v>569</v>
      </c>
      <c r="O1" s="2" t="s">
        <v>570</v>
      </c>
      <c r="P1" s="2" t="s">
        <v>571</v>
      </c>
      <c r="Q1" s="2" t="s">
        <v>572</v>
      </c>
      <c r="R1" s="2" t="s">
        <v>573</v>
      </c>
      <c r="S1" s="2" t="s">
        <v>574</v>
      </c>
      <c r="T1" s="2" t="s">
        <v>575</v>
      </c>
      <c r="U1" s="2" t="s">
        <v>576</v>
      </c>
    </row>
    <row r="2" spans="1:21" x14ac:dyDescent="0.25">
      <c r="A2" t="s">
        <v>1391</v>
      </c>
      <c r="B2" t="s">
        <v>1392</v>
      </c>
      <c r="C2" t="s">
        <v>1393</v>
      </c>
      <c r="D2" t="s">
        <v>1394</v>
      </c>
      <c r="E2" t="s">
        <v>1395</v>
      </c>
      <c r="F2" t="s">
        <v>1396</v>
      </c>
      <c r="G2" t="s">
        <v>1396</v>
      </c>
      <c r="H2" t="s">
        <v>583</v>
      </c>
      <c r="I2" t="s">
        <v>583</v>
      </c>
      <c r="J2" t="s">
        <v>583</v>
      </c>
      <c r="K2" t="s">
        <v>583</v>
      </c>
      <c r="L2" t="s">
        <v>1397</v>
      </c>
      <c r="M2" t="s">
        <v>1396</v>
      </c>
      <c r="N2" t="s">
        <v>1396</v>
      </c>
      <c r="O2" t="s">
        <v>583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</row>
    <row r="3" spans="1:21" x14ac:dyDescent="0.25">
      <c r="A3" t="s">
        <v>1398</v>
      </c>
      <c r="B3" t="s">
        <v>1399</v>
      </c>
      <c r="C3" t="s">
        <v>1400</v>
      </c>
      <c r="D3" t="s">
        <v>1401</v>
      </c>
      <c r="E3" t="s">
        <v>1402</v>
      </c>
      <c r="F3" t="s">
        <v>1396</v>
      </c>
      <c r="G3" t="s">
        <v>1396</v>
      </c>
      <c r="H3" t="s">
        <v>582</v>
      </c>
      <c r="I3" t="s">
        <v>582</v>
      </c>
      <c r="J3" t="s">
        <v>582</v>
      </c>
      <c r="K3" t="s">
        <v>582</v>
      </c>
      <c r="L3" t="s">
        <v>1396</v>
      </c>
      <c r="M3" t="s">
        <v>1396</v>
      </c>
      <c r="N3" t="s">
        <v>1396</v>
      </c>
      <c r="O3" t="s">
        <v>582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</row>
    <row r="4" spans="1:21" x14ac:dyDescent="0.25">
      <c r="A4" t="s">
        <v>1403</v>
      </c>
      <c r="B4" t="s">
        <v>629</v>
      </c>
      <c r="C4" t="s">
        <v>1404</v>
      </c>
      <c r="D4" t="s">
        <v>1405</v>
      </c>
      <c r="E4" t="s">
        <v>1406</v>
      </c>
      <c r="F4" t="s">
        <v>1407</v>
      </c>
      <c r="G4" t="s">
        <v>1372</v>
      </c>
      <c r="H4" t="s">
        <v>583</v>
      </c>
      <c r="I4" t="s">
        <v>582</v>
      </c>
      <c r="J4" t="s">
        <v>582</v>
      </c>
      <c r="K4" t="s">
        <v>582</v>
      </c>
      <c r="L4" t="s">
        <v>1396</v>
      </c>
      <c r="M4" t="s">
        <v>1396</v>
      </c>
      <c r="N4" t="s">
        <v>1396</v>
      </c>
      <c r="O4" t="s">
        <v>583</v>
      </c>
      <c r="P4">
        <v>180</v>
      </c>
      <c r="Q4">
        <v>167</v>
      </c>
      <c r="R4">
        <v>0</v>
      </c>
      <c r="S4">
        <v>0</v>
      </c>
      <c r="T4">
        <v>0</v>
      </c>
      <c r="U4">
        <v>0</v>
      </c>
    </row>
    <row r="5" spans="1:21" x14ac:dyDescent="0.25">
      <c r="A5" t="s">
        <v>1408</v>
      </c>
      <c r="B5" t="s">
        <v>1409</v>
      </c>
      <c r="C5" t="s">
        <v>1410</v>
      </c>
      <c r="D5" t="s">
        <v>1411</v>
      </c>
      <c r="E5" t="s">
        <v>1412</v>
      </c>
      <c r="F5" t="s">
        <v>1407</v>
      </c>
      <c r="G5" t="s">
        <v>1413</v>
      </c>
      <c r="H5" t="s">
        <v>582</v>
      </c>
      <c r="I5" t="s">
        <v>582</v>
      </c>
      <c r="J5" t="s">
        <v>582</v>
      </c>
      <c r="K5" t="s">
        <v>582</v>
      </c>
      <c r="L5" t="s">
        <v>1396</v>
      </c>
      <c r="M5" t="s">
        <v>1396</v>
      </c>
      <c r="N5" t="s">
        <v>1396</v>
      </c>
      <c r="O5" t="s">
        <v>582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</row>
    <row r="6" spans="1:21" x14ac:dyDescent="0.25">
      <c r="A6" t="s">
        <v>1414</v>
      </c>
      <c r="B6" t="s">
        <v>1415</v>
      </c>
      <c r="C6" t="s">
        <v>772</v>
      </c>
      <c r="D6" t="s">
        <v>1416</v>
      </c>
      <c r="E6" t="s">
        <v>1417</v>
      </c>
      <c r="F6" t="s">
        <v>1407</v>
      </c>
      <c r="G6" t="s">
        <v>1418</v>
      </c>
      <c r="H6" t="s">
        <v>583</v>
      </c>
      <c r="I6" t="s">
        <v>583</v>
      </c>
      <c r="J6" t="s">
        <v>582</v>
      </c>
      <c r="K6" t="s">
        <v>582</v>
      </c>
      <c r="L6" t="s">
        <v>1396</v>
      </c>
      <c r="M6" t="s">
        <v>1396</v>
      </c>
      <c r="N6" t="s">
        <v>1396</v>
      </c>
      <c r="O6" t="s">
        <v>583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</row>
    <row r="7" spans="1:21" x14ac:dyDescent="0.25">
      <c r="A7" t="s">
        <v>1419</v>
      </c>
      <c r="B7" t="s">
        <v>1213</v>
      </c>
      <c r="C7" t="s">
        <v>1027</v>
      </c>
      <c r="D7" t="s">
        <v>1420</v>
      </c>
      <c r="E7" t="s">
        <v>1421</v>
      </c>
      <c r="F7" t="s">
        <v>1407</v>
      </c>
      <c r="G7" t="s">
        <v>1418</v>
      </c>
      <c r="H7" t="s">
        <v>582</v>
      </c>
      <c r="I7" t="s">
        <v>583</v>
      </c>
      <c r="J7" t="s">
        <v>583</v>
      </c>
      <c r="K7" t="s">
        <v>583</v>
      </c>
      <c r="L7" t="s">
        <v>584</v>
      </c>
      <c r="M7" t="s">
        <v>1422</v>
      </c>
      <c r="N7" t="s">
        <v>1396</v>
      </c>
      <c r="O7" t="s">
        <v>583</v>
      </c>
      <c r="P7">
        <v>0</v>
      </c>
      <c r="Q7">
        <v>0</v>
      </c>
      <c r="R7">
        <v>256</v>
      </c>
      <c r="S7">
        <v>0</v>
      </c>
      <c r="T7">
        <v>291</v>
      </c>
      <c r="U7">
        <v>0</v>
      </c>
    </row>
    <row r="8" spans="1:21" x14ac:dyDescent="0.25">
      <c r="A8" t="s">
        <v>1423</v>
      </c>
      <c r="B8" t="s">
        <v>1424</v>
      </c>
      <c r="C8" t="s">
        <v>1425</v>
      </c>
      <c r="D8" t="s">
        <v>1426</v>
      </c>
      <c r="E8" t="s">
        <v>1427</v>
      </c>
      <c r="F8" t="s">
        <v>1407</v>
      </c>
      <c r="G8" t="s">
        <v>1372</v>
      </c>
      <c r="H8" t="s">
        <v>582</v>
      </c>
      <c r="I8" t="s">
        <v>583</v>
      </c>
      <c r="J8" t="s">
        <v>582</v>
      </c>
      <c r="K8" t="s">
        <v>583</v>
      </c>
      <c r="L8" t="s">
        <v>584</v>
      </c>
      <c r="M8" t="s">
        <v>1428</v>
      </c>
      <c r="N8" t="s">
        <v>1396</v>
      </c>
      <c r="O8" t="s">
        <v>583</v>
      </c>
      <c r="P8">
        <v>0</v>
      </c>
      <c r="Q8">
        <v>0</v>
      </c>
      <c r="R8">
        <v>447</v>
      </c>
      <c r="S8">
        <v>0</v>
      </c>
      <c r="T8">
        <v>0</v>
      </c>
      <c r="U8">
        <v>0</v>
      </c>
    </row>
    <row r="9" spans="1:21" x14ac:dyDescent="0.25">
      <c r="A9" t="s">
        <v>1429</v>
      </c>
      <c r="B9" t="s">
        <v>1430</v>
      </c>
      <c r="C9" t="s">
        <v>1431</v>
      </c>
      <c r="D9" t="s">
        <v>1432</v>
      </c>
      <c r="E9" t="s">
        <v>1433</v>
      </c>
      <c r="F9" t="s">
        <v>1407</v>
      </c>
      <c r="G9" t="s">
        <v>1396</v>
      </c>
      <c r="H9" t="s">
        <v>582</v>
      </c>
      <c r="I9" t="s">
        <v>582</v>
      </c>
      <c r="J9" t="s">
        <v>582</v>
      </c>
      <c r="K9" t="s">
        <v>582</v>
      </c>
      <c r="L9" t="s">
        <v>1396</v>
      </c>
      <c r="M9" t="s">
        <v>1396</v>
      </c>
      <c r="N9" t="s">
        <v>1396</v>
      </c>
      <c r="O9" t="s">
        <v>582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</row>
    <row r="10" spans="1:21" x14ac:dyDescent="0.25">
      <c r="A10" t="s">
        <v>1434</v>
      </c>
      <c r="B10" t="s">
        <v>1435</v>
      </c>
      <c r="C10" t="s">
        <v>1436</v>
      </c>
      <c r="D10" t="s">
        <v>1437</v>
      </c>
      <c r="E10" t="s">
        <v>1438</v>
      </c>
      <c r="F10" t="s">
        <v>1407</v>
      </c>
      <c r="G10" t="s">
        <v>1418</v>
      </c>
      <c r="H10" t="s">
        <v>583</v>
      </c>
      <c r="I10" t="s">
        <v>583</v>
      </c>
      <c r="J10" t="s">
        <v>583</v>
      </c>
      <c r="K10" t="s">
        <v>582</v>
      </c>
      <c r="L10" t="s">
        <v>1396</v>
      </c>
      <c r="M10" t="s">
        <v>1396</v>
      </c>
      <c r="N10" t="s">
        <v>1396</v>
      </c>
      <c r="O10" t="s">
        <v>583</v>
      </c>
      <c r="P10">
        <v>97</v>
      </c>
      <c r="Q10">
        <v>0</v>
      </c>
      <c r="R10">
        <v>48</v>
      </c>
      <c r="S10">
        <v>0</v>
      </c>
      <c r="T10">
        <v>207</v>
      </c>
      <c r="U10">
        <v>0</v>
      </c>
    </row>
    <row r="11" spans="1:21" x14ac:dyDescent="0.25">
      <c r="A11" t="s">
        <v>1439</v>
      </c>
      <c r="B11" t="s">
        <v>1440</v>
      </c>
      <c r="C11" t="s">
        <v>1441</v>
      </c>
      <c r="D11" t="s">
        <v>1442</v>
      </c>
      <c r="E11" t="s">
        <v>1443</v>
      </c>
      <c r="F11" t="s">
        <v>1407</v>
      </c>
      <c r="G11" t="s">
        <v>1413</v>
      </c>
      <c r="H11" t="s">
        <v>582</v>
      </c>
      <c r="I11" t="s">
        <v>583</v>
      </c>
      <c r="J11" t="s">
        <v>582</v>
      </c>
      <c r="K11" t="s">
        <v>583</v>
      </c>
      <c r="L11" t="s">
        <v>590</v>
      </c>
      <c r="M11" t="s">
        <v>1444</v>
      </c>
      <c r="N11" t="s">
        <v>1396</v>
      </c>
      <c r="O11" t="s">
        <v>583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</row>
    <row r="12" spans="1:21" x14ac:dyDescent="0.25">
      <c r="A12" t="s">
        <v>1445</v>
      </c>
      <c r="B12" t="s">
        <v>1242</v>
      </c>
      <c r="C12" t="s">
        <v>1446</v>
      </c>
      <c r="D12" t="s">
        <v>1447</v>
      </c>
      <c r="E12" t="s">
        <v>1448</v>
      </c>
      <c r="F12" t="s">
        <v>1407</v>
      </c>
      <c r="G12" t="s">
        <v>1396</v>
      </c>
      <c r="H12" t="s">
        <v>582</v>
      </c>
      <c r="I12" t="s">
        <v>582</v>
      </c>
      <c r="J12" t="s">
        <v>582</v>
      </c>
      <c r="K12" t="s">
        <v>582</v>
      </c>
      <c r="L12" t="s">
        <v>1396</v>
      </c>
      <c r="M12" t="s">
        <v>1396</v>
      </c>
      <c r="N12" t="s">
        <v>1396</v>
      </c>
      <c r="O12" t="s">
        <v>582</v>
      </c>
      <c r="P12">
        <v>0</v>
      </c>
      <c r="Q12">
        <v>48</v>
      </c>
      <c r="R12">
        <v>0</v>
      </c>
      <c r="S12">
        <v>49</v>
      </c>
      <c r="T12">
        <v>0</v>
      </c>
      <c r="U12">
        <v>0</v>
      </c>
    </row>
    <row r="13" spans="1:21" x14ac:dyDescent="0.25">
      <c r="A13" t="s">
        <v>1449</v>
      </c>
      <c r="B13" t="s">
        <v>1242</v>
      </c>
      <c r="C13" t="s">
        <v>1450</v>
      </c>
      <c r="D13" t="s">
        <v>1451</v>
      </c>
      <c r="E13" t="s">
        <v>1452</v>
      </c>
      <c r="F13" t="s">
        <v>1407</v>
      </c>
      <c r="G13" t="s">
        <v>1418</v>
      </c>
      <c r="H13" t="s">
        <v>582</v>
      </c>
      <c r="I13" t="s">
        <v>582</v>
      </c>
      <c r="J13" t="s">
        <v>582</v>
      </c>
      <c r="K13" t="s">
        <v>582</v>
      </c>
      <c r="L13" t="s">
        <v>1396</v>
      </c>
      <c r="M13" t="s">
        <v>1396</v>
      </c>
      <c r="N13" t="s">
        <v>1396</v>
      </c>
      <c r="O13" t="s">
        <v>582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</row>
    <row r="14" spans="1:21" x14ac:dyDescent="0.25">
      <c r="A14" t="s">
        <v>1453</v>
      </c>
      <c r="B14" t="s">
        <v>1454</v>
      </c>
      <c r="C14" t="s">
        <v>1455</v>
      </c>
      <c r="D14" t="s">
        <v>1456</v>
      </c>
      <c r="E14" t="s">
        <v>1457</v>
      </c>
      <c r="F14" t="s">
        <v>1407</v>
      </c>
      <c r="G14" t="s">
        <v>1413</v>
      </c>
      <c r="H14" t="s">
        <v>582</v>
      </c>
      <c r="I14" t="s">
        <v>582</v>
      </c>
      <c r="J14" t="s">
        <v>582</v>
      </c>
      <c r="K14" t="s">
        <v>583</v>
      </c>
      <c r="L14" t="s">
        <v>590</v>
      </c>
      <c r="M14" t="s">
        <v>1444</v>
      </c>
      <c r="N14" t="s">
        <v>1396</v>
      </c>
      <c r="O14" t="s">
        <v>583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</row>
    <row r="15" spans="1:21" x14ac:dyDescent="0.25">
      <c r="A15" t="s">
        <v>1458</v>
      </c>
      <c r="B15" t="s">
        <v>1459</v>
      </c>
      <c r="C15" t="s">
        <v>1460</v>
      </c>
      <c r="D15" t="s">
        <v>1461</v>
      </c>
      <c r="E15" t="s">
        <v>1462</v>
      </c>
      <c r="F15" t="s">
        <v>1407</v>
      </c>
      <c r="G15" t="s">
        <v>1396</v>
      </c>
      <c r="H15" t="s">
        <v>582</v>
      </c>
      <c r="I15" t="s">
        <v>582</v>
      </c>
      <c r="J15" t="s">
        <v>582</v>
      </c>
      <c r="K15" t="s">
        <v>582</v>
      </c>
      <c r="L15" t="s">
        <v>1396</v>
      </c>
      <c r="M15" t="s">
        <v>1396</v>
      </c>
      <c r="N15" t="s">
        <v>1396</v>
      </c>
      <c r="O15" t="s">
        <v>582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</row>
    <row r="16" spans="1:21" x14ac:dyDescent="0.25">
      <c r="A16" t="s">
        <v>1463</v>
      </c>
      <c r="B16" t="s">
        <v>1464</v>
      </c>
      <c r="C16" t="s">
        <v>1465</v>
      </c>
      <c r="D16" t="s">
        <v>1466</v>
      </c>
      <c r="E16" t="s">
        <v>1467</v>
      </c>
      <c r="F16" t="s">
        <v>1407</v>
      </c>
      <c r="G16" t="s">
        <v>1413</v>
      </c>
      <c r="H16" t="s">
        <v>582</v>
      </c>
      <c r="I16" t="s">
        <v>582</v>
      </c>
      <c r="J16" t="s">
        <v>582</v>
      </c>
      <c r="K16" t="s">
        <v>583</v>
      </c>
      <c r="L16" t="s">
        <v>584</v>
      </c>
      <c r="M16" t="s">
        <v>1468</v>
      </c>
      <c r="N16" t="s">
        <v>1396</v>
      </c>
      <c r="O16" t="s">
        <v>583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</row>
    <row r="17" spans="1:21" x14ac:dyDescent="0.25">
      <c r="A17" t="s">
        <v>1469</v>
      </c>
      <c r="B17" t="s">
        <v>1246</v>
      </c>
      <c r="C17" t="s">
        <v>1470</v>
      </c>
      <c r="D17" t="s">
        <v>1471</v>
      </c>
      <c r="E17" t="s">
        <v>1472</v>
      </c>
      <c r="F17" t="s">
        <v>1407</v>
      </c>
      <c r="G17" t="s">
        <v>1418</v>
      </c>
      <c r="H17" t="s">
        <v>582</v>
      </c>
      <c r="I17" t="s">
        <v>582</v>
      </c>
      <c r="J17" t="s">
        <v>582</v>
      </c>
      <c r="K17" t="s">
        <v>582</v>
      </c>
      <c r="L17" t="s">
        <v>1396</v>
      </c>
      <c r="M17" t="s">
        <v>1396</v>
      </c>
      <c r="N17" t="s">
        <v>1396</v>
      </c>
      <c r="O17" t="s">
        <v>582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</row>
    <row r="18" spans="1:21" x14ac:dyDescent="0.25">
      <c r="A18" t="s">
        <v>1473</v>
      </c>
      <c r="B18" t="s">
        <v>1474</v>
      </c>
      <c r="C18" t="s">
        <v>1475</v>
      </c>
      <c r="D18" t="s">
        <v>1476</v>
      </c>
      <c r="E18" t="s">
        <v>1477</v>
      </c>
      <c r="F18" t="s">
        <v>1407</v>
      </c>
      <c r="G18" t="s">
        <v>1372</v>
      </c>
      <c r="H18" t="s">
        <v>583</v>
      </c>
      <c r="I18" t="s">
        <v>582</v>
      </c>
      <c r="J18" t="s">
        <v>582</v>
      </c>
      <c r="K18" t="s">
        <v>582</v>
      </c>
      <c r="L18" t="s">
        <v>1396</v>
      </c>
      <c r="M18" t="s">
        <v>1396</v>
      </c>
      <c r="N18" t="s">
        <v>1396</v>
      </c>
      <c r="O18" t="s">
        <v>583</v>
      </c>
      <c r="P18">
        <v>125</v>
      </c>
      <c r="Q18">
        <v>0</v>
      </c>
      <c r="R18">
        <v>0</v>
      </c>
      <c r="S18">
        <v>0</v>
      </c>
      <c r="T18">
        <v>0</v>
      </c>
      <c r="U18">
        <v>0</v>
      </c>
    </row>
    <row r="19" spans="1:21" x14ac:dyDescent="0.25">
      <c r="A19" t="s">
        <v>1478</v>
      </c>
      <c r="B19" t="s">
        <v>1479</v>
      </c>
      <c r="C19" t="s">
        <v>1470</v>
      </c>
      <c r="D19" t="s">
        <v>1480</v>
      </c>
      <c r="E19" t="s">
        <v>1481</v>
      </c>
      <c r="F19" t="s">
        <v>1407</v>
      </c>
      <c r="G19" t="s">
        <v>1418</v>
      </c>
      <c r="H19" t="s">
        <v>583</v>
      </c>
      <c r="I19" t="s">
        <v>583</v>
      </c>
      <c r="J19" t="s">
        <v>582</v>
      </c>
      <c r="K19" t="s">
        <v>582</v>
      </c>
      <c r="L19" t="s">
        <v>1396</v>
      </c>
      <c r="M19" t="s">
        <v>1396</v>
      </c>
      <c r="N19" t="s">
        <v>1396</v>
      </c>
      <c r="O19" t="s">
        <v>583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</row>
    <row r="20" spans="1:21" x14ac:dyDescent="0.25">
      <c r="A20" t="s">
        <v>1482</v>
      </c>
      <c r="B20" t="s">
        <v>1483</v>
      </c>
      <c r="C20" t="s">
        <v>1484</v>
      </c>
      <c r="D20" t="s">
        <v>1485</v>
      </c>
      <c r="E20" t="s">
        <v>1486</v>
      </c>
      <c r="F20" t="s">
        <v>1407</v>
      </c>
      <c r="G20" t="s">
        <v>1413</v>
      </c>
      <c r="H20" t="s">
        <v>582</v>
      </c>
      <c r="I20" t="s">
        <v>582</v>
      </c>
      <c r="J20" t="s">
        <v>582</v>
      </c>
      <c r="K20" t="s">
        <v>583</v>
      </c>
      <c r="L20" t="s">
        <v>590</v>
      </c>
      <c r="M20" t="s">
        <v>1444</v>
      </c>
      <c r="N20" t="s">
        <v>1396</v>
      </c>
      <c r="O20" t="s">
        <v>583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</row>
    <row r="21" spans="1:21" x14ac:dyDescent="0.25">
      <c r="A21" t="s">
        <v>1487</v>
      </c>
      <c r="B21" t="s">
        <v>1488</v>
      </c>
      <c r="C21" t="s">
        <v>1489</v>
      </c>
      <c r="D21" t="s">
        <v>1490</v>
      </c>
      <c r="E21" t="s">
        <v>1491</v>
      </c>
      <c r="F21" t="s">
        <v>1396</v>
      </c>
      <c r="G21" t="s">
        <v>1396</v>
      </c>
      <c r="H21" t="s">
        <v>582</v>
      </c>
      <c r="I21" t="s">
        <v>582</v>
      </c>
      <c r="J21" t="s">
        <v>582</v>
      </c>
      <c r="K21" t="s">
        <v>583</v>
      </c>
      <c r="L21" t="s">
        <v>1492</v>
      </c>
      <c r="M21" t="s">
        <v>1396</v>
      </c>
      <c r="N21" t="s">
        <v>1396</v>
      </c>
      <c r="O21" t="s">
        <v>583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</row>
    <row r="22" spans="1:21" x14ac:dyDescent="0.25">
      <c r="A22" t="s">
        <v>1493</v>
      </c>
      <c r="B22" t="s">
        <v>1494</v>
      </c>
      <c r="C22" t="s">
        <v>1323</v>
      </c>
      <c r="D22" t="s">
        <v>1495</v>
      </c>
      <c r="E22" t="s">
        <v>1496</v>
      </c>
      <c r="F22" t="s">
        <v>1396</v>
      </c>
      <c r="G22" t="s">
        <v>1396</v>
      </c>
      <c r="H22" t="s">
        <v>582</v>
      </c>
      <c r="I22" t="s">
        <v>582</v>
      </c>
      <c r="J22" t="s">
        <v>582</v>
      </c>
      <c r="K22" t="s">
        <v>583</v>
      </c>
      <c r="L22" t="s">
        <v>1492</v>
      </c>
      <c r="M22" t="s">
        <v>1396</v>
      </c>
      <c r="N22" t="s">
        <v>1396</v>
      </c>
      <c r="O22" t="s">
        <v>583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</row>
    <row r="23" spans="1:21" x14ac:dyDescent="0.25">
      <c r="A23" t="s">
        <v>1497</v>
      </c>
      <c r="B23" t="s">
        <v>1498</v>
      </c>
      <c r="C23" t="s">
        <v>1499</v>
      </c>
      <c r="D23" t="s">
        <v>1500</v>
      </c>
      <c r="E23" t="s">
        <v>1501</v>
      </c>
      <c r="F23" t="s">
        <v>1407</v>
      </c>
      <c r="G23" t="s">
        <v>1413</v>
      </c>
      <c r="H23" t="s">
        <v>582</v>
      </c>
      <c r="I23" t="s">
        <v>582</v>
      </c>
      <c r="J23" t="s">
        <v>582</v>
      </c>
      <c r="K23" t="s">
        <v>583</v>
      </c>
      <c r="L23" t="s">
        <v>590</v>
      </c>
      <c r="M23" t="s">
        <v>1444</v>
      </c>
      <c r="N23" t="s">
        <v>1396</v>
      </c>
      <c r="O23" t="s">
        <v>583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</row>
    <row r="24" spans="1:21" x14ac:dyDescent="0.25">
      <c r="A24" t="s">
        <v>1502</v>
      </c>
      <c r="B24" t="s">
        <v>1503</v>
      </c>
      <c r="C24" t="s">
        <v>1504</v>
      </c>
      <c r="D24" t="s">
        <v>1505</v>
      </c>
      <c r="E24" t="s">
        <v>1506</v>
      </c>
      <c r="F24" t="s">
        <v>1507</v>
      </c>
      <c r="G24" t="s">
        <v>1396</v>
      </c>
      <c r="H24" t="s">
        <v>583</v>
      </c>
      <c r="I24" t="s">
        <v>582</v>
      </c>
      <c r="J24" t="s">
        <v>582</v>
      </c>
      <c r="K24" t="s">
        <v>582</v>
      </c>
      <c r="L24" t="s">
        <v>1396</v>
      </c>
      <c r="M24" t="s">
        <v>1396</v>
      </c>
      <c r="N24" t="s">
        <v>1396</v>
      </c>
      <c r="O24" t="s">
        <v>583</v>
      </c>
      <c r="P24">
        <v>78</v>
      </c>
      <c r="Q24">
        <v>67</v>
      </c>
      <c r="R24">
        <v>0</v>
      </c>
      <c r="S24">
        <v>0</v>
      </c>
      <c r="T24">
        <v>0</v>
      </c>
      <c r="U24">
        <v>0</v>
      </c>
    </row>
    <row r="25" spans="1:21" x14ac:dyDescent="0.25">
      <c r="A25" t="s">
        <v>1508</v>
      </c>
      <c r="B25" t="s">
        <v>1415</v>
      </c>
      <c r="C25" t="s">
        <v>1509</v>
      </c>
      <c r="D25" t="s">
        <v>1510</v>
      </c>
      <c r="E25" t="s">
        <v>1511</v>
      </c>
      <c r="F25" t="s">
        <v>1507</v>
      </c>
      <c r="G25" t="s">
        <v>1396</v>
      </c>
      <c r="H25" t="s">
        <v>582</v>
      </c>
      <c r="I25" t="s">
        <v>582</v>
      </c>
      <c r="J25" t="s">
        <v>582</v>
      </c>
      <c r="K25" t="s">
        <v>582</v>
      </c>
      <c r="L25" t="s">
        <v>1396</v>
      </c>
      <c r="M25" t="s">
        <v>1396</v>
      </c>
      <c r="N25" t="s">
        <v>1396</v>
      </c>
      <c r="O25" t="s">
        <v>582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</row>
    <row r="26" spans="1:21" x14ac:dyDescent="0.25">
      <c r="A26" t="s">
        <v>1512</v>
      </c>
      <c r="B26" t="s">
        <v>1513</v>
      </c>
      <c r="C26" t="s">
        <v>1514</v>
      </c>
      <c r="D26" t="s">
        <v>1515</v>
      </c>
      <c r="E26" t="s">
        <v>1516</v>
      </c>
      <c r="F26" t="s">
        <v>1507</v>
      </c>
      <c r="G26" t="s">
        <v>1396</v>
      </c>
      <c r="H26" t="s">
        <v>582</v>
      </c>
      <c r="I26" t="s">
        <v>582</v>
      </c>
      <c r="J26" t="s">
        <v>582</v>
      </c>
      <c r="K26" t="s">
        <v>582</v>
      </c>
      <c r="L26" t="s">
        <v>1396</v>
      </c>
      <c r="M26" t="s">
        <v>1396</v>
      </c>
      <c r="N26" t="s">
        <v>1396</v>
      </c>
      <c r="O26" t="s">
        <v>582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</row>
    <row r="27" spans="1:21" x14ac:dyDescent="0.25">
      <c r="A27" t="s">
        <v>1517</v>
      </c>
      <c r="B27" t="s">
        <v>1518</v>
      </c>
      <c r="C27" t="s">
        <v>1519</v>
      </c>
      <c r="D27" t="s">
        <v>1520</v>
      </c>
      <c r="E27" t="s">
        <v>1521</v>
      </c>
      <c r="F27" t="s">
        <v>1507</v>
      </c>
      <c r="G27" t="s">
        <v>1396</v>
      </c>
      <c r="H27" t="s">
        <v>583</v>
      </c>
      <c r="I27" t="s">
        <v>583</v>
      </c>
      <c r="J27" t="s">
        <v>582</v>
      </c>
      <c r="K27" t="s">
        <v>582</v>
      </c>
      <c r="L27" t="s">
        <v>1396</v>
      </c>
      <c r="M27" t="s">
        <v>1396</v>
      </c>
      <c r="N27" t="s">
        <v>1396</v>
      </c>
      <c r="O27" t="s">
        <v>583</v>
      </c>
      <c r="P27">
        <v>44</v>
      </c>
      <c r="Q27">
        <v>0</v>
      </c>
      <c r="R27">
        <v>31</v>
      </c>
      <c r="S27">
        <v>0</v>
      </c>
      <c r="T27">
        <v>0</v>
      </c>
      <c r="U27">
        <v>0</v>
      </c>
    </row>
    <row r="28" spans="1:21" x14ac:dyDescent="0.25">
      <c r="A28" t="s">
        <v>1522</v>
      </c>
      <c r="B28" t="s">
        <v>1523</v>
      </c>
      <c r="C28" t="s">
        <v>1524</v>
      </c>
      <c r="D28" t="s">
        <v>1525</v>
      </c>
      <c r="E28" t="s">
        <v>1526</v>
      </c>
      <c r="F28" t="s">
        <v>1507</v>
      </c>
      <c r="G28" t="s">
        <v>1396</v>
      </c>
      <c r="H28" t="s">
        <v>583</v>
      </c>
      <c r="I28" t="s">
        <v>582</v>
      </c>
      <c r="J28" t="s">
        <v>582</v>
      </c>
      <c r="K28" t="s">
        <v>582</v>
      </c>
      <c r="L28" t="s">
        <v>1396</v>
      </c>
      <c r="M28" t="s">
        <v>1396</v>
      </c>
      <c r="N28" t="s">
        <v>1396</v>
      </c>
      <c r="O28" t="s">
        <v>583</v>
      </c>
      <c r="P28">
        <v>31</v>
      </c>
      <c r="Q28">
        <v>46</v>
      </c>
      <c r="R28">
        <v>0</v>
      </c>
      <c r="S28">
        <v>0</v>
      </c>
      <c r="T28">
        <v>0</v>
      </c>
      <c r="U28">
        <v>0</v>
      </c>
    </row>
    <row r="29" spans="1:21" x14ac:dyDescent="0.25">
      <c r="A29" t="s">
        <v>1527</v>
      </c>
      <c r="B29" t="s">
        <v>1528</v>
      </c>
      <c r="C29" t="s">
        <v>1529</v>
      </c>
      <c r="D29" t="s">
        <v>1530</v>
      </c>
      <c r="E29" t="s">
        <v>1531</v>
      </c>
      <c r="F29" t="s">
        <v>1507</v>
      </c>
      <c r="G29" t="s">
        <v>1396</v>
      </c>
      <c r="H29" t="s">
        <v>582</v>
      </c>
      <c r="I29" t="s">
        <v>583</v>
      </c>
      <c r="J29" t="s">
        <v>582</v>
      </c>
      <c r="K29" t="s">
        <v>583</v>
      </c>
      <c r="L29" t="s">
        <v>584</v>
      </c>
      <c r="M29" t="s">
        <v>1507</v>
      </c>
      <c r="N29" t="s">
        <v>1396</v>
      </c>
      <c r="O29" t="s">
        <v>583</v>
      </c>
      <c r="P29">
        <v>0</v>
      </c>
      <c r="Q29">
        <v>0</v>
      </c>
      <c r="R29">
        <v>51</v>
      </c>
      <c r="S29">
        <v>116</v>
      </c>
      <c r="T29">
        <v>0</v>
      </c>
      <c r="U29">
        <v>0</v>
      </c>
    </row>
    <row r="30" spans="1:21" x14ac:dyDescent="0.25">
      <c r="A30" t="s">
        <v>1532</v>
      </c>
      <c r="B30" t="s">
        <v>1533</v>
      </c>
      <c r="C30" t="s">
        <v>1534</v>
      </c>
      <c r="D30" t="s">
        <v>1535</v>
      </c>
      <c r="E30" t="s">
        <v>1536</v>
      </c>
      <c r="F30" t="s">
        <v>1507</v>
      </c>
      <c r="G30" t="s">
        <v>1396</v>
      </c>
      <c r="H30" t="s">
        <v>583</v>
      </c>
      <c r="I30" t="s">
        <v>582</v>
      </c>
      <c r="J30" t="s">
        <v>582</v>
      </c>
      <c r="K30" t="s">
        <v>582</v>
      </c>
      <c r="L30" t="s">
        <v>1396</v>
      </c>
      <c r="M30" t="s">
        <v>1396</v>
      </c>
      <c r="N30" t="s">
        <v>1396</v>
      </c>
      <c r="O30" t="s">
        <v>583</v>
      </c>
      <c r="P30">
        <v>57</v>
      </c>
      <c r="Q30">
        <v>91</v>
      </c>
      <c r="R30">
        <v>0</v>
      </c>
      <c r="S30">
        <v>0</v>
      </c>
      <c r="T30">
        <v>0</v>
      </c>
      <c r="U30">
        <v>0</v>
      </c>
    </row>
    <row r="31" spans="1:21" x14ac:dyDescent="0.25">
      <c r="A31" t="s">
        <v>1537</v>
      </c>
      <c r="B31" t="s">
        <v>1538</v>
      </c>
      <c r="C31" t="s">
        <v>1539</v>
      </c>
      <c r="D31" t="s">
        <v>1540</v>
      </c>
      <c r="E31" t="s">
        <v>1541</v>
      </c>
      <c r="F31" t="s">
        <v>1396</v>
      </c>
      <c r="G31" t="s">
        <v>1396</v>
      </c>
      <c r="H31" t="s">
        <v>582</v>
      </c>
      <c r="I31" t="s">
        <v>582</v>
      </c>
      <c r="J31" t="s">
        <v>582</v>
      </c>
      <c r="K31" t="s">
        <v>582</v>
      </c>
      <c r="L31" t="s">
        <v>1396</v>
      </c>
      <c r="M31" t="s">
        <v>1396</v>
      </c>
      <c r="N31" t="s">
        <v>1396</v>
      </c>
      <c r="O31" t="s">
        <v>582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</row>
    <row r="32" spans="1:21" x14ac:dyDescent="0.25">
      <c r="A32" t="s">
        <v>1542</v>
      </c>
      <c r="B32" t="s">
        <v>1543</v>
      </c>
      <c r="C32" t="s">
        <v>1544</v>
      </c>
      <c r="D32" t="s">
        <v>1545</v>
      </c>
      <c r="E32" t="s">
        <v>1546</v>
      </c>
      <c r="F32" t="s">
        <v>1507</v>
      </c>
      <c r="G32" t="s">
        <v>1396</v>
      </c>
      <c r="H32" t="s">
        <v>582</v>
      </c>
      <c r="I32" t="s">
        <v>582</v>
      </c>
      <c r="J32" t="s">
        <v>582</v>
      </c>
      <c r="K32" t="s">
        <v>582</v>
      </c>
      <c r="L32" t="s">
        <v>1396</v>
      </c>
      <c r="M32" t="s">
        <v>1396</v>
      </c>
      <c r="N32" t="s">
        <v>1396</v>
      </c>
      <c r="O32" t="s">
        <v>582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</row>
    <row r="33" spans="1:21" x14ac:dyDescent="0.25">
      <c r="A33" t="s">
        <v>1547</v>
      </c>
      <c r="B33" t="s">
        <v>1544</v>
      </c>
      <c r="C33" t="s">
        <v>1548</v>
      </c>
      <c r="D33" t="s">
        <v>1549</v>
      </c>
      <c r="E33" t="s">
        <v>1550</v>
      </c>
      <c r="F33" t="s">
        <v>1507</v>
      </c>
      <c r="G33" t="s">
        <v>1396</v>
      </c>
      <c r="H33" t="s">
        <v>582</v>
      </c>
      <c r="I33" t="s">
        <v>583</v>
      </c>
      <c r="J33" t="s">
        <v>582</v>
      </c>
      <c r="K33" t="s">
        <v>583</v>
      </c>
      <c r="L33" t="s">
        <v>590</v>
      </c>
      <c r="M33" t="s">
        <v>1507</v>
      </c>
      <c r="N33" t="s">
        <v>1396</v>
      </c>
      <c r="O33" t="s">
        <v>583</v>
      </c>
      <c r="P33">
        <v>0</v>
      </c>
      <c r="Q33">
        <v>0</v>
      </c>
      <c r="R33">
        <v>99</v>
      </c>
      <c r="S33">
        <v>92</v>
      </c>
      <c r="T33">
        <v>0</v>
      </c>
      <c r="U33">
        <v>0</v>
      </c>
    </row>
    <row r="34" spans="1:21" x14ac:dyDescent="0.25">
      <c r="A34" t="s">
        <v>1551</v>
      </c>
      <c r="B34" t="s">
        <v>1479</v>
      </c>
      <c r="C34" t="s">
        <v>1552</v>
      </c>
      <c r="D34" t="s">
        <v>1553</v>
      </c>
      <c r="E34" t="s">
        <v>1554</v>
      </c>
      <c r="F34" t="s">
        <v>1507</v>
      </c>
      <c r="G34" t="s">
        <v>1396</v>
      </c>
      <c r="H34" t="s">
        <v>582</v>
      </c>
      <c r="I34" t="s">
        <v>583</v>
      </c>
      <c r="J34" t="s">
        <v>582</v>
      </c>
      <c r="K34" t="s">
        <v>582</v>
      </c>
      <c r="L34" t="s">
        <v>1396</v>
      </c>
      <c r="M34" t="s">
        <v>1396</v>
      </c>
      <c r="N34" t="s">
        <v>1396</v>
      </c>
      <c r="O34" t="s">
        <v>583</v>
      </c>
      <c r="P34">
        <v>0</v>
      </c>
      <c r="Q34">
        <v>0</v>
      </c>
      <c r="R34">
        <v>48</v>
      </c>
      <c r="S34">
        <v>32</v>
      </c>
      <c r="T34">
        <v>0</v>
      </c>
      <c r="U34">
        <v>0</v>
      </c>
    </row>
    <row r="35" spans="1:21" x14ac:dyDescent="0.25">
      <c r="A35" t="s">
        <v>1555</v>
      </c>
      <c r="B35" t="s">
        <v>1556</v>
      </c>
      <c r="C35" t="s">
        <v>1557</v>
      </c>
      <c r="D35" t="s">
        <v>1558</v>
      </c>
      <c r="E35" t="s">
        <v>1559</v>
      </c>
      <c r="F35" t="s">
        <v>1507</v>
      </c>
      <c r="G35" t="s">
        <v>1396</v>
      </c>
      <c r="H35" t="s">
        <v>582</v>
      </c>
      <c r="I35" t="s">
        <v>582</v>
      </c>
      <c r="J35" t="s">
        <v>582</v>
      </c>
      <c r="K35" t="s">
        <v>582</v>
      </c>
      <c r="L35" t="s">
        <v>1396</v>
      </c>
      <c r="M35" t="s">
        <v>1396</v>
      </c>
      <c r="N35" t="s">
        <v>1396</v>
      </c>
      <c r="O35" t="s">
        <v>582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</row>
    <row r="36" spans="1:21" x14ac:dyDescent="0.25">
      <c r="A36" t="s">
        <v>1560</v>
      </c>
      <c r="B36" t="s">
        <v>1561</v>
      </c>
      <c r="C36" t="s">
        <v>1562</v>
      </c>
      <c r="D36" t="s">
        <v>1563</v>
      </c>
      <c r="E36" t="s">
        <v>1564</v>
      </c>
      <c r="F36" t="s">
        <v>1565</v>
      </c>
      <c r="G36" t="s">
        <v>1396</v>
      </c>
      <c r="H36" t="s">
        <v>582</v>
      </c>
      <c r="I36" t="s">
        <v>582</v>
      </c>
      <c r="J36" t="s">
        <v>582</v>
      </c>
      <c r="K36" t="s">
        <v>582</v>
      </c>
      <c r="L36" t="s">
        <v>1396</v>
      </c>
      <c r="M36" t="s">
        <v>1396</v>
      </c>
      <c r="N36" t="s">
        <v>1396</v>
      </c>
      <c r="O36" t="s">
        <v>582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</row>
    <row r="37" spans="1:21" x14ac:dyDescent="0.25">
      <c r="A37" t="s">
        <v>1566</v>
      </c>
      <c r="B37" t="s">
        <v>1567</v>
      </c>
      <c r="C37" t="s">
        <v>1568</v>
      </c>
      <c r="D37" t="s">
        <v>1569</v>
      </c>
      <c r="E37" t="s">
        <v>1570</v>
      </c>
      <c r="F37" t="s">
        <v>1565</v>
      </c>
      <c r="G37" t="s">
        <v>1396</v>
      </c>
      <c r="H37" t="s">
        <v>583</v>
      </c>
      <c r="I37" t="s">
        <v>582</v>
      </c>
      <c r="J37" t="s">
        <v>582</v>
      </c>
      <c r="K37" t="s">
        <v>582</v>
      </c>
      <c r="L37" t="s">
        <v>1396</v>
      </c>
      <c r="M37" t="s">
        <v>1396</v>
      </c>
      <c r="N37" t="s">
        <v>1396</v>
      </c>
      <c r="O37" t="s">
        <v>583</v>
      </c>
      <c r="P37">
        <v>6</v>
      </c>
      <c r="Q37">
        <v>5</v>
      </c>
      <c r="R37">
        <v>0</v>
      </c>
      <c r="S37">
        <v>0</v>
      </c>
      <c r="T37">
        <v>0</v>
      </c>
      <c r="U37">
        <v>0</v>
      </c>
    </row>
    <row r="38" spans="1:21" x14ac:dyDescent="0.25">
      <c r="A38" t="s">
        <v>1571</v>
      </c>
      <c r="B38" t="s">
        <v>1572</v>
      </c>
      <c r="C38" t="s">
        <v>1573</v>
      </c>
      <c r="D38" t="s">
        <v>1574</v>
      </c>
      <c r="E38" t="s">
        <v>1575</v>
      </c>
      <c r="F38" t="s">
        <v>1565</v>
      </c>
      <c r="G38" t="s">
        <v>1396</v>
      </c>
      <c r="H38" t="s">
        <v>583</v>
      </c>
      <c r="I38" t="s">
        <v>583</v>
      </c>
      <c r="J38" t="s">
        <v>582</v>
      </c>
      <c r="K38" t="s">
        <v>582</v>
      </c>
      <c r="L38" t="s">
        <v>1396</v>
      </c>
      <c r="M38" t="s">
        <v>1396</v>
      </c>
      <c r="N38" t="s">
        <v>1396</v>
      </c>
      <c r="O38" t="s">
        <v>583</v>
      </c>
      <c r="P38">
        <v>0</v>
      </c>
      <c r="Q38">
        <v>0</v>
      </c>
      <c r="R38">
        <v>92</v>
      </c>
      <c r="S38">
        <v>1</v>
      </c>
      <c r="T38">
        <v>0</v>
      </c>
      <c r="U38">
        <v>0</v>
      </c>
    </row>
    <row r="39" spans="1:21" x14ac:dyDescent="0.25">
      <c r="A39" t="s">
        <v>1576</v>
      </c>
      <c r="B39" t="s">
        <v>1577</v>
      </c>
      <c r="C39" t="s">
        <v>1578</v>
      </c>
      <c r="D39" t="s">
        <v>1579</v>
      </c>
      <c r="E39" t="s">
        <v>1580</v>
      </c>
      <c r="F39" t="s">
        <v>1565</v>
      </c>
      <c r="G39" t="s">
        <v>1396</v>
      </c>
      <c r="H39" t="s">
        <v>582</v>
      </c>
      <c r="I39" t="s">
        <v>582</v>
      </c>
      <c r="J39" t="s">
        <v>582</v>
      </c>
      <c r="K39" t="s">
        <v>582</v>
      </c>
      <c r="L39" t="s">
        <v>1396</v>
      </c>
      <c r="M39" t="s">
        <v>1396</v>
      </c>
      <c r="N39" t="s">
        <v>1396</v>
      </c>
      <c r="O39" t="s">
        <v>582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</row>
    <row r="40" spans="1:21" x14ac:dyDescent="0.25">
      <c r="A40" t="s">
        <v>1581</v>
      </c>
      <c r="B40" t="s">
        <v>1582</v>
      </c>
      <c r="C40" t="s">
        <v>1583</v>
      </c>
      <c r="D40" t="s">
        <v>1584</v>
      </c>
      <c r="E40" t="s">
        <v>1585</v>
      </c>
      <c r="F40" t="s">
        <v>1565</v>
      </c>
      <c r="G40" t="s">
        <v>1396</v>
      </c>
      <c r="H40" t="s">
        <v>582</v>
      </c>
      <c r="I40" t="s">
        <v>583</v>
      </c>
      <c r="J40" t="s">
        <v>582</v>
      </c>
      <c r="K40" t="s">
        <v>583</v>
      </c>
      <c r="L40" t="s">
        <v>584</v>
      </c>
      <c r="M40" t="s">
        <v>1586</v>
      </c>
      <c r="N40" t="s">
        <v>1396</v>
      </c>
      <c r="O40" t="s">
        <v>583</v>
      </c>
      <c r="P40">
        <v>0</v>
      </c>
      <c r="Q40">
        <v>0</v>
      </c>
      <c r="R40">
        <v>0</v>
      </c>
      <c r="S40">
        <v>62</v>
      </c>
      <c r="T40">
        <v>0</v>
      </c>
      <c r="U40">
        <v>0</v>
      </c>
    </row>
    <row r="41" spans="1:21" x14ac:dyDescent="0.25">
      <c r="A41" t="s">
        <v>1587</v>
      </c>
      <c r="B41" t="s">
        <v>1588</v>
      </c>
      <c r="C41" t="s">
        <v>1589</v>
      </c>
      <c r="D41" t="s">
        <v>1590</v>
      </c>
      <c r="E41" t="s">
        <v>1591</v>
      </c>
      <c r="F41" t="s">
        <v>1592</v>
      </c>
      <c r="G41" t="s">
        <v>1396</v>
      </c>
      <c r="H41" t="s">
        <v>583</v>
      </c>
      <c r="I41" t="s">
        <v>582</v>
      </c>
      <c r="J41" t="s">
        <v>582</v>
      </c>
      <c r="K41" t="s">
        <v>583</v>
      </c>
      <c r="L41" t="s">
        <v>590</v>
      </c>
      <c r="M41" t="s">
        <v>1593</v>
      </c>
      <c r="N41" t="s">
        <v>1396</v>
      </c>
      <c r="O41" t="s">
        <v>583</v>
      </c>
      <c r="P41">
        <v>12</v>
      </c>
      <c r="Q41">
        <v>60</v>
      </c>
      <c r="R41">
        <v>0</v>
      </c>
      <c r="S41">
        <v>0</v>
      </c>
      <c r="T41">
        <v>0</v>
      </c>
      <c r="U41">
        <v>0</v>
      </c>
    </row>
    <row r="42" spans="1:21" x14ac:dyDescent="0.25">
      <c r="A42" t="s">
        <v>1594</v>
      </c>
      <c r="B42" t="s">
        <v>1595</v>
      </c>
      <c r="C42" t="s">
        <v>1596</v>
      </c>
      <c r="D42" t="s">
        <v>1597</v>
      </c>
      <c r="E42" t="s">
        <v>1598</v>
      </c>
      <c r="F42" t="s">
        <v>1592</v>
      </c>
      <c r="G42" t="s">
        <v>1396</v>
      </c>
      <c r="H42" t="s">
        <v>582</v>
      </c>
      <c r="I42" t="s">
        <v>582</v>
      </c>
      <c r="J42" t="s">
        <v>582</v>
      </c>
      <c r="K42" t="s">
        <v>582</v>
      </c>
      <c r="L42" t="s">
        <v>1396</v>
      </c>
      <c r="M42" t="s">
        <v>1396</v>
      </c>
      <c r="N42" t="s">
        <v>1396</v>
      </c>
      <c r="O42" t="s">
        <v>582</v>
      </c>
      <c r="P42">
        <v>0</v>
      </c>
      <c r="Q42">
        <v>0</v>
      </c>
      <c r="R42">
        <v>0</v>
      </c>
      <c r="S42">
        <v>0</v>
      </c>
      <c r="T42">
        <v>0</v>
      </c>
      <c r="U42">
        <v>0</v>
      </c>
    </row>
    <row r="43" spans="1:21" x14ac:dyDescent="0.25">
      <c r="A43" t="s">
        <v>1599</v>
      </c>
      <c r="B43" t="s">
        <v>1600</v>
      </c>
      <c r="C43" t="s">
        <v>1601</v>
      </c>
      <c r="D43" t="s">
        <v>1602</v>
      </c>
      <c r="E43" t="s">
        <v>1603</v>
      </c>
      <c r="F43" t="s">
        <v>1592</v>
      </c>
      <c r="G43" t="s">
        <v>1396</v>
      </c>
      <c r="H43" t="s">
        <v>583</v>
      </c>
      <c r="I43" t="s">
        <v>582</v>
      </c>
      <c r="J43" t="s">
        <v>582</v>
      </c>
      <c r="K43" t="s">
        <v>583</v>
      </c>
      <c r="L43" t="s">
        <v>590</v>
      </c>
      <c r="M43" t="s">
        <v>1604</v>
      </c>
      <c r="N43" t="s">
        <v>1396</v>
      </c>
      <c r="O43" t="s">
        <v>583</v>
      </c>
      <c r="P43">
        <v>54</v>
      </c>
      <c r="Q43">
        <v>152</v>
      </c>
      <c r="R43">
        <v>0</v>
      </c>
      <c r="S43">
        <v>0</v>
      </c>
      <c r="T43">
        <v>0</v>
      </c>
      <c r="U43">
        <v>0</v>
      </c>
    </row>
    <row r="44" spans="1:21" x14ac:dyDescent="0.25">
      <c r="A44" t="s">
        <v>1605</v>
      </c>
      <c r="B44" t="s">
        <v>1606</v>
      </c>
      <c r="C44" t="s">
        <v>1607</v>
      </c>
      <c r="D44" t="s">
        <v>1608</v>
      </c>
      <c r="E44" t="s">
        <v>1609</v>
      </c>
      <c r="F44" t="s">
        <v>1592</v>
      </c>
      <c r="G44" t="s">
        <v>1396</v>
      </c>
      <c r="H44" t="s">
        <v>583</v>
      </c>
      <c r="I44" t="s">
        <v>582</v>
      </c>
      <c r="J44" t="s">
        <v>582</v>
      </c>
      <c r="K44" t="s">
        <v>582</v>
      </c>
      <c r="L44" t="s">
        <v>1396</v>
      </c>
      <c r="M44" t="s">
        <v>1396</v>
      </c>
      <c r="N44" t="s">
        <v>1396</v>
      </c>
      <c r="O44" t="s">
        <v>582</v>
      </c>
      <c r="P44">
        <v>0</v>
      </c>
      <c r="Q44">
        <v>0</v>
      </c>
      <c r="R44">
        <v>0</v>
      </c>
      <c r="S44">
        <v>0</v>
      </c>
      <c r="T44">
        <v>0</v>
      </c>
      <c r="U44">
        <v>0</v>
      </c>
    </row>
    <row r="45" spans="1:21" x14ac:dyDescent="0.25">
      <c r="A45" t="s">
        <v>1610</v>
      </c>
      <c r="B45" t="s">
        <v>671</v>
      </c>
      <c r="C45" t="s">
        <v>1611</v>
      </c>
      <c r="D45" t="s">
        <v>1612</v>
      </c>
      <c r="E45" t="s">
        <v>1613</v>
      </c>
      <c r="F45" t="s">
        <v>1592</v>
      </c>
      <c r="G45" t="s">
        <v>1396</v>
      </c>
      <c r="H45" t="s">
        <v>582</v>
      </c>
      <c r="I45" t="s">
        <v>583</v>
      </c>
      <c r="J45" t="s">
        <v>582</v>
      </c>
      <c r="K45" t="s">
        <v>583</v>
      </c>
      <c r="L45" t="s">
        <v>590</v>
      </c>
      <c r="M45" t="s">
        <v>1614</v>
      </c>
      <c r="N45" t="s">
        <v>1396</v>
      </c>
      <c r="O45" t="s">
        <v>583</v>
      </c>
      <c r="P45">
        <v>0</v>
      </c>
      <c r="Q45">
        <v>0</v>
      </c>
      <c r="R45">
        <v>158</v>
      </c>
      <c r="S45">
        <v>46</v>
      </c>
      <c r="T45">
        <v>0</v>
      </c>
      <c r="U45">
        <v>0</v>
      </c>
    </row>
    <row r="46" spans="1:21" x14ac:dyDescent="0.25">
      <c r="A46" t="s">
        <v>1615</v>
      </c>
      <c r="B46" t="s">
        <v>1616</v>
      </c>
      <c r="C46" t="s">
        <v>1617</v>
      </c>
      <c r="D46" t="s">
        <v>1618</v>
      </c>
      <c r="E46" t="s">
        <v>1619</v>
      </c>
      <c r="F46" t="s">
        <v>1592</v>
      </c>
      <c r="G46" t="s">
        <v>1396</v>
      </c>
      <c r="H46" t="s">
        <v>582</v>
      </c>
      <c r="I46" t="s">
        <v>583</v>
      </c>
      <c r="J46" t="s">
        <v>582</v>
      </c>
      <c r="K46" t="s">
        <v>583</v>
      </c>
      <c r="L46" t="s">
        <v>590</v>
      </c>
      <c r="M46" t="s">
        <v>1620</v>
      </c>
      <c r="N46" t="s">
        <v>1396</v>
      </c>
      <c r="O46" t="s">
        <v>583</v>
      </c>
      <c r="P46">
        <v>0</v>
      </c>
      <c r="Q46">
        <v>0</v>
      </c>
      <c r="R46">
        <v>46</v>
      </c>
      <c r="S46">
        <v>38</v>
      </c>
      <c r="T46">
        <v>0</v>
      </c>
      <c r="U46">
        <v>0</v>
      </c>
    </row>
    <row r="47" spans="1:21" x14ac:dyDescent="0.25">
      <c r="A47" t="s">
        <v>1621</v>
      </c>
      <c r="B47" t="s">
        <v>1622</v>
      </c>
      <c r="C47" t="s">
        <v>1623</v>
      </c>
      <c r="D47" t="s">
        <v>1624</v>
      </c>
      <c r="E47" t="s">
        <v>1625</v>
      </c>
      <c r="F47" t="s">
        <v>1626</v>
      </c>
      <c r="G47" t="s">
        <v>1396</v>
      </c>
      <c r="H47" t="s">
        <v>582</v>
      </c>
      <c r="I47" t="s">
        <v>583</v>
      </c>
      <c r="J47" t="s">
        <v>582</v>
      </c>
      <c r="K47" t="s">
        <v>583</v>
      </c>
      <c r="L47" t="s">
        <v>590</v>
      </c>
      <c r="M47" t="s">
        <v>1627</v>
      </c>
      <c r="N47" t="s">
        <v>1396</v>
      </c>
      <c r="O47" t="s">
        <v>583</v>
      </c>
      <c r="P47">
        <v>0</v>
      </c>
      <c r="Q47">
        <v>0</v>
      </c>
      <c r="R47">
        <v>863</v>
      </c>
      <c r="S47">
        <v>53</v>
      </c>
      <c r="T47">
        <v>0</v>
      </c>
      <c r="U47">
        <v>0</v>
      </c>
    </row>
    <row r="48" spans="1:21" x14ac:dyDescent="0.25">
      <c r="A48" t="s">
        <v>1628</v>
      </c>
      <c r="B48" t="s">
        <v>1629</v>
      </c>
      <c r="C48" t="s">
        <v>1630</v>
      </c>
      <c r="D48" t="s">
        <v>1631</v>
      </c>
      <c r="E48" t="s">
        <v>1632</v>
      </c>
      <c r="F48" t="s">
        <v>1592</v>
      </c>
      <c r="G48" t="s">
        <v>1396</v>
      </c>
      <c r="H48" t="s">
        <v>582</v>
      </c>
      <c r="I48" t="s">
        <v>582</v>
      </c>
      <c r="J48" t="s">
        <v>582</v>
      </c>
      <c r="K48" t="s">
        <v>582</v>
      </c>
      <c r="L48" t="s">
        <v>1396</v>
      </c>
      <c r="M48" t="s">
        <v>1396</v>
      </c>
      <c r="N48" t="s">
        <v>1396</v>
      </c>
      <c r="O48" t="s">
        <v>582</v>
      </c>
      <c r="P48">
        <v>0</v>
      </c>
      <c r="Q48">
        <v>0</v>
      </c>
      <c r="R48">
        <v>0</v>
      </c>
      <c r="S48">
        <v>0</v>
      </c>
      <c r="T48">
        <v>0</v>
      </c>
      <c r="U48">
        <v>0</v>
      </c>
    </row>
    <row r="49" spans="1:21" x14ac:dyDescent="0.25">
      <c r="A49" t="s">
        <v>1633</v>
      </c>
      <c r="B49" t="s">
        <v>1634</v>
      </c>
      <c r="C49" t="s">
        <v>1635</v>
      </c>
      <c r="D49" t="s">
        <v>1636</v>
      </c>
      <c r="E49" t="s">
        <v>1637</v>
      </c>
      <c r="F49" t="s">
        <v>1592</v>
      </c>
      <c r="G49" t="s">
        <v>1396</v>
      </c>
      <c r="H49" t="s">
        <v>582</v>
      </c>
      <c r="I49" t="s">
        <v>583</v>
      </c>
      <c r="J49" t="s">
        <v>582</v>
      </c>
      <c r="K49" t="s">
        <v>583</v>
      </c>
      <c r="L49" t="s">
        <v>590</v>
      </c>
      <c r="M49" t="s">
        <v>1638</v>
      </c>
      <c r="N49" t="s">
        <v>1396</v>
      </c>
      <c r="O49" t="s">
        <v>583</v>
      </c>
      <c r="P49">
        <v>0</v>
      </c>
      <c r="Q49">
        <v>0</v>
      </c>
      <c r="R49">
        <v>107</v>
      </c>
      <c r="S49">
        <v>120</v>
      </c>
      <c r="T49">
        <v>0</v>
      </c>
      <c r="U49">
        <v>0</v>
      </c>
    </row>
    <row r="50" spans="1:21" x14ac:dyDescent="0.25">
      <c r="A50" t="s">
        <v>1639</v>
      </c>
      <c r="B50" t="s">
        <v>1640</v>
      </c>
      <c r="C50" t="s">
        <v>1641</v>
      </c>
      <c r="D50" t="s">
        <v>1642</v>
      </c>
      <c r="E50" t="s">
        <v>1643</v>
      </c>
      <c r="F50" t="s">
        <v>1407</v>
      </c>
      <c r="G50" t="s">
        <v>1644</v>
      </c>
      <c r="H50" t="s">
        <v>582</v>
      </c>
      <c r="I50" t="s">
        <v>583</v>
      </c>
      <c r="J50" t="s">
        <v>583</v>
      </c>
      <c r="K50" t="s">
        <v>583</v>
      </c>
      <c r="L50" t="s">
        <v>584</v>
      </c>
      <c r="M50" t="s">
        <v>1645</v>
      </c>
      <c r="N50" t="s">
        <v>1396</v>
      </c>
      <c r="O50" t="s">
        <v>583</v>
      </c>
      <c r="P50">
        <v>0</v>
      </c>
      <c r="Q50">
        <v>0</v>
      </c>
      <c r="R50">
        <v>0</v>
      </c>
      <c r="S50">
        <v>792</v>
      </c>
      <c r="T50">
        <v>72</v>
      </c>
      <c r="U50">
        <v>0</v>
      </c>
    </row>
    <row r="51" spans="1:21" x14ac:dyDescent="0.25">
      <c r="A51" t="s">
        <v>1646</v>
      </c>
      <c r="B51" t="s">
        <v>1647</v>
      </c>
      <c r="C51" t="s">
        <v>906</v>
      </c>
      <c r="D51" t="s">
        <v>1648</v>
      </c>
      <c r="E51" t="s">
        <v>1649</v>
      </c>
      <c r="F51" t="s">
        <v>1592</v>
      </c>
      <c r="G51" t="s">
        <v>1396</v>
      </c>
      <c r="H51" t="s">
        <v>583</v>
      </c>
      <c r="I51" t="s">
        <v>582</v>
      </c>
      <c r="J51" t="s">
        <v>582</v>
      </c>
      <c r="K51" t="s">
        <v>582</v>
      </c>
      <c r="L51" t="s">
        <v>1396</v>
      </c>
      <c r="M51" t="s">
        <v>1396</v>
      </c>
      <c r="N51" t="s">
        <v>1396</v>
      </c>
      <c r="O51" t="s">
        <v>583</v>
      </c>
      <c r="P51">
        <v>57</v>
      </c>
      <c r="Q51">
        <v>146</v>
      </c>
      <c r="R51">
        <v>0</v>
      </c>
      <c r="S51">
        <v>0</v>
      </c>
      <c r="T51">
        <v>0</v>
      </c>
      <c r="U51">
        <v>0</v>
      </c>
    </row>
    <row r="52" spans="1:21" x14ac:dyDescent="0.25">
      <c r="A52" t="s">
        <v>1650</v>
      </c>
      <c r="B52" t="s">
        <v>1651</v>
      </c>
      <c r="C52" t="s">
        <v>1652</v>
      </c>
      <c r="D52" t="s">
        <v>1653</v>
      </c>
      <c r="E52" t="s">
        <v>1654</v>
      </c>
      <c r="F52" t="s">
        <v>1592</v>
      </c>
      <c r="G52" t="s">
        <v>1396</v>
      </c>
      <c r="H52" t="s">
        <v>582</v>
      </c>
      <c r="I52" t="s">
        <v>583</v>
      </c>
      <c r="J52" t="s">
        <v>583</v>
      </c>
      <c r="K52" t="s">
        <v>583</v>
      </c>
      <c r="L52" t="s">
        <v>590</v>
      </c>
      <c r="M52" t="s">
        <v>1655</v>
      </c>
      <c r="N52" t="s">
        <v>1396</v>
      </c>
      <c r="O52" t="s">
        <v>583</v>
      </c>
      <c r="P52">
        <v>0</v>
      </c>
      <c r="Q52">
        <v>0</v>
      </c>
      <c r="R52">
        <v>27</v>
      </c>
      <c r="S52">
        <v>126</v>
      </c>
      <c r="T52">
        <v>70</v>
      </c>
      <c r="U52">
        <v>0</v>
      </c>
    </row>
    <row r="53" spans="1:21" x14ac:dyDescent="0.25">
      <c r="A53" t="s">
        <v>1656</v>
      </c>
      <c r="B53" t="s">
        <v>1657</v>
      </c>
      <c r="C53" t="s">
        <v>1658</v>
      </c>
      <c r="D53" t="s">
        <v>1659</v>
      </c>
      <c r="E53" t="s">
        <v>1660</v>
      </c>
      <c r="F53" t="s">
        <v>1592</v>
      </c>
      <c r="G53" t="s">
        <v>1396</v>
      </c>
      <c r="H53" t="s">
        <v>582</v>
      </c>
      <c r="I53" t="s">
        <v>582</v>
      </c>
      <c r="J53" t="s">
        <v>582</v>
      </c>
      <c r="K53" t="s">
        <v>582</v>
      </c>
      <c r="L53" t="s">
        <v>1396</v>
      </c>
      <c r="M53" t="s">
        <v>1396</v>
      </c>
      <c r="N53" t="s">
        <v>1396</v>
      </c>
      <c r="O53" t="s">
        <v>582</v>
      </c>
      <c r="P53">
        <v>0</v>
      </c>
      <c r="Q53">
        <v>0</v>
      </c>
      <c r="R53">
        <v>0</v>
      </c>
      <c r="S53">
        <v>0</v>
      </c>
      <c r="T53">
        <v>0</v>
      </c>
      <c r="U53">
        <v>0</v>
      </c>
    </row>
    <row r="54" spans="1:21" x14ac:dyDescent="0.25">
      <c r="A54" t="s">
        <v>1661</v>
      </c>
      <c r="B54" t="s">
        <v>1662</v>
      </c>
      <c r="C54" t="s">
        <v>1663</v>
      </c>
      <c r="D54" t="s">
        <v>1664</v>
      </c>
      <c r="E54" t="s">
        <v>1665</v>
      </c>
      <c r="F54" t="s">
        <v>1592</v>
      </c>
      <c r="G54" t="s">
        <v>1396</v>
      </c>
      <c r="H54" t="s">
        <v>583</v>
      </c>
      <c r="I54" t="s">
        <v>583</v>
      </c>
      <c r="J54" t="s">
        <v>582</v>
      </c>
      <c r="K54" t="s">
        <v>583</v>
      </c>
      <c r="L54" t="s">
        <v>590</v>
      </c>
      <c r="M54" t="s">
        <v>1592</v>
      </c>
      <c r="N54" t="s">
        <v>1396</v>
      </c>
      <c r="O54" t="s">
        <v>583</v>
      </c>
      <c r="P54">
        <v>4</v>
      </c>
      <c r="Q54">
        <v>0</v>
      </c>
      <c r="R54">
        <v>0</v>
      </c>
      <c r="S54">
        <v>3</v>
      </c>
      <c r="T54">
        <v>0</v>
      </c>
      <c r="U54">
        <v>0</v>
      </c>
    </row>
    <row r="55" spans="1:21" x14ac:dyDescent="0.25">
      <c r="A55" t="s">
        <v>1666</v>
      </c>
      <c r="B55" t="s">
        <v>983</v>
      </c>
      <c r="C55" t="s">
        <v>1667</v>
      </c>
      <c r="D55" t="s">
        <v>1668</v>
      </c>
      <c r="E55" t="s">
        <v>1669</v>
      </c>
      <c r="F55" t="s">
        <v>1592</v>
      </c>
      <c r="G55" t="s">
        <v>1396</v>
      </c>
      <c r="H55" t="s">
        <v>583</v>
      </c>
      <c r="I55" t="s">
        <v>582</v>
      </c>
      <c r="J55" t="s">
        <v>582</v>
      </c>
      <c r="K55" t="s">
        <v>582</v>
      </c>
      <c r="L55" t="s">
        <v>1396</v>
      </c>
      <c r="M55" t="s">
        <v>1396</v>
      </c>
      <c r="N55" t="s">
        <v>1396</v>
      </c>
      <c r="O55" t="s">
        <v>582</v>
      </c>
      <c r="P55">
        <v>0</v>
      </c>
      <c r="Q55">
        <v>0</v>
      </c>
      <c r="R55">
        <v>0</v>
      </c>
      <c r="S55">
        <v>0</v>
      </c>
      <c r="T55">
        <v>0</v>
      </c>
      <c r="U55">
        <v>0</v>
      </c>
    </row>
    <row r="56" spans="1:21" x14ac:dyDescent="0.25">
      <c r="A56" t="s">
        <v>1670</v>
      </c>
      <c r="B56" t="s">
        <v>1671</v>
      </c>
      <c r="C56" t="s">
        <v>1672</v>
      </c>
      <c r="D56" t="s">
        <v>1673</v>
      </c>
      <c r="E56" t="s">
        <v>1674</v>
      </c>
      <c r="F56" t="s">
        <v>1592</v>
      </c>
      <c r="G56" t="s">
        <v>1396</v>
      </c>
      <c r="H56" t="s">
        <v>582</v>
      </c>
      <c r="I56" t="s">
        <v>583</v>
      </c>
      <c r="J56" t="s">
        <v>582</v>
      </c>
      <c r="K56" t="s">
        <v>583</v>
      </c>
      <c r="L56" t="s">
        <v>590</v>
      </c>
      <c r="M56" t="s">
        <v>1675</v>
      </c>
      <c r="N56" t="s">
        <v>1396</v>
      </c>
      <c r="O56" t="s">
        <v>583</v>
      </c>
      <c r="P56">
        <v>0</v>
      </c>
      <c r="Q56">
        <v>0</v>
      </c>
      <c r="R56">
        <v>25</v>
      </c>
      <c r="S56">
        <v>2</v>
      </c>
      <c r="T56">
        <v>0</v>
      </c>
      <c r="U56">
        <v>0</v>
      </c>
    </row>
    <row r="57" spans="1:21" x14ac:dyDescent="0.25">
      <c r="A57" t="s">
        <v>1676</v>
      </c>
      <c r="B57" t="s">
        <v>1677</v>
      </c>
      <c r="C57" t="s">
        <v>1678</v>
      </c>
      <c r="D57" t="s">
        <v>1679</v>
      </c>
      <c r="E57" t="s">
        <v>1680</v>
      </c>
      <c r="F57" t="s">
        <v>1592</v>
      </c>
      <c r="G57" t="s">
        <v>1396</v>
      </c>
      <c r="H57" t="s">
        <v>582</v>
      </c>
      <c r="I57" t="s">
        <v>582</v>
      </c>
      <c r="J57" t="s">
        <v>582</v>
      </c>
      <c r="K57" t="s">
        <v>582</v>
      </c>
      <c r="L57" t="s">
        <v>1396</v>
      </c>
      <c r="M57" t="s">
        <v>1396</v>
      </c>
      <c r="N57" t="s">
        <v>1396</v>
      </c>
      <c r="O57" t="s">
        <v>582</v>
      </c>
      <c r="P57">
        <v>0</v>
      </c>
      <c r="Q57">
        <v>0</v>
      </c>
      <c r="R57">
        <v>0</v>
      </c>
      <c r="S57">
        <v>0</v>
      </c>
      <c r="T57">
        <v>0</v>
      </c>
      <c r="U57">
        <v>0</v>
      </c>
    </row>
    <row r="58" spans="1:21" x14ac:dyDescent="0.25">
      <c r="A58" t="s">
        <v>1681</v>
      </c>
      <c r="B58" t="s">
        <v>1226</v>
      </c>
      <c r="C58" t="s">
        <v>1682</v>
      </c>
      <c r="D58" t="s">
        <v>1683</v>
      </c>
      <c r="E58" t="s">
        <v>1684</v>
      </c>
      <c r="F58" t="s">
        <v>1626</v>
      </c>
      <c r="G58" t="s">
        <v>1396</v>
      </c>
      <c r="H58" t="s">
        <v>582</v>
      </c>
      <c r="I58" t="s">
        <v>582</v>
      </c>
      <c r="J58" t="s">
        <v>582</v>
      </c>
      <c r="K58" t="s">
        <v>583</v>
      </c>
      <c r="L58" t="s">
        <v>590</v>
      </c>
      <c r="M58" t="s">
        <v>1627</v>
      </c>
      <c r="N58" t="s">
        <v>1396</v>
      </c>
      <c r="O58" t="s">
        <v>583</v>
      </c>
      <c r="P58">
        <v>0</v>
      </c>
      <c r="Q58">
        <v>0</v>
      </c>
      <c r="R58">
        <v>0</v>
      </c>
      <c r="S58">
        <v>0</v>
      </c>
      <c r="T58">
        <v>0</v>
      </c>
      <c r="U58">
        <v>0</v>
      </c>
    </row>
    <row r="59" spans="1:21" x14ac:dyDescent="0.25">
      <c r="A59" t="s">
        <v>1685</v>
      </c>
      <c r="B59" t="s">
        <v>1686</v>
      </c>
      <c r="C59" t="s">
        <v>1687</v>
      </c>
      <c r="D59" t="s">
        <v>1688</v>
      </c>
      <c r="E59" t="s">
        <v>1689</v>
      </c>
      <c r="F59" t="s">
        <v>1592</v>
      </c>
      <c r="G59" t="s">
        <v>1396</v>
      </c>
      <c r="H59" t="s">
        <v>583</v>
      </c>
      <c r="I59" t="s">
        <v>582</v>
      </c>
      <c r="J59" t="s">
        <v>582</v>
      </c>
      <c r="K59" t="s">
        <v>582</v>
      </c>
      <c r="L59" t="s">
        <v>1396</v>
      </c>
      <c r="M59" t="s">
        <v>1396</v>
      </c>
      <c r="N59" t="s">
        <v>1396</v>
      </c>
      <c r="O59" t="s">
        <v>583</v>
      </c>
      <c r="P59">
        <v>16</v>
      </c>
      <c r="Q59">
        <v>69</v>
      </c>
      <c r="R59">
        <v>0</v>
      </c>
      <c r="S59">
        <v>0</v>
      </c>
      <c r="T59">
        <v>0</v>
      </c>
      <c r="U59">
        <v>0</v>
      </c>
    </row>
    <row r="60" spans="1:21" x14ac:dyDescent="0.25">
      <c r="A60" t="s">
        <v>1690</v>
      </c>
      <c r="B60" t="s">
        <v>1691</v>
      </c>
      <c r="C60" t="s">
        <v>1692</v>
      </c>
      <c r="D60" t="s">
        <v>1693</v>
      </c>
      <c r="E60" t="s">
        <v>1694</v>
      </c>
      <c r="F60" t="s">
        <v>1592</v>
      </c>
      <c r="G60" t="s">
        <v>1396</v>
      </c>
      <c r="H60" t="s">
        <v>582</v>
      </c>
      <c r="I60" t="s">
        <v>582</v>
      </c>
      <c r="J60" t="s">
        <v>582</v>
      </c>
      <c r="K60" t="s">
        <v>582</v>
      </c>
      <c r="L60" t="s">
        <v>1396</v>
      </c>
      <c r="M60" t="s">
        <v>1396</v>
      </c>
      <c r="N60" t="s">
        <v>1396</v>
      </c>
      <c r="O60" t="s">
        <v>582</v>
      </c>
      <c r="P60">
        <v>0</v>
      </c>
      <c r="Q60">
        <v>0</v>
      </c>
      <c r="R60">
        <v>0</v>
      </c>
      <c r="S60">
        <v>0</v>
      </c>
      <c r="T60">
        <v>0</v>
      </c>
      <c r="U60">
        <v>0</v>
      </c>
    </row>
    <row r="61" spans="1:21" x14ac:dyDescent="0.25">
      <c r="A61" t="s">
        <v>1695</v>
      </c>
      <c r="B61" t="s">
        <v>1696</v>
      </c>
      <c r="C61" t="s">
        <v>1697</v>
      </c>
      <c r="D61" t="s">
        <v>1698</v>
      </c>
      <c r="E61" t="s">
        <v>1699</v>
      </c>
      <c r="F61" t="s">
        <v>1592</v>
      </c>
      <c r="G61" t="s">
        <v>1396</v>
      </c>
      <c r="H61" t="s">
        <v>582</v>
      </c>
      <c r="I61" t="s">
        <v>583</v>
      </c>
      <c r="J61" t="s">
        <v>582</v>
      </c>
      <c r="K61" t="s">
        <v>583</v>
      </c>
      <c r="L61" t="s">
        <v>590</v>
      </c>
      <c r="M61" t="s">
        <v>1700</v>
      </c>
      <c r="N61" t="s">
        <v>1396</v>
      </c>
      <c r="O61" t="s">
        <v>583</v>
      </c>
      <c r="P61">
        <v>0</v>
      </c>
      <c r="Q61">
        <v>0</v>
      </c>
      <c r="R61">
        <v>66</v>
      </c>
      <c r="S61">
        <v>0</v>
      </c>
      <c r="T61">
        <v>0</v>
      </c>
      <c r="U61">
        <v>0</v>
      </c>
    </row>
    <row r="62" spans="1:21" x14ac:dyDescent="0.25">
      <c r="A62" t="s">
        <v>1701</v>
      </c>
      <c r="B62" t="s">
        <v>1702</v>
      </c>
      <c r="C62" t="s">
        <v>1703</v>
      </c>
      <c r="D62" t="s">
        <v>1704</v>
      </c>
      <c r="E62" t="s">
        <v>1705</v>
      </c>
      <c r="F62" t="s">
        <v>1592</v>
      </c>
      <c r="G62" t="s">
        <v>1396</v>
      </c>
      <c r="H62" t="s">
        <v>582</v>
      </c>
      <c r="I62" t="s">
        <v>583</v>
      </c>
      <c r="J62" t="s">
        <v>582</v>
      </c>
      <c r="K62" t="s">
        <v>583</v>
      </c>
      <c r="L62" t="s">
        <v>584</v>
      </c>
      <c r="M62" t="s">
        <v>1706</v>
      </c>
      <c r="N62" t="s">
        <v>1396</v>
      </c>
      <c r="O62" t="s">
        <v>583</v>
      </c>
      <c r="P62">
        <v>0</v>
      </c>
      <c r="Q62">
        <v>0</v>
      </c>
      <c r="R62">
        <v>112</v>
      </c>
      <c r="S62">
        <v>144</v>
      </c>
      <c r="T62">
        <v>0</v>
      </c>
      <c r="U62">
        <v>0</v>
      </c>
    </row>
    <row r="63" spans="1:21" x14ac:dyDescent="0.25">
      <c r="A63" t="s">
        <v>1707</v>
      </c>
      <c r="B63" t="s">
        <v>1708</v>
      </c>
      <c r="C63" t="s">
        <v>1709</v>
      </c>
      <c r="D63" t="s">
        <v>1710</v>
      </c>
      <c r="E63" t="s">
        <v>1711</v>
      </c>
      <c r="F63" t="s">
        <v>1592</v>
      </c>
      <c r="G63" t="s">
        <v>1396</v>
      </c>
      <c r="H63" t="s">
        <v>582</v>
      </c>
      <c r="I63" t="s">
        <v>583</v>
      </c>
      <c r="J63" t="s">
        <v>582</v>
      </c>
      <c r="K63" t="s">
        <v>583</v>
      </c>
      <c r="L63" t="s">
        <v>590</v>
      </c>
      <c r="M63" t="s">
        <v>1712</v>
      </c>
      <c r="N63" t="s">
        <v>1396</v>
      </c>
      <c r="O63" t="s">
        <v>583</v>
      </c>
      <c r="P63">
        <v>0</v>
      </c>
      <c r="Q63">
        <v>0</v>
      </c>
      <c r="R63">
        <v>24</v>
      </c>
      <c r="S63">
        <v>50</v>
      </c>
      <c r="T63">
        <v>0</v>
      </c>
      <c r="U63">
        <v>0</v>
      </c>
    </row>
    <row r="64" spans="1:21" x14ac:dyDescent="0.25">
      <c r="A64" t="s">
        <v>1713</v>
      </c>
      <c r="B64" t="s">
        <v>1714</v>
      </c>
      <c r="C64" t="s">
        <v>1715</v>
      </c>
      <c r="D64" t="s">
        <v>1716</v>
      </c>
      <c r="E64" t="s">
        <v>1717</v>
      </c>
      <c r="F64" t="s">
        <v>1396</v>
      </c>
      <c r="G64" t="s">
        <v>1396</v>
      </c>
      <c r="H64" t="s">
        <v>582</v>
      </c>
      <c r="I64" t="s">
        <v>582</v>
      </c>
      <c r="J64" t="s">
        <v>582</v>
      </c>
      <c r="K64" t="s">
        <v>582</v>
      </c>
      <c r="L64" t="s">
        <v>1396</v>
      </c>
      <c r="M64" t="s">
        <v>1396</v>
      </c>
      <c r="N64" t="s">
        <v>1396</v>
      </c>
      <c r="O64" t="s">
        <v>582</v>
      </c>
      <c r="P64">
        <v>0</v>
      </c>
      <c r="Q64">
        <v>0</v>
      </c>
      <c r="R64">
        <v>0</v>
      </c>
      <c r="S64">
        <v>0</v>
      </c>
      <c r="T64">
        <v>0</v>
      </c>
      <c r="U64">
        <v>0</v>
      </c>
    </row>
    <row r="65" spans="1:21" x14ac:dyDescent="0.25">
      <c r="A65" t="s">
        <v>1718</v>
      </c>
      <c r="B65" t="s">
        <v>1719</v>
      </c>
      <c r="C65" t="s">
        <v>1720</v>
      </c>
      <c r="D65" t="s">
        <v>1721</v>
      </c>
      <c r="E65" t="s">
        <v>1722</v>
      </c>
      <c r="F65" t="s">
        <v>1592</v>
      </c>
      <c r="G65" t="s">
        <v>1396</v>
      </c>
      <c r="H65" t="s">
        <v>582</v>
      </c>
      <c r="I65" t="s">
        <v>582</v>
      </c>
      <c r="J65" t="s">
        <v>582</v>
      </c>
      <c r="K65" t="s">
        <v>582</v>
      </c>
      <c r="L65" t="s">
        <v>1396</v>
      </c>
      <c r="M65" t="s">
        <v>1396</v>
      </c>
      <c r="N65" t="s">
        <v>1396</v>
      </c>
      <c r="O65" t="s">
        <v>582</v>
      </c>
      <c r="P65">
        <v>0</v>
      </c>
      <c r="Q65">
        <v>0</v>
      </c>
      <c r="R65">
        <v>0</v>
      </c>
      <c r="S65">
        <v>0</v>
      </c>
      <c r="T65">
        <v>0</v>
      </c>
      <c r="U65">
        <v>0</v>
      </c>
    </row>
    <row r="66" spans="1:21" x14ac:dyDescent="0.25">
      <c r="A66" t="s">
        <v>1723</v>
      </c>
      <c r="B66" t="s">
        <v>1724</v>
      </c>
      <c r="C66" t="s">
        <v>1725</v>
      </c>
      <c r="D66" t="s">
        <v>1726</v>
      </c>
      <c r="E66" t="s">
        <v>1727</v>
      </c>
      <c r="F66" t="s">
        <v>1728</v>
      </c>
      <c r="G66" t="s">
        <v>1396</v>
      </c>
      <c r="H66" t="s">
        <v>583</v>
      </c>
      <c r="I66" t="s">
        <v>582</v>
      </c>
      <c r="J66" t="s">
        <v>582</v>
      </c>
      <c r="K66" t="s">
        <v>582</v>
      </c>
      <c r="L66" t="s">
        <v>1396</v>
      </c>
      <c r="M66" t="s">
        <v>1396</v>
      </c>
      <c r="N66" t="s">
        <v>1396</v>
      </c>
      <c r="O66" t="s">
        <v>582</v>
      </c>
      <c r="P66">
        <v>0</v>
      </c>
      <c r="Q66">
        <v>0</v>
      </c>
      <c r="R66">
        <v>0</v>
      </c>
      <c r="S66">
        <v>0</v>
      </c>
      <c r="T66">
        <v>0</v>
      </c>
      <c r="U66">
        <v>0</v>
      </c>
    </row>
    <row r="67" spans="1:21" x14ac:dyDescent="0.25">
      <c r="A67" t="s">
        <v>1729</v>
      </c>
      <c r="B67" t="s">
        <v>1730</v>
      </c>
      <c r="C67" t="s">
        <v>1731</v>
      </c>
      <c r="D67" t="s">
        <v>1732</v>
      </c>
      <c r="E67" t="s">
        <v>1733</v>
      </c>
      <c r="F67" t="s">
        <v>1728</v>
      </c>
      <c r="G67" t="s">
        <v>1396</v>
      </c>
      <c r="H67" t="s">
        <v>582</v>
      </c>
      <c r="I67" t="s">
        <v>582</v>
      </c>
      <c r="J67" t="s">
        <v>582</v>
      </c>
      <c r="K67" t="s">
        <v>582</v>
      </c>
      <c r="L67" t="s">
        <v>1396</v>
      </c>
      <c r="M67" t="s">
        <v>1396</v>
      </c>
      <c r="N67" t="s">
        <v>1396</v>
      </c>
      <c r="O67" t="s">
        <v>582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</row>
    <row r="68" spans="1:21" x14ac:dyDescent="0.25">
      <c r="A68" t="s">
        <v>1734</v>
      </c>
      <c r="B68" t="s">
        <v>1735</v>
      </c>
      <c r="C68" t="s">
        <v>1736</v>
      </c>
      <c r="D68" t="s">
        <v>1737</v>
      </c>
      <c r="E68" t="s">
        <v>1738</v>
      </c>
      <c r="F68" t="s">
        <v>1728</v>
      </c>
      <c r="G68" t="s">
        <v>1396</v>
      </c>
      <c r="H68" t="s">
        <v>582</v>
      </c>
      <c r="I68" t="s">
        <v>582</v>
      </c>
      <c r="J68" t="s">
        <v>582</v>
      </c>
      <c r="K68" t="s">
        <v>582</v>
      </c>
      <c r="L68" t="s">
        <v>1396</v>
      </c>
      <c r="M68" t="s">
        <v>1396</v>
      </c>
      <c r="N68" t="s">
        <v>1396</v>
      </c>
      <c r="O68" t="s">
        <v>582</v>
      </c>
      <c r="P68">
        <v>0</v>
      </c>
      <c r="Q68">
        <v>0</v>
      </c>
      <c r="R68">
        <v>0</v>
      </c>
      <c r="S68">
        <v>0</v>
      </c>
      <c r="T68">
        <v>0</v>
      </c>
      <c r="U68">
        <v>0</v>
      </c>
    </row>
    <row r="69" spans="1:21" x14ac:dyDescent="0.25">
      <c r="A69" t="s">
        <v>1739</v>
      </c>
      <c r="B69" t="s">
        <v>1740</v>
      </c>
      <c r="C69" t="s">
        <v>1741</v>
      </c>
      <c r="D69" t="s">
        <v>1742</v>
      </c>
      <c r="E69" t="s">
        <v>1743</v>
      </c>
      <c r="F69" t="s">
        <v>1728</v>
      </c>
      <c r="G69" t="s">
        <v>1396</v>
      </c>
      <c r="H69" t="s">
        <v>582</v>
      </c>
      <c r="I69" t="s">
        <v>582</v>
      </c>
      <c r="J69" t="s">
        <v>582</v>
      </c>
      <c r="K69" t="s">
        <v>582</v>
      </c>
      <c r="L69" t="s">
        <v>1396</v>
      </c>
      <c r="M69" t="s">
        <v>1396</v>
      </c>
      <c r="N69" t="s">
        <v>1396</v>
      </c>
      <c r="O69" t="s">
        <v>582</v>
      </c>
      <c r="P69">
        <v>0</v>
      </c>
      <c r="Q69">
        <v>0</v>
      </c>
      <c r="R69">
        <v>0</v>
      </c>
      <c r="S69">
        <v>0</v>
      </c>
      <c r="T69">
        <v>0</v>
      </c>
      <c r="U69">
        <v>0</v>
      </c>
    </row>
    <row r="70" spans="1:21" x14ac:dyDescent="0.25">
      <c r="A70" t="s">
        <v>1744</v>
      </c>
      <c r="B70" t="s">
        <v>1745</v>
      </c>
      <c r="C70" t="s">
        <v>1746</v>
      </c>
      <c r="D70" t="s">
        <v>1747</v>
      </c>
      <c r="E70" t="s">
        <v>1748</v>
      </c>
      <c r="F70" t="s">
        <v>1728</v>
      </c>
      <c r="G70" t="s">
        <v>1396</v>
      </c>
      <c r="H70" t="s">
        <v>582</v>
      </c>
      <c r="I70" t="s">
        <v>582</v>
      </c>
      <c r="J70" t="s">
        <v>582</v>
      </c>
      <c r="K70" t="s">
        <v>582</v>
      </c>
      <c r="L70" t="s">
        <v>1396</v>
      </c>
      <c r="M70" t="s">
        <v>1396</v>
      </c>
      <c r="N70" t="s">
        <v>1396</v>
      </c>
      <c r="O70" t="s">
        <v>582</v>
      </c>
      <c r="P70">
        <v>0</v>
      </c>
      <c r="Q70">
        <v>0</v>
      </c>
      <c r="R70">
        <v>0</v>
      </c>
      <c r="S70">
        <v>0</v>
      </c>
      <c r="T70">
        <v>0</v>
      </c>
      <c r="U70">
        <v>0</v>
      </c>
    </row>
    <row r="71" spans="1:21" x14ac:dyDescent="0.25">
      <c r="A71" t="s">
        <v>1749</v>
      </c>
      <c r="B71" t="s">
        <v>1677</v>
      </c>
      <c r="C71" t="s">
        <v>1750</v>
      </c>
      <c r="D71" t="s">
        <v>1751</v>
      </c>
      <c r="E71" t="s">
        <v>1752</v>
      </c>
      <c r="F71" t="s">
        <v>1626</v>
      </c>
      <c r="G71" t="s">
        <v>1413</v>
      </c>
      <c r="H71" t="s">
        <v>582</v>
      </c>
      <c r="I71" t="s">
        <v>582</v>
      </c>
      <c r="J71" t="s">
        <v>582</v>
      </c>
      <c r="K71" t="s">
        <v>583</v>
      </c>
      <c r="L71" t="s">
        <v>590</v>
      </c>
      <c r="M71" t="s">
        <v>1444</v>
      </c>
      <c r="N71" t="s">
        <v>1396</v>
      </c>
      <c r="O71" t="s">
        <v>583</v>
      </c>
      <c r="P71">
        <v>0</v>
      </c>
      <c r="Q71">
        <v>0</v>
      </c>
      <c r="R71">
        <v>0</v>
      </c>
      <c r="S71">
        <v>0</v>
      </c>
      <c r="T71">
        <v>0</v>
      </c>
      <c r="U71">
        <v>0</v>
      </c>
    </row>
    <row r="72" spans="1:21" x14ac:dyDescent="0.25">
      <c r="A72" t="s">
        <v>1753</v>
      </c>
      <c r="B72" t="s">
        <v>1754</v>
      </c>
      <c r="C72" t="s">
        <v>1755</v>
      </c>
      <c r="D72" t="s">
        <v>1756</v>
      </c>
      <c r="E72" t="s">
        <v>1757</v>
      </c>
      <c r="F72" t="s">
        <v>1728</v>
      </c>
      <c r="G72" t="s">
        <v>1396</v>
      </c>
      <c r="H72" t="s">
        <v>583</v>
      </c>
      <c r="I72" t="s">
        <v>583</v>
      </c>
      <c r="J72" t="s">
        <v>582</v>
      </c>
      <c r="K72" t="s">
        <v>582</v>
      </c>
      <c r="L72" t="s">
        <v>1396</v>
      </c>
      <c r="M72" t="s">
        <v>1396</v>
      </c>
      <c r="N72" t="s">
        <v>1396</v>
      </c>
      <c r="O72" t="s">
        <v>582</v>
      </c>
      <c r="P72">
        <v>0</v>
      </c>
      <c r="Q72">
        <v>0</v>
      </c>
      <c r="R72">
        <v>0</v>
      </c>
      <c r="S72">
        <v>0</v>
      </c>
      <c r="T72">
        <v>0</v>
      </c>
      <c r="U72">
        <v>0</v>
      </c>
    </row>
    <row r="73" spans="1:21" x14ac:dyDescent="0.25">
      <c r="A73" t="s">
        <v>1758</v>
      </c>
      <c r="B73" t="s">
        <v>1179</v>
      </c>
      <c r="C73" t="s">
        <v>1759</v>
      </c>
      <c r="D73" t="s">
        <v>1760</v>
      </c>
      <c r="E73" t="s">
        <v>1761</v>
      </c>
      <c r="F73" t="s">
        <v>1762</v>
      </c>
      <c r="G73" t="s">
        <v>1396</v>
      </c>
      <c r="H73" t="s">
        <v>582</v>
      </c>
      <c r="I73" t="s">
        <v>582</v>
      </c>
      <c r="J73" t="s">
        <v>582</v>
      </c>
      <c r="K73" t="s">
        <v>582</v>
      </c>
      <c r="L73" t="s">
        <v>1396</v>
      </c>
      <c r="M73" t="s">
        <v>1396</v>
      </c>
      <c r="N73" t="s">
        <v>1396</v>
      </c>
      <c r="O73" t="s">
        <v>582</v>
      </c>
      <c r="P73">
        <v>0</v>
      </c>
      <c r="Q73">
        <v>0</v>
      </c>
      <c r="R73">
        <v>0</v>
      </c>
      <c r="S73">
        <v>0</v>
      </c>
      <c r="T73">
        <v>0</v>
      </c>
      <c r="U73">
        <v>0</v>
      </c>
    </row>
    <row r="74" spans="1:21" x14ac:dyDescent="0.25">
      <c r="A74" t="s">
        <v>1763</v>
      </c>
      <c r="B74" t="s">
        <v>1179</v>
      </c>
      <c r="C74" t="s">
        <v>1764</v>
      </c>
      <c r="D74" t="s">
        <v>1765</v>
      </c>
      <c r="E74" t="s">
        <v>1766</v>
      </c>
      <c r="F74" t="s">
        <v>1767</v>
      </c>
      <c r="G74" t="s">
        <v>1396</v>
      </c>
      <c r="H74" t="s">
        <v>582</v>
      </c>
      <c r="I74" t="s">
        <v>583</v>
      </c>
      <c r="J74" t="s">
        <v>583</v>
      </c>
      <c r="K74" t="s">
        <v>583</v>
      </c>
      <c r="L74" t="s">
        <v>584</v>
      </c>
      <c r="M74" t="s">
        <v>1767</v>
      </c>
      <c r="N74" t="s">
        <v>1396</v>
      </c>
      <c r="O74" t="s">
        <v>583</v>
      </c>
      <c r="P74">
        <v>0</v>
      </c>
      <c r="Q74">
        <v>0</v>
      </c>
      <c r="R74">
        <v>0</v>
      </c>
      <c r="S74">
        <v>42</v>
      </c>
      <c r="T74">
        <v>0</v>
      </c>
      <c r="U74">
        <v>0</v>
      </c>
    </row>
    <row r="75" spans="1:21" x14ac:dyDescent="0.25">
      <c r="A75" t="s">
        <v>1768</v>
      </c>
      <c r="B75" t="s">
        <v>1769</v>
      </c>
      <c r="C75" t="s">
        <v>1770</v>
      </c>
      <c r="D75" t="s">
        <v>1771</v>
      </c>
      <c r="E75" t="s">
        <v>1772</v>
      </c>
      <c r="F75" t="s">
        <v>1767</v>
      </c>
      <c r="G75" t="s">
        <v>1396</v>
      </c>
      <c r="H75" t="s">
        <v>583</v>
      </c>
      <c r="I75" t="s">
        <v>582</v>
      </c>
      <c r="J75" t="s">
        <v>582</v>
      </c>
      <c r="K75" t="s">
        <v>582</v>
      </c>
      <c r="L75" t="s">
        <v>1396</v>
      </c>
      <c r="M75" t="s">
        <v>1396</v>
      </c>
      <c r="N75" t="s">
        <v>1396</v>
      </c>
      <c r="O75" t="s">
        <v>583</v>
      </c>
      <c r="P75">
        <v>122</v>
      </c>
      <c r="Q75">
        <v>0</v>
      </c>
      <c r="R75">
        <v>0</v>
      </c>
      <c r="S75">
        <v>0</v>
      </c>
      <c r="T75">
        <v>0</v>
      </c>
      <c r="U75">
        <v>0</v>
      </c>
    </row>
    <row r="76" spans="1:21" x14ac:dyDescent="0.25">
      <c r="A76" t="s">
        <v>1773</v>
      </c>
      <c r="B76" t="s">
        <v>586</v>
      </c>
      <c r="C76" t="s">
        <v>1774</v>
      </c>
      <c r="D76" t="s">
        <v>1775</v>
      </c>
      <c r="E76" t="s">
        <v>1776</v>
      </c>
      <c r="F76" t="s">
        <v>1767</v>
      </c>
      <c r="G76" t="s">
        <v>1396</v>
      </c>
      <c r="H76" t="s">
        <v>583</v>
      </c>
      <c r="I76" t="s">
        <v>583</v>
      </c>
      <c r="J76" t="s">
        <v>582</v>
      </c>
      <c r="K76" t="s">
        <v>583</v>
      </c>
      <c r="L76" t="s">
        <v>590</v>
      </c>
      <c r="M76" t="s">
        <v>1777</v>
      </c>
      <c r="N76" t="s">
        <v>1396</v>
      </c>
      <c r="O76" t="s">
        <v>583</v>
      </c>
      <c r="P76">
        <v>8</v>
      </c>
      <c r="Q76">
        <v>0</v>
      </c>
      <c r="R76">
        <v>0</v>
      </c>
      <c r="S76">
        <v>0</v>
      </c>
      <c r="T76">
        <v>0</v>
      </c>
      <c r="U76">
        <v>0</v>
      </c>
    </row>
    <row r="77" spans="1:21" x14ac:dyDescent="0.25">
      <c r="A77" t="s">
        <v>1778</v>
      </c>
      <c r="B77" t="s">
        <v>1779</v>
      </c>
      <c r="C77" t="s">
        <v>1780</v>
      </c>
      <c r="D77" t="s">
        <v>1781</v>
      </c>
      <c r="E77" t="s">
        <v>1782</v>
      </c>
      <c r="F77" t="s">
        <v>1762</v>
      </c>
      <c r="G77" t="s">
        <v>1396</v>
      </c>
      <c r="H77" t="s">
        <v>583</v>
      </c>
      <c r="I77" t="s">
        <v>582</v>
      </c>
      <c r="J77" t="s">
        <v>582</v>
      </c>
      <c r="K77" t="s">
        <v>582</v>
      </c>
      <c r="L77" t="s">
        <v>1396</v>
      </c>
      <c r="M77" t="s">
        <v>1396</v>
      </c>
      <c r="N77" t="s">
        <v>1396</v>
      </c>
      <c r="O77" t="s">
        <v>582</v>
      </c>
      <c r="P77">
        <v>0</v>
      </c>
      <c r="Q77">
        <v>0</v>
      </c>
      <c r="R77">
        <v>0</v>
      </c>
      <c r="S77">
        <v>0</v>
      </c>
      <c r="T77">
        <v>0</v>
      </c>
      <c r="U77">
        <v>0</v>
      </c>
    </row>
    <row r="78" spans="1:21" x14ac:dyDescent="0.25">
      <c r="A78" t="s">
        <v>1783</v>
      </c>
      <c r="B78" t="s">
        <v>1784</v>
      </c>
      <c r="C78" t="s">
        <v>1785</v>
      </c>
      <c r="D78" t="s">
        <v>1786</v>
      </c>
      <c r="E78" t="s">
        <v>1787</v>
      </c>
      <c r="F78" t="s">
        <v>1762</v>
      </c>
      <c r="G78" t="s">
        <v>1396</v>
      </c>
      <c r="H78" t="s">
        <v>583</v>
      </c>
      <c r="I78" t="s">
        <v>582</v>
      </c>
      <c r="J78" t="s">
        <v>582</v>
      </c>
      <c r="K78" t="s">
        <v>582</v>
      </c>
      <c r="L78" t="s">
        <v>1396</v>
      </c>
      <c r="M78" t="s">
        <v>1396</v>
      </c>
      <c r="N78" t="s">
        <v>1396</v>
      </c>
      <c r="O78" t="s">
        <v>582</v>
      </c>
      <c r="P78">
        <v>0</v>
      </c>
      <c r="Q78">
        <v>0</v>
      </c>
      <c r="R78">
        <v>0</v>
      </c>
      <c r="S78">
        <v>0</v>
      </c>
      <c r="T78">
        <v>0</v>
      </c>
      <c r="U78">
        <v>0</v>
      </c>
    </row>
    <row r="79" spans="1:21" x14ac:dyDescent="0.25">
      <c r="A79" t="s">
        <v>1788</v>
      </c>
      <c r="B79" t="s">
        <v>666</v>
      </c>
      <c r="C79" t="s">
        <v>1789</v>
      </c>
      <c r="D79" t="s">
        <v>1790</v>
      </c>
      <c r="E79" t="s">
        <v>1791</v>
      </c>
      <c r="F79" t="s">
        <v>1767</v>
      </c>
      <c r="G79" t="s">
        <v>1396</v>
      </c>
      <c r="H79" t="s">
        <v>583</v>
      </c>
      <c r="I79" t="s">
        <v>583</v>
      </c>
      <c r="J79" t="s">
        <v>582</v>
      </c>
      <c r="K79" t="s">
        <v>582</v>
      </c>
      <c r="L79" t="s">
        <v>1396</v>
      </c>
      <c r="M79" t="s">
        <v>1396</v>
      </c>
      <c r="N79" t="s">
        <v>1396</v>
      </c>
      <c r="O79" t="s">
        <v>583</v>
      </c>
      <c r="P79">
        <v>135</v>
      </c>
      <c r="Q79">
        <v>51</v>
      </c>
      <c r="R79">
        <v>412</v>
      </c>
      <c r="S79">
        <v>95</v>
      </c>
      <c r="T79">
        <v>0</v>
      </c>
      <c r="U79">
        <v>0</v>
      </c>
    </row>
    <row r="80" spans="1:21" x14ac:dyDescent="0.25">
      <c r="A80" t="s">
        <v>1792</v>
      </c>
      <c r="B80" t="s">
        <v>1793</v>
      </c>
      <c r="C80" t="s">
        <v>1794</v>
      </c>
      <c r="D80" t="s">
        <v>1795</v>
      </c>
      <c r="E80" t="s">
        <v>1796</v>
      </c>
      <c r="F80" t="s">
        <v>1762</v>
      </c>
      <c r="G80" t="s">
        <v>1396</v>
      </c>
      <c r="H80" t="s">
        <v>582</v>
      </c>
      <c r="I80" t="s">
        <v>582</v>
      </c>
      <c r="J80" t="s">
        <v>582</v>
      </c>
      <c r="K80" t="s">
        <v>582</v>
      </c>
      <c r="L80" t="s">
        <v>1396</v>
      </c>
      <c r="M80" t="s">
        <v>1396</v>
      </c>
      <c r="N80" t="s">
        <v>1396</v>
      </c>
      <c r="O80" t="s">
        <v>582</v>
      </c>
      <c r="P80">
        <v>0</v>
      </c>
      <c r="Q80">
        <v>0</v>
      </c>
      <c r="R80">
        <v>0</v>
      </c>
      <c r="S80">
        <v>0</v>
      </c>
      <c r="T80">
        <v>0</v>
      </c>
      <c r="U80">
        <v>0</v>
      </c>
    </row>
    <row r="81" spans="1:21" x14ac:dyDescent="0.25">
      <c r="A81" t="s">
        <v>1797</v>
      </c>
      <c r="B81" t="s">
        <v>1745</v>
      </c>
      <c r="C81" t="s">
        <v>1798</v>
      </c>
      <c r="D81" t="s">
        <v>1799</v>
      </c>
      <c r="E81" t="s">
        <v>1800</v>
      </c>
      <c r="F81" t="s">
        <v>1767</v>
      </c>
      <c r="G81" t="s">
        <v>1396</v>
      </c>
      <c r="H81" t="s">
        <v>583</v>
      </c>
      <c r="I81" t="s">
        <v>583</v>
      </c>
      <c r="J81" t="s">
        <v>582</v>
      </c>
      <c r="K81" t="s">
        <v>583</v>
      </c>
      <c r="L81" t="s">
        <v>590</v>
      </c>
      <c r="M81" t="s">
        <v>1801</v>
      </c>
      <c r="N81" t="s">
        <v>1396</v>
      </c>
      <c r="O81" t="s">
        <v>583</v>
      </c>
      <c r="P81">
        <v>43</v>
      </c>
      <c r="Q81">
        <v>72</v>
      </c>
      <c r="R81">
        <v>0</v>
      </c>
      <c r="S81">
        <v>34</v>
      </c>
      <c r="T81">
        <v>0</v>
      </c>
      <c r="U81">
        <v>0</v>
      </c>
    </row>
    <row r="82" spans="1:21" x14ac:dyDescent="0.25">
      <c r="A82" t="s">
        <v>1802</v>
      </c>
      <c r="B82" t="s">
        <v>1803</v>
      </c>
      <c r="C82" t="s">
        <v>1804</v>
      </c>
      <c r="D82" t="s">
        <v>1805</v>
      </c>
      <c r="E82" t="s">
        <v>1806</v>
      </c>
      <c r="F82" t="s">
        <v>1396</v>
      </c>
      <c r="G82" t="s">
        <v>1396</v>
      </c>
      <c r="H82" t="s">
        <v>582</v>
      </c>
      <c r="I82" t="s">
        <v>582</v>
      </c>
      <c r="J82" t="s">
        <v>582</v>
      </c>
      <c r="K82" t="s">
        <v>582</v>
      </c>
      <c r="L82" t="s">
        <v>1396</v>
      </c>
      <c r="M82" t="s">
        <v>1396</v>
      </c>
      <c r="N82" t="s">
        <v>1396</v>
      </c>
      <c r="O82" t="s">
        <v>582</v>
      </c>
      <c r="P82">
        <v>0</v>
      </c>
      <c r="Q82">
        <v>0</v>
      </c>
      <c r="R82">
        <v>0</v>
      </c>
      <c r="S82">
        <v>0</v>
      </c>
      <c r="T82">
        <v>0</v>
      </c>
      <c r="U82">
        <v>0</v>
      </c>
    </row>
    <row r="83" spans="1:21" x14ac:dyDescent="0.25">
      <c r="A83" t="s">
        <v>1807</v>
      </c>
      <c r="B83" t="s">
        <v>1528</v>
      </c>
      <c r="C83" t="s">
        <v>1808</v>
      </c>
      <c r="D83" t="s">
        <v>1809</v>
      </c>
      <c r="E83" t="s">
        <v>1810</v>
      </c>
      <c r="F83" t="s">
        <v>1565</v>
      </c>
      <c r="G83" t="s">
        <v>1396</v>
      </c>
      <c r="H83" t="s">
        <v>582</v>
      </c>
      <c r="I83" t="s">
        <v>582</v>
      </c>
      <c r="J83" t="s">
        <v>582</v>
      </c>
      <c r="K83" t="s">
        <v>582</v>
      </c>
      <c r="L83" t="s">
        <v>1396</v>
      </c>
      <c r="M83" t="s">
        <v>1396</v>
      </c>
      <c r="N83" t="s">
        <v>1396</v>
      </c>
      <c r="O83" t="s">
        <v>582</v>
      </c>
      <c r="P83">
        <v>0</v>
      </c>
      <c r="Q83">
        <v>0</v>
      </c>
      <c r="R83">
        <v>0</v>
      </c>
      <c r="S83">
        <v>0</v>
      </c>
      <c r="T83">
        <v>0</v>
      </c>
      <c r="U83">
        <v>0</v>
      </c>
    </row>
    <row r="84" spans="1:21" x14ac:dyDescent="0.25">
      <c r="A84" t="s">
        <v>1811</v>
      </c>
      <c r="B84" t="s">
        <v>1812</v>
      </c>
      <c r="C84" t="s">
        <v>1813</v>
      </c>
      <c r="D84" t="s">
        <v>1814</v>
      </c>
      <c r="E84" t="s">
        <v>1815</v>
      </c>
      <c r="F84" t="s">
        <v>1407</v>
      </c>
      <c r="G84" t="s">
        <v>1396</v>
      </c>
      <c r="H84" t="s">
        <v>582</v>
      </c>
      <c r="I84" t="s">
        <v>582</v>
      </c>
      <c r="J84" t="s">
        <v>582</v>
      </c>
      <c r="K84" t="s">
        <v>582</v>
      </c>
      <c r="L84" t="s">
        <v>1396</v>
      </c>
      <c r="M84" t="s">
        <v>1396</v>
      </c>
      <c r="N84" t="s">
        <v>1396</v>
      </c>
      <c r="O84" t="s">
        <v>582</v>
      </c>
      <c r="P84">
        <v>0</v>
      </c>
      <c r="Q84">
        <v>0</v>
      </c>
      <c r="R84">
        <v>0</v>
      </c>
      <c r="S84">
        <v>0</v>
      </c>
      <c r="T84">
        <v>0</v>
      </c>
      <c r="U84">
        <v>0</v>
      </c>
    </row>
    <row r="85" spans="1:21" x14ac:dyDescent="0.25">
      <c r="A85" t="s">
        <v>1816</v>
      </c>
      <c r="B85" t="s">
        <v>1817</v>
      </c>
      <c r="C85" t="s">
        <v>1816</v>
      </c>
      <c r="D85" t="s">
        <v>1816</v>
      </c>
      <c r="E85" t="s">
        <v>1818</v>
      </c>
      <c r="F85" t="s">
        <v>1396</v>
      </c>
      <c r="G85" t="s">
        <v>1396</v>
      </c>
      <c r="H85" t="s">
        <v>583</v>
      </c>
      <c r="I85" t="s">
        <v>582</v>
      </c>
      <c r="J85" t="s">
        <v>582</v>
      </c>
      <c r="K85" t="s">
        <v>582</v>
      </c>
      <c r="L85" t="s">
        <v>1396</v>
      </c>
      <c r="M85" t="s">
        <v>1396</v>
      </c>
      <c r="N85" t="s">
        <v>1396</v>
      </c>
      <c r="O85" t="s">
        <v>582</v>
      </c>
      <c r="P85">
        <v>0</v>
      </c>
      <c r="Q85">
        <v>0</v>
      </c>
      <c r="R85">
        <v>0</v>
      </c>
      <c r="S85">
        <v>0</v>
      </c>
      <c r="T85">
        <v>0</v>
      </c>
      <c r="U85">
        <v>0</v>
      </c>
    </row>
    <row r="86" spans="1:21" x14ac:dyDescent="0.25">
      <c r="A86" t="s">
        <v>1819</v>
      </c>
      <c r="B86" t="s">
        <v>1820</v>
      </c>
      <c r="C86" t="s">
        <v>1821</v>
      </c>
      <c r="D86" t="s">
        <v>1822</v>
      </c>
      <c r="E86" t="s">
        <v>1823</v>
      </c>
      <c r="F86" t="s">
        <v>1592</v>
      </c>
      <c r="G86" t="s">
        <v>1396</v>
      </c>
      <c r="H86" t="s">
        <v>583</v>
      </c>
      <c r="I86" t="s">
        <v>582</v>
      </c>
      <c r="J86" t="s">
        <v>582</v>
      </c>
      <c r="K86" t="s">
        <v>583</v>
      </c>
      <c r="L86" t="s">
        <v>584</v>
      </c>
      <c r="M86" t="s">
        <v>1824</v>
      </c>
      <c r="N86" t="s">
        <v>1396</v>
      </c>
      <c r="O86" t="s">
        <v>583</v>
      </c>
      <c r="P86">
        <v>28</v>
      </c>
      <c r="Q86">
        <v>144</v>
      </c>
      <c r="R86">
        <v>0</v>
      </c>
      <c r="S86">
        <v>0</v>
      </c>
      <c r="T86">
        <v>0</v>
      </c>
      <c r="U86">
        <v>0</v>
      </c>
    </row>
    <row r="87" spans="1:21" x14ac:dyDescent="0.25">
      <c r="A87" t="s">
        <v>1825</v>
      </c>
      <c r="B87" t="s">
        <v>1629</v>
      </c>
      <c r="C87" t="s">
        <v>1826</v>
      </c>
      <c r="D87" t="s">
        <v>1827</v>
      </c>
      <c r="E87" t="s">
        <v>1828</v>
      </c>
      <c r="F87" t="s">
        <v>1407</v>
      </c>
      <c r="G87" t="s">
        <v>1396</v>
      </c>
      <c r="H87" t="s">
        <v>582</v>
      </c>
      <c r="I87" t="s">
        <v>582</v>
      </c>
      <c r="J87" t="s">
        <v>582</v>
      </c>
      <c r="K87" t="s">
        <v>582</v>
      </c>
      <c r="L87" t="s">
        <v>1396</v>
      </c>
      <c r="M87" t="s">
        <v>1396</v>
      </c>
      <c r="N87" t="s">
        <v>1396</v>
      </c>
      <c r="O87" t="s">
        <v>582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</row>
    <row r="88" spans="1:21" x14ac:dyDescent="0.25">
      <c r="A88" t="s">
        <v>1829</v>
      </c>
      <c r="B88" t="s">
        <v>1830</v>
      </c>
      <c r="C88" t="s">
        <v>1831</v>
      </c>
      <c r="D88" t="s">
        <v>1832</v>
      </c>
      <c r="E88" t="s">
        <v>1833</v>
      </c>
      <c r="F88" t="s">
        <v>1396</v>
      </c>
      <c r="G88" t="s">
        <v>1396</v>
      </c>
      <c r="H88" t="s">
        <v>582</v>
      </c>
      <c r="I88" t="s">
        <v>583</v>
      </c>
      <c r="J88" t="s">
        <v>582</v>
      </c>
      <c r="K88" t="s">
        <v>582</v>
      </c>
      <c r="L88" t="s">
        <v>1396</v>
      </c>
      <c r="M88" t="s">
        <v>1396</v>
      </c>
      <c r="N88" t="s">
        <v>1396</v>
      </c>
      <c r="O88" t="s">
        <v>583</v>
      </c>
      <c r="P88">
        <v>0</v>
      </c>
      <c r="Q88">
        <v>0</v>
      </c>
      <c r="R88">
        <v>5973</v>
      </c>
      <c r="S88">
        <v>0</v>
      </c>
      <c r="T88">
        <v>0</v>
      </c>
      <c r="U88">
        <v>0</v>
      </c>
    </row>
    <row r="89" spans="1:21" x14ac:dyDescent="0.25">
      <c r="A89" t="s">
        <v>1834</v>
      </c>
      <c r="B89" t="s">
        <v>1830</v>
      </c>
      <c r="C89" t="s">
        <v>1835</v>
      </c>
      <c r="D89" t="s">
        <v>1836</v>
      </c>
      <c r="E89" t="s">
        <v>1837</v>
      </c>
      <c r="F89" t="s">
        <v>1396</v>
      </c>
      <c r="G89" t="s">
        <v>1396</v>
      </c>
      <c r="H89" t="s">
        <v>583</v>
      </c>
      <c r="I89" t="s">
        <v>582</v>
      </c>
      <c r="J89" t="s">
        <v>582</v>
      </c>
      <c r="K89" t="s">
        <v>582</v>
      </c>
      <c r="L89" t="s">
        <v>1396</v>
      </c>
      <c r="M89" t="s">
        <v>1396</v>
      </c>
      <c r="N89" t="s">
        <v>1838</v>
      </c>
      <c r="O89" t="s">
        <v>583</v>
      </c>
      <c r="P89">
        <v>5973</v>
      </c>
      <c r="Q89">
        <v>0</v>
      </c>
      <c r="R89">
        <v>0</v>
      </c>
      <c r="S89">
        <v>0</v>
      </c>
      <c r="T89">
        <v>0</v>
      </c>
      <c r="U89">
        <v>0</v>
      </c>
    </row>
    <row r="90" spans="1:21" x14ac:dyDescent="0.25">
      <c r="A90" t="s">
        <v>1839</v>
      </c>
      <c r="B90" t="s">
        <v>1840</v>
      </c>
      <c r="C90" t="s">
        <v>1841</v>
      </c>
      <c r="D90" t="s">
        <v>1842</v>
      </c>
      <c r="E90" t="s">
        <v>1843</v>
      </c>
      <c r="F90" t="s">
        <v>1592</v>
      </c>
      <c r="G90" t="s">
        <v>1396</v>
      </c>
      <c r="H90" t="s">
        <v>582</v>
      </c>
      <c r="I90" t="s">
        <v>582</v>
      </c>
      <c r="J90" t="s">
        <v>582</v>
      </c>
      <c r="K90" t="s">
        <v>582</v>
      </c>
      <c r="L90" t="s">
        <v>1396</v>
      </c>
      <c r="M90" t="s">
        <v>1396</v>
      </c>
      <c r="N90" t="s">
        <v>1396</v>
      </c>
      <c r="O90" t="s">
        <v>582</v>
      </c>
      <c r="P90">
        <v>0</v>
      </c>
      <c r="Q90">
        <v>0</v>
      </c>
      <c r="R90">
        <v>0</v>
      </c>
      <c r="S90">
        <v>0</v>
      </c>
      <c r="T90">
        <v>0</v>
      </c>
      <c r="U90">
        <v>0</v>
      </c>
    </row>
    <row r="91" spans="1:21" x14ac:dyDescent="0.25">
      <c r="A91" t="s">
        <v>1844</v>
      </c>
      <c r="B91" t="s">
        <v>1671</v>
      </c>
      <c r="C91" t="s">
        <v>1845</v>
      </c>
      <c r="D91" t="s">
        <v>1846</v>
      </c>
      <c r="E91" t="s">
        <v>1847</v>
      </c>
      <c r="F91" t="s">
        <v>1592</v>
      </c>
      <c r="G91" t="s">
        <v>1396</v>
      </c>
      <c r="H91" t="s">
        <v>582</v>
      </c>
      <c r="I91" t="s">
        <v>583</v>
      </c>
      <c r="J91" t="s">
        <v>582</v>
      </c>
      <c r="K91" t="s">
        <v>583</v>
      </c>
      <c r="L91" t="s">
        <v>590</v>
      </c>
      <c r="M91" t="s">
        <v>1592</v>
      </c>
      <c r="N91" t="s">
        <v>1396</v>
      </c>
      <c r="O91" t="s">
        <v>583</v>
      </c>
      <c r="P91">
        <v>0</v>
      </c>
      <c r="Q91">
        <v>0</v>
      </c>
      <c r="R91">
        <v>62</v>
      </c>
      <c r="S91">
        <v>77</v>
      </c>
      <c r="T91">
        <v>0</v>
      </c>
      <c r="U91">
        <v>0</v>
      </c>
    </row>
    <row r="92" spans="1:21" x14ac:dyDescent="0.25">
      <c r="A92" t="s">
        <v>1848</v>
      </c>
      <c r="B92" t="s">
        <v>1849</v>
      </c>
      <c r="C92" t="s">
        <v>1850</v>
      </c>
      <c r="D92" t="s">
        <v>1851</v>
      </c>
      <c r="E92" t="s">
        <v>1852</v>
      </c>
      <c r="F92" t="s">
        <v>1626</v>
      </c>
      <c r="G92" t="s">
        <v>1396</v>
      </c>
      <c r="H92" t="s">
        <v>582</v>
      </c>
      <c r="I92" t="s">
        <v>582</v>
      </c>
      <c r="J92" t="s">
        <v>582</v>
      </c>
      <c r="K92" t="s">
        <v>582</v>
      </c>
      <c r="L92" t="s">
        <v>1396</v>
      </c>
      <c r="M92" t="s">
        <v>1396</v>
      </c>
      <c r="N92" t="s">
        <v>1396</v>
      </c>
      <c r="O92" t="s">
        <v>582</v>
      </c>
      <c r="P92">
        <v>0</v>
      </c>
      <c r="Q92">
        <v>0</v>
      </c>
      <c r="R92">
        <v>0</v>
      </c>
      <c r="S92">
        <v>0</v>
      </c>
      <c r="T92">
        <v>0</v>
      </c>
      <c r="U92">
        <v>0</v>
      </c>
    </row>
    <row r="93" spans="1:21" x14ac:dyDescent="0.25">
      <c r="A93" t="s">
        <v>1853</v>
      </c>
      <c r="B93" t="s">
        <v>1708</v>
      </c>
      <c r="C93" t="s">
        <v>1854</v>
      </c>
      <c r="D93" t="s">
        <v>1855</v>
      </c>
      <c r="E93" t="s">
        <v>1856</v>
      </c>
      <c r="F93" t="s">
        <v>1592</v>
      </c>
      <c r="G93" t="s">
        <v>1396</v>
      </c>
      <c r="H93" t="s">
        <v>582</v>
      </c>
      <c r="I93" t="s">
        <v>582</v>
      </c>
      <c r="J93" t="s">
        <v>582</v>
      </c>
      <c r="K93" t="s">
        <v>582</v>
      </c>
      <c r="L93" t="s">
        <v>1396</v>
      </c>
      <c r="M93" t="s">
        <v>1396</v>
      </c>
      <c r="N93" t="s">
        <v>1396</v>
      </c>
      <c r="O93" t="s">
        <v>582</v>
      </c>
      <c r="P93">
        <v>0</v>
      </c>
      <c r="Q93">
        <v>0</v>
      </c>
      <c r="R93">
        <v>0</v>
      </c>
      <c r="S93">
        <v>0</v>
      </c>
      <c r="T93">
        <v>0</v>
      </c>
      <c r="U93">
        <v>0</v>
      </c>
    </row>
    <row r="94" spans="1:21" x14ac:dyDescent="0.25">
      <c r="A94" t="s">
        <v>1857</v>
      </c>
      <c r="B94" t="s">
        <v>1724</v>
      </c>
      <c r="C94" t="s">
        <v>1725</v>
      </c>
      <c r="D94" t="s">
        <v>1726</v>
      </c>
      <c r="E94" t="s">
        <v>1858</v>
      </c>
      <c r="F94" t="s">
        <v>1728</v>
      </c>
      <c r="G94" t="s">
        <v>1396</v>
      </c>
      <c r="H94" t="s">
        <v>583</v>
      </c>
      <c r="I94" t="s">
        <v>582</v>
      </c>
      <c r="J94" t="s">
        <v>582</v>
      </c>
      <c r="K94" t="s">
        <v>582</v>
      </c>
      <c r="L94" t="s">
        <v>1396</v>
      </c>
      <c r="M94" t="s">
        <v>1396</v>
      </c>
      <c r="N94" t="s">
        <v>1396</v>
      </c>
      <c r="O94" t="s">
        <v>582</v>
      </c>
      <c r="P94">
        <v>0</v>
      </c>
      <c r="Q94">
        <v>0</v>
      </c>
      <c r="R94">
        <v>0</v>
      </c>
      <c r="S94">
        <v>0</v>
      </c>
      <c r="T94">
        <v>0</v>
      </c>
      <c r="U94">
        <v>0</v>
      </c>
    </row>
    <row r="95" spans="1:21" x14ac:dyDescent="0.25">
      <c r="A95" t="s">
        <v>1859</v>
      </c>
      <c r="B95" t="s">
        <v>1754</v>
      </c>
      <c r="C95" t="s">
        <v>1755</v>
      </c>
      <c r="D95" t="s">
        <v>1756</v>
      </c>
      <c r="E95" t="s">
        <v>1860</v>
      </c>
      <c r="F95" t="s">
        <v>1728</v>
      </c>
      <c r="G95" t="s">
        <v>1396</v>
      </c>
      <c r="H95" t="s">
        <v>583</v>
      </c>
      <c r="I95" t="s">
        <v>583</v>
      </c>
      <c r="J95" t="s">
        <v>582</v>
      </c>
      <c r="K95" t="s">
        <v>582</v>
      </c>
      <c r="L95" t="s">
        <v>1396</v>
      </c>
      <c r="M95" t="s">
        <v>1396</v>
      </c>
      <c r="N95" t="s">
        <v>1396</v>
      </c>
      <c r="O95" t="s">
        <v>582</v>
      </c>
      <c r="P95">
        <v>0</v>
      </c>
      <c r="Q95">
        <v>0</v>
      </c>
      <c r="R95">
        <v>0</v>
      </c>
      <c r="S95">
        <v>0</v>
      </c>
      <c r="T95">
        <v>0</v>
      </c>
      <c r="U95">
        <v>0</v>
      </c>
    </row>
    <row r="96" spans="1:21" x14ac:dyDescent="0.25">
      <c r="A96" t="s">
        <v>1861</v>
      </c>
      <c r="B96" t="s">
        <v>1862</v>
      </c>
      <c r="C96" t="s">
        <v>1863</v>
      </c>
      <c r="D96" t="s">
        <v>1864</v>
      </c>
      <c r="E96" t="s">
        <v>1865</v>
      </c>
      <c r="F96" t="s">
        <v>1762</v>
      </c>
      <c r="G96" t="s">
        <v>1396</v>
      </c>
      <c r="H96" t="s">
        <v>582</v>
      </c>
      <c r="I96" t="s">
        <v>582</v>
      </c>
      <c r="J96" t="s">
        <v>582</v>
      </c>
      <c r="K96" t="s">
        <v>582</v>
      </c>
      <c r="L96" t="s">
        <v>1396</v>
      </c>
      <c r="M96" t="s">
        <v>1396</v>
      </c>
      <c r="N96" t="s">
        <v>1396</v>
      </c>
      <c r="O96" t="s">
        <v>582</v>
      </c>
      <c r="P96">
        <v>0</v>
      </c>
      <c r="Q96">
        <v>0</v>
      </c>
      <c r="R96">
        <v>0</v>
      </c>
      <c r="S96">
        <v>0</v>
      </c>
      <c r="T96">
        <v>0</v>
      </c>
      <c r="U96">
        <v>0</v>
      </c>
    </row>
    <row r="97" spans="1:21" x14ac:dyDescent="0.25">
      <c r="A97" t="s">
        <v>1866</v>
      </c>
      <c r="B97" t="s">
        <v>1647</v>
      </c>
      <c r="C97" t="s">
        <v>1867</v>
      </c>
      <c r="D97" t="s">
        <v>1868</v>
      </c>
      <c r="E97" t="s">
        <v>1869</v>
      </c>
      <c r="F97" t="s">
        <v>1762</v>
      </c>
      <c r="G97" t="s">
        <v>1396</v>
      </c>
      <c r="H97" t="s">
        <v>582</v>
      </c>
      <c r="I97" t="s">
        <v>582</v>
      </c>
      <c r="J97" t="s">
        <v>582</v>
      </c>
      <c r="K97" t="s">
        <v>582</v>
      </c>
      <c r="L97" t="s">
        <v>1396</v>
      </c>
      <c r="M97" t="s">
        <v>1396</v>
      </c>
      <c r="N97" t="s">
        <v>1396</v>
      </c>
      <c r="O97" t="s">
        <v>582</v>
      </c>
      <c r="P97">
        <v>0</v>
      </c>
      <c r="Q97">
        <v>0</v>
      </c>
      <c r="R97">
        <v>0</v>
      </c>
      <c r="S97">
        <v>0</v>
      </c>
      <c r="T97">
        <v>0</v>
      </c>
      <c r="U97">
        <v>0</v>
      </c>
    </row>
    <row r="98" spans="1:21" x14ac:dyDescent="0.25">
      <c r="A98" t="s">
        <v>1870</v>
      </c>
      <c r="B98" t="s">
        <v>1871</v>
      </c>
      <c r="C98" t="s">
        <v>1872</v>
      </c>
      <c r="D98" t="s">
        <v>1873</v>
      </c>
      <c r="E98" t="s">
        <v>1874</v>
      </c>
      <c r="F98" t="s">
        <v>1407</v>
      </c>
      <c r="G98" t="s">
        <v>1413</v>
      </c>
      <c r="H98" t="s">
        <v>582</v>
      </c>
      <c r="I98" t="s">
        <v>582</v>
      </c>
      <c r="J98" t="s">
        <v>582</v>
      </c>
      <c r="K98" t="s">
        <v>583</v>
      </c>
      <c r="L98" t="s">
        <v>590</v>
      </c>
      <c r="M98" t="s">
        <v>1444</v>
      </c>
      <c r="N98" t="s">
        <v>1396</v>
      </c>
      <c r="O98" t="s">
        <v>583</v>
      </c>
      <c r="P98">
        <v>0</v>
      </c>
      <c r="Q98">
        <v>0</v>
      </c>
      <c r="R98">
        <v>0</v>
      </c>
      <c r="S98">
        <v>0</v>
      </c>
      <c r="T98">
        <v>0</v>
      </c>
      <c r="U98">
        <v>0</v>
      </c>
    </row>
    <row r="99" spans="1:21" x14ac:dyDescent="0.25">
      <c r="A99" t="s">
        <v>1875</v>
      </c>
      <c r="B99" t="s">
        <v>1876</v>
      </c>
      <c r="C99" t="s">
        <v>1877</v>
      </c>
      <c r="D99" t="s">
        <v>1878</v>
      </c>
      <c r="E99" t="s">
        <v>1879</v>
      </c>
      <c r="F99" t="s">
        <v>1407</v>
      </c>
      <c r="G99" t="s">
        <v>1396</v>
      </c>
      <c r="H99" t="s">
        <v>582</v>
      </c>
      <c r="I99" t="s">
        <v>582</v>
      </c>
      <c r="J99" t="s">
        <v>582</v>
      </c>
      <c r="K99" t="s">
        <v>582</v>
      </c>
      <c r="L99" t="s">
        <v>1396</v>
      </c>
      <c r="M99" t="s">
        <v>1396</v>
      </c>
      <c r="N99" t="s">
        <v>1396</v>
      </c>
      <c r="O99" t="s">
        <v>582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</row>
    <row r="100" spans="1:21" x14ac:dyDescent="0.25">
      <c r="A100" t="s">
        <v>1880</v>
      </c>
      <c r="B100" t="s">
        <v>1881</v>
      </c>
      <c r="C100" t="s">
        <v>1882</v>
      </c>
      <c r="D100" t="s">
        <v>1883</v>
      </c>
      <c r="E100" t="s">
        <v>1884</v>
      </c>
      <c r="F100" t="s">
        <v>1565</v>
      </c>
      <c r="G100" t="s">
        <v>1396</v>
      </c>
      <c r="H100" t="s">
        <v>583</v>
      </c>
      <c r="I100" t="s">
        <v>582</v>
      </c>
      <c r="J100" t="s">
        <v>582</v>
      </c>
      <c r="K100" t="s">
        <v>582</v>
      </c>
      <c r="L100" t="s">
        <v>1396</v>
      </c>
      <c r="M100" t="s">
        <v>1396</v>
      </c>
      <c r="N100" t="s">
        <v>1396</v>
      </c>
      <c r="O100" t="s">
        <v>582</v>
      </c>
      <c r="P100">
        <v>0</v>
      </c>
      <c r="Q100">
        <v>0</v>
      </c>
      <c r="R100">
        <v>0</v>
      </c>
      <c r="S100">
        <v>0</v>
      </c>
      <c r="T100">
        <v>0</v>
      </c>
      <c r="U100">
        <v>0</v>
      </c>
    </row>
    <row r="101" spans="1:21" x14ac:dyDescent="0.25">
      <c r="A101" t="s">
        <v>1885</v>
      </c>
      <c r="B101" t="s">
        <v>905</v>
      </c>
      <c r="C101" t="s">
        <v>1886</v>
      </c>
      <c r="D101" t="s">
        <v>1887</v>
      </c>
      <c r="E101" t="s">
        <v>1888</v>
      </c>
      <c r="F101" t="s">
        <v>1565</v>
      </c>
      <c r="G101" t="s">
        <v>1396</v>
      </c>
      <c r="H101" t="s">
        <v>583</v>
      </c>
      <c r="I101" t="s">
        <v>582</v>
      </c>
      <c r="J101" t="s">
        <v>582</v>
      </c>
      <c r="K101" t="s">
        <v>582</v>
      </c>
      <c r="L101" t="s">
        <v>1396</v>
      </c>
      <c r="M101" t="s">
        <v>1396</v>
      </c>
      <c r="N101" t="s">
        <v>1396</v>
      </c>
      <c r="O101" t="s">
        <v>582</v>
      </c>
      <c r="P101">
        <v>0</v>
      </c>
      <c r="Q101">
        <v>0</v>
      </c>
      <c r="R101">
        <v>0</v>
      </c>
      <c r="S101">
        <v>0</v>
      </c>
      <c r="T101">
        <v>0</v>
      </c>
      <c r="U101">
        <v>0</v>
      </c>
    </row>
    <row r="102" spans="1:21" x14ac:dyDescent="0.25">
      <c r="A102" t="s">
        <v>1889</v>
      </c>
      <c r="B102" t="s">
        <v>1890</v>
      </c>
      <c r="C102" t="s">
        <v>1891</v>
      </c>
      <c r="D102" t="s">
        <v>1892</v>
      </c>
      <c r="E102" t="s">
        <v>1893</v>
      </c>
      <c r="F102" t="s">
        <v>1565</v>
      </c>
      <c r="G102" t="s">
        <v>1396</v>
      </c>
      <c r="H102" t="s">
        <v>583</v>
      </c>
      <c r="I102" t="s">
        <v>582</v>
      </c>
      <c r="J102" t="s">
        <v>582</v>
      </c>
      <c r="K102" t="s">
        <v>582</v>
      </c>
      <c r="L102" t="s">
        <v>1396</v>
      </c>
      <c r="M102" t="s">
        <v>1396</v>
      </c>
      <c r="N102" t="s">
        <v>1396</v>
      </c>
      <c r="O102" t="s">
        <v>582</v>
      </c>
      <c r="P102">
        <v>0</v>
      </c>
      <c r="Q102">
        <v>0</v>
      </c>
      <c r="R102">
        <v>0</v>
      </c>
      <c r="S102">
        <v>0</v>
      </c>
      <c r="T102">
        <v>0</v>
      </c>
      <c r="U102">
        <v>0</v>
      </c>
    </row>
    <row r="103" spans="1:21" x14ac:dyDescent="0.25">
      <c r="A103" t="s">
        <v>1894</v>
      </c>
      <c r="B103" t="s">
        <v>1895</v>
      </c>
      <c r="C103" t="s">
        <v>1896</v>
      </c>
      <c r="D103" t="s">
        <v>1897</v>
      </c>
      <c r="E103" t="s">
        <v>1898</v>
      </c>
      <c r="F103" t="s">
        <v>1565</v>
      </c>
      <c r="G103" t="s">
        <v>1396</v>
      </c>
      <c r="H103" t="s">
        <v>583</v>
      </c>
      <c r="I103" t="s">
        <v>583</v>
      </c>
      <c r="J103" t="s">
        <v>582</v>
      </c>
      <c r="K103" t="s">
        <v>582</v>
      </c>
      <c r="L103" t="s">
        <v>1396</v>
      </c>
      <c r="M103" t="s">
        <v>1396</v>
      </c>
      <c r="N103" t="s">
        <v>1396</v>
      </c>
      <c r="O103" t="s">
        <v>583</v>
      </c>
      <c r="P103">
        <v>12</v>
      </c>
      <c r="Q103">
        <v>0</v>
      </c>
      <c r="R103">
        <v>42</v>
      </c>
      <c r="S103">
        <v>3</v>
      </c>
      <c r="T103">
        <v>0</v>
      </c>
      <c r="U103">
        <v>0</v>
      </c>
    </row>
    <row r="104" spans="1:21" x14ac:dyDescent="0.25">
      <c r="A104" t="s">
        <v>1899</v>
      </c>
      <c r="B104" t="s">
        <v>1900</v>
      </c>
      <c r="C104" t="s">
        <v>1901</v>
      </c>
      <c r="D104" t="s">
        <v>1902</v>
      </c>
      <c r="E104" t="s">
        <v>1903</v>
      </c>
      <c r="F104" t="s">
        <v>1565</v>
      </c>
      <c r="G104" t="s">
        <v>1396</v>
      </c>
      <c r="H104" t="s">
        <v>583</v>
      </c>
      <c r="I104" t="s">
        <v>582</v>
      </c>
      <c r="J104" t="s">
        <v>582</v>
      </c>
      <c r="K104" t="s">
        <v>582</v>
      </c>
      <c r="L104" t="s">
        <v>1396</v>
      </c>
      <c r="M104" t="s">
        <v>1396</v>
      </c>
      <c r="N104" t="s">
        <v>1396</v>
      </c>
      <c r="O104" t="s">
        <v>583</v>
      </c>
      <c r="P104">
        <v>55</v>
      </c>
      <c r="Q104">
        <v>17</v>
      </c>
      <c r="R104">
        <v>0</v>
      </c>
      <c r="S104">
        <v>0</v>
      </c>
      <c r="T104">
        <v>0</v>
      </c>
      <c r="U104">
        <v>0</v>
      </c>
    </row>
    <row r="105" spans="1:21" x14ac:dyDescent="0.25">
      <c r="A105" t="s">
        <v>1904</v>
      </c>
      <c r="B105" t="s">
        <v>1905</v>
      </c>
      <c r="C105" t="s">
        <v>1906</v>
      </c>
      <c r="D105" t="s">
        <v>1907</v>
      </c>
      <c r="E105" t="s">
        <v>1908</v>
      </c>
      <c r="F105" t="s">
        <v>1565</v>
      </c>
      <c r="G105" t="s">
        <v>1396</v>
      </c>
      <c r="H105" t="s">
        <v>582</v>
      </c>
      <c r="I105" t="s">
        <v>583</v>
      </c>
      <c r="J105" t="s">
        <v>582</v>
      </c>
      <c r="K105" t="s">
        <v>583</v>
      </c>
      <c r="L105" t="s">
        <v>584</v>
      </c>
      <c r="M105" t="s">
        <v>1909</v>
      </c>
      <c r="N105" t="s">
        <v>1396</v>
      </c>
      <c r="O105" t="s">
        <v>583</v>
      </c>
      <c r="P105">
        <v>0</v>
      </c>
      <c r="Q105">
        <v>0</v>
      </c>
      <c r="R105">
        <v>22</v>
      </c>
      <c r="S105">
        <v>2</v>
      </c>
      <c r="T105">
        <v>0</v>
      </c>
      <c r="U105">
        <v>0</v>
      </c>
    </row>
    <row r="106" spans="1:21" x14ac:dyDescent="0.25">
      <c r="A106" t="s">
        <v>1910</v>
      </c>
      <c r="B106" t="s">
        <v>1911</v>
      </c>
      <c r="C106" t="s">
        <v>1912</v>
      </c>
      <c r="D106" t="s">
        <v>1913</v>
      </c>
      <c r="E106" t="s">
        <v>1914</v>
      </c>
      <c r="F106" t="s">
        <v>1565</v>
      </c>
      <c r="G106" t="s">
        <v>1396</v>
      </c>
      <c r="H106" t="s">
        <v>583</v>
      </c>
      <c r="I106" t="s">
        <v>583</v>
      </c>
      <c r="J106" t="s">
        <v>582</v>
      </c>
      <c r="K106" t="s">
        <v>582</v>
      </c>
      <c r="L106" t="s">
        <v>1396</v>
      </c>
      <c r="M106" t="s">
        <v>1396</v>
      </c>
      <c r="N106" t="s">
        <v>1396</v>
      </c>
      <c r="O106" t="s">
        <v>583</v>
      </c>
      <c r="P106">
        <v>23</v>
      </c>
      <c r="Q106">
        <v>2</v>
      </c>
      <c r="R106">
        <v>114</v>
      </c>
      <c r="S106">
        <v>0</v>
      </c>
      <c r="T106">
        <v>0</v>
      </c>
      <c r="U106">
        <v>0</v>
      </c>
    </row>
    <row r="107" spans="1:21" x14ac:dyDescent="0.25">
      <c r="A107" t="s">
        <v>1915</v>
      </c>
      <c r="B107" t="s">
        <v>1916</v>
      </c>
      <c r="C107" t="s">
        <v>1917</v>
      </c>
      <c r="D107" t="s">
        <v>1918</v>
      </c>
      <c r="E107" t="s">
        <v>1919</v>
      </c>
      <c r="F107" t="s">
        <v>1565</v>
      </c>
      <c r="G107" t="s">
        <v>1396</v>
      </c>
      <c r="H107" t="s">
        <v>583</v>
      </c>
      <c r="I107" t="s">
        <v>582</v>
      </c>
      <c r="J107" t="s">
        <v>582</v>
      </c>
      <c r="K107" t="s">
        <v>582</v>
      </c>
      <c r="L107" t="s">
        <v>1396</v>
      </c>
      <c r="M107" t="s">
        <v>1396</v>
      </c>
      <c r="N107" t="s">
        <v>1396</v>
      </c>
      <c r="O107" t="s">
        <v>582</v>
      </c>
      <c r="P107">
        <v>0</v>
      </c>
      <c r="Q107">
        <v>0</v>
      </c>
      <c r="R107">
        <v>0</v>
      </c>
      <c r="S107">
        <v>0</v>
      </c>
      <c r="T107">
        <v>0</v>
      </c>
      <c r="U107">
        <v>0</v>
      </c>
    </row>
    <row r="108" spans="1:21" x14ac:dyDescent="0.25">
      <c r="A108" t="s">
        <v>1920</v>
      </c>
      <c r="B108" t="s">
        <v>1921</v>
      </c>
      <c r="C108" t="s">
        <v>1922</v>
      </c>
      <c r="D108" t="s">
        <v>1923</v>
      </c>
      <c r="E108" t="s">
        <v>1924</v>
      </c>
      <c r="F108" t="s">
        <v>1565</v>
      </c>
      <c r="G108" t="s">
        <v>1396</v>
      </c>
      <c r="H108" t="s">
        <v>582</v>
      </c>
      <c r="I108" t="s">
        <v>583</v>
      </c>
      <c r="J108" t="s">
        <v>582</v>
      </c>
      <c r="K108" t="s">
        <v>582</v>
      </c>
      <c r="L108" t="s">
        <v>1396</v>
      </c>
      <c r="M108" t="s">
        <v>1396</v>
      </c>
      <c r="N108" t="s">
        <v>1396</v>
      </c>
      <c r="O108" t="s">
        <v>582</v>
      </c>
      <c r="P108">
        <v>0</v>
      </c>
      <c r="Q108">
        <v>0</v>
      </c>
      <c r="R108">
        <v>0</v>
      </c>
      <c r="S108">
        <v>0</v>
      </c>
      <c r="T108">
        <v>0</v>
      </c>
      <c r="U108">
        <v>0</v>
      </c>
    </row>
    <row r="109" spans="1:21" x14ac:dyDescent="0.25">
      <c r="A109" t="s">
        <v>1925</v>
      </c>
      <c r="B109" t="s">
        <v>1926</v>
      </c>
      <c r="C109" t="s">
        <v>1027</v>
      </c>
      <c r="D109" t="s">
        <v>1927</v>
      </c>
      <c r="E109" t="s">
        <v>1928</v>
      </c>
      <c r="F109" t="s">
        <v>1929</v>
      </c>
      <c r="G109" t="s">
        <v>1396</v>
      </c>
      <c r="H109" t="s">
        <v>582</v>
      </c>
      <c r="I109" t="s">
        <v>583</v>
      </c>
      <c r="J109" t="s">
        <v>582</v>
      </c>
      <c r="K109" t="s">
        <v>583</v>
      </c>
      <c r="L109" t="s">
        <v>584</v>
      </c>
      <c r="M109" t="s">
        <v>1930</v>
      </c>
      <c r="N109" t="s">
        <v>1396</v>
      </c>
      <c r="O109" t="s">
        <v>583</v>
      </c>
      <c r="P109">
        <v>0</v>
      </c>
      <c r="Q109">
        <v>0</v>
      </c>
      <c r="R109">
        <v>40</v>
      </c>
      <c r="S109">
        <v>0</v>
      </c>
      <c r="T109">
        <v>0</v>
      </c>
      <c r="U109">
        <v>0</v>
      </c>
    </row>
    <row r="110" spans="1:21" x14ac:dyDescent="0.25">
      <c r="A110" t="s">
        <v>1931</v>
      </c>
      <c r="B110" t="s">
        <v>1932</v>
      </c>
      <c r="C110" t="s">
        <v>1933</v>
      </c>
      <c r="D110" t="s">
        <v>1934</v>
      </c>
      <c r="E110" t="s">
        <v>1935</v>
      </c>
      <c r="F110" t="s">
        <v>1929</v>
      </c>
      <c r="G110" t="s">
        <v>1396</v>
      </c>
      <c r="H110" t="s">
        <v>583</v>
      </c>
      <c r="I110" t="s">
        <v>582</v>
      </c>
      <c r="J110" t="s">
        <v>582</v>
      </c>
      <c r="K110" t="s">
        <v>582</v>
      </c>
      <c r="L110" t="s">
        <v>1396</v>
      </c>
      <c r="M110" t="s">
        <v>1396</v>
      </c>
      <c r="N110" t="s">
        <v>1396</v>
      </c>
      <c r="O110" t="s">
        <v>583</v>
      </c>
      <c r="P110">
        <v>22</v>
      </c>
      <c r="Q110">
        <v>0</v>
      </c>
      <c r="R110">
        <v>0</v>
      </c>
      <c r="S110">
        <v>0</v>
      </c>
      <c r="T110">
        <v>0</v>
      </c>
      <c r="U110">
        <v>0</v>
      </c>
    </row>
    <row r="111" spans="1:21" x14ac:dyDescent="0.25">
      <c r="A111" t="s">
        <v>1936</v>
      </c>
      <c r="B111" t="s">
        <v>1937</v>
      </c>
      <c r="C111" t="s">
        <v>1938</v>
      </c>
      <c r="D111" t="s">
        <v>1939</v>
      </c>
      <c r="E111" t="s">
        <v>1940</v>
      </c>
      <c r="F111" t="s">
        <v>1929</v>
      </c>
      <c r="G111" t="s">
        <v>1396</v>
      </c>
      <c r="H111" t="s">
        <v>582</v>
      </c>
      <c r="I111" t="s">
        <v>583</v>
      </c>
      <c r="J111" t="s">
        <v>582</v>
      </c>
      <c r="K111" t="s">
        <v>583</v>
      </c>
      <c r="L111" t="s">
        <v>584</v>
      </c>
      <c r="M111" t="s">
        <v>1929</v>
      </c>
      <c r="N111" t="s">
        <v>1396</v>
      </c>
      <c r="O111" t="s">
        <v>583</v>
      </c>
      <c r="P111">
        <v>0</v>
      </c>
      <c r="Q111">
        <v>0</v>
      </c>
      <c r="R111">
        <v>101</v>
      </c>
      <c r="S111">
        <v>63</v>
      </c>
      <c r="T111">
        <v>0</v>
      </c>
      <c r="U111">
        <v>0</v>
      </c>
    </row>
    <row r="112" spans="1:21" x14ac:dyDescent="0.25">
      <c r="A112" t="s">
        <v>1941</v>
      </c>
      <c r="B112" t="s">
        <v>1942</v>
      </c>
      <c r="C112" t="s">
        <v>1040</v>
      </c>
      <c r="D112" t="s">
        <v>1943</v>
      </c>
      <c r="E112" t="s">
        <v>1944</v>
      </c>
      <c r="F112" t="s">
        <v>1929</v>
      </c>
      <c r="G112" t="s">
        <v>1396</v>
      </c>
      <c r="H112" t="s">
        <v>583</v>
      </c>
      <c r="I112" t="s">
        <v>582</v>
      </c>
      <c r="J112" t="s">
        <v>582</v>
      </c>
      <c r="K112" t="s">
        <v>582</v>
      </c>
      <c r="L112" t="s">
        <v>1396</v>
      </c>
      <c r="M112" t="s">
        <v>1396</v>
      </c>
      <c r="N112" t="s">
        <v>1396</v>
      </c>
      <c r="O112" t="s">
        <v>583</v>
      </c>
      <c r="P112">
        <v>8</v>
      </c>
      <c r="Q112">
        <v>0</v>
      </c>
      <c r="R112">
        <v>0</v>
      </c>
      <c r="S112">
        <v>0</v>
      </c>
      <c r="T112">
        <v>0</v>
      </c>
      <c r="U112">
        <v>0</v>
      </c>
    </row>
    <row r="113" spans="1:21" x14ac:dyDescent="0.25">
      <c r="A113" t="s">
        <v>1945</v>
      </c>
      <c r="B113" t="s">
        <v>1946</v>
      </c>
      <c r="C113" t="s">
        <v>1947</v>
      </c>
      <c r="D113" t="s">
        <v>1948</v>
      </c>
      <c r="E113" t="s">
        <v>1949</v>
      </c>
      <c r="F113" t="s">
        <v>1929</v>
      </c>
      <c r="G113" t="s">
        <v>1396</v>
      </c>
      <c r="H113" t="s">
        <v>583</v>
      </c>
      <c r="I113" t="s">
        <v>582</v>
      </c>
      <c r="J113" t="s">
        <v>582</v>
      </c>
      <c r="K113" t="s">
        <v>582</v>
      </c>
      <c r="L113" t="s">
        <v>1396</v>
      </c>
      <c r="M113" t="s">
        <v>1396</v>
      </c>
      <c r="N113" t="s">
        <v>1396</v>
      </c>
      <c r="O113" t="s">
        <v>583</v>
      </c>
      <c r="P113">
        <v>3</v>
      </c>
      <c r="Q113">
        <v>0</v>
      </c>
      <c r="R113">
        <v>0</v>
      </c>
      <c r="S113">
        <v>0</v>
      </c>
      <c r="T113">
        <v>0</v>
      </c>
      <c r="U113">
        <v>0</v>
      </c>
    </row>
    <row r="114" spans="1:21" x14ac:dyDescent="0.25">
      <c r="A114" t="s">
        <v>1950</v>
      </c>
      <c r="B114" t="s">
        <v>1951</v>
      </c>
      <c r="C114" t="s">
        <v>1952</v>
      </c>
      <c r="D114" t="s">
        <v>1953</v>
      </c>
      <c r="E114" t="s">
        <v>1954</v>
      </c>
      <c r="F114" t="s">
        <v>1929</v>
      </c>
      <c r="G114" t="s">
        <v>1396</v>
      </c>
      <c r="H114" t="s">
        <v>582</v>
      </c>
      <c r="I114" t="s">
        <v>582</v>
      </c>
      <c r="J114" t="s">
        <v>582</v>
      </c>
      <c r="K114" t="s">
        <v>582</v>
      </c>
      <c r="L114" t="s">
        <v>1396</v>
      </c>
      <c r="M114" t="s">
        <v>1396</v>
      </c>
      <c r="N114" t="s">
        <v>1396</v>
      </c>
      <c r="O114" t="s">
        <v>582</v>
      </c>
      <c r="P114">
        <v>0</v>
      </c>
      <c r="Q114">
        <v>0</v>
      </c>
      <c r="R114">
        <v>0</v>
      </c>
      <c r="S114">
        <v>0</v>
      </c>
      <c r="T114">
        <v>0</v>
      </c>
      <c r="U114">
        <v>0</v>
      </c>
    </row>
    <row r="115" spans="1:21" x14ac:dyDescent="0.25">
      <c r="A115" t="s">
        <v>1955</v>
      </c>
      <c r="B115" t="s">
        <v>1956</v>
      </c>
      <c r="C115" t="s">
        <v>1957</v>
      </c>
      <c r="D115" t="s">
        <v>1958</v>
      </c>
      <c r="E115" t="s">
        <v>1959</v>
      </c>
      <c r="F115" t="s">
        <v>1929</v>
      </c>
      <c r="G115" t="s">
        <v>1396</v>
      </c>
      <c r="H115" t="s">
        <v>583</v>
      </c>
      <c r="I115" t="s">
        <v>582</v>
      </c>
      <c r="J115" t="s">
        <v>582</v>
      </c>
      <c r="K115" t="s">
        <v>582</v>
      </c>
      <c r="L115" t="s">
        <v>1396</v>
      </c>
      <c r="M115" t="s">
        <v>1396</v>
      </c>
      <c r="N115" t="s">
        <v>1396</v>
      </c>
      <c r="O115" t="s">
        <v>583</v>
      </c>
      <c r="P115">
        <v>25</v>
      </c>
      <c r="Q115">
        <v>0</v>
      </c>
      <c r="R115">
        <v>0</v>
      </c>
      <c r="S115">
        <v>0</v>
      </c>
      <c r="T115">
        <v>0</v>
      </c>
      <c r="U115">
        <v>0</v>
      </c>
    </row>
    <row r="116" spans="1:21" x14ac:dyDescent="0.25">
      <c r="A116" t="s">
        <v>1960</v>
      </c>
      <c r="B116" t="s">
        <v>1961</v>
      </c>
      <c r="C116" t="s">
        <v>1962</v>
      </c>
      <c r="D116" t="s">
        <v>1963</v>
      </c>
      <c r="E116" t="s">
        <v>1964</v>
      </c>
      <c r="F116" t="s">
        <v>1929</v>
      </c>
      <c r="G116" t="s">
        <v>1396</v>
      </c>
      <c r="H116" t="s">
        <v>583</v>
      </c>
      <c r="I116" t="s">
        <v>582</v>
      </c>
      <c r="J116" t="s">
        <v>582</v>
      </c>
      <c r="K116" t="s">
        <v>582</v>
      </c>
      <c r="L116" t="s">
        <v>1396</v>
      </c>
      <c r="M116" t="s">
        <v>1396</v>
      </c>
      <c r="N116" t="s">
        <v>1396</v>
      </c>
      <c r="O116" t="s">
        <v>583</v>
      </c>
      <c r="P116">
        <v>55</v>
      </c>
      <c r="Q116">
        <v>3</v>
      </c>
      <c r="R116">
        <v>0</v>
      </c>
      <c r="S116">
        <v>0</v>
      </c>
      <c r="T116">
        <v>0</v>
      </c>
      <c r="U116">
        <v>0</v>
      </c>
    </row>
    <row r="117" spans="1:21" x14ac:dyDescent="0.25">
      <c r="A117" t="s">
        <v>1965</v>
      </c>
      <c r="B117" t="s">
        <v>1966</v>
      </c>
      <c r="C117" t="s">
        <v>1967</v>
      </c>
      <c r="D117" t="s">
        <v>1968</v>
      </c>
      <c r="E117" t="s">
        <v>1969</v>
      </c>
      <c r="F117" t="s">
        <v>1929</v>
      </c>
      <c r="G117" t="s">
        <v>1396</v>
      </c>
      <c r="H117" t="s">
        <v>583</v>
      </c>
      <c r="I117" t="s">
        <v>582</v>
      </c>
      <c r="J117" t="s">
        <v>582</v>
      </c>
      <c r="K117" t="s">
        <v>582</v>
      </c>
      <c r="L117" t="s">
        <v>1396</v>
      </c>
      <c r="M117" t="s">
        <v>1396</v>
      </c>
      <c r="N117" t="s">
        <v>1396</v>
      </c>
      <c r="O117" t="s">
        <v>583</v>
      </c>
      <c r="P117">
        <v>15</v>
      </c>
      <c r="Q117">
        <v>1</v>
      </c>
      <c r="R117">
        <v>0</v>
      </c>
      <c r="S117">
        <v>0</v>
      </c>
      <c r="T117">
        <v>0</v>
      </c>
      <c r="U117">
        <v>0</v>
      </c>
    </row>
    <row r="118" spans="1:21" x14ac:dyDescent="0.25">
      <c r="A118" t="s">
        <v>1970</v>
      </c>
      <c r="B118" t="s">
        <v>1971</v>
      </c>
      <c r="C118" t="s">
        <v>1972</v>
      </c>
      <c r="D118" t="s">
        <v>1973</v>
      </c>
      <c r="E118" t="s">
        <v>1974</v>
      </c>
      <c r="F118" t="s">
        <v>1929</v>
      </c>
      <c r="G118" t="s">
        <v>1396</v>
      </c>
      <c r="H118" t="s">
        <v>583</v>
      </c>
      <c r="I118" t="s">
        <v>582</v>
      </c>
      <c r="J118" t="s">
        <v>582</v>
      </c>
      <c r="K118" t="s">
        <v>582</v>
      </c>
      <c r="L118" t="s">
        <v>1396</v>
      </c>
      <c r="M118" t="s">
        <v>1396</v>
      </c>
      <c r="N118" t="s">
        <v>1396</v>
      </c>
      <c r="O118" t="s">
        <v>583</v>
      </c>
      <c r="P118">
        <v>0</v>
      </c>
      <c r="Q118">
        <v>0</v>
      </c>
      <c r="R118">
        <v>0</v>
      </c>
      <c r="S118">
        <v>0</v>
      </c>
      <c r="T118">
        <v>0</v>
      </c>
      <c r="U118">
        <v>0</v>
      </c>
    </row>
    <row r="119" spans="1:21" x14ac:dyDescent="0.25">
      <c r="A119" t="s">
        <v>1975</v>
      </c>
      <c r="B119" t="s">
        <v>1976</v>
      </c>
      <c r="C119" t="s">
        <v>1977</v>
      </c>
      <c r="D119" t="s">
        <v>1978</v>
      </c>
      <c r="E119" t="s">
        <v>1979</v>
      </c>
      <c r="F119" t="s">
        <v>1592</v>
      </c>
      <c r="G119" t="s">
        <v>1396</v>
      </c>
      <c r="H119" t="s">
        <v>583</v>
      </c>
      <c r="I119" t="s">
        <v>582</v>
      </c>
      <c r="J119" t="s">
        <v>582</v>
      </c>
      <c r="K119" t="s">
        <v>582</v>
      </c>
      <c r="L119" t="s">
        <v>1396</v>
      </c>
      <c r="M119" t="s">
        <v>1396</v>
      </c>
      <c r="N119" t="s">
        <v>1396</v>
      </c>
      <c r="O119" t="s">
        <v>583</v>
      </c>
      <c r="P119">
        <v>0</v>
      </c>
      <c r="Q119">
        <v>47</v>
      </c>
      <c r="R119">
        <v>0</v>
      </c>
      <c r="S119">
        <v>0</v>
      </c>
      <c r="T119">
        <v>0</v>
      </c>
      <c r="U119">
        <v>0</v>
      </c>
    </row>
    <row r="120" spans="1:21" x14ac:dyDescent="0.25">
      <c r="A120" t="s">
        <v>1980</v>
      </c>
      <c r="B120" t="s">
        <v>1981</v>
      </c>
      <c r="C120" t="s">
        <v>1982</v>
      </c>
      <c r="D120" t="s">
        <v>1983</v>
      </c>
      <c r="E120" t="s">
        <v>1984</v>
      </c>
      <c r="F120" t="s">
        <v>1592</v>
      </c>
      <c r="G120" t="s">
        <v>1396</v>
      </c>
      <c r="H120" t="s">
        <v>583</v>
      </c>
      <c r="I120" t="s">
        <v>583</v>
      </c>
      <c r="J120" t="s">
        <v>582</v>
      </c>
      <c r="K120" t="s">
        <v>583</v>
      </c>
      <c r="L120" t="s">
        <v>590</v>
      </c>
      <c r="M120" t="s">
        <v>1985</v>
      </c>
      <c r="N120" t="s">
        <v>1396</v>
      </c>
      <c r="O120" t="s">
        <v>583</v>
      </c>
      <c r="P120">
        <v>13</v>
      </c>
      <c r="Q120">
        <v>0</v>
      </c>
      <c r="R120">
        <v>1</v>
      </c>
      <c r="S120">
        <v>0</v>
      </c>
      <c r="T120">
        <v>0</v>
      </c>
      <c r="U120">
        <v>0</v>
      </c>
    </row>
    <row r="121" spans="1:21" x14ac:dyDescent="0.25">
      <c r="A121" t="s">
        <v>1986</v>
      </c>
      <c r="B121" t="s">
        <v>1987</v>
      </c>
      <c r="C121" t="s">
        <v>1988</v>
      </c>
      <c r="D121" t="s">
        <v>1989</v>
      </c>
      <c r="E121" t="s">
        <v>1990</v>
      </c>
      <c r="F121" t="s">
        <v>1407</v>
      </c>
      <c r="G121" t="s">
        <v>1372</v>
      </c>
      <c r="H121" t="s">
        <v>583</v>
      </c>
      <c r="I121" t="s">
        <v>582</v>
      </c>
      <c r="J121" t="s">
        <v>582</v>
      </c>
      <c r="K121" t="s">
        <v>582</v>
      </c>
      <c r="L121" t="s">
        <v>1396</v>
      </c>
      <c r="M121" t="s">
        <v>1396</v>
      </c>
      <c r="N121" t="s">
        <v>1396</v>
      </c>
      <c r="O121" t="s">
        <v>583</v>
      </c>
      <c r="P121">
        <v>42</v>
      </c>
      <c r="Q121">
        <v>0</v>
      </c>
      <c r="R121">
        <v>0</v>
      </c>
      <c r="S121">
        <v>0</v>
      </c>
      <c r="T121">
        <v>0</v>
      </c>
      <c r="U121">
        <v>0</v>
      </c>
    </row>
    <row r="122" spans="1:21" x14ac:dyDescent="0.25">
      <c r="A122" t="s">
        <v>1991</v>
      </c>
      <c r="B122" t="s">
        <v>1992</v>
      </c>
      <c r="C122" t="s">
        <v>1993</v>
      </c>
      <c r="D122" t="s">
        <v>1994</v>
      </c>
      <c r="E122" t="s">
        <v>1995</v>
      </c>
      <c r="F122" t="s">
        <v>1407</v>
      </c>
      <c r="G122" t="s">
        <v>1372</v>
      </c>
      <c r="H122" t="s">
        <v>583</v>
      </c>
      <c r="I122" t="s">
        <v>582</v>
      </c>
      <c r="J122" t="s">
        <v>582</v>
      </c>
      <c r="K122" t="s">
        <v>583</v>
      </c>
      <c r="L122" t="s">
        <v>590</v>
      </c>
      <c r="M122" t="s">
        <v>1996</v>
      </c>
      <c r="N122" t="s">
        <v>1396</v>
      </c>
      <c r="O122" t="s">
        <v>583</v>
      </c>
      <c r="P122">
        <v>100</v>
      </c>
      <c r="Q122">
        <v>6</v>
      </c>
      <c r="R122">
        <v>0</v>
      </c>
      <c r="S122">
        <v>0</v>
      </c>
      <c r="T122">
        <v>0</v>
      </c>
      <c r="U122">
        <v>0</v>
      </c>
    </row>
    <row r="123" spans="1:21" x14ac:dyDescent="0.25">
      <c r="A123" t="s">
        <v>1997</v>
      </c>
      <c r="B123" t="s">
        <v>1998</v>
      </c>
      <c r="C123" t="s">
        <v>1999</v>
      </c>
      <c r="D123" t="s">
        <v>2000</v>
      </c>
      <c r="E123" t="s">
        <v>2001</v>
      </c>
      <c r="F123" t="s">
        <v>1407</v>
      </c>
      <c r="G123" t="s">
        <v>1418</v>
      </c>
      <c r="H123" t="s">
        <v>583</v>
      </c>
      <c r="I123" t="s">
        <v>582</v>
      </c>
      <c r="J123" t="s">
        <v>582</v>
      </c>
      <c r="K123" t="s">
        <v>582</v>
      </c>
      <c r="L123" t="s">
        <v>1396</v>
      </c>
      <c r="M123" t="s">
        <v>1396</v>
      </c>
      <c r="N123" t="s">
        <v>1396</v>
      </c>
      <c r="O123" t="s">
        <v>583</v>
      </c>
      <c r="P123">
        <v>36</v>
      </c>
      <c r="Q123">
        <v>0</v>
      </c>
      <c r="R123">
        <v>0</v>
      </c>
      <c r="S123">
        <v>0</v>
      </c>
      <c r="T123">
        <v>0</v>
      </c>
      <c r="U123">
        <v>0</v>
      </c>
    </row>
    <row r="124" spans="1:21" x14ac:dyDescent="0.25">
      <c r="A124" t="s">
        <v>2002</v>
      </c>
      <c r="B124" t="s">
        <v>2003</v>
      </c>
      <c r="C124" t="s">
        <v>801</v>
      </c>
      <c r="D124" t="s">
        <v>2004</v>
      </c>
      <c r="E124" t="s">
        <v>2005</v>
      </c>
      <c r="F124" t="s">
        <v>1407</v>
      </c>
      <c r="G124" t="s">
        <v>1418</v>
      </c>
      <c r="H124" t="s">
        <v>582</v>
      </c>
      <c r="I124" t="s">
        <v>583</v>
      </c>
      <c r="J124" t="s">
        <v>582</v>
      </c>
      <c r="K124" t="s">
        <v>583</v>
      </c>
      <c r="L124" t="s">
        <v>590</v>
      </c>
      <c r="M124" t="s">
        <v>2006</v>
      </c>
      <c r="N124" t="s">
        <v>1396</v>
      </c>
      <c r="O124" t="s">
        <v>583</v>
      </c>
      <c r="P124">
        <v>0</v>
      </c>
      <c r="Q124">
        <v>0</v>
      </c>
      <c r="R124">
        <v>36</v>
      </c>
      <c r="S124">
        <v>0</v>
      </c>
      <c r="T124">
        <v>0</v>
      </c>
      <c r="U124">
        <v>0</v>
      </c>
    </row>
    <row r="125" spans="1:21" x14ac:dyDescent="0.25">
      <c r="A125" t="s">
        <v>2007</v>
      </c>
      <c r="B125" t="s">
        <v>2008</v>
      </c>
      <c r="C125" t="s">
        <v>2009</v>
      </c>
      <c r="D125" t="s">
        <v>2010</v>
      </c>
      <c r="E125" t="s">
        <v>2011</v>
      </c>
      <c r="F125" t="s">
        <v>2012</v>
      </c>
      <c r="G125" t="s">
        <v>1396</v>
      </c>
      <c r="H125" t="s">
        <v>583</v>
      </c>
      <c r="I125" t="s">
        <v>583</v>
      </c>
      <c r="J125" t="s">
        <v>582</v>
      </c>
      <c r="K125" t="s">
        <v>583</v>
      </c>
      <c r="L125" t="s">
        <v>590</v>
      </c>
      <c r="M125" t="s">
        <v>2013</v>
      </c>
      <c r="N125" t="s">
        <v>1396</v>
      </c>
      <c r="O125" t="s">
        <v>583</v>
      </c>
      <c r="P125">
        <v>22</v>
      </c>
      <c r="Q125">
        <v>0</v>
      </c>
      <c r="R125">
        <v>0</v>
      </c>
      <c r="S125">
        <v>0</v>
      </c>
      <c r="T125">
        <v>0</v>
      </c>
      <c r="U125">
        <v>0</v>
      </c>
    </row>
    <row r="126" spans="1:21" x14ac:dyDescent="0.25">
      <c r="A126" t="s">
        <v>2014</v>
      </c>
      <c r="B126" t="s">
        <v>1518</v>
      </c>
      <c r="C126" t="s">
        <v>2015</v>
      </c>
      <c r="D126" t="s">
        <v>2016</v>
      </c>
      <c r="E126" t="s">
        <v>2017</v>
      </c>
      <c r="F126" t="s">
        <v>2012</v>
      </c>
      <c r="G126" t="s">
        <v>1396</v>
      </c>
      <c r="H126" t="s">
        <v>582</v>
      </c>
      <c r="I126" t="s">
        <v>582</v>
      </c>
      <c r="J126" t="s">
        <v>582</v>
      </c>
      <c r="K126" t="s">
        <v>582</v>
      </c>
      <c r="L126" t="s">
        <v>1396</v>
      </c>
      <c r="M126" t="s">
        <v>1396</v>
      </c>
      <c r="N126" t="s">
        <v>1396</v>
      </c>
      <c r="O126" t="s">
        <v>582</v>
      </c>
      <c r="P126">
        <v>0</v>
      </c>
      <c r="Q126">
        <v>0</v>
      </c>
      <c r="R126">
        <v>0</v>
      </c>
      <c r="S126">
        <v>0</v>
      </c>
      <c r="T126">
        <v>0</v>
      </c>
      <c r="U126">
        <v>0</v>
      </c>
    </row>
    <row r="127" spans="1:21" x14ac:dyDescent="0.25">
      <c r="A127" t="s">
        <v>2018</v>
      </c>
      <c r="B127" t="s">
        <v>631</v>
      </c>
      <c r="C127" t="s">
        <v>2019</v>
      </c>
      <c r="D127" t="s">
        <v>2020</v>
      </c>
      <c r="E127" t="s">
        <v>2021</v>
      </c>
      <c r="F127" t="s">
        <v>1767</v>
      </c>
      <c r="G127" t="s">
        <v>1396</v>
      </c>
      <c r="H127" t="s">
        <v>583</v>
      </c>
      <c r="I127" t="s">
        <v>583</v>
      </c>
      <c r="J127" t="s">
        <v>582</v>
      </c>
      <c r="K127" t="s">
        <v>583</v>
      </c>
      <c r="L127" t="s">
        <v>590</v>
      </c>
      <c r="M127" t="s">
        <v>2022</v>
      </c>
      <c r="N127" t="s">
        <v>1396</v>
      </c>
      <c r="O127" t="s">
        <v>583</v>
      </c>
      <c r="P127">
        <v>277</v>
      </c>
      <c r="Q127">
        <v>35</v>
      </c>
      <c r="R127">
        <v>0</v>
      </c>
      <c r="S127">
        <v>30</v>
      </c>
      <c r="T127">
        <v>0</v>
      </c>
      <c r="U127">
        <v>0</v>
      </c>
    </row>
    <row r="128" spans="1:21" x14ac:dyDescent="0.25">
      <c r="A128" t="s">
        <v>2023</v>
      </c>
      <c r="B128" t="s">
        <v>2024</v>
      </c>
      <c r="C128" t="s">
        <v>2025</v>
      </c>
      <c r="D128" t="s">
        <v>2026</v>
      </c>
      <c r="E128" t="s">
        <v>2027</v>
      </c>
      <c r="F128" t="s">
        <v>2012</v>
      </c>
      <c r="G128" t="s">
        <v>1396</v>
      </c>
      <c r="H128" t="s">
        <v>582</v>
      </c>
      <c r="I128" t="s">
        <v>582</v>
      </c>
      <c r="J128" t="s">
        <v>582</v>
      </c>
      <c r="K128" t="s">
        <v>582</v>
      </c>
      <c r="L128" t="s">
        <v>1396</v>
      </c>
      <c r="M128" t="s">
        <v>1396</v>
      </c>
      <c r="N128" t="s">
        <v>1396</v>
      </c>
      <c r="O128" t="s">
        <v>582</v>
      </c>
      <c r="P128">
        <v>0</v>
      </c>
      <c r="Q128">
        <v>0</v>
      </c>
      <c r="R128">
        <v>0</v>
      </c>
      <c r="S128">
        <v>0</v>
      </c>
      <c r="T128">
        <v>0</v>
      </c>
      <c r="U128">
        <v>0</v>
      </c>
    </row>
    <row r="129" spans="1:21" x14ac:dyDescent="0.25">
      <c r="A129" t="s">
        <v>2028</v>
      </c>
      <c r="B129" t="s">
        <v>2029</v>
      </c>
      <c r="C129" t="s">
        <v>2030</v>
      </c>
      <c r="D129" t="s">
        <v>2031</v>
      </c>
      <c r="E129" t="s">
        <v>2032</v>
      </c>
      <c r="F129" t="s">
        <v>2012</v>
      </c>
      <c r="G129" t="s">
        <v>1396</v>
      </c>
      <c r="H129" t="s">
        <v>582</v>
      </c>
      <c r="I129" t="s">
        <v>582</v>
      </c>
      <c r="J129" t="s">
        <v>582</v>
      </c>
      <c r="K129" t="s">
        <v>582</v>
      </c>
      <c r="L129" t="s">
        <v>1396</v>
      </c>
      <c r="M129" t="s">
        <v>1396</v>
      </c>
      <c r="N129" t="s">
        <v>1396</v>
      </c>
      <c r="O129" t="s">
        <v>582</v>
      </c>
      <c r="P129">
        <v>0</v>
      </c>
      <c r="Q129">
        <v>0</v>
      </c>
      <c r="R129">
        <v>0</v>
      </c>
      <c r="S129">
        <v>0</v>
      </c>
      <c r="T129">
        <v>0</v>
      </c>
      <c r="U129">
        <v>0</v>
      </c>
    </row>
    <row r="130" spans="1:21" x14ac:dyDescent="0.25">
      <c r="A130" t="s">
        <v>2033</v>
      </c>
      <c r="B130" t="s">
        <v>2024</v>
      </c>
      <c r="C130" t="s">
        <v>1094</v>
      </c>
      <c r="D130" t="s">
        <v>2034</v>
      </c>
      <c r="E130" t="s">
        <v>2035</v>
      </c>
      <c r="F130" t="s">
        <v>2012</v>
      </c>
      <c r="G130" t="s">
        <v>1396</v>
      </c>
      <c r="H130" t="s">
        <v>582</v>
      </c>
      <c r="I130" t="s">
        <v>583</v>
      </c>
      <c r="J130" t="s">
        <v>582</v>
      </c>
      <c r="K130" t="s">
        <v>583</v>
      </c>
      <c r="L130" t="s">
        <v>584</v>
      </c>
      <c r="M130" t="s">
        <v>1767</v>
      </c>
      <c r="N130" t="s">
        <v>1396</v>
      </c>
      <c r="O130" t="s">
        <v>583</v>
      </c>
      <c r="P130">
        <v>0</v>
      </c>
      <c r="Q130">
        <v>0</v>
      </c>
      <c r="R130">
        <v>446</v>
      </c>
      <c r="S130">
        <v>311</v>
      </c>
      <c r="T130">
        <v>0</v>
      </c>
      <c r="U130">
        <v>0</v>
      </c>
    </row>
    <row r="131" spans="1:21" x14ac:dyDescent="0.25">
      <c r="A131" t="s">
        <v>2036</v>
      </c>
      <c r="B131" t="s">
        <v>2037</v>
      </c>
      <c r="C131" t="s">
        <v>2038</v>
      </c>
      <c r="D131" t="s">
        <v>2039</v>
      </c>
      <c r="E131" t="s">
        <v>2040</v>
      </c>
      <c r="F131" t="s">
        <v>2012</v>
      </c>
      <c r="G131" t="s">
        <v>1396</v>
      </c>
      <c r="H131" t="s">
        <v>583</v>
      </c>
      <c r="I131" t="s">
        <v>583</v>
      </c>
      <c r="J131" t="s">
        <v>582</v>
      </c>
      <c r="K131" t="s">
        <v>583</v>
      </c>
      <c r="L131" t="s">
        <v>590</v>
      </c>
      <c r="M131" t="s">
        <v>2041</v>
      </c>
      <c r="N131" t="s">
        <v>1396</v>
      </c>
      <c r="O131" t="s">
        <v>583</v>
      </c>
      <c r="P131">
        <v>8</v>
      </c>
      <c r="Q131">
        <v>0</v>
      </c>
      <c r="R131">
        <v>0</v>
      </c>
      <c r="S131">
        <v>0</v>
      </c>
      <c r="T131">
        <v>0</v>
      </c>
      <c r="U131">
        <v>0</v>
      </c>
    </row>
    <row r="132" spans="1:21" x14ac:dyDescent="0.25">
      <c r="A132" t="s">
        <v>2042</v>
      </c>
      <c r="B132" t="s">
        <v>2043</v>
      </c>
      <c r="C132" t="s">
        <v>2044</v>
      </c>
      <c r="D132" t="s">
        <v>2045</v>
      </c>
      <c r="E132" t="s">
        <v>2046</v>
      </c>
      <c r="F132" t="s">
        <v>2012</v>
      </c>
      <c r="G132" t="s">
        <v>1396</v>
      </c>
      <c r="H132" t="s">
        <v>582</v>
      </c>
      <c r="I132" t="s">
        <v>582</v>
      </c>
      <c r="J132" t="s">
        <v>582</v>
      </c>
      <c r="K132" t="s">
        <v>582</v>
      </c>
      <c r="L132" t="s">
        <v>1396</v>
      </c>
      <c r="M132" t="s">
        <v>1396</v>
      </c>
      <c r="N132" t="s">
        <v>1396</v>
      </c>
      <c r="O132" t="s">
        <v>582</v>
      </c>
      <c r="P132">
        <v>0</v>
      </c>
      <c r="Q132">
        <v>0</v>
      </c>
      <c r="R132">
        <v>0</v>
      </c>
      <c r="S132">
        <v>0</v>
      </c>
      <c r="T132">
        <v>0</v>
      </c>
      <c r="U132">
        <v>0</v>
      </c>
    </row>
    <row r="133" spans="1:21" x14ac:dyDescent="0.25">
      <c r="A133" t="s">
        <v>2047</v>
      </c>
      <c r="B133" t="s">
        <v>2048</v>
      </c>
      <c r="C133" t="s">
        <v>2049</v>
      </c>
      <c r="D133" t="s">
        <v>2050</v>
      </c>
      <c r="E133" t="s">
        <v>2051</v>
      </c>
      <c r="F133" t="s">
        <v>2012</v>
      </c>
      <c r="G133" t="s">
        <v>1396</v>
      </c>
      <c r="H133" t="s">
        <v>583</v>
      </c>
      <c r="I133" t="s">
        <v>583</v>
      </c>
      <c r="J133" t="s">
        <v>582</v>
      </c>
      <c r="K133" t="s">
        <v>583</v>
      </c>
      <c r="L133" t="s">
        <v>584</v>
      </c>
      <c r="M133" t="s">
        <v>1767</v>
      </c>
      <c r="N133" t="s">
        <v>1396</v>
      </c>
      <c r="O133" t="s">
        <v>583</v>
      </c>
      <c r="P133">
        <v>0</v>
      </c>
      <c r="Q133">
        <v>0</v>
      </c>
      <c r="R133">
        <v>627</v>
      </c>
      <c r="S133">
        <v>0</v>
      </c>
      <c r="T133">
        <v>0</v>
      </c>
      <c r="U133">
        <v>0</v>
      </c>
    </row>
    <row r="134" spans="1:21" x14ac:dyDescent="0.25">
      <c r="A134" t="s">
        <v>2052</v>
      </c>
      <c r="B134" t="s">
        <v>1488</v>
      </c>
      <c r="C134" t="s">
        <v>2053</v>
      </c>
      <c r="D134" t="s">
        <v>2054</v>
      </c>
      <c r="E134" t="s">
        <v>2055</v>
      </c>
      <c r="F134" t="s">
        <v>2012</v>
      </c>
      <c r="G134" t="s">
        <v>1396</v>
      </c>
      <c r="H134" t="s">
        <v>582</v>
      </c>
      <c r="I134" t="s">
        <v>582</v>
      </c>
      <c r="J134" t="s">
        <v>582</v>
      </c>
      <c r="K134" t="s">
        <v>582</v>
      </c>
      <c r="L134" t="s">
        <v>1396</v>
      </c>
      <c r="M134" t="s">
        <v>1396</v>
      </c>
      <c r="N134" t="s">
        <v>1396</v>
      </c>
      <c r="O134" t="s">
        <v>582</v>
      </c>
      <c r="P134">
        <v>0</v>
      </c>
      <c r="Q134">
        <v>0</v>
      </c>
      <c r="R134">
        <v>0</v>
      </c>
      <c r="S134">
        <v>0</v>
      </c>
      <c r="T134">
        <v>0</v>
      </c>
      <c r="U134">
        <v>0</v>
      </c>
    </row>
    <row r="135" spans="1:21" x14ac:dyDescent="0.25">
      <c r="A135" t="s">
        <v>2056</v>
      </c>
      <c r="B135" t="s">
        <v>2057</v>
      </c>
      <c r="C135" t="s">
        <v>2058</v>
      </c>
      <c r="D135" t="s">
        <v>2059</v>
      </c>
      <c r="E135" t="s">
        <v>2060</v>
      </c>
      <c r="F135" t="s">
        <v>2061</v>
      </c>
      <c r="G135" t="s">
        <v>1396</v>
      </c>
      <c r="H135" t="s">
        <v>582</v>
      </c>
      <c r="I135" t="s">
        <v>582</v>
      </c>
      <c r="J135" t="s">
        <v>582</v>
      </c>
      <c r="K135" t="s">
        <v>582</v>
      </c>
      <c r="L135" t="s">
        <v>1396</v>
      </c>
      <c r="M135" t="s">
        <v>1396</v>
      </c>
      <c r="N135" t="s">
        <v>1396</v>
      </c>
      <c r="O135" t="s">
        <v>582</v>
      </c>
      <c r="P135">
        <v>0</v>
      </c>
      <c r="Q135">
        <v>0</v>
      </c>
      <c r="R135">
        <v>0</v>
      </c>
      <c r="S135">
        <v>0</v>
      </c>
      <c r="T135">
        <v>0</v>
      </c>
      <c r="U135">
        <v>0</v>
      </c>
    </row>
    <row r="136" spans="1:21" x14ac:dyDescent="0.25">
      <c r="A136" t="s">
        <v>2062</v>
      </c>
      <c r="B136" t="s">
        <v>2063</v>
      </c>
      <c r="C136" t="s">
        <v>2064</v>
      </c>
      <c r="D136" t="s">
        <v>2065</v>
      </c>
      <c r="E136" t="s">
        <v>2066</v>
      </c>
      <c r="F136" t="s">
        <v>2061</v>
      </c>
      <c r="G136" t="s">
        <v>1396</v>
      </c>
      <c r="H136" t="s">
        <v>582</v>
      </c>
      <c r="I136" t="s">
        <v>582</v>
      </c>
      <c r="J136" t="s">
        <v>582</v>
      </c>
      <c r="K136" t="s">
        <v>582</v>
      </c>
      <c r="L136" t="s">
        <v>1396</v>
      </c>
      <c r="M136" t="s">
        <v>1396</v>
      </c>
      <c r="N136" t="s">
        <v>1396</v>
      </c>
      <c r="O136" t="s">
        <v>582</v>
      </c>
      <c r="P136">
        <v>0</v>
      </c>
      <c r="Q136">
        <v>0</v>
      </c>
      <c r="R136">
        <v>0</v>
      </c>
      <c r="S136">
        <v>0</v>
      </c>
      <c r="T136">
        <v>0</v>
      </c>
      <c r="U136">
        <v>0</v>
      </c>
    </row>
    <row r="137" spans="1:21" x14ac:dyDescent="0.25">
      <c r="A137" t="s">
        <v>2067</v>
      </c>
      <c r="B137" t="s">
        <v>2068</v>
      </c>
      <c r="C137" t="s">
        <v>2069</v>
      </c>
      <c r="D137" t="s">
        <v>2070</v>
      </c>
      <c r="E137" t="s">
        <v>2071</v>
      </c>
      <c r="F137" t="s">
        <v>2061</v>
      </c>
      <c r="G137" t="s">
        <v>1396</v>
      </c>
      <c r="H137" t="s">
        <v>582</v>
      </c>
      <c r="I137" t="s">
        <v>582</v>
      </c>
      <c r="J137" t="s">
        <v>582</v>
      </c>
      <c r="K137" t="s">
        <v>582</v>
      </c>
      <c r="L137" t="s">
        <v>1396</v>
      </c>
      <c r="M137" t="s">
        <v>1396</v>
      </c>
      <c r="N137" t="s">
        <v>1396</v>
      </c>
      <c r="O137" t="s">
        <v>582</v>
      </c>
      <c r="P137">
        <v>0</v>
      </c>
      <c r="Q137">
        <v>0</v>
      </c>
      <c r="R137">
        <v>0</v>
      </c>
      <c r="S137">
        <v>0</v>
      </c>
      <c r="T137">
        <v>0</v>
      </c>
      <c r="U137">
        <v>0</v>
      </c>
    </row>
    <row r="138" spans="1:21" x14ac:dyDescent="0.25">
      <c r="A138" t="s">
        <v>2072</v>
      </c>
      <c r="B138" t="s">
        <v>2073</v>
      </c>
      <c r="C138" t="s">
        <v>2074</v>
      </c>
      <c r="D138" t="s">
        <v>2075</v>
      </c>
      <c r="E138" t="s">
        <v>2076</v>
      </c>
      <c r="F138" t="s">
        <v>2061</v>
      </c>
      <c r="G138" t="s">
        <v>1396</v>
      </c>
      <c r="H138" t="s">
        <v>582</v>
      </c>
      <c r="I138" t="s">
        <v>582</v>
      </c>
      <c r="J138" t="s">
        <v>582</v>
      </c>
      <c r="K138" t="s">
        <v>582</v>
      </c>
      <c r="L138" t="s">
        <v>1396</v>
      </c>
      <c r="M138" t="s">
        <v>1396</v>
      </c>
      <c r="N138" t="s">
        <v>1396</v>
      </c>
      <c r="O138" t="s">
        <v>582</v>
      </c>
      <c r="P138">
        <v>0</v>
      </c>
      <c r="Q138">
        <v>0</v>
      </c>
      <c r="R138">
        <v>0</v>
      </c>
      <c r="S138">
        <v>0</v>
      </c>
      <c r="T138">
        <v>0</v>
      </c>
      <c r="U138">
        <v>0</v>
      </c>
    </row>
    <row r="139" spans="1:21" x14ac:dyDescent="0.25">
      <c r="A139" t="s">
        <v>2077</v>
      </c>
      <c r="B139" t="s">
        <v>2078</v>
      </c>
      <c r="C139" t="s">
        <v>2079</v>
      </c>
      <c r="D139" t="s">
        <v>2080</v>
      </c>
      <c r="E139" t="s">
        <v>2081</v>
      </c>
      <c r="F139" t="s">
        <v>2061</v>
      </c>
      <c r="G139" t="s">
        <v>1396</v>
      </c>
      <c r="H139" t="s">
        <v>582</v>
      </c>
      <c r="I139" t="s">
        <v>582</v>
      </c>
      <c r="J139" t="s">
        <v>582</v>
      </c>
      <c r="K139" t="s">
        <v>582</v>
      </c>
      <c r="L139" t="s">
        <v>1396</v>
      </c>
      <c r="M139" t="s">
        <v>1396</v>
      </c>
      <c r="N139" t="s">
        <v>1396</v>
      </c>
      <c r="O139" t="s">
        <v>582</v>
      </c>
      <c r="P139">
        <v>0</v>
      </c>
      <c r="Q139">
        <v>0</v>
      </c>
      <c r="R139">
        <v>0</v>
      </c>
      <c r="S139">
        <v>0</v>
      </c>
      <c r="T139">
        <v>0</v>
      </c>
      <c r="U139">
        <v>0</v>
      </c>
    </row>
    <row r="140" spans="1:21" x14ac:dyDescent="0.25">
      <c r="A140" t="s">
        <v>2082</v>
      </c>
      <c r="B140" t="s">
        <v>2083</v>
      </c>
      <c r="C140" t="s">
        <v>894</v>
      </c>
      <c r="D140" t="s">
        <v>2084</v>
      </c>
      <c r="E140" t="s">
        <v>2085</v>
      </c>
      <c r="F140" t="s">
        <v>1592</v>
      </c>
      <c r="G140" t="s">
        <v>1396</v>
      </c>
      <c r="H140" t="s">
        <v>583</v>
      </c>
      <c r="I140" t="s">
        <v>583</v>
      </c>
      <c r="J140" t="s">
        <v>582</v>
      </c>
      <c r="K140" t="s">
        <v>582</v>
      </c>
      <c r="L140" t="s">
        <v>1396</v>
      </c>
      <c r="M140" t="s">
        <v>1396</v>
      </c>
      <c r="N140" t="s">
        <v>1396</v>
      </c>
      <c r="O140" t="s">
        <v>583</v>
      </c>
      <c r="P140">
        <v>0</v>
      </c>
      <c r="Q140">
        <v>14</v>
      </c>
      <c r="R140">
        <v>400</v>
      </c>
      <c r="S140">
        <v>17</v>
      </c>
      <c r="T140">
        <v>0</v>
      </c>
      <c r="U140">
        <v>0</v>
      </c>
    </row>
    <row r="141" spans="1:21" x14ac:dyDescent="0.25">
      <c r="A141" t="s">
        <v>2086</v>
      </c>
      <c r="B141" t="s">
        <v>2087</v>
      </c>
      <c r="C141" t="s">
        <v>2088</v>
      </c>
      <c r="D141" t="s">
        <v>2089</v>
      </c>
      <c r="E141" t="s">
        <v>2090</v>
      </c>
      <c r="F141" t="s">
        <v>1565</v>
      </c>
      <c r="G141" t="s">
        <v>1396</v>
      </c>
      <c r="H141" t="s">
        <v>582</v>
      </c>
      <c r="I141" t="s">
        <v>582</v>
      </c>
      <c r="J141" t="s">
        <v>582</v>
      </c>
      <c r="K141" t="s">
        <v>582</v>
      </c>
      <c r="L141" t="s">
        <v>1396</v>
      </c>
      <c r="M141" t="s">
        <v>1396</v>
      </c>
      <c r="N141" t="s">
        <v>1396</v>
      </c>
      <c r="O141" t="s">
        <v>582</v>
      </c>
      <c r="P141">
        <v>0</v>
      </c>
      <c r="Q141">
        <v>0</v>
      </c>
      <c r="R141">
        <v>0</v>
      </c>
      <c r="S141">
        <v>0</v>
      </c>
      <c r="T141">
        <v>0</v>
      </c>
      <c r="U141">
        <v>0</v>
      </c>
    </row>
    <row r="142" spans="1:21" x14ac:dyDescent="0.25">
      <c r="A142" t="s">
        <v>2091</v>
      </c>
      <c r="B142" t="s">
        <v>2092</v>
      </c>
      <c r="C142" t="s">
        <v>1678</v>
      </c>
      <c r="D142" t="s">
        <v>2093</v>
      </c>
      <c r="E142" t="s">
        <v>2094</v>
      </c>
      <c r="F142" t="s">
        <v>1592</v>
      </c>
      <c r="G142" t="s">
        <v>1396</v>
      </c>
      <c r="H142" t="s">
        <v>583</v>
      </c>
      <c r="I142" t="s">
        <v>583</v>
      </c>
      <c r="J142" t="s">
        <v>582</v>
      </c>
      <c r="K142" t="s">
        <v>582</v>
      </c>
      <c r="L142" t="s">
        <v>1396</v>
      </c>
      <c r="M142" t="s">
        <v>1396</v>
      </c>
      <c r="N142" t="s">
        <v>1396</v>
      </c>
      <c r="O142" t="s">
        <v>583</v>
      </c>
      <c r="P142">
        <v>0</v>
      </c>
      <c r="Q142">
        <v>20</v>
      </c>
      <c r="R142">
        <v>3</v>
      </c>
      <c r="S142">
        <v>1</v>
      </c>
      <c r="T142">
        <v>0</v>
      </c>
      <c r="U142">
        <v>0</v>
      </c>
    </row>
    <row r="143" spans="1:21" x14ac:dyDescent="0.25">
      <c r="A143" t="s">
        <v>2095</v>
      </c>
      <c r="B143" t="s">
        <v>1125</v>
      </c>
      <c r="C143" t="s">
        <v>1081</v>
      </c>
      <c r="D143" t="s">
        <v>2096</v>
      </c>
      <c r="E143" t="s">
        <v>2097</v>
      </c>
      <c r="F143" t="s">
        <v>1407</v>
      </c>
      <c r="G143" t="s">
        <v>1418</v>
      </c>
      <c r="H143" t="s">
        <v>582</v>
      </c>
      <c r="I143" t="s">
        <v>582</v>
      </c>
      <c r="J143" t="s">
        <v>582</v>
      </c>
      <c r="K143" t="s">
        <v>582</v>
      </c>
      <c r="L143" t="s">
        <v>1396</v>
      </c>
      <c r="M143" t="s">
        <v>1396</v>
      </c>
      <c r="N143" t="s">
        <v>1396</v>
      </c>
      <c r="O143" t="s">
        <v>582</v>
      </c>
      <c r="P143">
        <v>0</v>
      </c>
      <c r="Q143">
        <v>0</v>
      </c>
      <c r="R143">
        <v>0</v>
      </c>
      <c r="S143">
        <v>0</v>
      </c>
      <c r="T143">
        <v>0</v>
      </c>
      <c r="U143">
        <v>0</v>
      </c>
    </row>
    <row r="144" spans="1:21" x14ac:dyDescent="0.25">
      <c r="A144" t="s">
        <v>2098</v>
      </c>
      <c r="B144" t="s">
        <v>1871</v>
      </c>
      <c r="C144" t="s">
        <v>894</v>
      </c>
      <c r="D144" t="s">
        <v>2099</v>
      </c>
      <c r="E144" t="s">
        <v>2100</v>
      </c>
      <c r="F144" t="s">
        <v>1407</v>
      </c>
      <c r="G144" t="s">
        <v>1418</v>
      </c>
      <c r="H144" t="s">
        <v>582</v>
      </c>
      <c r="I144" t="s">
        <v>582</v>
      </c>
      <c r="J144" t="s">
        <v>582</v>
      </c>
      <c r="K144" t="s">
        <v>583</v>
      </c>
      <c r="L144" t="s">
        <v>584</v>
      </c>
      <c r="M144" t="s">
        <v>1422</v>
      </c>
      <c r="N144" t="s">
        <v>1396</v>
      </c>
      <c r="O144" t="s">
        <v>583</v>
      </c>
      <c r="P144">
        <v>0</v>
      </c>
      <c r="Q144">
        <v>0</v>
      </c>
      <c r="R144">
        <v>0</v>
      </c>
      <c r="S144">
        <v>0</v>
      </c>
      <c r="T144">
        <v>0</v>
      </c>
      <c r="U144">
        <v>0</v>
      </c>
    </row>
    <row r="145" spans="1:21" x14ac:dyDescent="0.25">
      <c r="A145" t="s">
        <v>2101</v>
      </c>
      <c r="B145" t="s">
        <v>2102</v>
      </c>
      <c r="C145" t="s">
        <v>2103</v>
      </c>
      <c r="D145" t="s">
        <v>2104</v>
      </c>
      <c r="E145" t="s">
        <v>2105</v>
      </c>
      <c r="F145" t="s">
        <v>2012</v>
      </c>
      <c r="G145" t="s">
        <v>1396</v>
      </c>
      <c r="H145" t="s">
        <v>582</v>
      </c>
      <c r="I145" t="s">
        <v>582</v>
      </c>
      <c r="J145" t="s">
        <v>582</v>
      </c>
      <c r="K145" t="s">
        <v>582</v>
      </c>
      <c r="L145" t="s">
        <v>1396</v>
      </c>
      <c r="M145" t="s">
        <v>1396</v>
      </c>
      <c r="N145" t="s">
        <v>1396</v>
      </c>
      <c r="O145" t="s">
        <v>582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</row>
    <row r="146" spans="1:21" x14ac:dyDescent="0.25">
      <c r="A146" t="s">
        <v>2106</v>
      </c>
      <c r="B146" t="s">
        <v>2107</v>
      </c>
      <c r="C146" t="s">
        <v>2108</v>
      </c>
      <c r="D146" t="s">
        <v>2109</v>
      </c>
      <c r="E146" t="s">
        <v>2110</v>
      </c>
      <c r="F146" t="s">
        <v>2012</v>
      </c>
      <c r="G146" t="s">
        <v>1396</v>
      </c>
      <c r="H146" t="s">
        <v>582</v>
      </c>
      <c r="I146" t="s">
        <v>582</v>
      </c>
      <c r="J146" t="s">
        <v>582</v>
      </c>
      <c r="K146" t="s">
        <v>582</v>
      </c>
      <c r="L146" t="s">
        <v>1396</v>
      </c>
      <c r="M146" t="s">
        <v>1396</v>
      </c>
      <c r="N146" t="s">
        <v>1396</v>
      </c>
      <c r="O146" t="s">
        <v>582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</row>
    <row r="147" spans="1:21" x14ac:dyDescent="0.25">
      <c r="A147" t="s">
        <v>2111</v>
      </c>
      <c r="B147" t="s">
        <v>2112</v>
      </c>
      <c r="C147" t="s">
        <v>2113</v>
      </c>
      <c r="D147" t="s">
        <v>2114</v>
      </c>
      <c r="E147" t="s">
        <v>2115</v>
      </c>
      <c r="F147" t="s">
        <v>1762</v>
      </c>
      <c r="G147" t="s">
        <v>1396</v>
      </c>
      <c r="H147" t="s">
        <v>582</v>
      </c>
      <c r="I147" t="s">
        <v>583</v>
      </c>
      <c r="J147" t="s">
        <v>582</v>
      </c>
      <c r="K147" t="s">
        <v>582</v>
      </c>
      <c r="L147" t="s">
        <v>1396</v>
      </c>
      <c r="M147" t="s">
        <v>1396</v>
      </c>
      <c r="N147" t="s">
        <v>1396</v>
      </c>
      <c r="O147" t="s">
        <v>582</v>
      </c>
      <c r="P147">
        <v>0</v>
      </c>
      <c r="Q147">
        <v>0</v>
      </c>
      <c r="R147">
        <v>0</v>
      </c>
      <c r="S147">
        <v>0</v>
      </c>
      <c r="T147">
        <v>0</v>
      </c>
      <c r="U147">
        <v>0</v>
      </c>
    </row>
    <row r="148" spans="1:21" x14ac:dyDescent="0.25">
      <c r="A148" t="s">
        <v>2116</v>
      </c>
      <c r="B148" t="s">
        <v>2117</v>
      </c>
      <c r="C148" t="s">
        <v>2118</v>
      </c>
      <c r="D148" t="s">
        <v>2119</v>
      </c>
      <c r="E148" t="s">
        <v>2120</v>
      </c>
      <c r="F148" t="s">
        <v>1396</v>
      </c>
      <c r="G148" t="s">
        <v>1396</v>
      </c>
      <c r="H148" t="s">
        <v>582</v>
      </c>
      <c r="I148" t="s">
        <v>582</v>
      </c>
      <c r="J148" t="s">
        <v>582</v>
      </c>
      <c r="K148" t="s">
        <v>582</v>
      </c>
      <c r="L148" t="s">
        <v>1396</v>
      </c>
      <c r="M148" t="s">
        <v>1396</v>
      </c>
      <c r="N148" t="s">
        <v>1396</v>
      </c>
      <c r="O148" t="s">
        <v>582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</row>
    <row r="149" spans="1:21" x14ac:dyDescent="0.25">
      <c r="A149" t="s">
        <v>2121</v>
      </c>
      <c r="B149" t="s">
        <v>983</v>
      </c>
      <c r="C149" t="s">
        <v>2122</v>
      </c>
      <c r="D149" t="s">
        <v>2123</v>
      </c>
      <c r="E149" t="s">
        <v>2124</v>
      </c>
      <c r="F149" t="s">
        <v>1407</v>
      </c>
      <c r="G149" t="s">
        <v>1644</v>
      </c>
      <c r="H149" t="s">
        <v>582</v>
      </c>
      <c r="I149" t="s">
        <v>583</v>
      </c>
      <c r="J149" t="s">
        <v>582</v>
      </c>
      <c r="K149" t="s">
        <v>583</v>
      </c>
      <c r="L149" t="s">
        <v>584</v>
      </c>
      <c r="M149" t="s">
        <v>1645</v>
      </c>
      <c r="N149" t="s">
        <v>1396</v>
      </c>
      <c r="O149" t="s">
        <v>583</v>
      </c>
      <c r="P149">
        <v>0</v>
      </c>
      <c r="Q149">
        <v>0</v>
      </c>
      <c r="R149">
        <v>856</v>
      </c>
      <c r="S149">
        <v>38</v>
      </c>
      <c r="T149">
        <v>0</v>
      </c>
      <c r="U149">
        <v>0</v>
      </c>
    </row>
    <row r="150" spans="1:21" x14ac:dyDescent="0.25">
      <c r="A150" t="s">
        <v>2125</v>
      </c>
      <c r="B150" t="s">
        <v>2126</v>
      </c>
      <c r="C150" t="s">
        <v>2127</v>
      </c>
      <c r="D150" t="s">
        <v>2128</v>
      </c>
      <c r="E150" t="s">
        <v>2129</v>
      </c>
      <c r="F150" t="s">
        <v>1407</v>
      </c>
      <c r="G150" t="s">
        <v>1396</v>
      </c>
      <c r="H150" t="s">
        <v>582</v>
      </c>
      <c r="I150" t="s">
        <v>582</v>
      </c>
      <c r="J150" t="s">
        <v>582</v>
      </c>
      <c r="K150" t="s">
        <v>582</v>
      </c>
      <c r="L150" t="s">
        <v>1396</v>
      </c>
      <c r="M150" t="s">
        <v>1396</v>
      </c>
      <c r="N150" t="s">
        <v>1396</v>
      </c>
      <c r="O150" t="s">
        <v>582</v>
      </c>
      <c r="P150">
        <v>0</v>
      </c>
      <c r="Q150">
        <v>0</v>
      </c>
      <c r="R150">
        <v>0</v>
      </c>
      <c r="S150">
        <v>0</v>
      </c>
      <c r="T150">
        <v>0</v>
      </c>
      <c r="U150">
        <v>0</v>
      </c>
    </row>
    <row r="151" spans="1:21" x14ac:dyDescent="0.25">
      <c r="A151" t="s">
        <v>2130</v>
      </c>
      <c r="B151" t="s">
        <v>2131</v>
      </c>
      <c r="C151" t="s">
        <v>2132</v>
      </c>
      <c r="D151" t="s">
        <v>2133</v>
      </c>
      <c r="E151" t="s">
        <v>2134</v>
      </c>
      <c r="F151" t="s">
        <v>2135</v>
      </c>
      <c r="G151" t="s">
        <v>1396</v>
      </c>
      <c r="H151" t="s">
        <v>582</v>
      </c>
      <c r="I151" t="s">
        <v>582</v>
      </c>
      <c r="J151" t="s">
        <v>582</v>
      </c>
      <c r="K151" t="s">
        <v>583</v>
      </c>
      <c r="L151" t="s">
        <v>993</v>
      </c>
      <c r="M151" t="s">
        <v>2136</v>
      </c>
      <c r="N151" t="s">
        <v>1396</v>
      </c>
      <c r="O151" t="s">
        <v>583</v>
      </c>
      <c r="P151">
        <v>0</v>
      </c>
      <c r="Q151">
        <v>0</v>
      </c>
      <c r="R151">
        <v>0</v>
      </c>
      <c r="S151">
        <v>0</v>
      </c>
      <c r="T151">
        <v>0</v>
      </c>
      <c r="U151">
        <v>0</v>
      </c>
    </row>
    <row r="152" spans="1:21" x14ac:dyDescent="0.25">
      <c r="A152" t="s">
        <v>2137</v>
      </c>
      <c r="B152" t="s">
        <v>2138</v>
      </c>
      <c r="C152" t="s">
        <v>2139</v>
      </c>
      <c r="D152" t="s">
        <v>2140</v>
      </c>
      <c r="E152" t="s">
        <v>2141</v>
      </c>
      <c r="F152" t="s">
        <v>2135</v>
      </c>
      <c r="G152" t="s">
        <v>1396</v>
      </c>
      <c r="H152" t="s">
        <v>582</v>
      </c>
      <c r="I152" t="s">
        <v>582</v>
      </c>
      <c r="J152" t="s">
        <v>582</v>
      </c>
      <c r="K152" t="s">
        <v>582</v>
      </c>
      <c r="L152" t="s">
        <v>1396</v>
      </c>
      <c r="M152" t="s">
        <v>1396</v>
      </c>
      <c r="N152" t="s">
        <v>1396</v>
      </c>
      <c r="O152" t="s">
        <v>582</v>
      </c>
      <c r="P152">
        <v>0</v>
      </c>
      <c r="Q152">
        <v>0</v>
      </c>
      <c r="R152">
        <v>0</v>
      </c>
      <c r="S152">
        <v>0</v>
      </c>
      <c r="T152">
        <v>0</v>
      </c>
      <c r="U152">
        <v>0</v>
      </c>
    </row>
    <row r="153" spans="1:21" x14ac:dyDescent="0.25">
      <c r="A153" t="s">
        <v>2142</v>
      </c>
      <c r="B153" t="s">
        <v>671</v>
      </c>
      <c r="C153" t="s">
        <v>2143</v>
      </c>
      <c r="D153" t="s">
        <v>2144</v>
      </c>
      <c r="E153" t="s">
        <v>2145</v>
      </c>
      <c r="F153" t="s">
        <v>2135</v>
      </c>
      <c r="G153" t="s">
        <v>1396</v>
      </c>
      <c r="H153" t="s">
        <v>582</v>
      </c>
      <c r="I153" t="s">
        <v>582</v>
      </c>
      <c r="J153" t="s">
        <v>582</v>
      </c>
      <c r="K153" t="s">
        <v>583</v>
      </c>
      <c r="L153" t="s">
        <v>993</v>
      </c>
      <c r="M153" t="s">
        <v>2146</v>
      </c>
      <c r="N153" t="s">
        <v>1396</v>
      </c>
      <c r="O153" t="s">
        <v>583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</row>
    <row r="154" spans="1:21" x14ac:dyDescent="0.25">
      <c r="A154" t="s">
        <v>2147</v>
      </c>
      <c r="B154" t="s">
        <v>1905</v>
      </c>
      <c r="C154" t="s">
        <v>2148</v>
      </c>
      <c r="D154" t="s">
        <v>2149</v>
      </c>
      <c r="E154" t="s">
        <v>2150</v>
      </c>
      <c r="F154" t="s">
        <v>2135</v>
      </c>
      <c r="G154" t="s">
        <v>1396</v>
      </c>
      <c r="H154" t="s">
        <v>582</v>
      </c>
      <c r="I154" t="s">
        <v>582</v>
      </c>
      <c r="J154" t="s">
        <v>582</v>
      </c>
      <c r="K154" t="s">
        <v>583</v>
      </c>
      <c r="L154" t="s">
        <v>993</v>
      </c>
      <c r="M154" t="s">
        <v>2151</v>
      </c>
      <c r="N154" t="s">
        <v>1396</v>
      </c>
      <c r="O154" t="s">
        <v>582</v>
      </c>
      <c r="P154">
        <v>0</v>
      </c>
      <c r="Q154">
        <v>0</v>
      </c>
      <c r="R154">
        <v>0</v>
      </c>
      <c r="S154">
        <v>0</v>
      </c>
      <c r="T154">
        <v>0</v>
      </c>
      <c r="U154">
        <v>0</v>
      </c>
    </row>
    <row r="155" spans="1:21" x14ac:dyDescent="0.25">
      <c r="A155" t="s">
        <v>2152</v>
      </c>
      <c r="B155" t="s">
        <v>2153</v>
      </c>
      <c r="C155" t="s">
        <v>2154</v>
      </c>
      <c r="D155" t="s">
        <v>2155</v>
      </c>
      <c r="E155" t="s">
        <v>2156</v>
      </c>
      <c r="F155" t="s">
        <v>2135</v>
      </c>
      <c r="G155" t="s">
        <v>1396</v>
      </c>
      <c r="H155" t="s">
        <v>582</v>
      </c>
      <c r="I155" t="s">
        <v>582</v>
      </c>
      <c r="J155" t="s">
        <v>582</v>
      </c>
      <c r="K155" t="s">
        <v>582</v>
      </c>
      <c r="L155" t="s">
        <v>1396</v>
      </c>
      <c r="M155" t="s">
        <v>1396</v>
      </c>
      <c r="N155" t="s">
        <v>1396</v>
      </c>
      <c r="O155" t="s">
        <v>582</v>
      </c>
      <c r="P155">
        <v>0</v>
      </c>
      <c r="Q155">
        <v>0</v>
      </c>
      <c r="R155">
        <v>0</v>
      </c>
      <c r="S155">
        <v>0</v>
      </c>
      <c r="T155">
        <v>0</v>
      </c>
      <c r="U155">
        <v>0</v>
      </c>
    </row>
    <row r="156" spans="1:21" x14ac:dyDescent="0.25">
      <c r="A156" t="s">
        <v>2157</v>
      </c>
      <c r="B156" t="s">
        <v>2158</v>
      </c>
      <c r="C156" t="s">
        <v>2159</v>
      </c>
      <c r="D156" t="s">
        <v>2160</v>
      </c>
      <c r="E156" t="s">
        <v>2161</v>
      </c>
      <c r="F156" t="s">
        <v>2135</v>
      </c>
      <c r="G156" t="s">
        <v>1396</v>
      </c>
      <c r="H156" t="s">
        <v>582</v>
      </c>
      <c r="I156" t="s">
        <v>582</v>
      </c>
      <c r="J156" t="s">
        <v>582</v>
      </c>
      <c r="K156" t="s">
        <v>582</v>
      </c>
      <c r="L156" t="s">
        <v>1396</v>
      </c>
      <c r="M156" t="s">
        <v>1396</v>
      </c>
      <c r="N156" t="s">
        <v>1396</v>
      </c>
      <c r="O156" t="s">
        <v>582</v>
      </c>
      <c r="P156">
        <v>0</v>
      </c>
      <c r="Q156">
        <v>0</v>
      </c>
      <c r="R156">
        <v>0</v>
      </c>
      <c r="S156">
        <v>0</v>
      </c>
      <c r="T156">
        <v>0</v>
      </c>
      <c r="U156">
        <v>0</v>
      </c>
    </row>
    <row r="157" spans="1:21" x14ac:dyDescent="0.25">
      <c r="A157" t="s">
        <v>2162</v>
      </c>
      <c r="B157" t="s">
        <v>2008</v>
      </c>
      <c r="C157" t="s">
        <v>2163</v>
      </c>
      <c r="D157" t="s">
        <v>2164</v>
      </c>
      <c r="E157" t="s">
        <v>2165</v>
      </c>
      <c r="F157" t="s">
        <v>2135</v>
      </c>
      <c r="G157" t="s">
        <v>1396</v>
      </c>
      <c r="H157" t="s">
        <v>582</v>
      </c>
      <c r="I157" t="s">
        <v>582</v>
      </c>
      <c r="J157" t="s">
        <v>582</v>
      </c>
      <c r="K157" t="s">
        <v>582</v>
      </c>
      <c r="L157" t="s">
        <v>1396</v>
      </c>
      <c r="M157" t="s">
        <v>1396</v>
      </c>
      <c r="N157" t="s">
        <v>1396</v>
      </c>
      <c r="O157" t="s">
        <v>582</v>
      </c>
      <c r="P157">
        <v>0</v>
      </c>
      <c r="Q157">
        <v>0</v>
      </c>
      <c r="R157">
        <v>0</v>
      </c>
      <c r="S157">
        <v>0</v>
      </c>
      <c r="T157">
        <v>0</v>
      </c>
      <c r="U157">
        <v>0</v>
      </c>
    </row>
    <row r="158" spans="1:21" x14ac:dyDescent="0.25">
      <c r="A158" t="s">
        <v>2166</v>
      </c>
      <c r="B158" t="s">
        <v>2167</v>
      </c>
      <c r="C158" t="s">
        <v>2168</v>
      </c>
      <c r="D158" t="s">
        <v>2169</v>
      </c>
      <c r="E158" t="s">
        <v>2170</v>
      </c>
      <c r="F158" t="s">
        <v>2135</v>
      </c>
      <c r="G158" t="s">
        <v>1396</v>
      </c>
      <c r="H158" t="s">
        <v>582</v>
      </c>
      <c r="I158" t="s">
        <v>582</v>
      </c>
      <c r="J158" t="s">
        <v>582</v>
      </c>
      <c r="K158" t="s">
        <v>583</v>
      </c>
      <c r="L158" t="s">
        <v>993</v>
      </c>
      <c r="M158" t="s">
        <v>2136</v>
      </c>
      <c r="N158" t="s">
        <v>1396</v>
      </c>
      <c r="O158" t="s">
        <v>582</v>
      </c>
      <c r="P158">
        <v>0</v>
      </c>
      <c r="Q158">
        <v>0</v>
      </c>
      <c r="R158">
        <v>0</v>
      </c>
      <c r="S158">
        <v>0</v>
      </c>
      <c r="T158">
        <v>0</v>
      </c>
      <c r="U158">
        <v>0</v>
      </c>
    </row>
    <row r="159" spans="1:21" x14ac:dyDescent="0.25">
      <c r="A159" t="s">
        <v>2171</v>
      </c>
      <c r="B159" t="s">
        <v>2172</v>
      </c>
      <c r="C159" t="s">
        <v>2173</v>
      </c>
      <c r="D159" t="s">
        <v>2174</v>
      </c>
      <c r="E159" t="s">
        <v>2175</v>
      </c>
      <c r="F159" t="s">
        <v>1762</v>
      </c>
      <c r="G159" t="s">
        <v>1396</v>
      </c>
      <c r="H159" t="s">
        <v>582</v>
      </c>
      <c r="I159" t="s">
        <v>582</v>
      </c>
      <c r="J159" t="s">
        <v>582</v>
      </c>
      <c r="K159" t="s">
        <v>582</v>
      </c>
      <c r="L159" t="s">
        <v>1396</v>
      </c>
      <c r="M159" t="s">
        <v>1396</v>
      </c>
      <c r="N159" t="s">
        <v>1396</v>
      </c>
      <c r="O159" t="s">
        <v>582</v>
      </c>
      <c r="P159">
        <v>0</v>
      </c>
      <c r="Q159">
        <v>0</v>
      </c>
      <c r="R159">
        <v>0</v>
      </c>
      <c r="S159">
        <v>0</v>
      </c>
      <c r="T159">
        <v>0</v>
      </c>
      <c r="U159">
        <v>0</v>
      </c>
    </row>
    <row r="160" spans="1:21" x14ac:dyDescent="0.25">
      <c r="A160" t="s">
        <v>2176</v>
      </c>
      <c r="B160" t="s">
        <v>2177</v>
      </c>
      <c r="C160" t="s">
        <v>2178</v>
      </c>
      <c r="D160" t="s">
        <v>2179</v>
      </c>
      <c r="E160" t="s">
        <v>2180</v>
      </c>
      <c r="F160" t="s">
        <v>1396</v>
      </c>
      <c r="G160" t="s">
        <v>1396</v>
      </c>
      <c r="H160" t="s">
        <v>582</v>
      </c>
      <c r="I160" t="s">
        <v>582</v>
      </c>
      <c r="J160" t="s">
        <v>582</v>
      </c>
      <c r="K160" t="s">
        <v>582</v>
      </c>
      <c r="L160" t="s">
        <v>1396</v>
      </c>
      <c r="M160" t="s">
        <v>1396</v>
      </c>
      <c r="N160" t="s">
        <v>1396</v>
      </c>
      <c r="O160" t="s">
        <v>582</v>
      </c>
      <c r="P160">
        <v>0</v>
      </c>
      <c r="Q160">
        <v>0</v>
      </c>
      <c r="R160">
        <v>0</v>
      </c>
      <c r="S160">
        <v>0</v>
      </c>
      <c r="T160">
        <v>0</v>
      </c>
      <c r="U160">
        <v>0</v>
      </c>
    </row>
    <row r="161" spans="1:21" x14ac:dyDescent="0.25">
      <c r="A161" t="s">
        <v>2181</v>
      </c>
      <c r="B161" t="s">
        <v>2182</v>
      </c>
      <c r="C161" t="s">
        <v>2183</v>
      </c>
      <c r="D161" t="s">
        <v>2184</v>
      </c>
      <c r="E161" t="s">
        <v>2185</v>
      </c>
      <c r="F161" t="s">
        <v>1762</v>
      </c>
      <c r="G161" t="s">
        <v>1396</v>
      </c>
      <c r="H161" t="s">
        <v>583</v>
      </c>
      <c r="I161" t="s">
        <v>582</v>
      </c>
      <c r="J161" t="s">
        <v>582</v>
      </c>
      <c r="K161" t="s">
        <v>582</v>
      </c>
      <c r="L161" t="s">
        <v>1396</v>
      </c>
      <c r="M161" t="s">
        <v>1396</v>
      </c>
      <c r="N161" t="s">
        <v>1396</v>
      </c>
      <c r="O161" t="s">
        <v>582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</row>
    <row r="162" spans="1:21" x14ac:dyDescent="0.25">
      <c r="A162" t="s">
        <v>2186</v>
      </c>
      <c r="B162" t="s">
        <v>2187</v>
      </c>
      <c r="C162" t="s">
        <v>2188</v>
      </c>
      <c r="D162" t="s">
        <v>2189</v>
      </c>
      <c r="E162" t="s">
        <v>2190</v>
      </c>
      <c r="F162" t="s">
        <v>1728</v>
      </c>
      <c r="G162" t="s">
        <v>1396</v>
      </c>
      <c r="H162" t="s">
        <v>583</v>
      </c>
      <c r="I162" t="s">
        <v>583</v>
      </c>
      <c r="J162" t="s">
        <v>582</v>
      </c>
      <c r="K162" t="s">
        <v>582</v>
      </c>
      <c r="L162" t="s">
        <v>1396</v>
      </c>
      <c r="M162" t="s">
        <v>1396</v>
      </c>
      <c r="N162" t="s">
        <v>1396</v>
      </c>
      <c r="O162" t="s">
        <v>582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</row>
    <row r="163" spans="1:21" x14ac:dyDescent="0.25">
      <c r="A163" t="s">
        <v>2191</v>
      </c>
      <c r="B163" t="s">
        <v>2192</v>
      </c>
      <c r="C163" t="s">
        <v>2193</v>
      </c>
      <c r="D163" t="s">
        <v>2194</v>
      </c>
      <c r="E163" t="s">
        <v>2195</v>
      </c>
      <c r="F163" t="s">
        <v>1728</v>
      </c>
      <c r="G163" t="s">
        <v>1396</v>
      </c>
      <c r="H163" t="s">
        <v>583</v>
      </c>
      <c r="I163" t="s">
        <v>583</v>
      </c>
      <c r="J163" t="s">
        <v>582</v>
      </c>
      <c r="K163" t="s">
        <v>582</v>
      </c>
      <c r="L163" t="s">
        <v>1396</v>
      </c>
      <c r="M163" t="s">
        <v>1396</v>
      </c>
      <c r="N163" t="s">
        <v>1396</v>
      </c>
      <c r="O163" t="s">
        <v>582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0</v>
      </c>
    </row>
    <row r="164" spans="1:21" x14ac:dyDescent="0.25">
      <c r="A164" t="s">
        <v>2196</v>
      </c>
      <c r="B164" t="s">
        <v>2197</v>
      </c>
      <c r="C164" t="s">
        <v>2198</v>
      </c>
      <c r="D164" t="s">
        <v>2199</v>
      </c>
      <c r="E164" t="s">
        <v>2200</v>
      </c>
      <c r="F164" t="s">
        <v>1762</v>
      </c>
      <c r="G164" t="s">
        <v>1396</v>
      </c>
      <c r="H164" t="s">
        <v>582</v>
      </c>
      <c r="I164" t="s">
        <v>582</v>
      </c>
      <c r="J164" t="s">
        <v>582</v>
      </c>
      <c r="K164" t="s">
        <v>582</v>
      </c>
      <c r="L164" t="s">
        <v>1396</v>
      </c>
      <c r="M164" t="s">
        <v>1396</v>
      </c>
      <c r="N164" t="s">
        <v>1396</v>
      </c>
      <c r="O164" t="s">
        <v>582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0</v>
      </c>
    </row>
    <row r="165" spans="1:21" x14ac:dyDescent="0.25">
      <c r="A165" t="s">
        <v>2201</v>
      </c>
      <c r="B165" t="s">
        <v>2202</v>
      </c>
      <c r="C165" t="s">
        <v>2203</v>
      </c>
      <c r="D165" t="s">
        <v>2204</v>
      </c>
      <c r="E165" t="s">
        <v>2205</v>
      </c>
      <c r="F165" t="s">
        <v>1407</v>
      </c>
      <c r="G165" t="s">
        <v>1372</v>
      </c>
      <c r="H165" t="s">
        <v>582</v>
      </c>
      <c r="I165" t="s">
        <v>583</v>
      </c>
      <c r="J165" t="s">
        <v>582</v>
      </c>
      <c r="K165" t="s">
        <v>583</v>
      </c>
      <c r="L165" t="s">
        <v>590</v>
      </c>
      <c r="M165" t="s">
        <v>1428</v>
      </c>
      <c r="N165" t="s">
        <v>1396</v>
      </c>
      <c r="O165" t="s">
        <v>583</v>
      </c>
      <c r="P165">
        <v>0</v>
      </c>
      <c r="Q165">
        <v>0</v>
      </c>
      <c r="R165">
        <v>0</v>
      </c>
      <c r="S165">
        <v>447</v>
      </c>
      <c r="T165">
        <v>0</v>
      </c>
      <c r="U165">
        <v>0</v>
      </c>
    </row>
    <row r="166" spans="1:21" x14ac:dyDescent="0.25">
      <c r="A166" t="s">
        <v>2206</v>
      </c>
      <c r="B166" t="s">
        <v>2207</v>
      </c>
      <c r="C166" t="s">
        <v>2208</v>
      </c>
      <c r="D166" t="s">
        <v>2209</v>
      </c>
      <c r="E166" t="s">
        <v>2210</v>
      </c>
      <c r="F166" t="s">
        <v>1507</v>
      </c>
      <c r="G166" t="s">
        <v>1396</v>
      </c>
      <c r="H166" t="s">
        <v>582</v>
      </c>
      <c r="I166" t="s">
        <v>582</v>
      </c>
      <c r="J166" t="s">
        <v>582</v>
      </c>
      <c r="K166" t="s">
        <v>583</v>
      </c>
      <c r="L166" t="s">
        <v>590</v>
      </c>
      <c r="M166" t="s">
        <v>1507</v>
      </c>
      <c r="N166" t="s">
        <v>1396</v>
      </c>
      <c r="O166" t="s">
        <v>583</v>
      </c>
      <c r="P166">
        <v>0</v>
      </c>
      <c r="Q166">
        <v>0</v>
      </c>
      <c r="R166">
        <v>0</v>
      </c>
      <c r="S166">
        <v>0</v>
      </c>
      <c r="T166">
        <v>0</v>
      </c>
      <c r="U166">
        <v>0</v>
      </c>
    </row>
    <row r="167" spans="1:21" x14ac:dyDescent="0.25">
      <c r="A167" t="s">
        <v>2211</v>
      </c>
      <c r="B167" t="s">
        <v>2212</v>
      </c>
      <c r="C167" t="s">
        <v>2213</v>
      </c>
      <c r="D167" t="s">
        <v>2214</v>
      </c>
      <c r="E167" t="s">
        <v>2215</v>
      </c>
      <c r="F167" t="s">
        <v>1507</v>
      </c>
      <c r="G167" t="s">
        <v>1396</v>
      </c>
      <c r="H167" t="s">
        <v>583</v>
      </c>
      <c r="I167" t="s">
        <v>582</v>
      </c>
      <c r="J167" t="s">
        <v>582</v>
      </c>
      <c r="K167" t="s">
        <v>582</v>
      </c>
      <c r="L167" t="s">
        <v>1396</v>
      </c>
      <c r="M167" t="s">
        <v>1396</v>
      </c>
      <c r="N167" t="s">
        <v>1396</v>
      </c>
      <c r="O167" t="s">
        <v>583</v>
      </c>
      <c r="P167">
        <v>62</v>
      </c>
      <c r="Q167">
        <v>77</v>
      </c>
      <c r="R167">
        <v>0</v>
      </c>
      <c r="S167">
        <v>0</v>
      </c>
      <c r="T167">
        <v>0</v>
      </c>
      <c r="U167">
        <v>0</v>
      </c>
    </row>
    <row r="168" spans="1:21" x14ac:dyDescent="0.25">
      <c r="A168" t="s">
        <v>2216</v>
      </c>
      <c r="B168" t="s">
        <v>2217</v>
      </c>
      <c r="C168" t="s">
        <v>2218</v>
      </c>
      <c r="D168" t="s">
        <v>2219</v>
      </c>
      <c r="E168" t="s">
        <v>2220</v>
      </c>
      <c r="F168" t="s">
        <v>2135</v>
      </c>
      <c r="G168" t="s">
        <v>1396</v>
      </c>
      <c r="H168" t="s">
        <v>582</v>
      </c>
      <c r="I168" t="s">
        <v>582</v>
      </c>
      <c r="J168" t="s">
        <v>582</v>
      </c>
      <c r="K168" t="s">
        <v>582</v>
      </c>
      <c r="L168" t="s">
        <v>1396</v>
      </c>
      <c r="M168" t="s">
        <v>1396</v>
      </c>
      <c r="N168" t="s">
        <v>1396</v>
      </c>
      <c r="O168" t="s">
        <v>583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</row>
    <row r="169" spans="1:21" x14ac:dyDescent="0.25">
      <c r="A169" t="s">
        <v>2221</v>
      </c>
      <c r="B169" t="s">
        <v>2222</v>
      </c>
      <c r="C169" t="s">
        <v>2223</v>
      </c>
      <c r="D169" t="s">
        <v>2224</v>
      </c>
      <c r="E169" t="s">
        <v>2225</v>
      </c>
      <c r="F169" t="s">
        <v>2135</v>
      </c>
      <c r="G169" t="s">
        <v>1396</v>
      </c>
      <c r="H169" t="s">
        <v>582</v>
      </c>
      <c r="I169" t="s">
        <v>582</v>
      </c>
      <c r="J169" t="s">
        <v>582</v>
      </c>
      <c r="K169" t="s">
        <v>583</v>
      </c>
      <c r="L169" t="s">
        <v>993</v>
      </c>
      <c r="M169" t="s">
        <v>2226</v>
      </c>
      <c r="N169" t="s">
        <v>1396</v>
      </c>
      <c r="O169" t="s">
        <v>583</v>
      </c>
      <c r="P169">
        <v>0</v>
      </c>
      <c r="Q169">
        <v>0</v>
      </c>
      <c r="R169">
        <v>0</v>
      </c>
      <c r="S169">
        <v>0</v>
      </c>
      <c r="T169">
        <v>0</v>
      </c>
      <c r="U169">
        <v>0</v>
      </c>
    </row>
    <row r="170" spans="1:21" x14ac:dyDescent="0.25">
      <c r="A170" t="s">
        <v>2227</v>
      </c>
      <c r="B170" t="s">
        <v>2228</v>
      </c>
      <c r="C170" t="s">
        <v>2229</v>
      </c>
      <c r="D170" t="s">
        <v>2230</v>
      </c>
      <c r="E170" t="s">
        <v>2231</v>
      </c>
      <c r="F170" t="s">
        <v>2135</v>
      </c>
      <c r="G170" t="s">
        <v>1396</v>
      </c>
      <c r="H170" t="s">
        <v>582</v>
      </c>
      <c r="I170" t="s">
        <v>582</v>
      </c>
      <c r="J170" t="s">
        <v>582</v>
      </c>
      <c r="K170" t="s">
        <v>582</v>
      </c>
      <c r="L170" t="s">
        <v>1396</v>
      </c>
      <c r="M170" t="s">
        <v>1396</v>
      </c>
      <c r="N170" t="s">
        <v>1396</v>
      </c>
      <c r="O170" t="s">
        <v>582</v>
      </c>
      <c r="P170">
        <v>0</v>
      </c>
      <c r="Q170">
        <v>0</v>
      </c>
      <c r="R170">
        <v>0</v>
      </c>
      <c r="S170">
        <v>0</v>
      </c>
      <c r="T170">
        <v>0</v>
      </c>
      <c r="U170">
        <v>0</v>
      </c>
    </row>
    <row r="171" spans="1:21" x14ac:dyDescent="0.25">
      <c r="A171" t="s">
        <v>2232</v>
      </c>
      <c r="B171" t="s">
        <v>2233</v>
      </c>
      <c r="C171" t="s">
        <v>1081</v>
      </c>
      <c r="D171" t="s">
        <v>2234</v>
      </c>
      <c r="E171" t="s">
        <v>2235</v>
      </c>
      <c r="F171" t="s">
        <v>1407</v>
      </c>
      <c r="G171" t="s">
        <v>1396</v>
      </c>
      <c r="H171" t="s">
        <v>582</v>
      </c>
      <c r="I171" t="s">
        <v>582</v>
      </c>
      <c r="J171" t="s">
        <v>582</v>
      </c>
      <c r="K171" t="s">
        <v>582</v>
      </c>
      <c r="L171" t="s">
        <v>1396</v>
      </c>
      <c r="M171" t="s">
        <v>1396</v>
      </c>
      <c r="N171" t="s">
        <v>1396</v>
      </c>
      <c r="O171" t="s">
        <v>582</v>
      </c>
      <c r="P171">
        <v>0</v>
      </c>
      <c r="Q171">
        <v>0</v>
      </c>
      <c r="R171">
        <v>0</v>
      </c>
      <c r="S171">
        <v>0</v>
      </c>
      <c r="T171">
        <v>0</v>
      </c>
      <c r="U171">
        <v>0</v>
      </c>
    </row>
    <row r="172" spans="1:21" x14ac:dyDescent="0.25">
      <c r="A172" t="s">
        <v>2236</v>
      </c>
      <c r="B172" t="s">
        <v>2237</v>
      </c>
      <c r="C172" t="s">
        <v>2238</v>
      </c>
      <c r="D172" t="s">
        <v>2239</v>
      </c>
      <c r="E172" t="s">
        <v>2240</v>
      </c>
      <c r="F172" t="s">
        <v>1507</v>
      </c>
      <c r="G172" t="s">
        <v>1396</v>
      </c>
      <c r="H172" t="s">
        <v>583</v>
      </c>
      <c r="I172" t="s">
        <v>583</v>
      </c>
      <c r="J172" t="s">
        <v>582</v>
      </c>
      <c r="K172" t="s">
        <v>582</v>
      </c>
      <c r="L172" t="s">
        <v>1396</v>
      </c>
      <c r="M172" t="s">
        <v>1396</v>
      </c>
      <c r="N172" t="s">
        <v>1396</v>
      </c>
      <c r="O172" t="s">
        <v>583</v>
      </c>
      <c r="P172">
        <v>6</v>
      </c>
      <c r="Q172">
        <v>0</v>
      </c>
      <c r="R172">
        <v>58</v>
      </c>
      <c r="S172">
        <v>1</v>
      </c>
      <c r="T172">
        <v>0</v>
      </c>
      <c r="U172">
        <v>0</v>
      </c>
    </row>
    <row r="173" spans="1:21" x14ac:dyDescent="0.25">
      <c r="A173" t="s">
        <v>2241</v>
      </c>
      <c r="B173" t="s">
        <v>1629</v>
      </c>
      <c r="C173" t="s">
        <v>2242</v>
      </c>
      <c r="D173" t="s">
        <v>2243</v>
      </c>
      <c r="E173" t="s">
        <v>2244</v>
      </c>
      <c r="F173" t="s">
        <v>1407</v>
      </c>
      <c r="G173" t="s">
        <v>1396</v>
      </c>
      <c r="H173" t="s">
        <v>582</v>
      </c>
      <c r="I173" t="s">
        <v>582</v>
      </c>
      <c r="J173" t="s">
        <v>582</v>
      </c>
      <c r="K173" t="s">
        <v>582</v>
      </c>
      <c r="L173" t="s">
        <v>1396</v>
      </c>
      <c r="M173" t="s">
        <v>1396</v>
      </c>
      <c r="N173" t="s">
        <v>1396</v>
      </c>
      <c r="O173" t="s">
        <v>582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0</v>
      </c>
    </row>
    <row r="174" spans="1:21" x14ac:dyDescent="0.25">
      <c r="A174" t="s">
        <v>2245</v>
      </c>
      <c r="B174" t="s">
        <v>784</v>
      </c>
      <c r="C174" t="s">
        <v>2246</v>
      </c>
      <c r="D174" t="s">
        <v>2247</v>
      </c>
      <c r="E174" t="s">
        <v>2248</v>
      </c>
      <c r="F174" t="s">
        <v>2249</v>
      </c>
      <c r="G174" t="s">
        <v>1396</v>
      </c>
      <c r="H174" t="s">
        <v>583</v>
      </c>
      <c r="I174" t="s">
        <v>582</v>
      </c>
      <c r="J174" t="s">
        <v>582</v>
      </c>
      <c r="K174" t="s">
        <v>582</v>
      </c>
      <c r="L174" t="s">
        <v>1396</v>
      </c>
      <c r="M174" t="s">
        <v>1396</v>
      </c>
      <c r="N174" t="s">
        <v>1396</v>
      </c>
      <c r="O174" t="s">
        <v>583</v>
      </c>
      <c r="P174">
        <v>3</v>
      </c>
      <c r="Q174">
        <v>0</v>
      </c>
      <c r="R174">
        <v>0</v>
      </c>
      <c r="S174">
        <v>0</v>
      </c>
      <c r="T174">
        <v>0</v>
      </c>
      <c r="U174">
        <v>0</v>
      </c>
    </row>
    <row r="175" spans="1:21" x14ac:dyDescent="0.25">
      <c r="A175" t="s">
        <v>2250</v>
      </c>
      <c r="B175" t="s">
        <v>2251</v>
      </c>
      <c r="C175" t="s">
        <v>2252</v>
      </c>
      <c r="D175" t="s">
        <v>2253</v>
      </c>
      <c r="E175" t="s">
        <v>2254</v>
      </c>
      <c r="F175" t="s">
        <v>2249</v>
      </c>
      <c r="G175" t="s">
        <v>1396</v>
      </c>
      <c r="H175" t="s">
        <v>583</v>
      </c>
      <c r="I175" t="s">
        <v>582</v>
      </c>
      <c r="J175" t="s">
        <v>582</v>
      </c>
      <c r="K175" t="s">
        <v>582</v>
      </c>
      <c r="L175" t="s">
        <v>1396</v>
      </c>
      <c r="M175" t="s">
        <v>1396</v>
      </c>
      <c r="N175" t="s">
        <v>1396</v>
      </c>
      <c r="O175" t="s">
        <v>583</v>
      </c>
      <c r="P175">
        <v>21</v>
      </c>
      <c r="Q175">
        <v>0</v>
      </c>
      <c r="R175">
        <v>0</v>
      </c>
      <c r="S175">
        <v>0</v>
      </c>
      <c r="T175">
        <v>0</v>
      </c>
      <c r="U175">
        <v>0</v>
      </c>
    </row>
    <row r="176" spans="1:21" x14ac:dyDescent="0.25">
      <c r="A176" t="s">
        <v>2255</v>
      </c>
      <c r="B176" t="s">
        <v>1745</v>
      </c>
      <c r="C176" t="s">
        <v>2256</v>
      </c>
      <c r="D176" t="s">
        <v>2257</v>
      </c>
      <c r="E176" t="s">
        <v>2258</v>
      </c>
      <c r="F176" t="s">
        <v>2249</v>
      </c>
      <c r="G176" t="s">
        <v>1396</v>
      </c>
      <c r="H176" t="s">
        <v>582</v>
      </c>
      <c r="I176" t="s">
        <v>582</v>
      </c>
      <c r="J176" t="s">
        <v>582</v>
      </c>
      <c r="K176" t="s">
        <v>583</v>
      </c>
      <c r="L176" t="s">
        <v>590</v>
      </c>
      <c r="M176" t="s">
        <v>2249</v>
      </c>
      <c r="N176" t="s">
        <v>1396</v>
      </c>
      <c r="O176" t="s">
        <v>583</v>
      </c>
      <c r="P176">
        <v>0</v>
      </c>
      <c r="Q176">
        <v>0</v>
      </c>
      <c r="R176">
        <v>0</v>
      </c>
      <c r="S176">
        <v>0</v>
      </c>
      <c r="T176">
        <v>0</v>
      </c>
      <c r="U176">
        <v>0</v>
      </c>
    </row>
    <row r="177" spans="1:21" x14ac:dyDescent="0.25">
      <c r="A177" t="s">
        <v>2259</v>
      </c>
      <c r="B177" t="s">
        <v>1987</v>
      </c>
      <c r="C177" t="s">
        <v>869</v>
      </c>
      <c r="D177" t="s">
        <v>2260</v>
      </c>
      <c r="E177" t="s">
        <v>2261</v>
      </c>
      <c r="F177" t="s">
        <v>2249</v>
      </c>
      <c r="G177" t="s">
        <v>1396</v>
      </c>
      <c r="H177" t="s">
        <v>583</v>
      </c>
      <c r="I177" t="s">
        <v>582</v>
      </c>
      <c r="J177" t="s">
        <v>582</v>
      </c>
      <c r="K177" t="s">
        <v>582</v>
      </c>
      <c r="L177" t="s">
        <v>1396</v>
      </c>
      <c r="M177" t="s">
        <v>1396</v>
      </c>
      <c r="N177" t="s">
        <v>1396</v>
      </c>
      <c r="O177" t="s">
        <v>583</v>
      </c>
      <c r="P177">
        <v>8</v>
      </c>
      <c r="Q177">
        <v>0</v>
      </c>
      <c r="R177">
        <v>0</v>
      </c>
      <c r="S177">
        <v>0</v>
      </c>
      <c r="T177">
        <v>0</v>
      </c>
      <c r="U177">
        <v>0</v>
      </c>
    </row>
    <row r="178" spans="1:21" x14ac:dyDescent="0.25">
      <c r="A178" t="s">
        <v>2262</v>
      </c>
      <c r="B178" t="s">
        <v>2263</v>
      </c>
      <c r="C178" t="s">
        <v>2264</v>
      </c>
      <c r="D178" t="s">
        <v>2265</v>
      </c>
      <c r="E178" t="s">
        <v>2266</v>
      </c>
      <c r="F178" t="s">
        <v>2249</v>
      </c>
      <c r="G178" t="s">
        <v>1396</v>
      </c>
      <c r="H178" t="s">
        <v>583</v>
      </c>
      <c r="I178" t="s">
        <v>582</v>
      </c>
      <c r="J178" t="s">
        <v>582</v>
      </c>
      <c r="K178" t="s">
        <v>582</v>
      </c>
      <c r="L178" t="s">
        <v>1396</v>
      </c>
      <c r="M178" t="s">
        <v>1396</v>
      </c>
      <c r="N178" t="s">
        <v>1396</v>
      </c>
      <c r="O178" t="s">
        <v>583</v>
      </c>
      <c r="P178">
        <v>7</v>
      </c>
      <c r="Q178">
        <v>0</v>
      </c>
      <c r="R178">
        <v>0</v>
      </c>
      <c r="S178">
        <v>0</v>
      </c>
      <c r="T178">
        <v>0</v>
      </c>
      <c r="U178">
        <v>0</v>
      </c>
    </row>
    <row r="179" spans="1:21" x14ac:dyDescent="0.25">
      <c r="A179" t="s">
        <v>2267</v>
      </c>
      <c r="B179" t="s">
        <v>1242</v>
      </c>
      <c r="C179" t="s">
        <v>2268</v>
      </c>
      <c r="D179" t="s">
        <v>2269</v>
      </c>
      <c r="E179" t="s">
        <v>2270</v>
      </c>
      <c r="F179" t="s">
        <v>2249</v>
      </c>
      <c r="G179" t="s">
        <v>1396</v>
      </c>
      <c r="H179" t="s">
        <v>583</v>
      </c>
      <c r="I179" t="s">
        <v>582</v>
      </c>
      <c r="J179" t="s">
        <v>582</v>
      </c>
      <c r="K179" t="s">
        <v>582</v>
      </c>
      <c r="L179" t="s">
        <v>1396</v>
      </c>
      <c r="M179" t="s">
        <v>1396</v>
      </c>
      <c r="N179" t="s">
        <v>1396</v>
      </c>
      <c r="O179" t="s">
        <v>583</v>
      </c>
      <c r="P179">
        <v>11</v>
      </c>
      <c r="Q179">
        <v>0</v>
      </c>
      <c r="R179">
        <v>0</v>
      </c>
      <c r="S179">
        <v>0</v>
      </c>
      <c r="T179">
        <v>0</v>
      </c>
      <c r="U179">
        <v>0</v>
      </c>
    </row>
    <row r="180" spans="1:21" x14ac:dyDescent="0.25">
      <c r="A180" t="s">
        <v>2271</v>
      </c>
      <c r="B180" t="s">
        <v>2272</v>
      </c>
      <c r="C180" t="s">
        <v>792</v>
      </c>
      <c r="D180" t="s">
        <v>2273</v>
      </c>
      <c r="E180" t="s">
        <v>2274</v>
      </c>
      <c r="F180" t="s">
        <v>2249</v>
      </c>
      <c r="G180" t="s">
        <v>1396</v>
      </c>
      <c r="H180" t="s">
        <v>583</v>
      </c>
      <c r="I180" t="s">
        <v>583</v>
      </c>
      <c r="J180" t="s">
        <v>582</v>
      </c>
      <c r="K180" t="s">
        <v>583</v>
      </c>
      <c r="L180" t="s">
        <v>590</v>
      </c>
      <c r="M180" t="s">
        <v>2249</v>
      </c>
      <c r="N180" t="s">
        <v>1396</v>
      </c>
      <c r="O180" t="s">
        <v>583</v>
      </c>
      <c r="P180">
        <v>3</v>
      </c>
      <c r="Q180">
        <v>0</v>
      </c>
      <c r="R180">
        <v>50</v>
      </c>
      <c r="S180">
        <v>0</v>
      </c>
      <c r="T180">
        <v>0</v>
      </c>
      <c r="U180">
        <v>0</v>
      </c>
    </row>
    <row r="181" spans="1:21" x14ac:dyDescent="0.25">
      <c r="A181" t="s">
        <v>2275</v>
      </c>
      <c r="B181" t="s">
        <v>2276</v>
      </c>
      <c r="C181" t="s">
        <v>2198</v>
      </c>
      <c r="D181" t="s">
        <v>2277</v>
      </c>
      <c r="E181" t="s">
        <v>2278</v>
      </c>
      <c r="F181" t="s">
        <v>2249</v>
      </c>
      <c r="G181" t="s">
        <v>1396</v>
      </c>
      <c r="H181" t="s">
        <v>582</v>
      </c>
      <c r="I181" t="s">
        <v>582</v>
      </c>
      <c r="J181" t="s">
        <v>582</v>
      </c>
      <c r="K181" t="s">
        <v>583</v>
      </c>
      <c r="L181" t="s">
        <v>584</v>
      </c>
      <c r="M181" t="s">
        <v>2249</v>
      </c>
      <c r="N181" t="s">
        <v>1396</v>
      </c>
      <c r="O181" t="s">
        <v>583</v>
      </c>
      <c r="P181">
        <v>0</v>
      </c>
      <c r="Q181">
        <v>0</v>
      </c>
      <c r="R181">
        <v>0</v>
      </c>
      <c r="S181">
        <v>0</v>
      </c>
      <c r="T181">
        <v>0</v>
      </c>
      <c r="U181">
        <v>0</v>
      </c>
    </row>
    <row r="182" spans="1:21" x14ac:dyDescent="0.25">
      <c r="A182" t="s">
        <v>2279</v>
      </c>
      <c r="B182" t="s">
        <v>2280</v>
      </c>
      <c r="C182" t="s">
        <v>2281</v>
      </c>
      <c r="D182" t="s">
        <v>2282</v>
      </c>
      <c r="E182" t="s">
        <v>2283</v>
      </c>
      <c r="F182" t="s">
        <v>2284</v>
      </c>
      <c r="G182" t="s">
        <v>1396</v>
      </c>
      <c r="H182" t="s">
        <v>583</v>
      </c>
      <c r="I182" t="s">
        <v>582</v>
      </c>
      <c r="J182" t="s">
        <v>582</v>
      </c>
      <c r="K182" t="s">
        <v>582</v>
      </c>
      <c r="L182" t="s">
        <v>1396</v>
      </c>
      <c r="M182" t="s">
        <v>1396</v>
      </c>
      <c r="N182" t="s">
        <v>1396</v>
      </c>
      <c r="O182" t="s">
        <v>583</v>
      </c>
      <c r="P182">
        <v>0</v>
      </c>
      <c r="Q182">
        <v>47</v>
      </c>
      <c r="R182">
        <v>0</v>
      </c>
      <c r="S182">
        <v>0</v>
      </c>
      <c r="T182">
        <v>0</v>
      </c>
      <c r="U182">
        <v>0</v>
      </c>
    </row>
    <row r="183" spans="1:21" x14ac:dyDescent="0.25">
      <c r="A183" t="s">
        <v>2285</v>
      </c>
      <c r="B183" t="s">
        <v>2286</v>
      </c>
      <c r="C183" t="s">
        <v>2287</v>
      </c>
      <c r="D183" t="s">
        <v>2288</v>
      </c>
      <c r="E183" t="s">
        <v>2289</v>
      </c>
      <c r="F183" t="s">
        <v>2284</v>
      </c>
      <c r="G183" t="s">
        <v>1396</v>
      </c>
      <c r="H183" t="s">
        <v>583</v>
      </c>
      <c r="I183" t="s">
        <v>582</v>
      </c>
      <c r="J183" t="s">
        <v>582</v>
      </c>
      <c r="K183" t="s">
        <v>582</v>
      </c>
      <c r="L183" t="s">
        <v>1396</v>
      </c>
      <c r="M183" t="s">
        <v>1396</v>
      </c>
      <c r="N183" t="s">
        <v>1396</v>
      </c>
      <c r="O183" t="s">
        <v>583</v>
      </c>
      <c r="P183">
        <v>47</v>
      </c>
      <c r="Q183">
        <v>0</v>
      </c>
      <c r="R183">
        <v>0</v>
      </c>
      <c r="S183">
        <v>0</v>
      </c>
      <c r="T183">
        <v>0</v>
      </c>
      <c r="U183">
        <v>0</v>
      </c>
    </row>
    <row r="184" spans="1:21" x14ac:dyDescent="0.25">
      <c r="A184" t="s">
        <v>2290</v>
      </c>
      <c r="B184" t="s">
        <v>1702</v>
      </c>
      <c r="C184" t="s">
        <v>2291</v>
      </c>
      <c r="D184" t="s">
        <v>2292</v>
      </c>
      <c r="E184" t="s">
        <v>2293</v>
      </c>
      <c r="F184" t="s">
        <v>2284</v>
      </c>
      <c r="G184" t="s">
        <v>1396</v>
      </c>
      <c r="H184" t="s">
        <v>582</v>
      </c>
      <c r="I184" t="s">
        <v>583</v>
      </c>
      <c r="J184" t="s">
        <v>582</v>
      </c>
      <c r="K184" t="s">
        <v>583</v>
      </c>
      <c r="L184" t="s">
        <v>584</v>
      </c>
      <c r="M184" t="s">
        <v>2284</v>
      </c>
      <c r="N184" t="s">
        <v>1396</v>
      </c>
      <c r="O184" t="s">
        <v>583</v>
      </c>
      <c r="P184">
        <v>0</v>
      </c>
      <c r="Q184">
        <v>0</v>
      </c>
      <c r="R184">
        <v>47</v>
      </c>
      <c r="S184">
        <v>36</v>
      </c>
      <c r="T184">
        <v>0</v>
      </c>
      <c r="U184">
        <v>0</v>
      </c>
    </row>
    <row r="185" spans="1:21" x14ac:dyDescent="0.25">
      <c r="A185" t="s">
        <v>2294</v>
      </c>
      <c r="B185" t="s">
        <v>2295</v>
      </c>
      <c r="C185" t="s">
        <v>2296</v>
      </c>
      <c r="D185" t="s">
        <v>2297</v>
      </c>
      <c r="E185" t="s">
        <v>2298</v>
      </c>
      <c r="F185" t="s">
        <v>2284</v>
      </c>
      <c r="G185" t="s">
        <v>1396</v>
      </c>
      <c r="H185" t="s">
        <v>583</v>
      </c>
      <c r="I185" t="s">
        <v>582</v>
      </c>
      <c r="J185" t="s">
        <v>582</v>
      </c>
      <c r="K185" t="s">
        <v>582</v>
      </c>
      <c r="L185" t="s">
        <v>1396</v>
      </c>
      <c r="M185" t="s">
        <v>1396</v>
      </c>
      <c r="N185" t="s">
        <v>1396</v>
      </c>
      <c r="O185" t="s">
        <v>583</v>
      </c>
      <c r="P185">
        <v>34</v>
      </c>
      <c r="Q185">
        <v>2</v>
      </c>
      <c r="R185">
        <v>0</v>
      </c>
      <c r="S185">
        <v>0</v>
      </c>
      <c r="T185">
        <v>0</v>
      </c>
      <c r="U185">
        <v>0</v>
      </c>
    </row>
    <row r="186" spans="1:21" x14ac:dyDescent="0.25">
      <c r="A186" t="s">
        <v>2299</v>
      </c>
      <c r="B186" t="s">
        <v>2300</v>
      </c>
      <c r="C186" t="s">
        <v>2301</v>
      </c>
      <c r="D186" t="s">
        <v>2302</v>
      </c>
      <c r="E186" t="s">
        <v>2303</v>
      </c>
      <c r="F186" t="s">
        <v>1396</v>
      </c>
      <c r="G186" t="s">
        <v>1396</v>
      </c>
      <c r="H186" t="s">
        <v>582</v>
      </c>
      <c r="I186" t="s">
        <v>582</v>
      </c>
      <c r="J186" t="s">
        <v>582</v>
      </c>
      <c r="K186" t="s">
        <v>582</v>
      </c>
      <c r="L186" t="s">
        <v>1396</v>
      </c>
      <c r="M186" t="s">
        <v>1396</v>
      </c>
      <c r="N186" t="s">
        <v>1396</v>
      </c>
      <c r="O186" t="s">
        <v>582</v>
      </c>
      <c r="P186">
        <v>0</v>
      </c>
      <c r="Q186">
        <v>0</v>
      </c>
      <c r="R186">
        <v>0</v>
      </c>
      <c r="S186">
        <v>0</v>
      </c>
      <c r="T186">
        <v>0</v>
      </c>
      <c r="U186">
        <v>0</v>
      </c>
    </row>
    <row r="187" spans="1:21" x14ac:dyDescent="0.25">
      <c r="A187" t="s">
        <v>2304</v>
      </c>
      <c r="B187" t="s">
        <v>2305</v>
      </c>
      <c r="C187" t="s">
        <v>2306</v>
      </c>
      <c r="D187" t="s">
        <v>2307</v>
      </c>
      <c r="E187" t="s">
        <v>2308</v>
      </c>
      <c r="F187" t="s">
        <v>2284</v>
      </c>
      <c r="G187" t="s">
        <v>1396</v>
      </c>
      <c r="H187" t="s">
        <v>583</v>
      </c>
      <c r="I187" t="s">
        <v>582</v>
      </c>
      <c r="J187" t="s">
        <v>582</v>
      </c>
      <c r="K187" t="s">
        <v>582</v>
      </c>
      <c r="L187" t="s">
        <v>1396</v>
      </c>
      <c r="M187" t="s">
        <v>1396</v>
      </c>
      <c r="N187" t="s">
        <v>1396</v>
      </c>
      <c r="O187" t="s">
        <v>583</v>
      </c>
      <c r="P187">
        <v>2</v>
      </c>
      <c r="Q187">
        <v>0</v>
      </c>
      <c r="R187">
        <v>0</v>
      </c>
      <c r="S187">
        <v>0</v>
      </c>
      <c r="T187">
        <v>0</v>
      </c>
      <c r="U187">
        <v>0</v>
      </c>
    </row>
    <row r="188" spans="1:21" x14ac:dyDescent="0.25">
      <c r="A188" t="s">
        <v>2309</v>
      </c>
      <c r="B188" t="s">
        <v>2310</v>
      </c>
      <c r="C188" t="s">
        <v>1678</v>
      </c>
      <c r="D188" t="s">
        <v>2311</v>
      </c>
      <c r="E188" t="s">
        <v>2312</v>
      </c>
      <c r="F188" t="s">
        <v>2284</v>
      </c>
      <c r="G188" t="s">
        <v>1396</v>
      </c>
      <c r="H188" t="s">
        <v>582</v>
      </c>
      <c r="I188" t="s">
        <v>583</v>
      </c>
      <c r="J188" t="s">
        <v>582</v>
      </c>
      <c r="K188" t="s">
        <v>583</v>
      </c>
      <c r="L188" t="s">
        <v>584</v>
      </c>
      <c r="M188" t="s">
        <v>2313</v>
      </c>
      <c r="N188" t="s">
        <v>1396</v>
      </c>
      <c r="O188" t="s">
        <v>583</v>
      </c>
      <c r="P188">
        <v>0</v>
      </c>
      <c r="Q188">
        <v>0</v>
      </c>
      <c r="R188">
        <v>36</v>
      </c>
      <c r="S188">
        <v>0</v>
      </c>
      <c r="T188">
        <v>0</v>
      </c>
      <c r="U188">
        <v>0</v>
      </c>
    </row>
    <row r="189" spans="1:21" x14ac:dyDescent="0.25">
      <c r="A189" t="s">
        <v>2314</v>
      </c>
      <c r="B189" t="s">
        <v>2315</v>
      </c>
      <c r="C189" t="s">
        <v>869</v>
      </c>
      <c r="D189" t="s">
        <v>2316</v>
      </c>
      <c r="E189" t="s">
        <v>2317</v>
      </c>
      <c r="F189" t="s">
        <v>2284</v>
      </c>
      <c r="G189" t="s">
        <v>1396</v>
      </c>
      <c r="H189" t="s">
        <v>583</v>
      </c>
      <c r="I189" t="s">
        <v>582</v>
      </c>
      <c r="J189" t="s">
        <v>582</v>
      </c>
      <c r="K189" t="s">
        <v>582</v>
      </c>
      <c r="L189" t="s">
        <v>1396</v>
      </c>
      <c r="M189" t="s">
        <v>1396</v>
      </c>
      <c r="N189" t="s">
        <v>1396</v>
      </c>
      <c r="O189" t="s">
        <v>582</v>
      </c>
      <c r="P189">
        <v>0</v>
      </c>
      <c r="Q189">
        <v>0</v>
      </c>
      <c r="R189">
        <v>0</v>
      </c>
      <c r="S189">
        <v>0</v>
      </c>
      <c r="T189">
        <v>0</v>
      </c>
      <c r="U189">
        <v>0</v>
      </c>
    </row>
    <row r="190" spans="1:21" x14ac:dyDescent="0.25">
      <c r="A190" t="s">
        <v>2318</v>
      </c>
      <c r="B190" t="s">
        <v>2319</v>
      </c>
      <c r="C190" t="s">
        <v>2320</v>
      </c>
      <c r="D190" t="s">
        <v>2321</v>
      </c>
      <c r="E190" t="s">
        <v>2322</v>
      </c>
      <c r="F190" t="s">
        <v>2323</v>
      </c>
      <c r="G190" t="s">
        <v>1396</v>
      </c>
      <c r="H190" t="s">
        <v>582</v>
      </c>
      <c r="I190" t="s">
        <v>582</v>
      </c>
      <c r="J190" t="s">
        <v>582</v>
      </c>
      <c r="K190" t="s">
        <v>582</v>
      </c>
      <c r="L190" t="s">
        <v>1396</v>
      </c>
      <c r="M190" t="s">
        <v>1396</v>
      </c>
      <c r="N190" t="s">
        <v>1396</v>
      </c>
      <c r="O190" t="s">
        <v>582</v>
      </c>
      <c r="P190">
        <v>0</v>
      </c>
      <c r="Q190">
        <v>0</v>
      </c>
      <c r="R190">
        <v>0</v>
      </c>
      <c r="S190">
        <v>0</v>
      </c>
      <c r="T190">
        <v>0</v>
      </c>
      <c r="U190">
        <v>0</v>
      </c>
    </row>
    <row r="191" spans="1:21" x14ac:dyDescent="0.25">
      <c r="A191" t="s">
        <v>2324</v>
      </c>
      <c r="B191" t="s">
        <v>1518</v>
      </c>
      <c r="C191" t="s">
        <v>869</v>
      </c>
      <c r="D191" t="s">
        <v>2325</v>
      </c>
      <c r="E191" t="s">
        <v>2326</v>
      </c>
      <c r="F191" t="s">
        <v>2323</v>
      </c>
      <c r="G191" t="s">
        <v>1396</v>
      </c>
      <c r="H191" t="s">
        <v>583</v>
      </c>
      <c r="I191" t="s">
        <v>582</v>
      </c>
      <c r="J191" t="s">
        <v>582</v>
      </c>
      <c r="K191" t="s">
        <v>582</v>
      </c>
      <c r="L191" t="s">
        <v>1396</v>
      </c>
      <c r="M191" t="s">
        <v>1396</v>
      </c>
      <c r="N191" t="s">
        <v>1396</v>
      </c>
      <c r="O191" t="s">
        <v>583</v>
      </c>
      <c r="P191">
        <v>23</v>
      </c>
      <c r="Q191">
        <v>24</v>
      </c>
      <c r="R191">
        <v>0</v>
      </c>
      <c r="S191">
        <v>0</v>
      </c>
      <c r="T191">
        <v>0</v>
      </c>
      <c r="U191">
        <v>0</v>
      </c>
    </row>
    <row r="192" spans="1:21" x14ac:dyDescent="0.25">
      <c r="A192" t="s">
        <v>2327</v>
      </c>
      <c r="B192" t="s">
        <v>2328</v>
      </c>
      <c r="C192" t="s">
        <v>2329</v>
      </c>
      <c r="D192" t="s">
        <v>2330</v>
      </c>
      <c r="E192" t="s">
        <v>2331</v>
      </c>
      <c r="F192" t="s">
        <v>2323</v>
      </c>
      <c r="G192" t="s">
        <v>1396</v>
      </c>
      <c r="H192" t="s">
        <v>583</v>
      </c>
      <c r="I192" t="s">
        <v>582</v>
      </c>
      <c r="J192" t="s">
        <v>582</v>
      </c>
      <c r="K192" t="s">
        <v>582</v>
      </c>
      <c r="L192" t="s">
        <v>1396</v>
      </c>
      <c r="M192" t="s">
        <v>1396</v>
      </c>
      <c r="N192" t="s">
        <v>1396</v>
      </c>
      <c r="O192" t="s">
        <v>583</v>
      </c>
      <c r="P192">
        <v>2</v>
      </c>
      <c r="Q192">
        <v>81</v>
      </c>
      <c r="R192">
        <v>0</v>
      </c>
      <c r="S192">
        <v>0</v>
      </c>
      <c r="T192">
        <v>0</v>
      </c>
      <c r="U192">
        <v>0</v>
      </c>
    </row>
    <row r="193" spans="1:21" x14ac:dyDescent="0.25">
      <c r="A193" t="s">
        <v>2332</v>
      </c>
      <c r="B193" t="s">
        <v>2333</v>
      </c>
      <c r="C193" t="s">
        <v>1667</v>
      </c>
      <c r="D193" t="s">
        <v>2334</v>
      </c>
      <c r="E193" t="s">
        <v>2335</v>
      </c>
      <c r="F193" t="s">
        <v>2323</v>
      </c>
      <c r="G193" t="s">
        <v>1396</v>
      </c>
      <c r="H193" t="s">
        <v>582</v>
      </c>
      <c r="I193" t="s">
        <v>582</v>
      </c>
      <c r="J193" t="s">
        <v>582</v>
      </c>
      <c r="K193" t="s">
        <v>582</v>
      </c>
      <c r="L193" t="s">
        <v>1396</v>
      </c>
      <c r="M193" t="s">
        <v>1396</v>
      </c>
      <c r="N193" t="s">
        <v>1396</v>
      </c>
      <c r="O193" t="s">
        <v>582</v>
      </c>
      <c r="P193">
        <v>0</v>
      </c>
      <c r="Q193">
        <v>0</v>
      </c>
      <c r="R193">
        <v>0</v>
      </c>
      <c r="S193">
        <v>0</v>
      </c>
      <c r="T193">
        <v>0</v>
      </c>
      <c r="U193">
        <v>0</v>
      </c>
    </row>
    <row r="194" spans="1:21" x14ac:dyDescent="0.25">
      <c r="A194" t="s">
        <v>2336</v>
      </c>
      <c r="B194" t="s">
        <v>2138</v>
      </c>
      <c r="C194" t="s">
        <v>2337</v>
      </c>
      <c r="D194" t="s">
        <v>2338</v>
      </c>
      <c r="E194" t="s">
        <v>2339</v>
      </c>
      <c r="F194" t="s">
        <v>2323</v>
      </c>
      <c r="G194" t="s">
        <v>1396</v>
      </c>
      <c r="H194" t="s">
        <v>583</v>
      </c>
      <c r="I194" t="s">
        <v>582</v>
      </c>
      <c r="J194" t="s">
        <v>582</v>
      </c>
      <c r="K194" t="s">
        <v>583</v>
      </c>
      <c r="L194" t="s">
        <v>590</v>
      </c>
      <c r="M194" t="s">
        <v>2323</v>
      </c>
      <c r="N194" t="s">
        <v>1396</v>
      </c>
      <c r="O194" t="s">
        <v>583</v>
      </c>
      <c r="P194">
        <v>38</v>
      </c>
      <c r="Q194">
        <v>1</v>
      </c>
      <c r="R194">
        <v>0</v>
      </c>
      <c r="S194">
        <v>0</v>
      </c>
      <c r="T194">
        <v>0</v>
      </c>
      <c r="U194">
        <v>0</v>
      </c>
    </row>
    <row r="195" spans="1:21" x14ac:dyDescent="0.25">
      <c r="A195" t="s">
        <v>2340</v>
      </c>
      <c r="B195" t="s">
        <v>2341</v>
      </c>
      <c r="C195" t="s">
        <v>2342</v>
      </c>
      <c r="D195" t="s">
        <v>2343</v>
      </c>
      <c r="E195" t="s">
        <v>2344</v>
      </c>
      <c r="F195" t="s">
        <v>2323</v>
      </c>
      <c r="G195" t="s">
        <v>1396</v>
      </c>
      <c r="H195" t="s">
        <v>583</v>
      </c>
      <c r="I195" t="s">
        <v>582</v>
      </c>
      <c r="J195" t="s">
        <v>582</v>
      </c>
      <c r="K195" t="s">
        <v>582</v>
      </c>
      <c r="L195" t="s">
        <v>1396</v>
      </c>
      <c r="M195" t="s">
        <v>1396</v>
      </c>
      <c r="N195" t="s">
        <v>1396</v>
      </c>
      <c r="O195" t="s">
        <v>583</v>
      </c>
      <c r="P195">
        <v>10</v>
      </c>
      <c r="Q195">
        <v>0</v>
      </c>
      <c r="R195">
        <v>0</v>
      </c>
      <c r="S195">
        <v>0</v>
      </c>
      <c r="T195">
        <v>0</v>
      </c>
      <c r="U195">
        <v>0</v>
      </c>
    </row>
    <row r="196" spans="1:21" x14ac:dyDescent="0.25">
      <c r="A196" t="s">
        <v>2345</v>
      </c>
      <c r="B196" t="s">
        <v>2263</v>
      </c>
      <c r="C196" t="s">
        <v>2346</v>
      </c>
      <c r="D196" t="s">
        <v>2347</v>
      </c>
      <c r="E196" t="s">
        <v>2348</v>
      </c>
      <c r="F196" t="s">
        <v>2323</v>
      </c>
      <c r="G196" t="s">
        <v>1396</v>
      </c>
      <c r="H196" t="s">
        <v>583</v>
      </c>
      <c r="I196" t="s">
        <v>583</v>
      </c>
      <c r="J196" t="s">
        <v>582</v>
      </c>
      <c r="K196" t="s">
        <v>582</v>
      </c>
      <c r="L196" t="s">
        <v>1396</v>
      </c>
      <c r="M196" t="s">
        <v>1396</v>
      </c>
      <c r="N196" t="s">
        <v>1396</v>
      </c>
      <c r="O196" t="s">
        <v>583</v>
      </c>
      <c r="P196">
        <v>5</v>
      </c>
      <c r="Q196">
        <v>0</v>
      </c>
      <c r="R196">
        <v>48</v>
      </c>
      <c r="S196">
        <v>0</v>
      </c>
      <c r="T196">
        <v>0</v>
      </c>
      <c r="U196">
        <v>0</v>
      </c>
    </row>
    <row r="197" spans="1:21" x14ac:dyDescent="0.25">
      <c r="A197" t="s">
        <v>2349</v>
      </c>
      <c r="B197" t="s">
        <v>2350</v>
      </c>
      <c r="C197" t="s">
        <v>2351</v>
      </c>
      <c r="D197" t="s">
        <v>2352</v>
      </c>
      <c r="E197" t="s">
        <v>2353</v>
      </c>
      <c r="F197" t="s">
        <v>2323</v>
      </c>
      <c r="G197" t="s">
        <v>1396</v>
      </c>
      <c r="H197" t="s">
        <v>583</v>
      </c>
      <c r="I197" t="s">
        <v>582</v>
      </c>
      <c r="J197" t="s">
        <v>582</v>
      </c>
      <c r="K197" t="s">
        <v>582</v>
      </c>
      <c r="L197" t="s">
        <v>1396</v>
      </c>
      <c r="M197" t="s">
        <v>1396</v>
      </c>
      <c r="N197" t="s">
        <v>1396</v>
      </c>
      <c r="O197" t="s">
        <v>583</v>
      </c>
      <c r="P197">
        <v>2</v>
      </c>
      <c r="Q197">
        <v>2</v>
      </c>
      <c r="R197">
        <v>0</v>
      </c>
      <c r="S197">
        <v>0</v>
      </c>
      <c r="T197">
        <v>0</v>
      </c>
      <c r="U197">
        <v>0</v>
      </c>
    </row>
    <row r="198" spans="1:21" x14ac:dyDescent="0.25">
      <c r="A198" t="s">
        <v>2354</v>
      </c>
      <c r="B198" t="s">
        <v>1543</v>
      </c>
      <c r="C198" t="s">
        <v>2355</v>
      </c>
      <c r="D198" t="s">
        <v>2356</v>
      </c>
      <c r="E198" t="s">
        <v>2357</v>
      </c>
      <c r="F198" t="s">
        <v>2323</v>
      </c>
      <c r="G198" t="s">
        <v>1396</v>
      </c>
      <c r="H198" t="s">
        <v>583</v>
      </c>
      <c r="I198" t="s">
        <v>583</v>
      </c>
      <c r="J198" t="s">
        <v>582</v>
      </c>
      <c r="K198" t="s">
        <v>582</v>
      </c>
      <c r="L198" t="s">
        <v>1396</v>
      </c>
      <c r="M198" t="s">
        <v>1396</v>
      </c>
      <c r="N198" t="s">
        <v>1396</v>
      </c>
      <c r="O198" t="s">
        <v>583</v>
      </c>
      <c r="P198">
        <v>20</v>
      </c>
      <c r="Q198">
        <v>19</v>
      </c>
      <c r="R198">
        <v>23</v>
      </c>
      <c r="S198">
        <v>0</v>
      </c>
      <c r="T198">
        <v>0</v>
      </c>
      <c r="U198">
        <v>0</v>
      </c>
    </row>
    <row r="199" spans="1:21" x14ac:dyDescent="0.25">
      <c r="A199" t="s">
        <v>2358</v>
      </c>
      <c r="B199" t="s">
        <v>2359</v>
      </c>
      <c r="C199" t="s">
        <v>2360</v>
      </c>
      <c r="D199" t="s">
        <v>2361</v>
      </c>
      <c r="E199" t="s">
        <v>2362</v>
      </c>
      <c r="F199" t="s">
        <v>2323</v>
      </c>
      <c r="G199" t="s">
        <v>1396</v>
      </c>
      <c r="H199" t="s">
        <v>583</v>
      </c>
      <c r="I199" t="s">
        <v>582</v>
      </c>
      <c r="J199" t="s">
        <v>582</v>
      </c>
      <c r="K199" t="s">
        <v>582</v>
      </c>
      <c r="L199" t="s">
        <v>1396</v>
      </c>
      <c r="M199" t="s">
        <v>1396</v>
      </c>
      <c r="N199" t="s">
        <v>1396</v>
      </c>
      <c r="O199" t="s">
        <v>583</v>
      </c>
      <c r="P199">
        <v>2</v>
      </c>
      <c r="Q199">
        <v>2</v>
      </c>
      <c r="R199">
        <v>0</v>
      </c>
      <c r="S199">
        <v>0</v>
      </c>
      <c r="T199">
        <v>0</v>
      </c>
      <c r="U199">
        <v>0</v>
      </c>
    </row>
    <row r="200" spans="1:21" x14ac:dyDescent="0.25">
      <c r="A200" t="s">
        <v>2363</v>
      </c>
      <c r="B200" t="s">
        <v>2364</v>
      </c>
      <c r="C200" t="s">
        <v>2365</v>
      </c>
      <c r="D200" t="s">
        <v>2366</v>
      </c>
      <c r="E200" t="s">
        <v>2367</v>
      </c>
      <c r="F200" t="s">
        <v>2323</v>
      </c>
      <c r="G200" t="s">
        <v>1396</v>
      </c>
      <c r="H200" t="s">
        <v>582</v>
      </c>
      <c r="I200" t="s">
        <v>582</v>
      </c>
      <c r="J200" t="s">
        <v>582</v>
      </c>
      <c r="K200" t="s">
        <v>582</v>
      </c>
      <c r="L200" t="s">
        <v>1396</v>
      </c>
      <c r="M200" t="s">
        <v>1396</v>
      </c>
      <c r="N200" t="s">
        <v>1396</v>
      </c>
      <c r="O200" t="s">
        <v>582</v>
      </c>
      <c r="P200">
        <v>0</v>
      </c>
      <c r="Q200">
        <v>0</v>
      </c>
      <c r="R200">
        <v>0</v>
      </c>
      <c r="S200">
        <v>0</v>
      </c>
      <c r="T200">
        <v>0</v>
      </c>
      <c r="U200">
        <v>0</v>
      </c>
    </row>
    <row r="201" spans="1:21" x14ac:dyDescent="0.25">
      <c r="A201" t="s">
        <v>2368</v>
      </c>
      <c r="B201" t="s">
        <v>2369</v>
      </c>
      <c r="C201" t="s">
        <v>2370</v>
      </c>
      <c r="D201" t="s">
        <v>2371</v>
      </c>
      <c r="E201" t="s">
        <v>2372</v>
      </c>
      <c r="F201" t="s">
        <v>2323</v>
      </c>
      <c r="G201" t="s">
        <v>1396</v>
      </c>
      <c r="H201" t="s">
        <v>583</v>
      </c>
      <c r="I201" t="s">
        <v>582</v>
      </c>
      <c r="J201" t="s">
        <v>582</v>
      </c>
      <c r="K201" t="s">
        <v>582</v>
      </c>
      <c r="L201" t="s">
        <v>1396</v>
      </c>
      <c r="M201" t="s">
        <v>1396</v>
      </c>
      <c r="N201" t="s">
        <v>1396</v>
      </c>
      <c r="O201" t="s">
        <v>583</v>
      </c>
      <c r="P201">
        <v>23</v>
      </c>
      <c r="Q201">
        <v>0</v>
      </c>
      <c r="R201">
        <v>0</v>
      </c>
      <c r="S201">
        <v>0</v>
      </c>
      <c r="T201">
        <v>0</v>
      </c>
      <c r="U201">
        <v>0</v>
      </c>
    </row>
    <row r="202" spans="1:21" x14ac:dyDescent="0.25">
      <c r="A202" t="s">
        <v>2373</v>
      </c>
      <c r="B202" t="s">
        <v>1629</v>
      </c>
      <c r="C202" t="s">
        <v>2374</v>
      </c>
      <c r="D202" t="s">
        <v>2375</v>
      </c>
      <c r="E202" t="s">
        <v>2376</v>
      </c>
      <c r="F202" t="s">
        <v>2323</v>
      </c>
      <c r="G202" t="s">
        <v>1396</v>
      </c>
      <c r="H202" t="s">
        <v>583</v>
      </c>
      <c r="I202" t="s">
        <v>582</v>
      </c>
      <c r="J202" t="s">
        <v>582</v>
      </c>
      <c r="K202" t="s">
        <v>582</v>
      </c>
      <c r="L202" t="s">
        <v>1396</v>
      </c>
      <c r="M202" t="s">
        <v>1396</v>
      </c>
      <c r="N202" t="s">
        <v>1396</v>
      </c>
      <c r="O202" t="s">
        <v>583</v>
      </c>
      <c r="P202">
        <v>100</v>
      </c>
      <c r="Q202">
        <v>2</v>
      </c>
      <c r="R202">
        <v>0</v>
      </c>
      <c r="S202">
        <v>0</v>
      </c>
      <c r="T202">
        <v>0</v>
      </c>
      <c r="U202">
        <v>0</v>
      </c>
    </row>
    <row r="203" spans="1:21" x14ac:dyDescent="0.25">
      <c r="A203" t="s">
        <v>2377</v>
      </c>
      <c r="B203" t="s">
        <v>1440</v>
      </c>
      <c r="C203" t="s">
        <v>869</v>
      </c>
      <c r="D203" t="s">
        <v>2378</v>
      </c>
      <c r="E203" t="s">
        <v>2379</v>
      </c>
      <c r="F203" t="s">
        <v>2323</v>
      </c>
      <c r="G203" t="s">
        <v>1396</v>
      </c>
      <c r="H203" t="s">
        <v>583</v>
      </c>
      <c r="I203" t="s">
        <v>583</v>
      </c>
      <c r="J203" t="s">
        <v>582</v>
      </c>
      <c r="K203" t="s">
        <v>583</v>
      </c>
      <c r="L203" t="s">
        <v>590</v>
      </c>
      <c r="M203" t="s">
        <v>2323</v>
      </c>
      <c r="N203" t="s">
        <v>1396</v>
      </c>
      <c r="O203" t="s">
        <v>583</v>
      </c>
      <c r="P203">
        <v>2</v>
      </c>
      <c r="Q203">
        <v>0</v>
      </c>
      <c r="R203">
        <v>20</v>
      </c>
      <c r="S203">
        <v>224</v>
      </c>
      <c r="T203">
        <v>0</v>
      </c>
      <c r="U203">
        <v>0</v>
      </c>
    </row>
    <row r="204" spans="1:21" x14ac:dyDescent="0.25">
      <c r="A204" t="s">
        <v>2380</v>
      </c>
      <c r="B204" t="s">
        <v>1745</v>
      </c>
      <c r="C204" t="s">
        <v>2381</v>
      </c>
      <c r="D204" t="s">
        <v>2382</v>
      </c>
      <c r="E204" t="s">
        <v>2383</v>
      </c>
      <c r="F204" t="s">
        <v>2323</v>
      </c>
      <c r="G204" t="s">
        <v>1396</v>
      </c>
      <c r="H204" t="s">
        <v>582</v>
      </c>
      <c r="I204" t="s">
        <v>583</v>
      </c>
      <c r="J204" t="s">
        <v>582</v>
      </c>
      <c r="K204" t="s">
        <v>583</v>
      </c>
      <c r="L204" t="s">
        <v>584</v>
      </c>
      <c r="M204" t="s">
        <v>2384</v>
      </c>
      <c r="N204" t="s">
        <v>1396</v>
      </c>
      <c r="O204" t="s">
        <v>583</v>
      </c>
      <c r="P204">
        <v>0</v>
      </c>
      <c r="Q204">
        <v>0</v>
      </c>
      <c r="R204">
        <v>102</v>
      </c>
      <c r="S204">
        <v>0</v>
      </c>
      <c r="T204">
        <v>0</v>
      </c>
      <c r="U204">
        <v>0</v>
      </c>
    </row>
    <row r="205" spans="1:21" x14ac:dyDescent="0.25">
      <c r="A205" t="s">
        <v>2385</v>
      </c>
      <c r="B205" t="s">
        <v>2386</v>
      </c>
      <c r="C205" t="s">
        <v>2387</v>
      </c>
      <c r="D205" t="s">
        <v>2388</v>
      </c>
      <c r="E205" t="s">
        <v>2389</v>
      </c>
      <c r="F205" t="s">
        <v>2323</v>
      </c>
      <c r="G205" t="s">
        <v>1396</v>
      </c>
      <c r="H205" t="s">
        <v>583</v>
      </c>
      <c r="I205" t="s">
        <v>582</v>
      </c>
      <c r="J205" t="s">
        <v>582</v>
      </c>
      <c r="K205" t="s">
        <v>582</v>
      </c>
      <c r="L205" t="s">
        <v>1396</v>
      </c>
      <c r="M205" t="s">
        <v>1396</v>
      </c>
      <c r="N205" t="s">
        <v>1396</v>
      </c>
      <c r="O205" t="s">
        <v>583</v>
      </c>
      <c r="P205">
        <v>0</v>
      </c>
      <c r="Q205">
        <v>21</v>
      </c>
      <c r="R205">
        <v>0</v>
      </c>
      <c r="S205">
        <v>0</v>
      </c>
      <c r="T205">
        <v>0</v>
      </c>
      <c r="U205">
        <v>0</v>
      </c>
    </row>
    <row r="206" spans="1:21" x14ac:dyDescent="0.25">
      <c r="A206" t="s">
        <v>2390</v>
      </c>
      <c r="B206" t="s">
        <v>2391</v>
      </c>
      <c r="C206" t="s">
        <v>2392</v>
      </c>
      <c r="D206" t="s">
        <v>2393</v>
      </c>
      <c r="E206" t="s">
        <v>2394</v>
      </c>
      <c r="F206" t="s">
        <v>2323</v>
      </c>
      <c r="G206" t="s">
        <v>1396</v>
      </c>
      <c r="H206" t="s">
        <v>583</v>
      </c>
      <c r="I206" t="s">
        <v>582</v>
      </c>
      <c r="J206" t="s">
        <v>582</v>
      </c>
      <c r="K206" t="s">
        <v>582</v>
      </c>
      <c r="L206" t="s">
        <v>1396</v>
      </c>
      <c r="M206" t="s">
        <v>1396</v>
      </c>
      <c r="N206" t="s">
        <v>1396</v>
      </c>
      <c r="O206" t="s">
        <v>582</v>
      </c>
      <c r="P206">
        <v>0</v>
      </c>
      <c r="Q206">
        <v>0</v>
      </c>
      <c r="R206">
        <v>0</v>
      </c>
      <c r="S206">
        <v>0</v>
      </c>
      <c r="T206">
        <v>0</v>
      </c>
      <c r="U206">
        <v>0</v>
      </c>
    </row>
    <row r="207" spans="1:21" x14ac:dyDescent="0.25">
      <c r="A207" t="s">
        <v>2395</v>
      </c>
      <c r="B207" t="s">
        <v>2396</v>
      </c>
      <c r="C207" t="s">
        <v>2397</v>
      </c>
      <c r="D207" t="s">
        <v>2398</v>
      </c>
      <c r="E207" t="s">
        <v>2399</v>
      </c>
      <c r="F207" t="s">
        <v>1407</v>
      </c>
      <c r="G207" t="s">
        <v>1413</v>
      </c>
      <c r="H207" t="s">
        <v>582</v>
      </c>
      <c r="I207" t="s">
        <v>583</v>
      </c>
      <c r="J207" t="s">
        <v>582</v>
      </c>
      <c r="K207" t="s">
        <v>583</v>
      </c>
      <c r="L207" t="s">
        <v>584</v>
      </c>
      <c r="M207" t="s">
        <v>2400</v>
      </c>
      <c r="N207" t="s">
        <v>1396</v>
      </c>
      <c r="O207" t="s">
        <v>583</v>
      </c>
      <c r="P207">
        <v>0</v>
      </c>
      <c r="Q207">
        <v>0</v>
      </c>
      <c r="R207">
        <v>170</v>
      </c>
      <c r="S207">
        <v>41</v>
      </c>
      <c r="T207">
        <v>0</v>
      </c>
      <c r="U207">
        <v>0</v>
      </c>
    </row>
    <row r="208" spans="1:21" x14ac:dyDescent="0.25">
      <c r="A208" t="s">
        <v>2401</v>
      </c>
      <c r="B208" t="s">
        <v>2402</v>
      </c>
      <c r="C208" t="s">
        <v>2403</v>
      </c>
      <c r="D208" t="s">
        <v>2404</v>
      </c>
      <c r="E208" t="s">
        <v>2405</v>
      </c>
      <c r="F208" t="s">
        <v>1407</v>
      </c>
      <c r="G208" t="s">
        <v>1396</v>
      </c>
      <c r="H208" t="s">
        <v>582</v>
      </c>
      <c r="I208" t="s">
        <v>582</v>
      </c>
      <c r="J208" t="s">
        <v>582</v>
      </c>
      <c r="K208" t="s">
        <v>582</v>
      </c>
      <c r="L208" t="s">
        <v>1396</v>
      </c>
      <c r="M208" t="s">
        <v>1396</v>
      </c>
      <c r="N208" t="s">
        <v>1396</v>
      </c>
      <c r="O208" t="s">
        <v>582</v>
      </c>
      <c r="P208">
        <v>0</v>
      </c>
      <c r="Q208">
        <v>0</v>
      </c>
      <c r="R208">
        <v>0</v>
      </c>
      <c r="S208">
        <v>0</v>
      </c>
      <c r="T208">
        <v>0</v>
      </c>
      <c r="U208">
        <v>0</v>
      </c>
    </row>
    <row r="209" spans="1:21" x14ac:dyDescent="0.25">
      <c r="A209" t="s">
        <v>2406</v>
      </c>
      <c r="B209" t="s">
        <v>577</v>
      </c>
      <c r="C209" t="s">
        <v>2407</v>
      </c>
      <c r="D209" t="s">
        <v>2408</v>
      </c>
      <c r="E209" t="s">
        <v>2409</v>
      </c>
      <c r="F209" t="s">
        <v>2249</v>
      </c>
      <c r="G209" t="s">
        <v>1396</v>
      </c>
      <c r="H209" t="s">
        <v>582</v>
      </c>
      <c r="I209" t="s">
        <v>583</v>
      </c>
      <c r="J209" t="s">
        <v>582</v>
      </c>
      <c r="K209" t="s">
        <v>582</v>
      </c>
      <c r="L209" t="s">
        <v>1396</v>
      </c>
      <c r="M209" t="s">
        <v>1396</v>
      </c>
      <c r="N209" t="s">
        <v>1396</v>
      </c>
      <c r="O209" t="s">
        <v>583</v>
      </c>
      <c r="P209">
        <v>0</v>
      </c>
      <c r="Q209">
        <v>0</v>
      </c>
      <c r="R209">
        <v>3</v>
      </c>
      <c r="S209">
        <v>0</v>
      </c>
      <c r="T209">
        <v>0</v>
      </c>
      <c r="U209">
        <v>0</v>
      </c>
    </row>
    <row r="210" spans="1:21" x14ac:dyDescent="0.25">
      <c r="A210" t="s">
        <v>2410</v>
      </c>
      <c r="B210" t="s">
        <v>2411</v>
      </c>
      <c r="C210" t="s">
        <v>2412</v>
      </c>
      <c r="D210" t="s">
        <v>2413</v>
      </c>
      <c r="E210" t="s">
        <v>2414</v>
      </c>
      <c r="F210" t="s">
        <v>2415</v>
      </c>
      <c r="G210" t="s">
        <v>1396</v>
      </c>
      <c r="H210" t="s">
        <v>583</v>
      </c>
      <c r="I210" t="s">
        <v>582</v>
      </c>
      <c r="J210" t="s">
        <v>582</v>
      </c>
      <c r="K210" t="s">
        <v>582</v>
      </c>
      <c r="L210" t="s">
        <v>1396</v>
      </c>
      <c r="M210" t="s">
        <v>1396</v>
      </c>
      <c r="N210" t="s">
        <v>1396</v>
      </c>
      <c r="O210" t="s">
        <v>583</v>
      </c>
      <c r="P210">
        <v>4</v>
      </c>
      <c r="Q210">
        <v>0</v>
      </c>
      <c r="R210">
        <v>0</v>
      </c>
      <c r="S210">
        <v>0</v>
      </c>
      <c r="T210">
        <v>0</v>
      </c>
      <c r="U210">
        <v>0</v>
      </c>
    </row>
    <row r="211" spans="1:21" x14ac:dyDescent="0.25">
      <c r="A211" t="s">
        <v>2416</v>
      </c>
      <c r="B211" t="s">
        <v>671</v>
      </c>
      <c r="C211" t="s">
        <v>2417</v>
      </c>
      <c r="D211" t="s">
        <v>2418</v>
      </c>
      <c r="E211" t="s">
        <v>2419</v>
      </c>
      <c r="F211" t="s">
        <v>2415</v>
      </c>
      <c r="G211" t="s">
        <v>1396</v>
      </c>
      <c r="H211" t="s">
        <v>583</v>
      </c>
      <c r="I211" t="s">
        <v>583</v>
      </c>
      <c r="J211" t="s">
        <v>582</v>
      </c>
      <c r="K211" t="s">
        <v>583</v>
      </c>
      <c r="L211" t="s">
        <v>590</v>
      </c>
      <c r="M211" t="s">
        <v>2415</v>
      </c>
      <c r="N211" t="s">
        <v>1396</v>
      </c>
      <c r="O211" t="s">
        <v>583</v>
      </c>
      <c r="P211">
        <v>75</v>
      </c>
      <c r="Q211">
        <v>0</v>
      </c>
      <c r="R211">
        <v>126</v>
      </c>
      <c r="S211">
        <v>0</v>
      </c>
      <c r="T211">
        <v>0</v>
      </c>
      <c r="U211">
        <v>0</v>
      </c>
    </row>
    <row r="212" spans="1:21" x14ac:dyDescent="0.25">
      <c r="A212" t="s">
        <v>2420</v>
      </c>
      <c r="B212" t="s">
        <v>2421</v>
      </c>
      <c r="C212" t="s">
        <v>2422</v>
      </c>
      <c r="D212" t="s">
        <v>2423</v>
      </c>
      <c r="E212" t="s">
        <v>2424</v>
      </c>
      <c r="F212" t="s">
        <v>2415</v>
      </c>
      <c r="G212" t="s">
        <v>1396</v>
      </c>
      <c r="H212" t="s">
        <v>583</v>
      </c>
      <c r="I212" t="s">
        <v>583</v>
      </c>
      <c r="J212" t="s">
        <v>582</v>
      </c>
      <c r="K212" t="s">
        <v>582</v>
      </c>
      <c r="L212" t="s">
        <v>1396</v>
      </c>
      <c r="M212" t="s">
        <v>1396</v>
      </c>
      <c r="N212" t="s">
        <v>1396</v>
      </c>
      <c r="O212" t="s">
        <v>583</v>
      </c>
      <c r="P212">
        <v>108</v>
      </c>
      <c r="Q212">
        <v>0</v>
      </c>
      <c r="R212">
        <v>0</v>
      </c>
      <c r="S212">
        <v>0</v>
      </c>
      <c r="T212">
        <v>0</v>
      </c>
      <c r="U212">
        <v>0</v>
      </c>
    </row>
    <row r="213" spans="1:21" x14ac:dyDescent="0.25">
      <c r="A213" t="s">
        <v>2425</v>
      </c>
      <c r="B213" t="s">
        <v>2426</v>
      </c>
      <c r="C213" t="s">
        <v>2427</v>
      </c>
      <c r="D213" t="s">
        <v>2428</v>
      </c>
      <c r="E213" t="s">
        <v>2429</v>
      </c>
      <c r="F213" t="s">
        <v>2415</v>
      </c>
      <c r="G213" t="s">
        <v>1396</v>
      </c>
      <c r="H213" t="s">
        <v>583</v>
      </c>
      <c r="I213" t="s">
        <v>583</v>
      </c>
      <c r="J213" t="s">
        <v>582</v>
      </c>
      <c r="K213" t="s">
        <v>582</v>
      </c>
      <c r="L213" t="s">
        <v>1396</v>
      </c>
      <c r="M213" t="s">
        <v>1396</v>
      </c>
      <c r="N213" t="s">
        <v>1396</v>
      </c>
      <c r="O213" t="s">
        <v>583</v>
      </c>
      <c r="P213">
        <v>18</v>
      </c>
      <c r="Q213">
        <v>0</v>
      </c>
      <c r="R213">
        <v>79</v>
      </c>
      <c r="S213">
        <v>0</v>
      </c>
      <c r="T213">
        <v>0</v>
      </c>
      <c r="U213">
        <v>0</v>
      </c>
    </row>
    <row r="214" spans="1:21" x14ac:dyDescent="0.25">
      <c r="A214" t="s">
        <v>2430</v>
      </c>
      <c r="B214" t="s">
        <v>2431</v>
      </c>
      <c r="C214" t="s">
        <v>2432</v>
      </c>
      <c r="D214" t="s">
        <v>2433</v>
      </c>
      <c r="E214" t="s">
        <v>2434</v>
      </c>
      <c r="F214" t="s">
        <v>2415</v>
      </c>
      <c r="G214" t="s">
        <v>1396</v>
      </c>
      <c r="H214" t="s">
        <v>582</v>
      </c>
      <c r="I214" t="s">
        <v>583</v>
      </c>
      <c r="J214" t="s">
        <v>582</v>
      </c>
      <c r="K214" t="s">
        <v>583</v>
      </c>
      <c r="L214" t="s">
        <v>584</v>
      </c>
      <c r="M214" t="s">
        <v>2415</v>
      </c>
      <c r="N214" t="s">
        <v>1396</v>
      </c>
      <c r="O214" t="s">
        <v>583</v>
      </c>
      <c r="P214">
        <v>0</v>
      </c>
      <c r="Q214">
        <v>0</v>
      </c>
      <c r="R214">
        <v>0</v>
      </c>
      <c r="S214">
        <v>205</v>
      </c>
      <c r="T214">
        <v>0</v>
      </c>
      <c r="U214">
        <v>0</v>
      </c>
    </row>
    <row r="215" spans="1:21" x14ac:dyDescent="0.25">
      <c r="A215" t="s">
        <v>2435</v>
      </c>
      <c r="B215" t="s">
        <v>2436</v>
      </c>
      <c r="C215" t="s">
        <v>2437</v>
      </c>
      <c r="D215" t="s">
        <v>2438</v>
      </c>
      <c r="E215" t="s">
        <v>2439</v>
      </c>
      <c r="F215" t="s">
        <v>2440</v>
      </c>
      <c r="G215" t="s">
        <v>1396</v>
      </c>
      <c r="H215" t="s">
        <v>582</v>
      </c>
      <c r="I215" t="s">
        <v>582</v>
      </c>
      <c r="J215" t="s">
        <v>582</v>
      </c>
      <c r="K215" t="s">
        <v>582</v>
      </c>
      <c r="L215" t="s">
        <v>1396</v>
      </c>
      <c r="M215" t="s">
        <v>1396</v>
      </c>
      <c r="N215" t="s">
        <v>1396</v>
      </c>
      <c r="O215" t="s">
        <v>582</v>
      </c>
      <c r="P215">
        <v>0</v>
      </c>
      <c r="Q215">
        <v>0</v>
      </c>
      <c r="R215">
        <v>0</v>
      </c>
      <c r="S215">
        <v>0</v>
      </c>
      <c r="T215">
        <v>0</v>
      </c>
      <c r="U215">
        <v>0</v>
      </c>
    </row>
    <row r="216" spans="1:21" x14ac:dyDescent="0.25">
      <c r="A216" t="s">
        <v>2441</v>
      </c>
      <c r="B216" t="s">
        <v>1518</v>
      </c>
      <c r="C216" t="s">
        <v>2442</v>
      </c>
      <c r="D216" t="s">
        <v>2443</v>
      </c>
      <c r="E216" t="s">
        <v>2444</v>
      </c>
      <c r="F216" t="s">
        <v>2440</v>
      </c>
      <c r="G216" t="s">
        <v>1396</v>
      </c>
      <c r="H216" t="s">
        <v>582</v>
      </c>
      <c r="I216" t="s">
        <v>582</v>
      </c>
      <c r="J216" t="s">
        <v>582</v>
      </c>
      <c r="K216" t="s">
        <v>582</v>
      </c>
      <c r="L216" t="s">
        <v>1396</v>
      </c>
      <c r="M216" t="s">
        <v>1396</v>
      </c>
      <c r="N216" t="s">
        <v>1396</v>
      </c>
      <c r="O216" t="s">
        <v>582</v>
      </c>
      <c r="P216">
        <v>0</v>
      </c>
      <c r="Q216">
        <v>0</v>
      </c>
      <c r="R216">
        <v>0</v>
      </c>
      <c r="S216">
        <v>0</v>
      </c>
      <c r="T216">
        <v>0</v>
      </c>
      <c r="U216">
        <v>0</v>
      </c>
    </row>
    <row r="217" spans="1:21" x14ac:dyDescent="0.25">
      <c r="A217" t="s">
        <v>2445</v>
      </c>
      <c r="B217" t="s">
        <v>963</v>
      </c>
      <c r="C217" t="s">
        <v>2446</v>
      </c>
      <c r="D217" t="s">
        <v>2447</v>
      </c>
      <c r="E217" t="s">
        <v>2448</v>
      </c>
      <c r="F217" t="s">
        <v>2440</v>
      </c>
      <c r="G217" t="s">
        <v>1396</v>
      </c>
      <c r="H217" t="s">
        <v>583</v>
      </c>
      <c r="I217" t="s">
        <v>582</v>
      </c>
      <c r="J217" t="s">
        <v>582</v>
      </c>
      <c r="K217" t="s">
        <v>582</v>
      </c>
      <c r="L217" t="s">
        <v>1396</v>
      </c>
      <c r="M217" t="s">
        <v>1396</v>
      </c>
      <c r="N217" t="s">
        <v>1396</v>
      </c>
      <c r="O217" t="s">
        <v>583</v>
      </c>
      <c r="P217">
        <v>10</v>
      </c>
      <c r="Q217">
        <v>115</v>
      </c>
      <c r="R217">
        <v>0</v>
      </c>
      <c r="S217">
        <v>0</v>
      </c>
      <c r="T217">
        <v>0</v>
      </c>
      <c r="U217">
        <v>0</v>
      </c>
    </row>
    <row r="218" spans="1:21" x14ac:dyDescent="0.25">
      <c r="A218" t="s">
        <v>2449</v>
      </c>
      <c r="B218" t="s">
        <v>2450</v>
      </c>
      <c r="C218" t="s">
        <v>2451</v>
      </c>
      <c r="D218" t="s">
        <v>2452</v>
      </c>
      <c r="E218" t="s">
        <v>2453</v>
      </c>
      <c r="F218" t="s">
        <v>1396</v>
      </c>
      <c r="G218" t="s">
        <v>1396</v>
      </c>
      <c r="H218" t="s">
        <v>582</v>
      </c>
      <c r="I218" t="s">
        <v>582</v>
      </c>
      <c r="J218" t="s">
        <v>582</v>
      </c>
      <c r="K218" t="s">
        <v>582</v>
      </c>
      <c r="L218" t="s">
        <v>1396</v>
      </c>
      <c r="M218" t="s">
        <v>1396</v>
      </c>
      <c r="N218" t="s">
        <v>1396</v>
      </c>
      <c r="O218" t="s">
        <v>582</v>
      </c>
      <c r="P218">
        <v>0</v>
      </c>
      <c r="Q218">
        <v>0</v>
      </c>
      <c r="R218">
        <v>0</v>
      </c>
      <c r="S218">
        <v>0</v>
      </c>
      <c r="T218">
        <v>0</v>
      </c>
      <c r="U218">
        <v>0</v>
      </c>
    </row>
    <row r="219" spans="1:21" x14ac:dyDescent="0.25">
      <c r="A219" t="s">
        <v>2454</v>
      </c>
      <c r="B219" t="s">
        <v>2455</v>
      </c>
      <c r="C219" t="s">
        <v>2456</v>
      </c>
      <c r="D219" t="s">
        <v>2457</v>
      </c>
      <c r="E219" t="s">
        <v>2458</v>
      </c>
      <c r="F219" t="s">
        <v>1565</v>
      </c>
      <c r="G219" t="s">
        <v>1396</v>
      </c>
      <c r="H219" t="s">
        <v>583</v>
      </c>
      <c r="I219" t="s">
        <v>582</v>
      </c>
      <c r="J219" t="s">
        <v>582</v>
      </c>
      <c r="K219" t="s">
        <v>582</v>
      </c>
      <c r="L219" t="s">
        <v>1396</v>
      </c>
      <c r="M219" t="s">
        <v>1396</v>
      </c>
      <c r="N219" t="s">
        <v>1396</v>
      </c>
      <c r="O219" t="s">
        <v>583</v>
      </c>
      <c r="P219">
        <v>3</v>
      </c>
      <c r="Q219">
        <v>3</v>
      </c>
      <c r="R219">
        <v>0</v>
      </c>
      <c r="S219">
        <v>0</v>
      </c>
      <c r="T219">
        <v>0</v>
      </c>
      <c r="U219">
        <v>0</v>
      </c>
    </row>
    <row r="220" spans="1:21" x14ac:dyDescent="0.25">
      <c r="A220" t="s">
        <v>2459</v>
      </c>
      <c r="B220" t="s">
        <v>2460</v>
      </c>
      <c r="C220" t="s">
        <v>869</v>
      </c>
      <c r="D220" t="s">
        <v>2461</v>
      </c>
      <c r="E220" t="s">
        <v>2462</v>
      </c>
      <c r="F220" t="s">
        <v>1565</v>
      </c>
      <c r="G220" t="s">
        <v>1396</v>
      </c>
      <c r="H220" t="s">
        <v>582</v>
      </c>
      <c r="I220" t="s">
        <v>582</v>
      </c>
      <c r="J220" t="s">
        <v>582</v>
      </c>
      <c r="K220" t="s">
        <v>582</v>
      </c>
      <c r="L220" t="s">
        <v>1396</v>
      </c>
      <c r="M220" t="s">
        <v>1396</v>
      </c>
      <c r="N220" t="s">
        <v>1396</v>
      </c>
      <c r="O220" t="s">
        <v>582</v>
      </c>
      <c r="P220">
        <v>0</v>
      </c>
      <c r="Q220">
        <v>0</v>
      </c>
      <c r="R220">
        <v>0</v>
      </c>
      <c r="S220">
        <v>0</v>
      </c>
      <c r="T220">
        <v>0</v>
      </c>
      <c r="U220">
        <v>0</v>
      </c>
    </row>
    <row r="221" spans="1:21" x14ac:dyDescent="0.25">
      <c r="A221" t="s">
        <v>2463</v>
      </c>
      <c r="B221" t="s">
        <v>2464</v>
      </c>
      <c r="C221" t="s">
        <v>2465</v>
      </c>
      <c r="D221" t="s">
        <v>2466</v>
      </c>
      <c r="E221" t="s">
        <v>2467</v>
      </c>
      <c r="F221" t="s">
        <v>1565</v>
      </c>
      <c r="G221" t="s">
        <v>1396</v>
      </c>
      <c r="H221" t="s">
        <v>582</v>
      </c>
      <c r="I221" t="s">
        <v>582</v>
      </c>
      <c r="J221" t="s">
        <v>582</v>
      </c>
      <c r="K221" t="s">
        <v>582</v>
      </c>
      <c r="L221" t="s">
        <v>1396</v>
      </c>
      <c r="M221" t="s">
        <v>1396</v>
      </c>
      <c r="N221" t="s">
        <v>1396</v>
      </c>
      <c r="O221" t="s">
        <v>582</v>
      </c>
      <c r="P221">
        <v>0</v>
      </c>
      <c r="Q221">
        <v>0</v>
      </c>
      <c r="R221">
        <v>0</v>
      </c>
      <c r="S221">
        <v>0</v>
      </c>
      <c r="T221">
        <v>0</v>
      </c>
      <c r="U221">
        <v>0</v>
      </c>
    </row>
    <row r="222" spans="1:21" x14ac:dyDescent="0.25">
      <c r="A222" t="s">
        <v>2468</v>
      </c>
      <c r="B222" t="s">
        <v>2469</v>
      </c>
      <c r="C222" t="s">
        <v>2470</v>
      </c>
      <c r="D222" t="s">
        <v>2471</v>
      </c>
      <c r="E222" t="s">
        <v>2472</v>
      </c>
      <c r="F222" t="s">
        <v>2440</v>
      </c>
      <c r="G222" t="s">
        <v>1396</v>
      </c>
      <c r="H222" t="s">
        <v>582</v>
      </c>
      <c r="I222" t="s">
        <v>582</v>
      </c>
      <c r="J222" t="s">
        <v>582</v>
      </c>
      <c r="K222" t="s">
        <v>582</v>
      </c>
      <c r="L222" t="s">
        <v>1396</v>
      </c>
      <c r="M222" t="s">
        <v>1396</v>
      </c>
      <c r="N222" t="s">
        <v>1396</v>
      </c>
      <c r="O222" t="s">
        <v>582</v>
      </c>
      <c r="P222">
        <v>0</v>
      </c>
      <c r="Q222">
        <v>0</v>
      </c>
      <c r="R222">
        <v>0</v>
      </c>
      <c r="S222">
        <v>0</v>
      </c>
      <c r="T222">
        <v>0</v>
      </c>
      <c r="U222">
        <v>0</v>
      </c>
    </row>
    <row r="223" spans="1:21" x14ac:dyDescent="0.25">
      <c r="A223" t="s">
        <v>2473</v>
      </c>
      <c r="B223" t="s">
        <v>1528</v>
      </c>
      <c r="C223" t="s">
        <v>2474</v>
      </c>
      <c r="D223" t="s">
        <v>2475</v>
      </c>
      <c r="E223" t="s">
        <v>2476</v>
      </c>
      <c r="F223" t="s">
        <v>2440</v>
      </c>
      <c r="G223" t="s">
        <v>1396</v>
      </c>
      <c r="H223" t="s">
        <v>582</v>
      </c>
      <c r="I223" t="s">
        <v>582</v>
      </c>
      <c r="J223" t="s">
        <v>582</v>
      </c>
      <c r="K223" t="s">
        <v>582</v>
      </c>
      <c r="L223" t="s">
        <v>1396</v>
      </c>
      <c r="M223" t="s">
        <v>1396</v>
      </c>
      <c r="N223" t="s">
        <v>1396</v>
      </c>
      <c r="O223" t="s">
        <v>582</v>
      </c>
      <c r="P223">
        <v>0</v>
      </c>
      <c r="Q223">
        <v>0</v>
      </c>
      <c r="R223">
        <v>0</v>
      </c>
      <c r="S223">
        <v>0</v>
      </c>
      <c r="T223">
        <v>0</v>
      </c>
      <c r="U223">
        <v>0</v>
      </c>
    </row>
    <row r="224" spans="1:21" x14ac:dyDescent="0.25">
      <c r="A224" t="s">
        <v>2477</v>
      </c>
      <c r="B224" t="s">
        <v>629</v>
      </c>
      <c r="C224" t="s">
        <v>2478</v>
      </c>
      <c r="D224" t="s">
        <v>2479</v>
      </c>
      <c r="E224" t="s">
        <v>2480</v>
      </c>
      <c r="F224" t="s">
        <v>1565</v>
      </c>
      <c r="G224" t="s">
        <v>1396</v>
      </c>
      <c r="H224" t="s">
        <v>583</v>
      </c>
      <c r="I224" t="s">
        <v>582</v>
      </c>
      <c r="J224" t="s">
        <v>582</v>
      </c>
      <c r="K224" t="s">
        <v>582</v>
      </c>
      <c r="L224" t="s">
        <v>1396</v>
      </c>
      <c r="M224" t="s">
        <v>1396</v>
      </c>
      <c r="N224" t="s">
        <v>1396</v>
      </c>
      <c r="O224" t="s">
        <v>582</v>
      </c>
      <c r="P224">
        <v>0</v>
      </c>
      <c r="Q224">
        <v>0</v>
      </c>
      <c r="R224">
        <v>0</v>
      </c>
      <c r="S224">
        <v>0</v>
      </c>
      <c r="T224">
        <v>0</v>
      </c>
      <c r="U224">
        <v>0</v>
      </c>
    </row>
    <row r="225" spans="1:21" x14ac:dyDescent="0.25">
      <c r="A225" t="s">
        <v>2481</v>
      </c>
      <c r="B225" t="s">
        <v>1274</v>
      </c>
      <c r="C225" t="s">
        <v>2482</v>
      </c>
      <c r="D225" t="s">
        <v>2483</v>
      </c>
      <c r="E225" t="s">
        <v>2484</v>
      </c>
      <c r="F225" t="s">
        <v>2485</v>
      </c>
      <c r="G225" t="s">
        <v>1396</v>
      </c>
      <c r="H225" t="s">
        <v>583</v>
      </c>
      <c r="I225" t="s">
        <v>582</v>
      </c>
      <c r="J225" t="s">
        <v>582</v>
      </c>
      <c r="K225" t="s">
        <v>582</v>
      </c>
      <c r="L225" t="s">
        <v>1396</v>
      </c>
      <c r="M225" t="s">
        <v>1396</v>
      </c>
      <c r="N225" t="s">
        <v>1396</v>
      </c>
      <c r="O225" t="s">
        <v>583</v>
      </c>
      <c r="P225">
        <v>2</v>
      </c>
      <c r="Q225">
        <v>0</v>
      </c>
      <c r="R225">
        <v>0</v>
      </c>
      <c r="S225">
        <v>0</v>
      </c>
      <c r="T225">
        <v>0</v>
      </c>
      <c r="U225">
        <v>0</v>
      </c>
    </row>
    <row r="226" spans="1:21" x14ac:dyDescent="0.25">
      <c r="A226" t="s">
        <v>2486</v>
      </c>
      <c r="B226" t="s">
        <v>2487</v>
      </c>
      <c r="C226" t="s">
        <v>2488</v>
      </c>
      <c r="D226" t="s">
        <v>2489</v>
      </c>
      <c r="E226" t="s">
        <v>2490</v>
      </c>
      <c r="F226" t="s">
        <v>2485</v>
      </c>
      <c r="G226" t="s">
        <v>1396</v>
      </c>
      <c r="H226" t="s">
        <v>583</v>
      </c>
      <c r="I226" t="s">
        <v>582</v>
      </c>
      <c r="J226" t="s">
        <v>582</v>
      </c>
      <c r="K226" t="s">
        <v>582</v>
      </c>
      <c r="L226" t="s">
        <v>1396</v>
      </c>
      <c r="M226" t="s">
        <v>1396</v>
      </c>
      <c r="N226" t="s">
        <v>1396</v>
      </c>
      <c r="O226" t="s">
        <v>583</v>
      </c>
      <c r="P226">
        <v>10</v>
      </c>
      <c r="Q226">
        <v>1</v>
      </c>
      <c r="R226">
        <v>0</v>
      </c>
      <c r="S226">
        <v>0</v>
      </c>
      <c r="T226">
        <v>0</v>
      </c>
      <c r="U226">
        <v>0</v>
      </c>
    </row>
    <row r="227" spans="1:21" x14ac:dyDescent="0.25">
      <c r="A227" t="s">
        <v>2491</v>
      </c>
      <c r="B227" t="s">
        <v>2492</v>
      </c>
      <c r="C227" t="s">
        <v>2493</v>
      </c>
      <c r="D227" t="s">
        <v>2494</v>
      </c>
      <c r="E227" t="s">
        <v>2495</v>
      </c>
      <c r="F227" t="s">
        <v>2485</v>
      </c>
      <c r="G227" t="s">
        <v>1396</v>
      </c>
      <c r="H227" t="s">
        <v>583</v>
      </c>
      <c r="I227" t="s">
        <v>583</v>
      </c>
      <c r="J227" t="s">
        <v>582</v>
      </c>
      <c r="K227" t="s">
        <v>582</v>
      </c>
      <c r="L227" t="s">
        <v>1396</v>
      </c>
      <c r="M227" t="s">
        <v>1396</v>
      </c>
      <c r="N227" t="s">
        <v>1396</v>
      </c>
      <c r="O227" t="s">
        <v>583</v>
      </c>
      <c r="P227">
        <v>31</v>
      </c>
      <c r="Q227">
        <v>0</v>
      </c>
      <c r="R227">
        <v>43</v>
      </c>
      <c r="S227">
        <v>0</v>
      </c>
      <c r="T227">
        <v>0</v>
      </c>
      <c r="U227">
        <v>0</v>
      </c>
    </row>
    <row r="228" spans="1:21" x14ac:dyDescent="0.25">
      <c r="A228" t="s">
        <v>2496</v>
      </c>
      <c r="B228" t="s">
        <v>2497</v>
      </c>
      <c r="C228" t="s">
        <v>2498</v>
      </c>
      <c r="D228" t="s">
        <v>2499</v>
      </c>
      <c r="E228" t="s">
        <v>2500</v>
      </c>
      <c r="F228" t="s">
        <v>2485</v>
      </c>
      <c r="G228" t="s">
        <v>1396</v>
      </c>
      <c r="H228" t="s">
        <v>583</v>
      </c>
      <c r="I228" t="s">
        <v>582</v>
      </c>
      <c r="J228" t="s">
        <v>582</v>
      </c>
      <c r="K228" t="s">
        <v>582</v>
      </c>
      <c r="L228" t="s">
        <v>1396</v>
      </c>
      <c r="M228" t="s">
        <v>1396</v>
      </c>
      <c r="N228" t="s">
        <v>1396</v>
      </c>
      <c r="O228" t="s">
        <v>583</v>
      </c>
      <c r="P228">
        <v>19</v>
      </c>
      <c r="Q228">
        <v>0</v>
      </c>
      <c r="R228">
        <v>0</v>
      </c>
      <c r="S228">
        <v>0</v>
      </c>
      <c r="T228">
        <v>0</v>
      </c>
      <c r="U228">
        <v>0</v>
      </c>
    </row>
    <row r="229" spans="1:21" x14ac:dyDescent="0.25">
      <c r="A229" t="s">
        <v>2501</v>
      </c>
      <c r="B229" t="s">
        <v>2502</v>
      </c>
      <c r="C229" t="s">
        <v>2503</v>
      </c>
      <c r="D229" t="s">
        <v>2504</v>
      </c>
      <c r="E229" t="s">
        <v>2505</v>
      </c>
      <c r="F229" t="s">
        <v>2485</v>
      </c>
      <c r="G229" t="s">
        <v>1396</v>
      </c>
      <c r="H229" t="s">
        <v>583</v>
      </c>
      <c r="I229" t="s">
        <v>582</v>
      </c>
      <c r="J229" t="s">
        <v>582</v>
      </c>
      <c r="K229" t="s">
        <v>582</v>
      </c>
      <c r="L229" t="s">
        <v>1396</v>
      </c>
      <c r="M229" t="s">
        <v>1396</v>
      </c>
      <c r="N229" t="s">
        <v>1396</v>
      </c>
      <c r="O229" t="s">
        <v>583</v>
      </c>
      <c r="P229">
        <v>14</v>
      </c>
      <c r="Q229">
        <v>0</v>
      </c>
      <c r="R229">
        <v>0</v>
      </c>
      <c r="S229">
        <v>0</v>
      </c>
      <c r="T229">
        <v>0</v>
      </c>
      <c r="U229">
        <v>0</v>
      </c>
    </row>
    <row r="230" spans="1:21" x14ac:dyDescent="0.25">
      <c r="A230" t="s">
        <v>2506</v>
      </c>
      <c r="B230" t="s">
        <v>2507</v>
      </c>
      <c r="C230" t="s">
        <v>2508</v>
      </c>
      <c r="D230" t="s">
        <v>2509</v>
      </c>
      <c r="E230" t="s">
        <v>2510</v>
      </c>
      <c r="F230" t="s">
        <v>2485</v>
      </c>
      <c r="G230" t="s">
        <v>1396</v>
      </c>
      <c r="H230" t="s">
        <v>582</v>
      </c>
      <c r="I230" t="s">
        <v>583</v>
      </c>
      <c r="J230" t="s">
        <v>582</v>
      </c>
      <c r="K230" t="s">
        <v>583</v>
      </c>
      <c r="L230" t="s">
        <v>584</v>
      </c>
      <c r="M230" t="s">
        <v>2485</v>
      </c>
      <c r="N230" t="s">
        <v>1396</v>
      </c>
      <c r="O230" t="s">
        <v>583</v>
      </c>
      <c r="P230">
        <v>0</v>
      </c>
      <c r="Q230">
        <v>0</v>
      </c>
      <c r="R230">
        <v>0</v>
      </c>
      <c r="S230">
        <v>89</v>
      </c>
      <c r="T230">
        <v>0</v>
      </c>
      <c r="U230">
        <v>0</v>
      </c>
    </row>
    <row r="231" spans="1:21" x14ac:dyDescent="0.25">
      <c r="A231" t="s">
        <v>2511</v>
      </c>
      <c r="B231" t="s">
        <v>963</v>
      </c>
      <c r="C231" t="s">
        <v>2512</v>
      </c>
      <c r="D231" t="s">
        <v>2513</v>
      </c>
      <c r="E231" t="s">
        <v>2514</v>
      </c>
      <c r="F231" t="s">
        <v>1728</v>
      </c>
      <c r="G231" t="s">
        <v>1396</v>
      </c>
      <c r="H231" t="s">
        <v>583</v>
      </c>
      <c r="I231" t="s">
        <v>582</v>
      </c>
      <c r="J231" t="s">
        <v>582</v>
      </c>
      <c r="K231" t="s">
        <v>582</v>
      </c>
      <c r="L231" t="s">
        <v>1396</v>
      </c>
      <c r="M231" t="s">
        <v>1396</v>
      </c>
      <c r="N231" t="s">
        <v>1396</v>
      </c>
      <c r="O231" t="s">
        <v>583</v>
      </c>
      <c r="P231">
        <v>0</v>
      </c>
      <c r="Q231">
        <v>0</v>
      </c>
      <c r="R231">
        <v>0</v>
      </c>
      <c r="S231">
        <v>0</v>
      </c>
      <c r="T231">
        <v>0</v>
      </c>
      <c r="U231">
        <v>0</v>
      </c>
    </row>
    <row r="232" spans="1:21" x14ac:dyDescent="0.25">
      <c r="A232" t="s">
        <v>2515</v>
      </c>
      <c r="B232" t="s">
        <v>2516</v>
      </c>
      <c r="C232" t="s">
        <v>2517</v>
      </c>
      <c r="D232" t="s">
        <v>2518</v>
      </c>
      <c r="E232" t="s">
        <v>2519</v>
      </c>
      <c r="F232" t="s">
        <v>1728</v>
      </c>
      <c r="G232" t="s">
        <v>1396</v>
      </c>
      <c r="H232" t="s">
        <v>583</v>
      </c>
      <c r="I232" t="s">
        <v>583</v>
      </c>
      <c r="J232" t="s">
        <v>582</v>
      </c>
      <c r="K232" t="s">
        <v>582</v>
      </c>
      <c r="L232" t="s">
        <v>1396</v>
      </c>
      <c r="M232" t="s">
        <v>1396</v>
      </c>
      <c r="N232" t="s">
        <v>1396</v>
      </c>
      <c r="O232" t="s">
        <v>583</v>
      </c>
      <c r="P232">
        <v>0</v>
      </c>
      <c r="Q232">
        <v>0</v>
      </c>
      <c r="R232">
        <v>54</v>
      </c>
      <c r="S232">
        <v>0</v>
      </c>
      <c r="T232">
        <v>0</v>
      </c>
      <c r="U232">
        <v>0</v>
      </c>
    </row>
    <row r="233" spans="1:21" x14ac:dyDescent="0.25">
      <c r="A233" t="s">
        <v>2520</v>
      </c>
      <c r="B233" t="s">
        <v>2521</v>
      </c>
      <c r="C233" t="s">
        <v>2522</v>
      </c>
      <c r="D233" t="s">
        <v>2523</v>
      </c>
      <c r="E233" t="s">
        <v>2524</v>
      </c>
      <c r="F233" t="s">
        <v>1728</v>
      </c>
      <c r="G233" t="s">
        <v>1396</v>
      </c>
      <c r="H233" t="s">
        <v>582</v>
      </c>
      <c r="I233" t="s">
        <v>582</v>
      </c>
      <c r="J233" t="s">
        <v>582</v>
      </c>
      <c r="K233" t="s">
        <v>582</v>
      </c>
      <c r="L233" t="s">
        <v>1396</v>
      </c>
      <c r="M233" t="s">
        <v>1396</v>
      </c>
      <c r="N233" t="s">
        <v>1396</v>
      </c>
      <c r="O233" t="s">
        <v>582</v>
      </c>
      <c r="P233">
        <v>0</v>
      </c>
      <c r="Q233">
        <v>0</v>
      </c>
      <c r="R233">
        <v>0</v>
      </c>
      <c r="S233">
        <v>0</v>
      </c>
      <c r="T233">
        <v>0</v>
      </c>
      <c r="U233">
        <v>0</v>
      </c>
    </row>
    <row r="234" spans="1:21" x14ac:dyDescent="0.25">
      <c r="A234" t="s">
        <v>2525</v>
      </c>
      <c r="B234" t="s">
        <v>2526</v>
      </c>
      <c r="C234" t="s">
        <v>2527</v>
      </c>
      <c r="D234" t="s">
        <v>2528</v>
      </c>
      <c r="E234" t="s">
        <v>2529</v>
      </c>
      <c r="F234" t="s">
        <v>1728</v>
      </c>
      <c r="G234" t="s">
        <v>1396</v>
      </c>
      <c r="H234" t="s">
        <v>583</v>
      </c>
      <c r="I234" t="s">
        <v>583</v>
      </c>
      <c r="J234" t="s">
        <v>582</v>
      </c>
      <c r="K234" t="s">
        <v>582</v>
      </c>
      <c r="L234" t="s">
        <v>1396</v>
      </c>
      <c r="M234" t="s">
        <v>1396</v>
      </c>
      <c r="N234" t="s">
        <v>1396</v>
      </c>
      <c r="O234" t="s">
        <v>583</v>
      </c>
      <c r="P234">
        <v>0</v>
      </c>
      <c r="Q234">
        <v>0</v>
      </c>
      <c r="R234">
        <v>32</v>
      </c>
      <c r="S234">
        <v>0</v>
      </c>
      <c r="T234">
        <v>0</v>
      </c>
      <c r="U234">
        <v>0</v>
      </c>
    </row>
    <row r="235" spans="1:21" x14ac:dyDescent="0.25">
      <c r="A235" t="s">
        <v>2530</v>
      </c>
      <c r="B235" t="s">
        <v>2531</v>
      </c>
      <c r="C235" t="s">
        <v>2532</v>
      </c>
      <c r="D235" t="s">
        <v>2533</v>
      </c>
      <c r="E235" t="s">
        <v>2534</v>
      </c>
      <c r="F235" t="s">
        <v>1728</v>
      </c>
      <c r="G235" t="s">
        <v>1396</v>
      </c>
      <c r="H235" t="s">
        <v>582</v>
      </c>
      <c r="I235" t="s">
        <v>583</v>
      </c>
      <c r="J235" t="s">
        <v>583</v>
      </c>
      <c r="K235" t="s">
        <v>583</v>
      </c>
      <c r="L235" t="s">
        <v>584</v>
      </c>
      <c r="M235" t="s">
        <v>2535</v>
      </c>
      <c r="N235" t="s">
        <v>1396</v>
      </c>
      <c r="O235" t="s">
        <v>583</v>
      </c>
      <c r="P235">
        <v>0</v>
      </c>
      <c r="Q235">
        <v>0</v>
      </c>
      <c r="R235">
        <v>134</v>
      </c>
      <c r="S235">
        <v>0</v>
      </c>
      <c r="T235">
        <v>71</v>
      </c>
      <c r="U235">
        <v>0</v>
      </c>
    </row>
    <row r="236" spans="1:21" x14ac:dyDescent="0.25">
      <c r="A236" t="s">
        <v>2536</v>
      </c>
      <c r="B236" t="s">
        <v>2537</v>
      </c>
      <c r="C236" t="s">
        <v>2538</v>
      </c>
      <c r="D236" t="s">
        <v>2539</v>
      </c>
      <c r="E236" t="s">
        <v>2540</v>
      </c>
      <c r="F236" t="s">
        <v>1728</v>
      </c>
      <c r="G236" t="s">
        <v>1396</v>
      </c>
      <c r="H236" t="s">
        <v>583</v>
      </c>
      <c r="I236" t="s">
        <v>582</v>
      </c>
      <c r="J236" t="s">
        <v>582</v>
      </c>
      <c r="K236" t="s">
        <v>582</v>
      </c>
      <c r="L236" t="s">
        <v>1396</v>
      </c>
      <c r="M236" t="s">
        <v>1396</v>
      </c>
      <c r="N236" t="s">
        <v>1396</v>
      </c>
      <c r="O236" t="s">
        <v>583</v>
      </c>
      <c r="P236">
        <v>0</v>
      </c>
      <c r="Q236">
        <v>0</v>
      </c>
      <c r="R236">
        <v>0</v>
      </c>
      <c r="S236">
        <v>0</v>
      </c>
      <c r="T236">
        <v>0</v>
      </c>
      <c r="U236">
        <v>0</v>
      </c>
    </row>
    <row r="237" spans="1:21" x14ac:dyDescent="0.25">
      <c r="A237" t="s">
        <v>2541</v>
      </c>
      <c r="B237" t="s">
        <v>2542</v>
      </c>
      <c r="C237" t="s">
        <v>2543</v>
      </c>
      <c r="D237" t="s">
        <v>2544</v>
      </c>
      <c r="E237" t="s">
        <v>2545</v>
      </c>
      <c r="F237" t="s">
        <v>1728</v>
      </c>
      <c r="G237" t="s">
        <v>1396</v>
      </c>
      <c r="H237" t="s">
        <v>582</v>
      </c>
      <c r="I237" t="s">
        <v>582</v>
      </c>
      <c r="J237" t="s">
        <v>582</v>
      </c>
      <c r="K237" t="s">
        <v>582</v>
      </c>
      <c r="L237" t="s">
        <v>1396</v>
      </c>
      <c r="M237" t="s">
        <v>1396</v>
      </c>
      <c r="N237" t="s">
        <v>1396</v>
      </c>
      <c r="O237" t="s">
        <v>582</v>
      </c>
      <c r="P237">
        <v>0</v>
      </c>
      <c r="Q237">
        <v>0</v>
      </c>
      <c r="R237">
        <v>0</v>
      </c>
      <c r="S237">
        <v>0</v>
      </c>
      <c r="T237">
        <v>0</v>
      </c>
      <c r="U237">
        <v>0</v>
      </c>
    </row>
    <row r="238" spans="1:21" x14ac:dyDescent="0.25">
      <c r="A238" t="s">
        <v>2546</v>
      </c>
      <c r="B238" t="s">
        <v>2547</v>
      </c>
      <c r="C238" t="s">
        <v>2548</v>
      </c>
      <c r="D238" t="s">
        <v>2549</v>
      </c>
      <c r="E238" t="s">
        <v>2550</v>
      </c>
      <c r="F238" t="s">
        <v>2485</v>
      </c>
      <c r="G238" t="s">
        <v>1396</v>
      </c>
      <c r="H238" t="s">
        <v>582</v>
      </c>
      <c r="I238" t="s">
        <v>582</v>
      </c>
      <c r="J238" t="s">
        <v>582</v>
      </c>
      <c r="K238" t="s">
        <v>582</v>
      </c>
      <c r="L238" t="s">
        <v>1396</v>
      </c>
      <c r="M238" t="s">
        <v>1396</v>
      </c>
      <c r="N238" t="s">
        <v>1396</v>
      </c>
      <c r="O238" t="s">
        <v>582</v>
      </c>
      <c r="P238">
        <v>0</v>
      </c>
      <c r="Q238">
        <v>0</v>
      </c>
      <c r="R238">
        <v>0</v>
      </c>
      <c r="S238">
        <v>0</v>
      </c>
      <c r="T238">
        <v>0</v>
      </c>
      <c r="U238">
        <v>0</v>
      </c>
    </row>
    <row r="239" spans="1:21" x14ac:dyDescent="0.25">
      <c r="A239" t="s">
        <v>2551</v>
      </c>
      <c r="B239" t="s">
        <v>2552</v>
      </c>
      <c r="C239" t="s">
        <v>2553</v>
      </c>
      <c r="D239" t="s">
        <v>2554</v>
      </c>
      <c r="E239" t="s">
        <v>2555</v>
      </c>
      <c r="F239" t="s">
        <v>2485</v>
      </c>
      <c r="G239" t="s">
        <v>1396</v>
      </c>
      <c r="H239" t="s">
        <v>583</v>
      </c>
      <c r="I239" t="s">
        <v>582</v>
      </c>
      <c r="J239" t="s">
        <v>582</v>
      </c>
      <c r="K239" t="s">
        <v>582</v>
      </c>
      <c r="L239" t="s">
        <v>1396</v>
      </c>
      <c r="M239" t="s">
        <v>1396</v>
      </c>
      <c r="N239" t="s">
        <v>1396</v>
      </c>
      <c r="O239" t="s">
        <v>583</v>
      </c>
      <c r="P239">
        <v>0</v>
      </c>
      <c r="Q239">
        <v>0</v>
      </c>
      <c r="R239">
        <v>0</v>
      </c>
      <c r="S239">
        <v>0</v>
      </c>
      <c r="T239">
        <v>0</v>
      </c>
      <c r="U239">
        <v>0</v>
      </c>
    </row>
    <row r="240" spans="1:21" x14ac:dyDescent="0.25">
      <c r="A240" t="s">
        <v>2556</v>
      </c>
      <c r="B240" t="s">
        <v>2557</v>
      </c>
      <c r="C240" t="s">
        <v>2558</v>
      </c>
      <c r="D240" t="s">
        <v>2559</v>
      </c>
      <c r="E240" t="s">
        <v>2560</v>
      </c>
      <c r="F240" t="s">
        <v>2485</v>
      </c>
      <c r="G240" t="s">
        <v>1396</v>
      </c>
      <c r="H240" t="s">
        <v>582</v>
      </c>
      <c r="I240" t="s">
        <v>583</v>
      </c>
      <c r="J240" t="s">
        <v>582</v>
      </c>
      <c r="K240" t="s">
        <v>583</v>
      </c>
      <c r="L240" t="s">
        <v>584</v>
      </c>
      <c r="M240" t="s">
        <v>2485</v>
      </c>
      <c r="N240" t="s">
        <v>1396</v>
      </c>
      <c r="O240" t="s">
        <v>583</v>
      </c>
      <c r="P240">
        <v>0</v>
      </c>
      <c r="Q240">
        <v>0</v>
      </c>
      <c r="R240">
        <v>89</v>
      </c>
      <c r="S240">
        <v>0</v>
      </c>
      <c r="T240">
        <v>0</v>
      </c>
      <c r="U240">
        <v>0</v>
      </c>
    </row>
    <row r="241" spans="1:21" x14ac:dyDescent="0.25">
      <c r="A241" t="s">
        <v>2561</v>
      </c>
      <c r="B241" t="s">
        <v>2562</v>
      </c>
      <c r="C241" t="s">
        <v>2563</v>
      </c>
      <c r="D241" t="s">
        <v>2564</v>
      </c>
      <c r="E241" t="s">
        <v>2565</v>
      </c>
      <c r="F241" t="s">
        <v>2485</v>
      </c>
      <c r="G241" t="s">
        <v>1396</v>
      </c>
      <c r="H241" t="s">
        <v>582</v>
      </c>
      <c r="I241" t="s">
        <v>582</v>
      </c>
      <c r="J241" t="s">
        <v>582</v>
      </c>
      <c r="K241" t="s">
        <v>582</v>
      </c>
      <c r="L241" t="s">
        <v>1396</v>
      </c>
      <c r="M241" t="s">
        <v>1396</v>
      </c>
      <c r="N241" t="s">
        <v>1396</v>
      </c>
      <c r="O241" t="s">
        <v>582</v>
      </c>
      <c r="P241">
        <v>0</v>
      </c>
      <c r="Q241">
        <v>0</v>
      </c>
      <c r="R241">
        <v>0</v>
      </c>
      <c r="S241">
        <v>0</v>
      </c>
      <c r="T241">
        <v>0</v>
      </c>
      <c r="U241">
        <v>0</v>
      </c>
    </row>
    <row r="242" spans="1:21" x14ac:dyDescent="0.25">
      <c r="A242" t="s">
        <v>2566</v>
      </c>
      <c r="B242" t="s">
        <v>2567</v>
      </c>
      <c r="C242" t="s">
        <v>2568</v>
      </c>
      <c r="D242" t="s">
        <v>2569</v>
      </c>
      <c r="E242" t="s">
        <v>2570</v>
      </c>
      <c r="F242" t="s">
        <v>1728</v>
      </c>
      <c r="G242" t="s">
        <v>1396</v>
      </c>
      <c r="H242" t="s">
        <v>582</v>
      </c>
      <c r="I242" t="s">
        <v>582</v>
      </c>
      <c r="J242" t="s">
        <v>582</v>
      </c>
      <c r="K242" t="s">
        <v>583</v>
      </c>
      <c r="L242" t="s">
        <v>584</v>
      </c>
      <c r="M242" t="s">
        <v>2535</v>
      </c>
      <c r="N242" t="s">
        <v>1396</v>
      </c>
      <c r="O242" t="s">
        <v>583</v>
      </c>
      <c r="P242">
        <v>0</v>
      </c>
      <c r="Q242">
        <v>0</v>
      </c>
      <c r="R242">
        <v>0</v>
      </c>
      <c r="S242">
        <v>0</v>
      </c>
      <c r="T242">
        <v>0</v>
      </c>
      <c r="U242">
        <v>0</v>
      </c>
    </row>
    <row r="243" spans="1:21" x14ac:dyDescent="0.25">
      <c r="A243" t="s">
        <v>2571</v>
      </c>
      <c r="B243" t="s">
        <v>2102</v>
      </c>
      <c r="C243" t="s">
        <v>2572</v>
      </c>
      <c r="D243" t="s">
        <v>2573</v>
      </c>
      <c r="E243" t="s">
        <v>2574</v>
      </c>
      <c r="F243" t="s">
        <v>1407</v>
      </c>
      <c r="G243" t="s">
        <v>1644</v>
      </c>
      <c r="H243" t="s">
        <v>583</v>
      </c>
      <c r="I243" t="s">
        <v>582</v>
      </c>
      <c r="J243" t="s">
        <v>582</v>
      </c>
      <c r="K243" t="s">
        <v>582</v>
      </c>
      <c r="L243" t="s">
        <v>1396</v>
      </c>
      <c r="M243" t="s">
        <v>1396</v>
      </c>
      <c r="N243" t="s">
        <v>1396</v>
      </c>
      <c r="O243" t="s">
        <v>582</v>
      </c>
      <c r="P243">
        <v>0</v>
      </c>
      <c r="Q243">
        <v>0</v>
      </c>
      <c r="R243">
        <v>0</v>
      </c>
      <c r="S243">
        <v>0</v>
      </c>
      <c r="T243">
        <v>0</v>
      </c>
      <c r="U243">
        <v>0</v>
      </c>
    </row>
    <row r="244" spans="1:21" x14ac:dyDescent="0.25">
      <c r="A244" t="s">
        <v>2575</v>
      </c>
      <c r="B244" t="s">
        <v>2576</v>
      </c>
      <c r="C244" t="s">
        <v>2577</v>
      </c>
      <c r="D244" t="s">
        <v>2578</v>
      </c>
      <c r="E244" t="s">
        <v>2579</v>
      </c>
      <c r="F244" t="s">
        <v>1407</v>
      </c>
      <c r="G244" t="s">
        <v>1372</v>
      </c>
      <c r="H244" t="s">
        <v>582</v>
      </c>
      <c r="I244" t="s">
        <v>582</v>
      </c>
      <c r="J244" t="s">
        <v>582</v>
      </c>
      <c r="K244" t="s">
        <v>583</v>
      </c>
      <c r="L244" t="s">
        <v>590</v>
      </c>
      <c r="M244" t="s">
        <v>2580</v>
      </c>
      <c r="N244" t="s">
        <v>1396</v>
      </c>
      <c r="O244" t="s">
        <v>583</v>
      </c>
      <c r="P244">
        <v>0</v>
      </c>
      <c r="Q244">
        <v>0</v>
      </c>
      <c r="R244">
        <v>0</v>
      </c>
      <c r="S244">
        <v>0</v>
      </c>
      <c r="T244">
        <v>0</v>
      </c>
      <c r="U244">
        <v>0</v>
      </c>
    </row>
    <row r="245" spans="1:21" x14ac:dyDescent="0.25">
      <c r="A245" t="s">
        <v>2581</v>
      </c>
      <c r="B245" t="s">
        <v>2582</v>
      </c>
      <c r="C245" t="s">
        <v>2583</v>
      </c>
      <c r="D245" t="s">
        <v>2584</v>
      </c>
      <c r="E245" t="s">
        <v>2585</v>
      </c>
      <c r="F245" t="s">
        <v>1728</v>
      </c>
      <c r="G245" t="s">
        <v>1396</v>
      </c>
      <c r="H245" t="s">
        <v>583</v>
      </c>
      <c r="I245" t="s">
        <v>582</v>
      </c>
      <c r="J245" t="s">
        <v>582</v>
      </c>
      <c r="K245" t="s">
        <v>582</v>
      </c>
      <c r="L245" t="s">
        <v>1396</v>
      </c>
      <c r="M245" t="s">
        <v>1396</v>
      </c>
      <c r="N245" t="s">
        <v>1396</v>
      </c>
      <c r="O245" t="s">
        <v>583</v>
      </c>
      <c r="P245">
        <v>27</v>
      </c>
      <c r="Q245">
        <v>0</v>
      </c>
      <c r="R245">
        <v>0</v>
      </c>
      <c r="S245">
        <v>0</v>
      </c>
      <c r="T245">
        <v>0</v>
      </c>
      <c r="U245">
        <v>0</v>
      </c>
    </row>
    <row r="246" spans="1:21" x14ac:dyDescent="0.25">
      <c r="A246" t="s">
        <v>2586</v>
      </c>
      <c r="B246" t="s">
        <v>2587</v>
      </c>
      <c r="C246" t="s">
        <v>2588</v>
      </c>
      <c r="D246" t="s">
        <v>2589</v>
      </c>
      <c r="E246" t="s">
        <v>2590</v>
      </c>
      <c r="F246" t="s">
        <v>1728</v>
      </c>
      <c r="G246" t="s">
        <v>1396</v>
      </c>
      <c r="H246" t="s">
        <v>582</v>
      </c>
      <c r="I246" t="s">
        <v>582</v>
      </c>
      <c r="J246" t="s">
        <v>582</v>
      </c>
      <c r="K246" t="s">
        <v>582</v>
      </c>
      <c r="L246" t="s">
        <v>1396</v>
      </c>
      <c r="M246" t="s">
        <v>1396</v>
      </c>
      <c r="N246" t="s">
        <v>1396</v>
      </c>
      <c r="O246" t="s">
        <v>582</v>
      </c>
      <c r="P246">
        <v>0</v>
      </c>
      <c r="Q246">
        <v>0</v>
      </c>
      <c r="R246">
        <v>0</v>
      </c>
      <c r="S246">
        <v>0</v>
      </c>
      <c r="T246">
        <v>0</v>
      </c>
      <c r="U246">
        <v>0</v>
      </c>
    </row>
    <row r="247" spans="1:21" x14ac:dyDescent="0.25">
      <c r="A247" t="s">
        <v>2591</v>
      </c>
      <c r="B247" t="s">
        <v>2592</v>
      </c>
      <c r="C247" t="s">
        <v>2593</v>
      </c>
      <c r="D247" t="s">
        <v>2594</v>
      </c>
      <c r="E247" t="s">
        <v>2595</v>
      </c>
      <c r="F247" t="s">
        <v>2323</v>
      </c>
      <c r="G247" t="s">
        <v>1396</v>
      </c>
      <c r="H247" t="s">
        <v>583</v>
      </c>
      <c r="I247" t="s">
        <v>583</v>
      </c>
      <c r="J247" t="s">
        <v>582</v>
      </c>
      <c r="K247" t="s">
        <v>582</v>
      </c>
      <c r="L247" t="s">
        <v>1396</v>
      </c>
      <c r="M247" t="s">
        <v>1396</v>
      </c>
      <c r="N247" t="s">
        <v>1396</v>
      </c>
      <c r="O247" t="s">
        <v>583</v>
      </c>
      <c r="P247">
        <v>6</v>
      </c>
      <c r="Q247">
        <v>0</v>
      </c>
      <c r="R247">
        <v>0</v>
      </c>
      <c r="S247">
        <v>3</v>
      </c>
      <c r="T247">
        <v>0</v>
      </c>
      <c r="U247">
        <v>0</v>
      </c>
    </row>
    <row r="248" spans="1:21" x14ac:dyDescent="0.25">
      <c r="A248" t="s">
        <v>2596</v>
      </c>
      <c r="B248" t="s">
        <v>2597</v>
      </c>
      <c r="C248" t="s">
        <v>792</v>
      </c>
      <c r="D248" t="s">
        <v>2598</v>
      </c>
      <c r="E248" t="s">
        <v>2599</v>
      </c>
      <c r="F248" t="s">
        <v>2323</v>
      </c>
      <c r="G248" t="s">
        <v>1396</v>
      </c>
      <c r="H248" t="s">
        <v>582</v>
      </c>
      <c r="I248" t="s">
        <v>582</v>
      </c>
      <c r="J248" t="s">
        <v>582</v>
      </c>
      <c r="K248" t="s">
        <v>582</v>
      </c>
      <c r="L248" t="s">
        <v>1396</v>
      </c>
      <c r="M248" t="s">
        <v>1396</v>
      </c>
      <c r="N248" t="s">
        <v>1396</v>
      </c>
      <c r="O248" t="s">
        <v>582</v>
      </c>
      <c r="P248">
        <v>0</v>
      </c>
      <c r="Q248">
        <v>0</v>
      </c>
      <c r="R248">
        <v>0</v>
      </c>
      <c r="S248">
        <v>0</v>
      </c>
      <c r="T248">
        <v>0</v>
      </c>
      <c r="U248">
        <v>0</v>
      </c>
    </row>
    <row r="249" spans="1:21" x14ac:dyDescent="0.25">
      <c r="A249" t="s">
        <v>2600</v>
      </c>
      <c r="B249" t="s">
        <v>2464</v>
      </c>
      <c r="C249" t="s">
        <v>2601</v>
      </c>
      <c r="D249" t="s">
        <v>2602</v>
      </c>
      <c r="E249" t="s">
        <v>2603</v>
      </c>
      <c r="F249" t="s">
        <v>2323</v>
      </c>
      <c r="G249" t="s">
        <v>1396</v>
      </c>
      <c r="H249" t="s">
        <v>583</v>
      </c>
      <c r="I249" t="s">
        <v>583</v>
      </c>
      <c r="J249" t="s">
        <v>582</v>
      </c>
      <c r="K249" t="s">
        <v>583</v>
      </c>
      <c r="L249" t="s">
        <v>584</v>
      </c>
      <c r="M249" t="s">
        <v>2604</v>
      </c>
      <c r="N249" t="s">
        <v>1396</v>
      </c>
      <c r="O249" t="s">
        <v>583</v>
      </c>
      <c r="P249">
        <v>18</v>
      </c>
      <c r="Q249">
        <v>0</v>
      </c>
      <c r="R249">
        <v>13</v>
      </c>
      <c r="S249">
        <v>0</v>
      </c>
      <c r="T249">
        <v>0</v>
      </c>
      <c r="U249">
        <v>0</v>
      </c>
    </row>
    <row r="250" spans="1:21" x14ac:dyDescent="0.25">
      <c r="A250" t="s">
        <v>2605</v>
      </c>
      <c r="B250" t="s">
        <v>577</v>
      </c>
      <c r="C250" t="s">
        <v>2606</v>
      </c>
      <c r="D250" t="s">
        <v>2607</v>
      </c>
      <c r="E250" t="s">
        <v>2608</v>
      </c>
      <c r="F250" t="s">
        <v>2323</v>
      </c>
      <c r="G250" t="s">
        <v>1396</v>
      </c>
      <c r="H250" t="s">
        <v>583</v>
      </c>
      <c r="I250" t="s">
        <v>583</v>
      </c>
      <c r="J250" t="s">
        <v>582</v>
      </c>
      <c r="K250" t="s">
        <v>582</v>
      </c>
      <c r="L250" t="s">
        <v>1396</v>
      </c>
      <c r="M250" t="s">
        <v>1396</v>
      </c>
      <c r="N250" t="s">
        <v>1396</v>
      </c>
      <c r="O250" t="s">
        <v>583</v>
      </c>
      <c r="P250">
        <v>5</v>
      </c>
      <c r="Q250">
        <v>0</v>
      </c>
      <c r="R250">
        <v>16</v>
      </c>
      <c r="S250">
        <v>0</v>
      </c>
      <c r="T250">
        <v>0</v>
      </c>
      <c r="U250">
        <v>0</v>
      </c>
    </row>
    <row r="251" spans="1:21" x14ac:dyDescent="0.25">
      <c r="A251" t="s">
        <v>2609</v>
      </c>
      <c r="B251" t="s">
        <v>2610</v>
      </c>
      <c r="C251" t="s">
        <v>894</v>
      </c>
      <c r="D251" t="s">
        <v>2611</v>
      </c>
      <c r="E251" t="s">
        <v>2612</v>
      </c>
      <c r="F251" t="s">
        <v>1728</v>
      </c>
      <c r="G251" t="s">
        <v>1396</v>
      </c>
      <c r="H251" t="s">
        <v>582</v>
      </c>
      <c r="I251" t="s">
        <v>582</v>
      </c>
      <c r="J251" t="s">
        <v>582</v>
      </c>
      <c r="K251" t="s">
        <v>582</v>
      </c>
      <c r="L251" t="s">
        <v>1396</v>
      </c>
      <c r="M251" t="s">
        <v>1396</v>
      </c>
      <c r="N251" t="s">
        <v>1396</v>
      </c>
      <c r="O251" t="s">
        <v>582</v>
      </c>
      <c r="P251">
        <v>0</v>
      </c>
      <c r="Q251">
        <v>0</v>
      </c>
      <c r="R251">
        <v>0</v>
      </c>
      <c r="S251">
        <v>0</v>
      </c>
      <c r="T251">
        <v>0</v>
      </c>
      <c r="U251">
        <v>0</v>
      </c>
    </row>
    <row r="252" spans="1:21" x14ac:dyDescent="0.25">
      <c r="A252" t="s">
        <v>2613</v>
      </c>
      <c r="B252" t="s">
        <v>2614</v>
      </c>
      <c r="C252" t="s">
        <v>898</v>
      </c>
      <c r="D252" t="s">
        <v>2615</v>
      </c>
      <c r="E252" t="s">
        <v>2616</v>
      </c>
      <c r="F252" t="s">
        <v>1728</v>
      </c>
      <c r="G252" t="s">
        <v>1396</v>
      </c>
      <c r="H252" t="s">
        <v>582</v>
      </c>
      <c r="I252" t="s">
        <v>582</v>
      </c>
      <c r="J252" t="s">
        <v>582</v>
      </c>
      <c r="K252" t="s">
        <v>582</v>
      </c>
      <c r="L252" t="s">
        <v>1396</v>
      </c>
      <c r="M252" t="s">
        <v>1396</v>
      </c>
      <c r="N252" t="s">
        <v>1396</v>
      </c>
      <c r="O252" t="s">
        <v>582</v>
      </c>
      <c r="P252">
        <v>0</v>
      </c>
      <c r="Q252">
        <v>0</v>
      </c>
      <c r="R252">
        <v>0</v>
      </c>
      <c r="S252">
        <v>0</v>
      </c>
      <c r="T252">
        <v>0</v>
      </c>
      <c r="U252">
        <v>0</v>
      </c>
    </row>
    <row r="253" spans="1:21" x14ac:dyDescent="0.25">
      <c r="A253" t="s">
        <v>2617</v>
      </c>
      <c r="B253" t="s">
        <v>2618</v>
      </c>
      <c r="C253" t="s">
        <v>894</v>
      </c>
      <c r="D253" t="s">
        <v>2619</v>
      </c>
      <c r="E253" t="s">
        <v>2620</v>
      </c>
      <c r="F253" t="s">
        <v>1728</v>
      </c>
      <c r="G253" t="s">
        <v>1396</v>
      </c>
      <c r="H253" t="s">
        <v>582</v>
      </c>
      <c r="I253" t="s">
        <v>583</v>
      </c>
      <c r="J253" t="s">
        <v>582</v>
      </c>
      <c r="K253" t="s">
        <v>583</v>
      </c>
      <c r="L253" t="s">
        <v>584</v>
      </c>
      <c r="M253" t="s">
        <v>2621</v>
      </c>
      <c r="N253" t="s">
        <v>1396</v>
      </c>
      <c r="O253" t="s">
        <v>583</v>
      </c>
      <c r="P253">
        <v>0</v>
      </c>
      <c r="Q253">
        <v>0</v>
      </c>
      <c r="R253">
        <v>28</v>
      </c>
      <c r="S253">
        <v>33</v>
      </c>
      <c r="T253">
        <v>0</v>
      </c>
      <c r="U253">
        <v>0</v>
      </c>
    </row>
    <row r="254" spans="1:21" x14ac:dyDescent="0.25">
      <c r="A254" t="s">
        <v>2622</v>
      </c>
      <c r="B254" t="s">
        <v>1533</v>
      </c>
      <c r="C254" t="s">
        <v>1652</v>
      </c>
      <c r="D254" t="s">
        <v>2623</v>
      </c>
      <c r="E254" t="s">
        <v>2624</v>
      </c>
      <c r="F254" t="s">
        <v>1728</v>
      </c>
      <c r="G254" t="s">
        <v>1396</v>
      </c>
      <c r="H254" t="s">
        <v>583</v>
      </c>
      <c r="I254" t="s">
        <v>582</v>
      </c>
      <c r="J254" t="s">
        <v>582</v>
      </c>
      <c r="K254" t="s">
        <v>582</v>
      </c>
      <c r="L254" t="s">
        <v>1396</v>
      </c>
      <c r="M254" t="s">
        <v>1396</v>
      </c>
      <c r="N254" t="s">
        <v>1396</v>
      </c>
      <c r="O254" t="s">
        <v>583</v>
      </c>
      <c r="P254">
        <v>0</v>
      </c>
      <c r="Q254">
        <v>0</v>
      </c>
      <c r="R254">
        <v>0</v>
      </c>
      <c r="S254">
        <v>0</v>
      </c>
      <c r="T254">
        <v>0</v>
      </c>
      <c r="U254">
        <v>0</v>
      </c>
    </row>
    <row r="255" spans="1:21" x14ac:dyDescent="0.25">
      <c r="A255" t="s">
        <v>2625</v>
      </c>
      <c r="B255" t="s">
        <v>2626</v>
      </c>
      <c r="C255" t="s">
        <v>2627</v>
      </c>
      <c r="D255" t="s">
        <v>2628</v>
      </c>
      <c r="E255" t="s">
        <v>2629</v>
      </c>
      <c r="F255" t="s">
        <v>1767</v>
      </c>
      <c r="G255" t="s">
        <v>1396</v>
      </c>
      <c r="H255" t="s">
        <v>583</v>
      </c>
      <c r="I255" t="s">
        <v>582</v>
      </c>
      <c r="J255" t="s">
        <v>582</v>
      </c>
      <c r="K255" t="s">
        <v>583</v>
      </c>
      <c r="L255" t="s">
        <v>590</v>
      </c>
      <c r="M255" t="s">
        <v>1767</v>
      </c>
      <c r="N255" t="s">
        <v>1396</v>
      </c>
      <c r="O255" t="s">
        <v>583</v>
      </c>
      <c r="P255">
        <v>450</v>
      </c>
      <c r="Q255">
        <v>442</v>
      </c>
      <c r="R255">
        <v>0</v>
      </c>
      <c r="S255">
        <v>0</v>
      </c>
      <c r="T255">
        <v>0</v>
      </c>
      <c r="U255">
        <v>0</v>
      </c>
    </row>
    <row r="256" spans="1:21" x14ac:dyDescent="0.25">
      <c r="A256" t="s">
        <v>2630</v>
      </c>
      <c r="B256" t="s">
        <v>1101</v>
      </c>
      <c r="C256" t="s">
        <v>2631</v>
      </c>
      <c r="D256" t="s">
        <v>2632</v>
      </c>
      <c r="E256" t="s">
        <v>2633</v>
      </c>
      <c r="F256" t="s">
        <v>2634</v>
      </c>
      <c r="G256" t="s">
        <v>1396</v>
      </c>
      <c r="H256" t="s">
        <v>582</v>
      </c>
      <c r="I256" t="s">
        <v>582</v>
      </c>
      <c r="J256" t="s">
        <v>582</v>
      </c>
      <c r="K256" t="s">
        <v>582</v>
      </c>
      <c r="L256" t="s">
        <v>1396</v>
      </c>
      <c r="M256" t="s">
        <v>1396</v>
      </c>
      <c r="N256" t="s">
        <v>1396</v>
      </c>
      <c r="O256" t="s">
        <v>582</v>
      </c>
      <c r="P256">
        <v>0</v>
      </c>
      <c r="Q256">
        <v>0</v>
      </c>
      <c r="R256">
        <v>0</v>
      </c>
      <c r="S256">
        <v>0</v>
      </c>
      <c r="T256">
        <v>0</v>
      </c>
      <c r="U256">
        <v>0</v>
      </c>
    </row>
    <row r="257" spans="1:21" x14ac:dyDescent="0.25">
      <c r="A257" t="s">
        <v>2635</v>
      </c>
      <c r="B257" t="s">
        <v>2636</v>
      </c>
      <c r="C257" t="s">
        <v>2637</v>
      </c>
      <c r="D257" t="s">
        <v>2638</v>
      </c>
      <c r="E257" t="s">
        <v>2639</v>
      </c>
      <c r="F257" t="s">
        <v>1626</v>
      </c>
      <c r="G257" t="s">
        <v>1396</v>
      </c>
      <c r="H257" t="s">
        <v>582</v>
      </c>
      <c r="I257" t="s">
        <v>582</v>
      </c>
      <c r="J257" t="s">
        <v>582</v>
      </c>
      <c r="K257" t="s">
        <v>582</v>
      </c>
      <c r="L257" t="s">
        <v>1396</v>
      </c>
      <c r="M257" t="s">
        <v>1396</v>
      </c>
      <c r="N257" t="s">
        <v>1396</v>
      </c>
      <c r="O257" t="s">
        <v>582</v>
      </c>
      <c r="P257">
        <v>0</v>
      </c>
      <c r="Q257">
        <v>0</v>
      </c>
      <c r="R257">
        <v>0</v>
      </c>
      <c r="S257">
        <v>0</v>
      </c>
      <c r="T257">
        <v>0</v>
      </c>
      <c r="U257">
        <v>0</v>
      </c>
    </row>
    <row r="258" spans="1:21" x14ac:dyDescent="0.25">
      <c r="A258" t="s">
        <v>2640</v>
      </c>
      <c r="B258" t="s">
        <v>2641</v>
      </c>
      <c r="C258" t="s">
        <v>2642</v>
      </c>
      <c r="D258" t="s">
        <v>2643</v>
      </c>
      <c r="E258" t="s">
        <v>2644</v>
      </c>
      <c r="F258" t="s">
        <v>1592</v>
      </c>
      <c r="G258" t="s">
        <v>1396</v>
      </c>
      <c r="H258" t="s">
        <v>583</v>
      </c>
      <c r="I258" t="s">
        <v>582</v>
      </c>
      <c r="J258" t="s">
        <v>582</v>
      </c>
      <c r="K258" t="s">
        <v>582</v>
      </c>
      <c r="L258" t="s">
        <v>1396</v>
      </c>
      <c r="M258" t="s">
        <v>1396</v>
      </c>
      <c r="N258" t="s">
        <v>1396</v>
      </c>
      <c r="O258" t="s">
        <v>582</v>
      </c>
      <c r="P258">
        <v>0</v>
      </c>
      <c r="Q258">
        <v>0</v>
      </c>
      <c r="R258">
        <v>0</v>
      </c>
      <c r="S258">
        <v>0</v>
      </c>
      <c r="T258">
        <v>0</v>
      </c>
      <c r="U258">
        <v>0</v>
      </c>
    </row>
    <row r="259" spans="1:21" x14ac:dyDescent="0.25">
      <c r="A259" t="s">
        <v>2645</v>
      </c>
      <c r="B259" t="s">
        <v>2646</v>
      </c>
      <c r="C259" t="s">
        <v>2647</v>
      </c>
      <c r="D259" t="s">
        <v>2648</v>
      </c>
      <c r="E259" t="s">
        <v>2649</v>
      </c>
      <c r="F259" t="s">
        <v>1626</v>
      </c>
      <c r="G259" t="s">
        <v>1396</v>
      </c>
      <c r="H259" t="s">
        <v>582</v>
      </c>
      <c r="I259" t="s">
        <v>582</v>
      </c>
      <c r="J259" t="s">
        <v>582</v>
      </c>
      <c r="K259" t="s">
        <v>582</v>
      </c>
      <c r="L259" t="s">
        <v>1396</v>
      </c>
      <c r="M259" t="s">
        <v>1396</v>
      </c>
      <c r="N259" t="s">
        <v>1396</v>
      </c>
      <c r="O259" t="s">
        <v>582</v>
      </c>
      <c r="P259">
        <v>0</v>
      </c>
      <c r="Q259">
        <v>0</v>
      </c>
      <c r="R259">
        <v>0</v>
      </c>
      <c r="S259">
        <v>0</v>
      </c>
      <c r="T259">
        <v>0</v>
      </c>
      <c r="U259">
        <v>0</v>
      </c>
    </row>
    <row r="260" spans="1:21" x14ac:dyDescent="0.25">
      <c r="A260" t="s">
        <v>2650</v>
      </c>
      <c r="B260" t="s">
        <v>18</v>
      </c>
      <c r="C260" t="s">
        <v>2651</v>
      </c>
      <c r="D260" t="s">
        <v>2652</v>
      </c>
      <c r="E260" t="s">
        <v>2653</v>
      </c>
      <c r="F260" t="s">
        <v>1626</v>
      </c>
      <c r="G260" t="s">
        <v>1396</v>
      </c>
      <c r="H260" t="s">
        <v>582</v>
      </c>
      <c r="I260" t="s">
        <v>582</v>
      </c>
      <c r="J260" t="s">
        <v>582</v>
      </c>
      <c r="K260" t="s">
        <v>582</v>
      </c>
      <c r="L260" t="s">
        <v>1396</v>
      </c>
      <c r="M260" t="s">
        <v>1396</v>
      </c>
      <c r="N260" t="s">
        <v>1396</v>
      </c>
      <c r="O260" t="s">
        <v>582</v>
      </c>
      <c r="P260">
        <v>0</v>
      </c>
      <c r="Q260">
        <v>0</v>
      </c>
      <c r="R260">
        <v>0</v>
      </c>
      <c r="S260">
        <v>0</v>
      </c>
      <c r="T260">
        <v>0</v>
      </c>
      <c r="U260">
        <v>0</v>
      </c>
    </row>
    <row r="261" spans="1:21" x14ac:dyDescent="0.25">
      <c r="A261" t="s">
        <v>2654</v>
      </c>
      <c r="B261" t="s">
        <v>2655</v>
      </c>
      <c r="C261" t="s">
        <v>2656</v>
      </c>
      <c r="D261" t="s">
        <v>2657</v>
      </c>
      <c r="E261" t="s">
        <v>2658</v>
      </c>
      <c r="F261" t="s">
        <v>1396</v>
      </c>
      <c r="G261" t="s">
        <v>1396</v>
      </c>
      <c r="H261" t="s">
        <v>582</v>
      </c>
      <c r="I261" t="s">
        <v>582</v>
      </c>
      <c r="J261" t="s">
        <v>582</v>
      </c>
      <c r="K261" t="s">
        <v>582</v>
      </c>
      <c r="L261" t="s">
        <v>1396</v>
      </c>
      <c r="M261" t="s">
        <v>1396</v>
      </c>
      <c r="N261" t="s">
        <v>1396</v>
      </c>
      <c r="O261" t="s">
        <v>582</v>
      </c>
      <c r="P261">
        <v>0</v>
      </c>
      <c r="Q261">
        <v>0</v>
      </c>
      <c r="R261">
        <v>0</v>
      </c>
      <c r="S261">
        <v>0</v>
      </c>
      <c r="T261">
        <v>0</v>
      </c>
      <c r="U261">
        <v>0</v>
      </c>
    </row>
    <row r="262" spans="1:21" x14ac:dyDescent="0.25">
      <c r="A262" t="s">
        <v>2659</v>
      </c>
      <c r="B262" t="s">
        <v>2660</v>
      </c>
      <c r="C262" t="s">
        <v>2661</v>
      </c>
      <c r="D262" t="s">
        <v>2662</v>
      </c>
      <c r="E262" t="s">
        <v>2663</v>
      </c>
      <c r="F262" t="s">
        <v>1396</v>
      </c>
      <c r="G262" t="s">
        <v>1396</v>
      </c>
      <c r="H262" t="s">
        <v>583</v>
      </c>
      <c r="I262" t="s">
        <v>582</v>
      </c>
      <c r="J262" t="s">
        <v>582</v>
      </c>
      <c r="K262" t="s">
        <v>582</v>
      </c>
      <c r="L262" t="s">
        <v>1396</v>
      </c>
      <c r="M262" t="s">
        <v>1396</v>
      </c>
      <c r="N262" t="s">
        <v>1396</v>
      </c>
      <c r="O262" t="s">
        <v>582</v>
      </c>
      <c r="P262">
        <v>0</v>
      </c>
      <c r="Q262">
        <v>0</v>
      </c>
      <c r="R262">
        <v>0</v>
      </c>
      <c r="S262">
        <v>0</v>
      </c>
      <c r="T262">
        <v>0</v>
      </c>
      <c r="U262">
        <v>0</v>
      </c>
    </row>
    <row r="263" spans="1:21" x14ac:dyDescent="0.25">
      <c r="A263" t="s">
        <v>2664</v>
      </c>
      <c r="B263" t="s">
        <v>1101</v>
      </c>
      <c r="C263" t="s">
        <v>2665</v>
      </c>
      <c r="D263" t="s">
        <v>2666</v>
      </c>
      <c r="E263" t="s">
        <v>2667</v>
      </c>
      <c r="F263" t="s">
        <v>1626</v>
      </c>
      <c r="G263" t="s">
        <v>1396</v>
      </c>
      <c r="H263" t="s">
        <v>582</v>
      </c>
      <c r="I263" t="s">
        <v>583</v>
      </c>
      <c r="J263" t="s">
        <v>582</v>
      </c>
      <c r="K263" t="s">
        <v>583</v>
      </c>
      <c r="L263" t="s">
        <v>590</v>
      </c>
      <c r="M263" t="s">
        <v>2668</v>
      </c>
      <c r="N263" t="s">
        <v>1396</v>
      </c>
      <c r="O263" t="s">
        <v>583</v>
      </c>
      <c r="P263">
        <v>0</v>
      </c>
      <c r="Q263">
        <v>0</v>
      </c>
      <c r="R263">
        <v>28</v>
      </c>
      <c r="S263">
        <v>0</v>
      </c>
      <c r="T263">
        <v>0</v>
      </c>
      <c r="U263">
        <v>0</v>
      </c>
    </row>
    <row r="264" spans="1:21" x14ac:dyDescent="0.25">
      <c r="A264" t="s">
        <v>2669</v>
      </c>
      <c r="B264" t="s">
        <v>2024</v>
      </c>
      <c r="C264" t="s">
        <v>2670</v>
      </c>
      <c r="D264" t="s">
        <v>2671</v>
      </c>
      <c r="E264" t="s">
        <v>2672</v>
      </c>
      <c r="F264" t="s">
        <v>2440</v>
      </c>
      <c r="G264" t="s">
        <v>1396</v>
      </c>
      <c r="H264" t="s">
        <v>583</v>
      </c>
      <c r="I264" t="s">
        <v>582</v>
      </c>
      <c r="J264" t="s">
        <v>582</v>
      </c>
      <c r="K264" t="s">
        <v>582</v>
      </c>
      <c r="L264" t="s">
        <v>1396</v>
      </c>
      <c r="M264" t="s">
        <v>1396</v>
      </c>
      <c r="N264" t="s">
        <v>1396</v>
      </c>
      <c r="O264" t="s">
        <v>583</v>
      </c>
      <c r="P264">
        <v>17</v>
      </c>
      <c r="Q264">
        <v>0</v>
      </c>
      <c r="R264">
        <v>0</v>
      </c>
      <c r="S264">
        <v>0</v>
      </c>
      <c r="T264">
        <v>0</v>
      </c>
      <c r="U264">
        <v>0</v>
      </c>
    </row>
    <row r="265" spans="1:21" x14ac:dyDescent="0.25">
      <c r="A265" t="s">
        <v>2673</v>
      </c>
      <c r="B265" t="s">
        <v>2674</v>
      </c>
      <c r="C265" t="s">
        <v>2675</v>
      </c>
      <c r="D265" t="s">
        <v>2676</v>
      </c>
      <c r="E265" t="s">
        <v>2677</v>
      </c>
      <c r="F265" t="s">
        <v>2440</v>
      </c>
      <c r="G265" t="s">
        <v>1396</v>
      </c>
      <c r="H265" t="s">
        <v>582</v>
      </c>
      <c r="I265" t="s">
        <v>582</v>
      </c>
      <c r="J265" t="s">
        <v>582</v>
      </c>
      <c r="K265" t="s">
        <v>582</v>
      </c>
      <c r="L265" t="s">
        <v>1396</v>
      </c>
      <c r="M265" t="s">
        <v>1396</v>
      </c>
      <c r="N265" t="s">
        <v>1396</v>
      </c>
      <c r="O265" t="s">
        <v>582</v>
      </c>
      <c r="P265">
        <v>0</v>
      </c>
      <c r="Q265">
        <v>0</v>
      </c>
      <c r="R265">
        <v>0</v>
      </c>
      <c r="S265">
        <v>0</v>
      </c>
      <c r="T265">
        <v>0</v>
      </c>
      <c r="U265">
        <v>0</v>
      </c>
    </row>
    <row r="266" spans="1:21" x14ac:dyDescent="0.25">
      <c r="A266" t="s">
        <v>2678</v>
      </c>
      <c r="B266" t="s">
        <v>1595</v>
      </c>
      <c r="C266" t="s">
        <v>2679</v>
      </c>
      <c r="D266" t="s">
        <v>2680</v>
      </c>
      <c r="E266" t="s">
        <v>2681</v>
      </c>
      <c r="F266" t="s">
        <v>2440</v>
      </c>
      <c r="G266" t="s">
        <v>1396</v>
      </c>
      <c r="H266" t="s">
        <v>582</v>
      </c>
      <c r="I266" t="s">
        <v>582</v>
      </c>
      <c r="J266" t="s">
        <v>582</v>
      </c>
      <c r="K266" t="s">
        <v>582</v>
      </c>
      <c r="L266" t="s">
        <v>1396</v>
      </c>
      <c r="M266" t="s">
        <v>1396</v>
      </c>
      <c r="N266" t="s">
        <v>1396</v>
      </c>
      <c r="O266" t="s">
        <v>582</v>
      </c>
      <c r="P266">
        <v>0</v>
      </c>
      <c r="Q266">
        <v>0</v>
      </c>
      <c r="R266">
        <v>0</v>
      </c>
      <c r="S266">
        <v>0</v>
      </c>
      <c r="T266">
        <v>0</v>
      </c>
      <c r="U266">
        <v>0</v>
      </c>
    </row>
    <row r="267" spans="1:21" x14ac:dyDescent="0.25">
      <c r="A267" t="s">
        <v>2682</v>
      </c>
      <c r="B267" t="s">
        <v>2683</v>
      </c>
      <c r="C267" t="s">
        <v>2684</v>
      </c>
      <c r="D267" t="s">
        <v>2685</v>
      </c>
      <c r="E267" t="s">
        <v>2686</v>
      </c>
      <c r="F267" t="s">
        <v>1565</v>
      </c>
      <c r="G267" t="s">
        <v>1396</v>
      </c>
      <c r="H267" t="s">
        <v>582</v>
      </c>
      <c r="I267" t="s">
        <v>582</v>
      </c>
      <c r="J267" t="s">
        <v>582</v>
      </c>
      <c r="K267" t="s">
        <v>582</v>
      </c>
      <c r="L267" t="s">
        <v>1396</v>
      </c>
      <c r="M267" t="s">
        <v>1396</v>
      </c>
      <c r="N267" t="s">
        <v>1396</v>
      </c>
      <c r="O267" t="s">
        <v>582</v>
      </c>
      <c r="P267">
        <v>0</v>
      </c>
      <c r="Q267">
        <v>0</v>
      </c>
      <c r="R267">
        <v>0</v>
      </c>
      <c r="S267">
        <v>0</v>
      </c>
      <c r="T267">
        <v>0</v>
      </c>
      <c r="U267">
        <v>0</v>
      </c>
    </row>
    <row r="268" spans="1:21" x14ac:dyDescent="0.25">
      <c r="A268" t="s">
        <v>2687</v>
      </c>
      <c r="B268" t="s">
        <v>1544</v>
      </c>
      <c r="C268" t="s">
        <v>2688</v>
      </c>
      <c r="D268" t="s">
        <v>2689</v>
      </c>
      <c r="E268" t="s">
        <v>2690</v>
      </c>
      <c r="F268" t="s">
        <v>1565</v>
      </c>
      <c r="G268" t="s">
        <v>1396</v>
      </c>
      <c r="H268" t="s">
        <v>582</v>
      </c>
      <c r="I268" t="s">
        <v>583</v>
      </c>
      <c r="J268" t="s">
        <v>582</v>
      </c>
      <c r="K268" t="s">
        <v>582</v>
      </c>
      <c r="L268" t="s">
        <v>1396</v>
      </c>
      <c r="M268" t="s">
        <v>1396</v>
      </c>
      <c r="N268" t="s">
        <v>1396</v>
      </c>
      <c r="O268" t="s">
        <v>582</v>
      </c>
      <c r="P268">
        <v>0</v>
      </c>
      <c r="Q268">
        <v>0</v>
      </c>
      <c r="R268">
        <v>0</v>
      </c>
      <c r="S268">
        <v>0</v>
      </c>
      <c r="T268">
        <v>0</v>
      </c>
      <c r="U268">
        <v>0</v>
      </c>
    </row>
    <row r="269" spans="1:21" x14ac:dyDescent="0.25">
      <c r="A269" t="s">
        <v>2691</v>
      </c>
      <c r="B269" t="s">
        <v>679</v>
      </c>
      <c r="C269" t="s">
        <v>2692</v>
      </c>
      <c r="D269" t="s">
        <v>2693</v>
      </c>
      <c r="E269" t="s">
        <v>2694</v>
      </c>
      <c r="F269" t="s">
        <v>1565</v>
      </c>
      <c r="G269" t="s">
        <v>1396</v>
      </c>
      <c r="H269" t="s">
        <v>582</v>
      </c>
      <c r="I269" t="s">
        <v>582</v>
      </c>
      <c r="J269" t="s">
        <v>582</v>
      </c>
      <c r="K269" t="s">
        <v>582</v>
      </c>
      <c r="L269" t="s">
        <v>1396</v>
      </c>
      <c r="M269" t="s">
        <v>1396</v>
      </c>
      <c r="N269" t="s">
        <v>1396</v>
      </c>
      <c r="O269" t="s">
        <v>582</v>
      </c>
      <c r="P269">
        <v>0</v>
      </c>
      <c r="Q269">
        <v>0</v>
      </c>
      <c r="R269">
        <v>0</v>
      </c>
      <c r="S269">
        <v>0</v>
      </c>
      <c r="T269">
        <v>0</v>
      </c>
      <c r="U269">
        <v>0</v>
      </c>
    </row>
    <row r="270" spans="1:21" x14ac:dyDescent="0.25">
      <c r="A270" t="s">
        <v>2695</v>
      </c>
      <c r="B270" t="s">
        <v>2696</v>
      </c>
      <c r="C270" t="s">
        <v>2697</v>
      </c>
      <c r="D270" t="s">
        <v>2698</v>
      </c>
      <c r="E270" t="s">
        <v>2699</v>
      </c>
      <c r="F270" t="s">
        <v>1565</v>
      </c>
      <c r="G270" t="s">
        <v>1396</v>
      </c>
      <c r="H270" t="s">
        <v>582</v>
      </c>
      <c r="I270" t="s">
        <v>582</v>
      </c>
      <c r="J270" t="s">
        <v>582</v>
      </c>
      <c r="K270" t="s">
        <v>582</v>
      </c>
      <c r="L270" t="s">
        <v>1396</v>
      </c>
      <c r="M270" t="s">
        <v>1396</v>
      </c>
      <c r="N270" t="s">
        <v>1396</v>
      </c>
      <c r="O270" t="s">
        <v>582</v>
      </c>
      <c r="P270">
        <v>0</v>
      </c>
      <c r="Q270">
        <v>0</v>
      </c>
      <c r="R270">
        <v>0</v>
      </c>
      <c r="S270">
        <v>0</v>
      </c>
      <c r="T270">
        <v>0</v>
      </c>
      <c r="U270">
        <v>0</v>
      </c>
    </row>
    <row r="271" spans="1:21" x14ac:dyDescent="0.25">
      <c r="A271" t="s">
        <v>2700</v>
      </c>
      <c r="B271" t="s">
        <v>1862</v>
      </c>
      <c r="C271" t="s">
        <v>517</v>
      </c>
      <c r="D271" t="s">
        <v>2701</v>
      </c>
      <c r="E271" t="s">
        <v>2702</v>
      </c>
      <c r="F271" t="s">
        <v>1565</v>
      </c>
      <c r="G271" t="s">
        <v>1396</v>
      </c>
      <c r="H271" t="s">
        <v>582</v>
      </c>
      <c r="I271" t="s">
        <v>582</v>
      </c>
      <c r="J271" t="s">
        <v>582</v>
      </c>
      <c r="K271" t="s">
        <v>582</v>
      </c>
      <c r="L271" t="s">
        <v>1396</v>
      </c>
      <c r="M271" t="s">
        <v>1396</v>
      </c>
      <c r="N271" t="s">
        <v>1396</v>
      </c>
      <c r="O271" t="s">
        <v>582</v>
      </c>
      <c r="P271">
        <v>0</v>
      </c>
      <c r="Q271">
        <v>0</v>
      </c>
      <c r="R271">
        <v>0</v>
      </c>
      <c r="S271">
        <v>0</v>
      </c>
      <c r="T271">
        <v>0</v>
      </c>
      <c r="U271">
        <v>0</v>
      </c>
    </row>
    <row r="272" spans="1:21" x14ac:dyDescent="0.25">
      <c r="A272" t="s">
        <v>2703</v>
      </c>
      <c r="B272" t="s">
        <v>2704</v>
      </c>
      <c r="C272" t="s">
        <v>2705</v>
      </c>
      <c r="D272" t="s">
        <v>2706</v>
      </c>
      <c r="E272" t="s">
        <v>2707</v>
      </c>
      <c r="F272" t="s">
        <v>2634</v>
      </c>
      <c r="G272" t="s">
        <v>1396</v>
      </c>
      <c r="H272" t="s">
        <v>582</v>
      </c>
      <c r="I272" t="s">
        <v>583</v>
      </c>
      <c r="J272" t="s">
        <v>583</v>
      </c>
      <c r="K272" t="s">
        <v>583</v>
      </c>
      <c r="L272" t="s">
        <v>584</v>
      </c>
      <c r="M272" t="s">
        <v>2708</v>
      </c>
      <c r="N272" t="s">
        <v>1396</v>
      </c>
      <c r="O272" t="s">
        <v>583</v>
      </c>
      <c r="P272">
        <v>0</v>
      </c>
      <c r="Q272">
        <v>0</v>
      </c>
      <c r="R272">
        <v>24</v>
      </c>
      <c r="S272">
        <v>0</v>
      </c>
      <c r="T272">
        <v>121</v>
      </c>
      <c r="U272">
        <v>0</v>
      </c>
    </row>
    <row r="273" spans="1:21" x14ac:dyDescent="0.25">
      <c r="A273" t="s">
        <v>2709</v>
      </c>
      <c r="B273" t="s">
        <v>2710</v>
      </c>
      <c r="C273" t="s">
        <v>2711</v>
      </c>
      <c r="D273" t="s">
        <v>2712</v>
      </c>
      <c r="E273" t="s">
        <v>2713</v>
      </c>
      <c r="F273" t="s">
        <v>2634</v>
      </c>
      <c r="G273" t="s">
        <v>1396</v>
      </c>
      <c r="H273" t="s">
        <v>583</v>
      </c>
      <c r="I273" t="s">
        <v>583</v>
      </c>
      <c r="J273" t="s">
        <v>582</v>
      </c>
      <c r="K273" t="s">
        <v>582</v>
      </c>
      <c r="L273" t="s">
        <v>1396</v>
      </c>
      <c r="M273" t="s">
        <v>1396</v>
      </c>
      <c r="N273" t="s">
        <v>1396</v>
      </c>
      <c r="O273" t="s">
        <v>583</v>
      </c>
      <c r="P273">
        <v>24</v>
      </c>
      <c r="Q273">
        <v>0</v>
      </c>
      <c r="R273">
        <v>52</v>
      </c>
      <c r="S273">
        <v>0</v>
      </c>
      <c r="T273">
        <v>0</v>
      </c>
      <c r="U273">
        <v>0</v>
      </c>
    </row>
    <row r="274" spans="1:21" x14ac:dyDescent="0.25">
      <c r="A274" t="s">
        <v>2714</v>
      </c>
      <c r="B274" t="s">
        <v>2715</v>
      </c>
      <c r="C274" t="s">
        <v>2716</v>
      </c>
      <c r="D274" t="s">
        <v>2717</v>
      </c>
      <c r="E274" t="s">
        <v>2718</v>
      </c>
      <c r="F274" t="s">
        <v>2634</v>
      </c>
      <c r="G274" t="s">
        <v>1396</v>
      </c>
      <c r="H274" t="s">
        <v>583</v>
      </c>
      <c r="I274" t="s">
        <v>582</v>
      </c>
      <c r="J274" t="s">
        <v>582</v>
      </c>
      <c r="K274" t="s">
        <v>582</v>
      </c>
      <c r="L274" t="s">
        <v>1396</v>
      </c>
      <c r="M274" t="s">
        <v>1396</v>
      </c>
      <c r="N274" t="s">
        <v>1396</v>
      </c>
      <c r="O274" t="s">
        <v>583</v>
      </c>
      <c r="P274">
        <v>33</v>
      </c>
      <c r="Q274">
        <v>0</v>
      </c>
      <c r="R274">
        <v>0</v>
      </c>
      <c r="S274">
        <v>0</v>
      </c>
      <c r="T274">
        <v>0</v>
      </c>
      <c r="U274">
        <v>0</v>
      </c>
    </row>
    <row r="275" spans="1:21" x14ac:dyDescent="0.25">
      <c r="A275" t="s">
        <v>2719</v>
      </c>
      <c r="B275" t="s">
        <v>2720</v>
      </c>
      <c r="C275" t="s">
        <v>2721</v>
      </c>
      <c r="D275" t="s">
        <v>2722</v>
      </c>
      <c r="E275" t="s">
        <v>2723</v>
      </c>
      <c r="F275" t="s">
        <v>2634</v>
      </c>
      <c r="G275" t="s">
        <v>1396</v>
      </c>
      <c r="H275" t="s">
        <v>583</v>
      </c>
      <c r="I275" t="s">
        <v>582</v>
      </c>
      <c r="J275" t="s">
        <v>582</v>
      </c>
      <c r="K275" t="s">
        <v>582</v>
      </c>
      <c r="L275" t="s">
        <v>1396</v>
      </c>
      <c r="M275" t="s">
        <v>1396</v>
      </c>
      <c r="N275" t="s">
        <v>1396</v>
      </c>
      <c r="O275" t="s">
        <v>583</v>
      </c>
      <c r="P275">
        <v>19</v>
      </c>
      <c r="Q275">
        <v>0</v>
      </c>
      <c r="R275">
        <v>0</v>
      </c>
      <c r="S275">
        <v>0</v>
      </c>
      <c r="T275">
        <v>0</v>
      </c>
      <c r="U275">
        <v>0</v>
      </c>
    </row>
    <row r="276" spans="1:21" x14ac:dyDescent="0.25">
      <c r="A276" t="s">
        <v>2724</v>
      </c>
      <c r="B276" t="s">
        <v>2725</v>
      </c>
      <c r="C276" t="s">
        <v>2726</v>
      </c>
      <c r="D276" t="s">
        <v>2727</v>
      </c>
      <c r="E276" t="s">
        <v>2728</v>
      </c>
      <c r="F276" t="s">
        <v>1728</v>
      </c>
      <c r="G276" t="s">
        <v>1396</v>
      </c>
      <c r="H276" t="s">
        <v>583</v>
      </c>
      <c r="I276" t="s">
        <v>583</v>
      </c>
      <c r="J276" t="s">
        <v>582</v>
      </c>
      <c r="K276" t="s">
        <v>582</v>
      </c>
      <c r="L276" t="s">
        <v>1396</v>
      </c>
      <c r="M276" t="s">
        <v>1396</v>
      </c>
      <c r="N276" t="s">
        <v>1396</v>
      </c>
      <c r="O276" t="s">
        <v>583</v>
      </c>
      <c r="P276">
        <v>22</v>
      </c>
      <c r="Q276">
        <v>1</v>
      </c>
      <c r="R276">
        <v>33</v>
      </c>
      <c r="S276">
        <v>0</v>
      </c>
      <c r="T276">
        <v>0</v>
      </c>
      <c r="U276">
        <v>0</v>
      </c>
    </row>
    <row r="277" spans="1:21" x14ac:dyDescent="0.25">
      <c r="A277" t="s">
        <v>2729</v>
      </c>
      <c r="B277" t="s">
        <v>2730</v>
      </c>
      <c r="C277" t="s">
        <v>184</v>
      </c>
      <c r="D277" t="s">
        <v>2731</v>
      </c>
      <c r="E277" t="s">
        <v>2732</v>
      </c>
      <c r="F277" t="s">
        <v>1929</v>
      </c>
      <c r="G277" t="s">
        <v>1396</v>
      </c>
      <c r="H277" t="s">
        <v>582</v>
      </c>
      <c r="I277" t="s">
        <v>582</v>
      </c>
      <c r="J277" t="s">
        <v>582</v>
      </c>
      <c r="K277" t="s">
        <v>582</v>
      </c>
      <c r="L277" t="s">
        <v>1396</v>
      </c>
      <c r="M277" t="s">
        <v>1396</v>
      </c>
      <c r="N277" t="s">
        <v>1396</v>
      </c>
      <c r="O277" t="s">
        <v>582</v>
      </c>
      <c r="P277">
        <v>0</v>
      </c>
      <c r="Q277">
        <v>0</v>
      </c>
      <c r="R277">
        <v>0</v>
      </c>
      <c r="S277">
        <v>0</v>
      </c>
      <c r="T277">
        <v>0</v>
      </c>
      <c r="U277">
        <v>0</v>
      </c>
    </row>
    <row r="278" spans="1:21" x14ac:dyDescent="0.25">
      <c r="A278" t="s">
        <v>2733</v>
      </c>
      <c r="B278" t="s">
        <v>2734</v>
      </c>
      <c r="C278" t="s">
        <v>869</v>
      </c>
      <c r="D278" t="s">
        <v>2735</v>
      </c>
      <c r="E278" t="s">
        <v>2736</v>
      </c>
      <c r="F278" t="s">
        <v>2737</v>
      </c>
      <c r="G278" t="s">
        <v>1396</v>
      </c>
      <c r="H278" t="s">
        <v>582</v>
      </c>
      <c r="I278" t="s">
        <v>582</v>
      </c>
      <c r="J278" t="s">
        <v>582</v>
      </c>
      <c r="K278" t="s">
        <v>583</v>
      </c>
      <c r="L278" t="s">
        <v>993</v>
      </c>
      <c r="M278" t="s">
        <v>2226</v>
      </c>
      <c r="N278" t="s">
        <v>1396</v>
      </c>
      <c r="O278" t="s">
        <v>583</v>
      </c>
      <c r="P278">
        <v>0</v>
      </c>
      <c r="Q278">
        <v>0</v>
      </c>
      <c r="R278">
        <v>0</v>
      </c>
      <c r="S278">
        <v>0</v>
      </c>
      <c r="T278">
        <v>0</v>
      </c>
      <c r="U278">
        <v>0</v>
      </c>
    </row>
    <row r="279" spans="1:21" x14ac:dyDescent="0.25">
      <c r="A279" t="s">
        <v>2738</v>
      </c>
      <c r="B279" t="s">
        <v>2739</v>
      </c>
      <c r="C279" t="s">
        <v>2740</v>
      </c>
      <c r="D279" t="s">
        <v>2741</v>
      </c>
      <c r="E279" t="s">
        <v>2742</v>
      </c>
      <c r="F279" t="s">
        <v>2135</v>
      </c>
      <c r="G279" t="s">
        <v>1396</v>
      </c>
      <c r="H279" t="s">
        <v>582</v>
      </c>
      <c r="I279" t="s">
        <v>582</v>
      </c>
      <c r="J279" t="s">
        <v>582</v>
      </c>
      <c r="K279" t="s">
        <v>582</v>
      </c>
      <c r="L279" t="s">
        <v>1396</v>
      </c>
      <c r="M279" t="s">
        <v>1396</v>
      </c>
      <c r="N279" t="s">
        <v>1396</v>
      </c>
      <c r="O279" t="s">
        <v>582</v>
      </c>
      <c r="P279">
        <v>0</v>
      </c>
      <c r="Q279">
        <v>0</v>
      </c>
      <c r="R279">
        <v>0</v>
      </c>
      <c r="S279">
        <v>0</v>
      </c>
      <c r="T279">
        <v>0</v>
      </c>
      <c r="U279">
        <v>0</v>
      </c>
    </row>
    <row r="280" spans="1:21" x14ac:dyDescent="0.25">
      <c r="A280" t="s">
        <v>2743</v>
      </c>
      <c r="B280" t="s">
        <v>1779</v>
      </c>
      <c r="C280" t="s">
        <v>2744</v>
      </c>
      <c r="D280" t="s">
        <v>2745</v>
      </c>
      <c r="E280" t="s">
        <v>2746</v>
      </c>
      <c r="F280" t="s">
        <v>2135</v>
      </c>
      <c r="G280" t="s">
        <v>1396</v>
      </c>
      <c r="H280" t="s">
        <v>582</v>
      </c>
      <c r="I280" t="s">
        <v>582</v>
      </c>
      <c r="J280" t="s">
        <v>582</v>
      </c>
      <c r="K280" t="s">
        <v>582</v>
      </c>
      <c r="L280" t="s">
        <v>1396</v>
      </c>
      <c r="M280" t="s">
        <v>1396</v>
      </c>
      <c r="N280" t="s">
        <v>1396</v>
      </c>
      <c r="O280" t="s">
        <v>582</v>
      </c>
      <c r="P280">
        <v>0</v>
      </c>
      <c r="Q280">
        <v>0</v>
      </c>
      <c r="R280">
        <v>0</v>
      </c>
      <c r="S280">
        <v>0</v>
      </c>
      <c r="T280">
        <v>0</v>
      </c>
      <c r="U280">
        <v>0</v>
      </c>
    </row>
    <row r="281" spans="1:21" x14ac:dyDescent="0.25">
      <c r="A281" t="s">
        <v>2747</v>
      </c>
      <c r="B281" t="s">
        <v>2748</v>
      </c>
      <c r="C281" t="s">
        <v>2749</v>
      </c>
      <c r="D281" t="s">
        <v>2750</v>
      </c>
      <c r="E281" t="s">
        <v>2751</v>
      </c>
      <c r="F281" t="s">
        <v>2737</v>
      </c>
      <c r="G281" t="s">
        <v>1396</v>
      </c>
      <c r="H281" t="s">
        <v>582</v>
      </c>
      <c r="I281" t="s">
        <v>582</v>
      </c>
      <c r="J281" t="s">
        <v>582</v>
      </c>
      <c r="K281" t="s">
        <v>583</v>
      </c>
      <c r="L281" t="s">
        <v>993</v>
      </c>
      <c r="M281" t="s">
        <v>2226</v>
      </c>
      <c r="N281" t="s">
        <v>1396</v>
      </c>
      <c r="O281" t="s">
        <v>582</v>
      </c>
      <c r="P281">
        <v>0</v>
      </c>
      <c r="Q281">
        <v>0</v>
      </c>
      <c r="R281">
        <v>0</v>
      </c>
      <c r="S281">
        <v>0</v>
      </c>
      <c r="T281">
        <v>0</v>
      </c>
      <c r="U281">
        <v>0</v>
      </c>
    </row>
    <row r="282" spans="1:21" x14ac:dyDescent="0.25">
      <c r="A282" t="s">
        <v>2752</v>
      </c>
      <c r="B282" t="s">
        <v>2753</v>
      </c>
      <c r="C282" t="s">
        <v>2754</v>
      </c>
      <c r="D282" t="s">
        <v>2755</v>
      </c>
      <c r="E282" t="s">
        <v>2756</v>
      </c>
      <c r="F282" t="s">
        <v>2135</v>
      </c>
      <c r="G282" t="s">
        <v>1396</v>
      </c>
      <c r="H282" t="s">
        <v>582</v>
      </c>
      <c r="I282" t="s">
        <v>582</v>
      </c>
      <c r="J282" t="s">
        <v>582</v>
      </c>
      <c r="K282" t="s">
        <v>583</v>
      </c>
      <c r="L282" t="s">
        <v>993</v>
      </c>
      <c r="M282" t="s">
        <v>2226</v>
      </c>
      <c r="N282" t="s">
        <v>1396</v>
      </c>
      <c r="O282" t="s">
        <v>582</v>
      </c>
      <c r="P282">
        <v>0</v>
      </c>
      <c r="Q282">
        <v>0</v>
      </c>
      <c r="R282">
        <v>0</v>
      </c>
      <c r="S282">
        <v>0</v>
      </c>
      <c r="T282">
        <v>0</v>
      </c>
      <c r="U282">
        <v>0</v>
      </c>
    </row>
    <row r="283" spans="1:21" x14ac:dyDescent="0.25">
      <c r="A283" t="s">
        <v>2757</v>
      </c>
      <c r="B283" t="s">
        <v>2153</v>
      </c>
      <c r="C283" t="s">
        <v>2758</v>
      </c>
      <c r="D283" t="s">
        <v>2759</v>
      </c>
      <c r="E283" t="s">
        <v>2760</v>
      </c>
      <c r="F283" t="s">
        <v>2737</v>
      </c>
      <c r="G283" t="s">
        <v>1396</v>
      </c>
      <c r="H283" t="s">
        <v>582</v>
      </c>
      <c r="I283" t="s">
        <v>582</v>
      </c>
      <c r="J283" t="s">
        <v>582</v>
      </c>
      <c r="K283" t="s">
        <v>583</v>
      </c>
      <c r="L283" t="s">
        <v>993</v>
      </c>
      <c r="M283" t="s">
        <v>2226</v>
      </c>
      <c r="N283" t="s">
        <v>1396</v>
      </c>
      <c r="O283" t="s">
        <v>583</v>
      </c>
      <c r="P283">
        <v>0</v>
      </c>
      <c r="Q283">
        <v>0</v>
      </c>
      <c r="R283">
        <v>0</v>
      </c>
      <c r="S283">
        <v>0</v>
      </c>
      <c r="T283">
        <v>0</v>
      </c>
      <c r="U283">
        <v>0</v>
      </c>
    </row>
    <row r="284" spans="1:21" x14ac:dyDescent="0.25">
      <c r="A284" t="s">
        <v>2761</v>
      </c>
      <c r="B284" t="s">
        <v>1415</v>
      </c>
      <c r="C284" t="s">
        <v>740</v>
      </c>
      <c r="D284" t="s">
        <v>2762</v>
      </c>
      <c r="E284" t="s">
        <v>2763</v>
      </c>
      <c r="F284" t="s">
        <v>2737</v>
      </c>
      <c r="G284" t="s">
        <v>1396</v>
      </c>
      <c r="H284" t="s">
        <v>582</v>
      </c>
      <c r="I284" t="s">
        <v>582</v>
      </c>
      <c r="J284" t="s">
        <v>582</v>
      </c>
      <c r="K284" t="s">
        <v>583</v>
      </c>
      <c r="L284" t="s">
        <v>993</v>
      </c>
      <c r="M284" t="s">
        <v>2226</v>
      </c>
      <c r="N284" t="s">
        <v>1396</v>
      </c>
      <c r="O284" t="s">
        <v>582</v>
      </c>
      <c r="P284">
        <v>0</v>
      </c>
      <c r="Q284">
        <v>0</v>
      </c>
      <c r="R284">
        <v>0</v>
      </c>
      <c r="S284">
        <v>0</v>
      </c>
      <c r="T284">
        <v>0</v>
      </c>
      <c r="U284">
        <v>0</v>
      </c>
    </row>
    <row r="285" spans="1:21" x14ac:dyDescent="0.25">
      <c r="A285" t="s">
        <v>2764</v>
      </c>
      <c r="B285" t="s">
        <v>1503</v>
      </c>
      <c r="C285" t="s">
        <v>2765</v>
      </c>
      <c r="D285" t="s">
        <v>2766</v>
      </c>
      <c r="E285" t="s">
        <v>2767</v>
      </c>
      <c r="F285" t="s">
        <v>2737</v>
      </c>
      <c r="G285" t="s">
        <v>1396</v>
      </c>
      <c r="H285" t="s">
        <v>582</v>
      </c>
      <c r="I285" t="s">
        <v>582</v>
      </c>
      <c r="J285" t="s">
        <v>582</v>
      </c>
      <c r="K285" t="s">
        <v>582</v>
      </c>
      <c r="L285" t="s">
        <v>1396</v>
      </c>
      <c r="M285" t="s">
        <v>1396</v>
      </c>
      <c r="N285" t="s">
        <v>1396</v>
      </c>
      <c r="O285" t="s">
        <v>583</v>
      </c>
      <c r="P285">
        <v>0</v>
      </c>
      <c r="Q285">
        <v>0</v>
      </c>
      <c r="R285">
        <v>0</v>
      </c>
      <c r="S285">
        <v>0</v>
      </c>
      <c r="T285">
        <v>0</v>
      </c>
      <c r="U285">
        <v>0</v>
      </c>
    </row>
    <row r="286" spans="1:21" x14ac:dyDescent="0.25">
      <c r="A286" t="s">
        <v>2768</v>
      </c>
      <c r="B286" t="s">
        <v>2769</v>
      </c>
      <c r="C286" t="s">
        <v>2770</v>
      </c>
      <c r="D286" t="s">
        <v>2771</v>
      </c>
      <c r="E286" t="s">
        <v>2772</v>
      </c>
      <c r="F286" t="s">
        <v>2737</v>
      </c>
      <c r="G286" t="s">
        <v>1396</v>
      </c>
      <c r="H286" t="s">
        <v>582</v>
      </c>
      <c r="I286" t="s">
        <v>582</v>
      </c>
      <c r="J286" t="s">
        <v>582</v>
      </c>
      <c r="K286" t="s">
        <v>582</v>
      </c>
      <c r="L286" t="s">
        <v>1396</v>
      </c>
      <c r="M286" t="s">
        <v>1396</v>
      </c>
      <c r="N286" t="s">
        <v>1396</v>
      </c>
      <c r="O286" t="s">
        <v>583</v>
      </c>
      <c r="P286">
        <v>0</v>
      </c>
      <c r="Q286">
        <v>0</v>
      </c>
      <c r="R286">
        <v>0</v>
      </c>
      <c r="S286">
        <v>0</v>
      </c>
      <c r="T286">
        <v>0</v>
      </c>
      <c r="U286">
        <v>0</v>
      </c>
    </row>
    <row r="287" spans="1:21" x14ac:dyDescent="0.25">
      <c r="A287" t="s">
        <v>2773</v>
      </c>
      <c r="B287" t="s">
        <v>2774</v>
      </c>
      <c r="C287" t="s">
        <v>2775</v>
      </c>
      <c r="D287" t="s">
        <v>2776</v>
      </c>
      <c r="E287" t="s">
        <v>2777</v>
      </c>
      <c r="F287" t="s">
        <v>2737</v>
      </c>
      <c r="G287" t="s">
        <v>1396</v>
      </c>
      <c r="H287" t="s">
        <v>582</v>
      </c>
      <c r="I287" t="s">
        <v>582</v>
      </c>
      <c r="J287" t="s">
        <v>582</v>
      </c>
      <c r="K287" t="s">
        <v>582</v>
      </c>
      <c r="L287" t="s">
        <v>1396</v>
      </c>
      <c r="M287" t="s">
        <v>1396</v>
      </c>
      <c r="N287" t="s">
        <v>1396</v>
      </c>
      <c r="O287" t="s">
        <v>583</v>
      </c>
      <c r="P287">
        <v>0</v>
      </c>
      <c r="Q287">
        <v>0</v>
      </c>
      <c r="R287">
        <v>0</v>
      </c>
      <c r="S287">
        <v>0</v>
      </c>
      <c r="T287">
        <v>0</v>
      </c>
      <c r="U287">
        <v>0</v>
      </c>
    </row>
    <row r="288" spans="1:21" x14ac:dyDescent="0.25">
      <c r="A288" t="s">
        <v>2778</v>
      </c>
      <c r="B288" t="s">
        <v>2460</v>
      </c>
      <c r="C288" t="s">
        <v>2779</v>
      </c>
      <c r="D288" t="s">
        <v>2780</v>
      </c>
      <c r="E288" t="s">
        <v>2781</v>
      </c>
      <c r="F288" t="s">
        <v>2737</v>
      </c>
      <c r="G288" t="s">
        <v>1396</v>
      </c>
      <c r="H288" t="s">
        <v>582</v>
      </c>
      <c r="I288" t="s">
        <v>582</v>
      </c>
      <c r="J288" t="s">
        <v>582</v>
      </c>
      <c r="K288" t="s">
        <v>582</v>
      </c>
      <c r="L288" t="s">
        <v>1396</v>
      </c>
      <c r="M288" t="s">
        <v>1396</v>
      </c>
      <c r="N288" t="s">
        <v>1396</v>
      </c>
      <c r="O288" t="s">
        <v>583</v>
      </c>
      <c r="P288">
        <v>0</v>
      </c>
      <c r="Q288">
        <v>0</v>
      </c>
      <c r="R288">
        <v>0</v>
      </c>
      <c r="S288">
        <v>0</v>
      </c>
      <c r="T288">
        <v>0</v>
      </c>
      <c r="U288">
        <v>0</v>
      </c>
    </row>
    <row r="289" spans="1:21" x14ac:dyDescent="0.25">
      <c r="A289" t="s">
        <v>2782</v>
      </c>
      <c r="B289" t="s">
        <v>1242</v>
      </c>
      <c r="C289" t="s">
        <v>2783</v>
      </c>
      <c r="D289" t="s">
        <v>2784</v>
      </c>
      <c r="E289" t="s">
        <v>2785</v>
      </c>
      <c r="F289" t="s">
        <v>2737</v>
      </c>
      <c r="G289" t="s">
        <v>1396</v>
      </c>
      <c r="H289" t="s">
        <v>582</v>
      </c>
      <c r="I289" t="s">
        <v>582</v>
      </c>
      <c r="J289" t="s">
        <v>582</v>
      </c>
      <c r="K289" t="s">
        <v>582</v>
      </c>
      <c r="L289" t="s">
        <v>1396</v>
      </c>
      <c r="M289" t="s">
        <v>1396</v>
      </c>
      <c r="N289" t="s">
        <v>1396</v>
      </c>
      <c r="O289" t="s">
        <v>583</v>
      </c>
      <c r="P289">
        <v>0</v>
      </c>
      <c r="Q289">
        <v>0</v>
      </c>
      <c r="R289">
        <v>0</v>
      </c>
      <c r="S289">
        <v>0</v>
      </c>
      <c r="T289">
        <v>0</v>
      </c>
      <c r="U289">
        <v>0</v>
      </c>
    </row>
    <row r="290" spans="1:21" x14ac:dyDescent="0.25">
      <c r="A290" t="s">
        <v>2786</v>
      </c>
      <c r="B290" t="s">
        <v>1440</v>
      </c>
      <c r="C290" t="s">
        <v>2787</v>
      </c>
      <c r="D290" t="s">
        <v>2788</v>
      </c>
      <c r="E290" t="s">
        <v>2789</v>
      </c>
      <c r="F290" t="s">
        <v>2737</v>
      </c>
      <c r="G290" t="s">
        <v>1396</v>
      </c>
      <c r="H290" t="s">
        <v>582</v>
      </c>
      <c r="I290" t="s">
        <v>582</v>
      </c>
      <c r="J290" t="s">
        <v>582</v>
      </c>
      <c r="K290" t="s">
        <v>582</v>
      </c>
      <c r="L290" t="s">
        <v>1396</v>
      </c>
      <c r="M290" t="s">
        <v>1396</v>
      </c>
      <c r="N290" t="s">
        <v>1396</v>
      </c>
      <c r="O290" t="s">
        <v>583</v>
      </c>
      <c r="P290">
        <v>0</v>
      </c>
      <c r="Q290">
        <v>0</v>
      </c>
      <c r="R290">
        <v>0</v>
      </c>
      <c r="S290">
        <v>0</v>
      </c>
      <c r="T290">
        <v>0</v>
      </c>
      <c r="U290">
        <v>0</v>
      </c>
    </row>
    <row r="291" spans="1:21" x14ac:dyDescent="0.25">
      <c r="A291" t="s">
        <v>2790</v>
      </c>
      <c r="B291" t="s">
        <v>2791</v>
      </c>
      <c r="C291" t="s">
        <v>2792</v>
      </c>
      <c r="D291" t="s">
        <v>2793</v>
      </c>
      <c r="E291" t="s">
        <v>2794</v>
      </c>
      <c r="F291" t="s">
        <v>2737</v>
      </c>
      <c r="G291" t="s">
        <v>1396</v>
      </c>
      <c r="H291" t="s">
        <v>582</v>
      </c>
      <c r="I291" t="s">
        <v>582</v>
      </c>
      <c r="J291" t="s">
        <v>582</v>
      </c>
      <c r="K291" t="s">
        <v>582</v>
      </c>
      <c r="L291" t="s">
        <v>1396</v>
      </c>
      <c r="M291" t="s">
        <v>1396</v>
      </c>
      <c r="N291" t="s">
        <v>1396</v>
      </c>
      <c r="O291" t="s">
        <v>582</v>
      </c>
      <c r="P291">
        <v>0</v>
      </c>
      <c r="Q291">
        <v>0</v>
      </c>
      <c r="R291">
        <v>0</v>
      </c>
      <c r="S291">
        <v>0</v>
      </c>
      <c r="T291">
        <v>0</v>
      </c>
      <c r="U291">
        <v>0</v>
      </c>
    </row>
    <row r="292" spans="1:21" x14ac:dyDescent="0.25">
      <c r="A292" t="s">
        <v>2795</v>
      </c>
      <c r="B292" t="s">
        <v>2796</v>
      </c>
      <c r="C292" t="s">
        <v>2797</v>
      </c>
      <c r="D292" t="s">
        <v>2798</v>
      </c>
      <c r="E292" t="s">
        <v>2799</v>
      </c>
      <c r="F292" t="s">
        <v>2737</v>
      </c>
      <c r="G292" t="s">
        <v>1396</v>
      </c>
      <c r="H292" t="s">
        <v>582</v>
      </c>
      <c r="I292" t="s">
        <v>582</v>
      </c>
      <c r="J292" t="s">
        <v>582</v>
      </c>
      <c r="K292" t="s">
        <v>582</v>
      </c>
      <c r="L292" t="s">
        <v>1396</v>
      </c>
      <c r="M292" t="s">
        <v>1396</v>
      </c>
      <c r="N292" t="s">
        <v>1396</v>
      </c>
      <c r="O292" t="s">
        <v>583</v>
      </c>
      <c r="P292">
        <v>0</v>
      </c>
      <c r="Q292">
        <v>0</v>
      </c>
      <c r="R292">
        <v>0</v>
      </c>
      <c r="S292">
        <v>0</v>
      </c>
      <c r="T292">
        <v>0</v>
      </c>
      <c r="U292">
        <v>0</v>
      </c>
    </row>
    <row r="293" spans="1:21" x14ac:dyDescent="0.25">
      <c r="A293" t="s">
        <v>2800</v>
      </c>
      <c r="B293" t="s">
        <v>1634</v>
      </c>
      <c r="C293" t="s">
        <v>2801</v>
      </c>
      <c r="D293" t="s">
        <v>2802</v>
      </c>
      <c r="E293" t="s">
        <v>2803</v>
      </c>
      <c r="F293" t="s">
        <v>2737</v>
      </c>
      <c r="G293" t="s">
        <v>1396</v>
      </c>
      <c r="H293" t="s">
        <v>582</v>
      </c>
      <c r="I293" t="s">
        <v>582</v>
      </c>
      <c r="J293" t="s">
        <v>582</v>
      </c>
      <c r="K293" t="s">
        <v>582</v>
      </c>
      <c r="L293" t="s">
        <v>1396</v>
      </c>
      <c r="M293" t="s">
        <v>1396</v>
      </c>
      <c r="N293" t="s">
        <v>1396</v>
      </c>
      <c r="O293" t="s">
        <v>582</v>
      </c>
      <c r="P293">
        <v>0</v>
      </c>
      <c r="Q293">
        <v>0</v>
      </c>
      <c r="R293">
        <v>0</v>
      </c>
      <c r="S293">
        <v>0</v>
      </c>
      <c r="T293">
        <v>0</v>
      </c>
      <c r="U293">
        <v>0</v>
      </c>
    </row>
    <row r="294" spans="1:21" x14ac:dyDescent="0.25">
      <c r="A294" t="s">
        <v>2804</v>
      </c>
      <c r="B294" t="s">
        <v>2805</v>
      </c>
      <c r="C294" t="s">
        <v>2806</v>
      </c>
      <c r="D294" t="s">
        <v>2807</v>
      </c>
      <c r="E294" t="s">
        <v>2808</v>
      </c>
      <c r="F294" t="s">
        <v>1728</v>
      </c>
      <c r="G294" t="s">
        <v>1396</v>
      </c>
      <c r="H294" t="s">
        <v>582</v>
      </c>
      <c r="I294" t="s">
        <v>582</v>
      </c>
      <c r="J294" t="s">
        <v>582</v>
      </c>
      <c r="K294" t="s">
        <v>582</v>
      </c>
      <c r="L294" t="s">
        <v>1396</v>
      </c>
      <c r="M294" t="s">
        <v>1396</v>
      </c>
      <c r="N294" t="s">
        <v>1396</v>
      </c>
      <c r="O294" t="s">
        <v>582</v>
      </c>
      <c r="P294">
        <v>0</v>
      </c>
      <c r="Q294">
        <v>0</v>
      </c>
      <c r="R294">
        <v>0</v>
      </c>
      <c r="S294">
        <v>0</v>
      </c>
      <c r="T294">
        <v>0</v>
      </c>
      <c r="U294">
        <v>0</v>
      </c>
    </row>
    <row r="295" spans="1:21" x14ac:dyDescent="0.25">
      <c r="A295" t="s">
        <v>2809</v>
      </c>
      <c r="B295" t="s">
        <v>2810</v>
      </c>
      <c r="C295" t="s">
        <v>2811</v>
      </c>
      <c r="D295" t="s">
        <v>2812</v>
      </c>
      <c r="E295" t="s">
        <v>2813</v>
      </c>
      <c r="F295" t="s">
        <v>1565</v>
      </c>
      <c r="G295" t="s">
        <v>1396</v>
      </c>
      <c r="H295" t="s">
        <v>583</v>
      </c>
      <c r="I295" t="s">
        <v>582</v>
      </c>
      <c r="J295" t="s">
        <v>582</v>
      </c>
      <c r="K295" t="s">
        <v>583</v>
      </c>
      <c r="L295" t="s">
        <v>590</v>
      </c>
      <c r="M295" t="s">
        <v>2814</v>
      </c>
      <c r="N295" t="s">
        <v>1396</v>
      </c>
      <c r="O295" t="s">
        <v>583</v>
      </c>
      <c r="P295">
        <v>11</v>
      </c>
      <c r="Q295">
        <v>0</v>
      </c>
      <c r="R295">
        <v>0</v>
      </c>
      <c r="S295">
        <v>0</v>
      </c>
      <c r="T295">
        <v>0</v>
      </c>
      <c r="U295">
        <v>0</v>
      </c>
    </row>
    <row r="296" spans="1:21" x14ac:dyDescent="0.25">
      <c r="A296" t="s">
        <v>2815</v>
      </c>
      <c r="B296" t="s">
        <v>2816</v>
      </c>
      <c r="C296" t="s">
        <v>2817</v>
      </c>
      <c r="D296" t="s">
        <v>2818</v>
      </c>
      <c r="E296" t="s">
        <v>2819</v>
      </c>
      <c r="F296" t="s">
        <v>2820</v>
      </c>
      <c r="G296" t="s">
        <v>1396</v>
      </c>
      <c r="H296" t="s">
        <v>582</v>
      </c>
      <c r="I296" t="s">
        <v>582</v>
      </c>
      <c r="J296" t="s">
        <v>582</v>
      </c>
      <c r="K296" t="s">
        <v>582</v>
      </c>
      <c r="L296" t="s">
        <v>1396</v>
      </c>
      <c r="M296" t="s">
        <v>1396</v>
      </c>
      <c r="N296" t="s">
        <v>1396</v>
      </c>
      <c r="O296" t="s">
        <v>582</v>
      </c>
      <c r="P296">
        <v>0</v>
      </c>
      <c r="Q296">
        <v>0</v>
      </c>
      <c r="R296">
        <v>0</v>
      </c>
      <c r="S296">
        <v>0</v>
      </c>
      <c r="T296">
        <v>0</v>
      </c>
      <c r="U296">
        <v>0</v>
      </c>
    </row>
    <row r="297" spans="1:21" x14ac:dyDescent="0.25">
      <c r="A297" t="s">
        <v>2821</v>
      </c>
      <c r="B297" t="s">
        <v>2822</v>
      </c>
      <c r="C297" t="s">
        <v>2823</v>
      </c>
      <c r="D297" t="s">
        <v>2824</v>
      </c>
      <c r="E297" t="s">
        <v>2825</v>
      </c>
      <c r="F297" t="s">
        <v>1407</v>
      </c>
      <c r="G297" t="s">
        <v>1372</v>
      </c>
      <c r="H297" t="s">
        <v>582</v>
      </c>
      <c r="I297" t="s">
        <v>582</v>
      </c>
      <c r="J297" t="s">
        <v>582</v>
      </c>
      <c r="K297" t="s">
        <v>583</v>
      </c>
      <c r="L297" t="s">
        <v>590</v>
      </c>
      <c r="M297" t="s">
        <v>2826</v>
      </c>
      <c r="N297" t="s">
        <v>1396</v>
      </c>
      <c r="O297" t="s">
        <v>583</v>
      </c>
      <c r="P297">
        <v>0</v>
      </c>
      <c r="Q297">
        <v>0</v>
      </c>
      <c r="R297">
        <v>0</v>
      </c>
      <c r="S297">
        <v>0</v>
      </c>
      <c r="T297">
        <v>0</v>
      </c>
      <c r="U297">
        <v>0</v>
      </c>
    </row>
    <row r="298" spans="1:21" x14ac:dyDescent="0.25">
      <c r="A298" t="s">
        <v>2827</v>
      </c>
      <c r="B298" t="s">
        <v>2828</v>
      </c>
      <c r="C298" t="s">
        <v>2829</v>
      </c>
      <c r="D298" t="s">
        <v>2830</v>
      </c>
      <c r="E298" t="s">
        <v>2831</v>
      </c>
      <c r="F298" t="s">
        <v>1929</v>
      </c>
      <c r="G298" t="s">
        <v>1396</v>
      </c>
      <c r="H298" t="s">
        <v>582</v>
      </c>
      <c r="I298" t="s">
        <v>583</v>
      </c>
      <c r="J298" t="s">
        <v>582</v>
      </c>
      <c r="K298" t="s">
        <v>583</v>
      </c>
      <c r="L298" t="s">
        <v>584</v>
      </c>
      <c r="M298" t="s">
        <v>2832</v>
      </c>
      <c r="N298" t="s">
        <v>1396</v>
      </c>
      <c r="O298" t="s">
        <v>583</v>
      </c>
      <c r="P298">
        <v>0</v>
      </c>
      <c r="Q298">
        <v>0</v>
      </c>
      <c r="R298">
        <v>55</v>
      </c>
      <c r="S298">
        <v>0</v>
      </c>
      <c r="T298">
        <v>0</v>
      </c>
      <c r="U298">
        <v>0</v>
      </c>
    </row>
    <row r="299" spans="1:21" x14ac:dyDescent="0.25">
      <c r="A299" t="s">
        <v>2833</v>
      </c>
      <c r="B299" t="s">
        <v>2112</v>
      </c>
      <c r="C299" t="s">
        <v>2834</v>
      </c>
      <c r="D299" t="s">
        <v>2835</v>
      </c>
      <c r="E299" t="s">
        <v>2836</v>
      </c>
      <c r="F299" t="s">
        <v>1929</v>
      </c>
      <c r="G299" t="s">
        <v>1396</v>
      </c>
      <c r="H299" t="s">
        <v>583</v>
      </c>
      <c r="I299" t="s">
        <v>582</v>
      </c>
      <c r="J299" t="s">
        <v>582</v>
      </c>
      <c r="K299" t="s">
        <v>582</v>
      </c>
      <c r="L299" t="s">
        <v>1396</v>
      </c>
      <c r="M299" t="s">
        <v>1396</v>
      </c>
      <c r="N299" t="s">
        <v>1396</v>
      </c>
      <c r="O299" t="s">
        <v>583</v>
      </c>
      <c r="P299">
        <v>27</v>
      </c>
      <c r="Q299">
        <v>28</v>
      </c>
      <c r="R299">
        <v>0</v>
      </c>
      <c r="S299">
        <v>0</v>
      </c>
      <c r="T299">
        <v>0</v>
      </c>
      <c r="U299">
        <v>0</v>
      </c>
    </row>
    <row r="300" spans="1:21" x14ac:dyDescent="0.25">
      <c r="A300" t="s">
        <v>2837</v>
      </c>
      <c r="B300" t="s">
        <v>2838</v>
      </c>
      <c r="C300" t="s">
        <v>2839</v>
      </c>
      <c r="D300" t="s">
        <v>2840</v>
      </c>
      <c r="E300" t="s">
        <v>2841</v>
      </c>
      <c r="F300" t="s">
        <v>1929</v>
      </c>
      <c r="G300" t="s">
        <v>1396</v>
      </c>
      <c r="H300" t="s">
        <v>582</v>
      </c>
      <c r="I300" t="s">
        <v>582</v>
      </c>
      <c r="J300" t="s">
        <v>582</v>
      </c>
      <c r="K300" t="s">
        <v>582</v>
      </c>
      <c r="L300" t="s">
        <v>1396</v>
      </c>
      <c r="M300" t="s">
        <v>1396</v>
      </c>
      <c r="N300" t="s">
        <v>1396</v>
      </c>
      <c r="O300" t="s">
        <v>582</v>
      </c>
      <c r="P300">
        <v>0</v>
      </c>
      <c r="Q300">
        <v>0</v>
      </c>
      <c r="R300">
        <v>0</v>
      </c>
      <c r="S300">
        <v>0</v>
      </c>
      <c r="T300">
        <v>0</v>
      </c>
      <c r="U300">
        <v>0</v>
      </c>
    </row>
    <row r="301" spans="1:21" x14ac:dyDescent="0.25">
      <c r="A301" t="s">
        <v>2842</v>
      </c>
      <c r="B301" t="s">
        <v>2843</v>
      </c>
      <c r="C301" t="s">
        <v>2844</v>
      </c>
      <c r="D301" t="s">
        <v>2845</v>
      </c>
      <c r="E301" t="s">
        <v>2846</v>
      </c>
      <c r="F301" t="s">
        <v>1929</v>
      </c>
      <c r="G301" t="s">
        <v>1396</v>
      </c>
      <c r="H301" t="s">
        <v>583</v>
      </c>
      <c r="I301" t="s">
        <v>583</v>
      </c>
      <c r="J301" t="s">
        <v>582</v>
      </c>
      <c r="K301" t="s">
        <v>582</v>
      </c>
      <c r="L301" t="s">
        <v>1396</v>
      </c>
      <c r="M301" t="s">
        <v>1396</v>
      </c>
      <c r="N301" t="s">
        <v>1396</v>
      </c>
      <c r="O301" t="s">
        <v>583</v>
      </c>
      <c r="P301">
        <v>6</v>
      </c>
      <c r="Q301">
        <v>3</v>
      </c>
      <c r="R301">
        <v>9</v>
      </c>
      <c r="S301">
        <v>0</v>
      </c>
      <c r="T301">
        <v>0</v>
      </c>
      <c r="U301">
        <v>0</v>
      </c>
    </row>
    <row r="302" spans="1:21" x14ac:dyDescent="0.25">
      <c r="A302" t="s">
        <v>2847</v>
      </c>
      <c r="B302" t="s">
        <v>2848</v>
      </c>
      <c r="C302" t="s">
        <v>2849</v>
      </c>
      <c r="D302" t="s">
        <v>2850</v>
      </c>
      <c r="E302" t="s">
        <v>2851</v>
      </c>
      <c r="F302" t="s">
        <v>2852</v>
      </c>
      <c r="G302" t="s">
        <v>1396</v>
      </c>
      <c r="H302" t="s">
        <v>582</v>
      </c>
      <c r="I302" t="s">
        <v>582</v>
      </c>
      <c r="J302" t="s">
        <v>582</v>
      </c>
      <c r="K302" t="s">
        <v>582</v>
      </c>
      <c r="L302" t="s">
        <v>1396</v>
      </c>
      <c r="M302" t="s">
        <v>1396</v>
      </c>
      <c r="N302" t="s">
        <v>1396</v>
      </c>
      <c r="O302" t="s">
        <v>582</v>
      </c>
      <c r="P302">
        <v>0</v>
      </c>
      <c r="Q302">
        <v>0</v>
      </c>
      <c r="R302">
        <v>0</v>
      </c>
      <c r="S302">
        <v>0</v>
      </c>
      <c r="T302">
        <v>0</v>
      </c>
      <c r="U302">
        <v>0</v>
      </c>
    </row>
    <row r="303" spans="1:21" x14ac:dyDescent="0.25">
      <c r="A303" t="s">
        <v>2853</v>
      </c>
      <c r="B303" t="s">
        <v>2364</v>
      </c>
      <c r="C303" t="s">
        <v>2854</v>
      </c>
      <c r="D303" t="s">
        <v>2855</v>
      </c>
      <c r="E303" t="s">
        <v>2856</v>
      </c>
      <c r="F303" t="s">
        <v>2857</v>
      </c>
      <c r="G303" t="s">
        <v>1396</v>
      </c>
      <c r="H303" t="s">
        <v>582</v>
      </c>
      <c r="I303" t="s">
        <v>582</v>
      </c>
      <c r="J303" t="s">
        <v>582</v>
      </c>
      <c r="K303" t="s">
        <v>582</v>
      </c>
      <c r="L303" t="s">
        <v>1396</v>
      </c>
      <c r="M303" t="s">
        <v>1396</v>
      </c>
      <c r="N303" t="s">
        <v>1396</v>
      </c>
      <c r="O303" t="s">
        <v>582</v>
      </c>
      <c r="P303">
        <v>0</v>
      </c>
      <c r="Q303">
        <v>0</v>
      </c>
      <c r="R303">
        <v>0</v>
      </c>
      <c r="S303">
        <v>0</v>
      </c>
      <c r="T303">
        <v>0</v>
      </c>
      <c r="U303">
        <v>0</v>
      </c>
    </row>
    <row r="304" spans="1:21" x14ac:dyDescent="0.25">
      <c r="A304" t="s">
        <v>2858</v>
      </c>
      <c r="B304" t="s">
        <v>2364</v>
      </c>
      <c r="C304" t="s">
        <v>2859</v>
      </c>
      <c r="D304" t="s">
        <v>2860</v>
      </c>
      <c r="E304" t="s">
        <v>2861</v>
      </c>
      <c r="F304" t="s">
        <v>2857</v>
      </c>
      <c r="G304" t="s">
        <v>1396</v>
      </c>
      <c r="H304" t="s">
        <v>583</v>
      </c>
      <c r="I304" t="s">
        <v>582</v>
      </c>
      <c r="J304" t="s">
        <v>582</v>
      </c>
      <c r="K304" t="s">
        <v>582</v>
      </c>
      <c r="L304" t="s">
        <v>1396</v>
      </c>
      <c r="M304" t="s">
        <v>1396</v>
      </c>
      <c r="N304" t="s">
        <v>1396</v>
      </c>
      <c r="O304" t="s">
        <v>582</v>
      </c>
      <c r="P304">
        <v>0</v>
      </c>
      <c r="Q304">
        <v>0</v>
      </c>
      <c r="R304">
        <v>0</v>
      </c>
      <c r="S304">
        <v>0</v>
      </c>
      <c r="T304">
        <v>0</v>
      </c>
      <c r="U304">
        <v>0</v>
      </c>
    </row>
    <row r="305" spans="1:21" x14ac:dyDescent="0.25">
      <c r="A305" t="s">
        <v>2862</v>
      </c>
      <c r="B305" t="s">
        <v>2863</v>
      </c>
      <c r="C305" t="s">
        <v>2864</v>
      </c>
      <c r="D305" t="s">
        <v>2865</v>
      </c>
      <c r="E305" t="s">
        <v>2866</v>
      </c>
      <c r="F305" t="s">
        <v>2857</v>
      </c>
      <c r="G305" t="s">
        <v>1396</v>
      </c>
      <c r="H305" t="s">
        <v>583</v>
      </c>
      <c r="I305" t="s">
        <v>582</v>
      </c>
      <c r="J305" t="s">
        <v>582</v>
      </c>
      <c r="K305" t="s">
        <v>582</v>
      </c>
      <c r="L305" t="s">
        <v>1396</v>
      </c>
      <c r="M305" t="s">
        <v>1396</v>
      </c>
      <c r="N305" t="s">
        <v>1396</v>
      </c>
      <c r="O305" t="s">
        <v>582</v>
      </c>
      <c r="P305">
        <v>0</v>
      </c>
      <c r="Q305">
        <v>0</v>
      </c>
      <c r="R305">
        <v>0</v>
      </c>
      <c r="S305">
        <v>0</v>
      </c>
      <c r="T305">
        <v>0</v>
      </c>
      <c r="U305">
        <v>0</v>
      </c>
    </row>
    <row r="306" spans="1:21" x14ac:dyDescent="0.25">
      <c r="A306" t="s">
        <v>2867</v>
      </c>
      <c r="B306" t="s">
        <v>2024</v>
      </c>
      <c r="C306" t="s">
        <v>2868</v>
      </c>
      <c r="D306" t="s">
        <v>2869</v>
      </c>
      <c r="E306" t="s">
        <v>2870</v>
      </c>
      <c r="F306" t="s">
        <v>2857</v>
      </c>
      <c r="G306" t="s">
        <v>1396</v>
      </c>
      <c r="H306" t="s">
        <v>583</v>
      </c>
      <c r="I306" t="s">
        <v>582</v>
      </c>
      <c r="J306" t="s">
        <v>582</v>
      </c>
      <c r="K306" t="s">
        <v>582</v>
      </c>
      <c r="L306" t="s">
        <v>1396</v>
      </c>
      <c r="M306" t="s">
        <v>1396</v>
      </c>
      <c r="N306" t="s">
        <v>1396</v>
      </c>
      <c r="O306" t="s">
        <v>582</v>
      </c>
      <c r="P306">
        <v>0</v>
      </c>
      <c r="Q306">
        <v>0</v>
      </c>
      <c r="R306">
        <v>0</v>
      </c>
      <c r="S306">
        <v>0</v>
      </c>
      <c r="T306">
        <v>0</v>
      </c>
      <c r="U306">
        <v>0</v>
      </c>
    </row>
    <row r="307" spans="1:21" x14ac:dyDescent="0.25">
      <c r="A307" t="s">
        <v>2871</v>
      </c>
      <c r="B307" t="s">
        <v>2872</v>
      </c>
      <c r="C307" t="s">
        <v>2873</v>
      </c>
      <c r="D307" t="s">
        <v>2874</v>
      </c>
      <c r="E307" t="s">
        <v>2875</v>
      </c>
      <c r="F307" t="s">
        <v>2876</v>
      </c>
      <c r="G307" t="s">
        <v>1396</v>
      </c>
      <c r="H307" t="s">
        <v>582</v>
      </c>
      <c r="I307" t="s">
        <v>583</v>
      </c>
      <c r="J307" t="s">
        <v>582</v>
      </c>
      <c r="K307" t="s">
        <v>583</v>
      </c>
      <c r="L307" t="s">
        <v>584</v>
      </c>
      <c r="M307" t="s">
        <v>2877</v>
      </c>
      <c r="N307" t="s">
        <v>1396</v>
      </c>
      <c r="O307" t="s">
        <v>583</v>
      </c>
      <c r="P307">
        <v>0</v>
      </c>
      <c r="Q307">
        <v>0</v>
      </c>
      <c r="R307">
        <v>72</v>
      </c>
      <c r="S307">
        <v>0</v>
      </c>
      <c r="T307">
        <v>0</v>
      </c>
      <c r="U307">
        <v>0</v>
      </c>
    </row>
    <row r="308" spans="1:21" x14ac:dyDescent="0.25">
      <c r="A308" t="s">
        <v>2878</v>
      </c>
      <c r="B308" t="s">
        <v>2879</v>
      </c>
      <c r="C308" t="s">
        <v>2880</v>
      </c>
      <c r="D308" t="s">
        <v>2881</v>
      </c>
      <c r="E308" t="s">
        <v>2882</v>
      </c>
      <c r="F308" t="s">
        <v>2012</v>
      </c>
      <c r="G308" t="s">
        <v>1396</v>
      </c>
      <c r="H308" t="s">
        <v>582</v>
      </c>
      <c r="I308" t="s">
        <v>583</v>
      </c>
      <c r="J308" t="s">
        <v>582</v>
      </c>
      <c r="K308" t="s">
        <v>583</v>
      </c>
      <c r="L308" t="s">
        <v>590</v>
      </c>
      <c r="M308" t="s">
        <v>1767</v>
      </c>
      <c r="N308" t="s">
        <v>1396</v>
      </c>
      <c r="O308" t="s">
        <v>583</v>
      </c>
      <c r="P308">
        <v>0</v>
      </c>
      <c r="Q308">
        <v>0</v>
      </c>
      <c r="R308">
        <v>408</v>
      </c>
      <c r="S308">
        <v>334</v>
      </c>
      <c r="T308">
        <v>0</v>
      </c>
      <c r="U308">
        <v>0</v>
      </c>
    </row>
    <row r="309" spans="1:21" x14ac:dyDescent="0.25">
      <c r="A309" t="s">
        <v>2883</v>
      </c>
      <c r="B309" t="s">
        <v>2884</v>
      </c>
      <c r="C309" t="s">
        <v>2885</v>
      </c>
      <c r="D309" t="s">
        <v>2886</v>
      </c>
      <c r="E309" t="s">
        <v>2887</v>
      </c>
      <c r="F309" t="s">
        <v>1626</v>
      </c>
      <c r="G309" t="s">
        <v>1396</v>
      </c>
      <c r="H309" t="s">
        <v>582</v>
      </c>
      <c r="I309" t="s">
        <v>582</v>
      </c>
      <c r="J309" t="s">
        <v>582</v>
      </c>
      <c r="K309" t="s">
        <v>583</v>
      </c>
      <c r="L309" t="s">
        <v>590</v>
      </c>
      <c r="M309" t="s">
        <v>2888</v>
      </c>
      <c r="N309" t="s">
        <v>1396</v>
      </c>
      <c r="O309" t="s">
        <v>583</v>
      </c>
      <c r="P309">
        <v>0</v>
      </c>
      <c r="Q309">
        <v>0</v>
      </c>
      <c r="R309">
        <v>0</v>
      </c>
      <c r="S309">
        <v>0</v>
      </c>
      <c r="T309">
        <v>0</v>
      </c>
      <c r="U309">
        <v>0</v>
      </c>
    </row>
    <row r="310" spans="1:21" x14ac:dyDescent="0.25">
      <c r="A310" t="s">
        <v>2889</v>
      </c>
      <c r="B310" t="s">
        <v>1671</v>
      </c>
      <c r="C310" t="s">
        <v>2890</v>
      </c>
      <c r="D310" t="s">
        <v>2891</v>
      </c>
      <c r="E310" t="s">
        <v>2892</v>
      </c>
      <c r="F310" t="s">
        <v>2893</v>
      </c>
      <c r="G310" t="s">
        <v>1396</v>
      </c>
      <c r="H310" t="s">
        <v>582</v>
      </c>
      <c r="I310" t="s">
        <v>583</v>
      </c>
      <c r="J310" t="s">
        <v>582</v>
      </c>
      <c r="K310" t="s">
        <v>583</v>
      </c>
      <c r="L310" t="s">
        <v>584</v>
      </c>
      <c r="M310" t="s">
        <v>2894</v>
      </c>
      <c r="N310" t="s">
        <v>1396</v>
      </c>
      <c r="O310" t="s">
        <v>583</v>
      </c>
      <c r="P310">
        <v>0</v>
      </c>
      <c r="Q310">
        <v>0</v>
      </c>
      <c r="R310">
        <v>224</v>
      </c>
      <c r="S310">
        <v>249</v>
      </c>
      <c r="T310">
        <v>0</v>
      </c>
      <c r="U310">
        <v>0</v>
      </c>
    </row>
    <row r="311" spans="1:21" x14ac:dyDescent="0.25">
      <c r="A311" t="s">
        <v>2895</v>
      </c>
      <c r="B311" t="s">
        <v>2896</v>
      </c>
      <c r="C311" t="s">
        <v>2897</v>
      </c>
      <c r="D311" t="s">
        <v>2898</v>
      </c>
      <c r="E311" t="s">
        <v>2899</v>
      </c>
      <c r="F311" t="s">
        <v>2893</v>
      </c>
      <c r="G311" t="s">
        <v>1396</v>
      </c>
      <c r="H311" t="s">
        <v>582</v>
      </c>
      <c r="I311" t="s">
        <v>583</v>
      </c>
      <c r="J311" t="s">
        <v>582</v>
      </c>
      <c r="K311" t="s">
        <v>583</v>
      </c>
      <c r="L311" t="s">
        <v>590</v>
      </c>
      <c r="M311" t="s">
        <v>2900</v>
      </c>
      <c r="N311" t="s">
        <v>1396</v>
      </c>
      <c r="O311" t="s">
        <v>583</v>
      </c>
      <c r="P311">
        <v>0</v>
      </c>
      <c r="Q311">
        <v>0</v>
      </c>
      <c r="R311">
        <v>180</v>
      </c>
      <c r="S311">
        <v>0</v>
      </c>
      <c r="T311">
        <v>0</v>
      </c>
      <c r="U311">
        <v>0</v>
      </c>
    </row>
    <row r="312" spans="1:21" x14ac:dyDescent="0.25">
      <c r="A312" t="s">
        <v>2901</v>
      </c>
      <c r="B312" t="s">
        <v>2460</v>
      </c>
      <c r="C312" t="s">
        <v>2902</v>
      </c>
      <c r="D312" t="s">
        <v>2903</v>
      </c>
      <c r="E312" t="s">
        <v>2904</v>
      </c>
      <c r="F312" t="s">
        <v>2876</v>
      </c>
      <c r="G312" t="s">
        <v>1396</v>
      </c>
      <c r="H312" t="s">
        <v>582</v>
      </c>
      <c r="I312" t="s">
        <v>583</v>
      </c>
      <c r="J312" t="s">
        <v>582</v>
      </c>
      <c r="K312" t="s">
        <v>583</v>
      </c>
      <c r="L312" t="s">
        <v>584</v>
      </c>
      <c r="M312" t="s">
        <v>2905</v>
      </c>
      <c r="N312" t="s">
        <v>1396</v>
      </c>
      <c r="O312" t="s">
        <v>583</v>
      </c>
      <c r="P312">
        <v>0</v>
      </c>
      <c r="Q312">
        <v>0</v>
      </c>
      <c r="R312">
        <v>53</v>
      </c>
      <c r="S312">
        <v>0</v>
      </c>
      <c r="T312">
        <v>0</v>
      </c>
      <c r="U312">
        <v>0</v>
      </c>
    </row>
    <row r="313" spans="1:21" x14ac:dyDescent="0.25">
      <c r="A313" t="s">
        <v>2906</v>
      </c>
      <c r="B313" t="s">
        <v>671</v>
      </c>
      <c r="C313" t="s">
        <v>2907</v>
      </c>
      <c r="D313" t="s">
        <v>2908</v>
      </c>
      <c r="E313" t="s">
        <v>2909</v>
      </c>
      <c r="F313" t="s">
        <v>2852</v>
      </c>
      <c r="G313" t="s">
        <v>1396</v>
      </c>
      <c r="H313" t="s">
        <v>582</v>
      </c>
      <c r="I313" t="s">
        <v>582</v>
      </c>
      <c r="J313" t="s">
        <v>582</v>
      </c>
      <c r="K313" t="s">
        <v>582</v>
      </c>
      <c r="L313" t="s">
        <v>1396</v>
      </c>
      <c r="M313" t="s">
        <v>1396</v>
      </c>
      <c r="N313" t="s">
        <v>1396</v>
      </c>
      <c r="O313" t="s">
        <v>582</v>
      </c>
      <c r="P313">
        <v>0</v>
      </c>
      <c r="Q313">
        <v>0</v>
      </c>
      <c r="R313">
        <v>0</v>
      </c>
      <c r="S313">
        <v>0</v>
      </c>
      <c r="T313">
        <v>0</v>
      </c>
      <c r="U313">
        <v>0</v>
      </c>
    </row>
    <row r="314" spans="1:21" x14ac:dyDescent="0.25">
      <c r="A314" t="s">
        <v>2910</v>
      </c>
      <c r="B314" t="s">
        <v>2911</v>
      </c>
      <c r="C314" t="s">
        <v>2912</v>
      </c>
      <c r="D314" t="s">
        <v>2913</v>
      </c>
      <c r="E314" t="s">
        <v>2914</v>
      </c>
      <c r="F314" t="s">
        <v>2893</v>
      </c>
      <c r="G314" t="s">
        <v>1396</v>
      </c>
      <c r="H314" t="s">
        <v>582</v>
      </c>
      <c r="I314" t="s">
        <v>582</v>
      </c>
      <c r="J314" t="s">
        <v>582</v>
      </c>
      <c r="K314" t="s">
        <v>582</v>
      </c>
      <c r="L314" t="s">
        <v>1396</v>
      </c>
      <c r="M314" t="s">
        <v>1396</v>
      </c>
      <c r="N314" t="s">
        <v>1396</v>
      </c>
      <c r="O314" t="s">
        <v>582</v>
      </c>
      <c r="P314">
        <v>0</v>
      </c>
      <c r="Q314">
        <v>0</v>
      </c>
      <c r="R314">
        <v>0</v>
      </c>
      <c r="S314">
        <v>0</v>
      </c>
      <c r="T314">
        <v>0</v>
      </c>
      <c r="U314">
        <v>0</v>
      </c>
    </row>
    <row r="315" spans="1:21" x14ac:dyDescent="0.25">
      <c r="A315" t="s">
        <v>2915</v>
      </c>
      <c r="B315" t="s">
        <v>2251</v>
      </c>
      <c r="C315" t="s">
        <v>2916</v>
      </c>
      <c r="D315" t="s">
        <v>2917</v>
      </c>
      <c r="E315" t="s">
        <v>2918</v>
      </c>
      <c r="F315" t="s">
        <v>2893</v>
      </c>
      <c r="G315" t="s">
        <v>1396</v>
      </c>
      <c r="H315" t="s">
        <v>583</v>
      </c>
      <c r="I315" t="s">
        <v>582</v>
      </c>
      <c r="J315" t="s">
        <v>582</v>
      </c>
      <c r="K315" t="s">
        <v>583</v>
      </c>
      <c r="L315" t="s">
        <v>590</v>
      </c>
      <c r="M315" t="s">
        <v>2919</v>
      </c>
      <c r="N315" t="s">
        <v>1396</v>
      </c>
      <c r="O315" t="s">
        <v>583</v>
      </c>
      <c r="P315">
        <v>13</v>
      </c>
      <c r="Q315">
        <v>0</v>
      </c>
      <c r="R315">
        <v>0</v>
      </c>
      <c r="S315">
        <v>0</v>
      </c>
      <c r="T315">
        <v>0</v>
      </c>
      <c r="U315">
        <v>0</v>
      </c>
    </row>
    <row r="316" spans="1:21" x14ac:dyDescent="0.25">
      <c r="A316" t="s">
        <v>2920</v>
      </c>
      <c r="B316" t="s">
        <v>1528</v>
      </c>
      <c r="C316" t="s">
        <v>2921</v>
      </c>
      <c r="D316" t="s">
        <v>2922</v>
      </c>
      <c r="E316" t="s">
        <v>2923</v>
      </c>
      <c r="F316" t="s">
        <v>2893</v>
      </c>
      <c r="G316" t="s">
        <v>1396</v>
      </c>
      <c r="H316" t="s">
        <v>582</v>
      </c>
      <c r="I316" t="s">
        <v>583</v>
      </c>
      <c r="J316" t="s">
        <v>583</v>
      </c>
      <c r="K316" t="s">
        <v>583</v>
      </c>
      <c r="L316" t="s">
        <v>590</v>
      </c>
      <c r="M316" t="s">
        <v>2924</v>
      </c>
      <c r="N316" t="s">
        <v>1396</v>
      </c>
      <c r="O316" t="s">
        <v>583</v>
      </c>
      <c r="P316">
        <v>0</v>
      </c>
      <c r="Q316">
        <v>0</v>
      </c>
      <c r="R316">
        <v>25</v>
      </c>
      <c r="S316">
        <v>39</v>
      </c>
      <c r="T316">
        <v>0</v>
      </c>
      <c r="U316">
        <v>0</v>
      </c>
    </row>
    <row r="317" spans="1:21" x14ac:dyDescent="0.25">
      <c r="A317" t="s">
        <v>2925</v>
      </c>
      <c r="B317" t="s">
        <v>2926</v>
      </c>
      <c r="C317" t="s">
        <v>2927</v>
      </c>
      <c r="D317" t="s">
        <v>2928</v>
      </c>
      <c r="E317" t="s">
        <v>2929</v>
      </c>
      <c r="F317" t="s">
        <v>2893</v>
      </c>
      <c r="G317" t="s">
        <v>1396</v>
      </c>
      <c r="H317" t="s">
        <v>583</v>
      </c>
      <c r="I317" t="s">
        <v>582</v>
      </c>
      <c r="J317" t="s">
        <v>582</v>
      </c>
      <c r="K317" t="s">
        <v>582</v>
      </c>
      <c r="L317" t="s">
        <v>1396</v>
      </c>
      <c r="M317" t="s">
        <v>1396</v>
      </c>
      <c r="N317" t="s">
        <v>1396</v>
      </c>
      <c r="O317" t="s">
        <v>583</v>
      </c>
      <c r="P317">
        <v>10</v>
      </c>
      <c r="Q317">
        <v>11</v>
      </c>
      <c r="R317">
        <v>0</v>
      </c>
      <c r="S317">
        <v>0</v>
      </c>
      <c r="T317">
        <v>0</v>
      </c>
      <c r="U317">
        <v>0</v>
      </c>
    </row>
    <row r="318" spans="1:21" x14ac:dyDescent="0.25">
      <c r="A318" t="s">
        <v>2930</v>
      </c>
      <c r="B318" t="s">
        <v>2931</v>
      </c>
      <c r="C318" t="s">
        <v>1538</v>
      </c>
      <c r="D318" t="s">
        <v>2932</v>
      </c>
      <c r="E318" t="s">
        <v>2933</v>
      </c>
      <c r="F318" t="s">
        <v>2893</v>
      </c>
      <c r="G318" t="s">
        <v>1396</v>
      </c>
      <c r="H318" t="s">
        <v>583</v>
      </c>
      <c r="I318" t="s">
        <v>582</v>
      </c>
      <c r="J318" t="s">
        <v>582</v>
      </c>
      <c r="K318" t="s">
        <v>582</v>
      </c>
      <c r="L318" t="s">
        <v>1396</v>
      </c>
      <c r="M318" t="s">
        <v>1396</v>
      </c>
      <c r="N318" t="s">
        <v>1396</v>
      </c>
      <c r="O318" t="s">
        <v>583</v>
      </c>
      <c r="P318">
        <v>7</v>
      </c>
      <c r="Q318">
        <v>3</v>
      </c>
      <c r="R318">
        <v>0</v>
      </c>
      <c r="S318">
        <v>0</v>
      </c>
      <c r="T318">
        <v>0</v>
      </c>
      <c r="U318">
        <v>0</v>
      </c>
    </row>
    <row r="319" spans="1:21" x14ac:dyDescent="0.25">
      <c r="A319" t="s">
        <v>2934</v>
      </c>
      <c r="B319" t="s">
        <v>2935</v>
      </c>
      <c r="C319" t="s">
        <v>1730</v>
      </c>
      <c r="D319" t="s">
        <v>2936</v>
      </c>
      <c r="E319" t="s">
        <v>2937</v>
      </c>
      <c r="F319" t="s">
        <v>2893</v>
      </c>
      <c r="G319" t="s">
        <v>1396</v>
      </c>
      <c r="H319" t="s">
        <v>583</v>
      </c>
      <c r="I319" t="s">
        <v>582</v>
      </c>
      <c r="J319" t="s">
        <v>582</v>
      </c>
      <c r="K319" t="s">
        <v>582</v>
      </c>
      <c r="L319" t="s">
        <v>1396</v>
      </c>
      <c r="M319" t="s">
        <v>1396</v>
      </c>
      <c r="N319" t="s">
        <v>1396</v>
      </c>
      <c r="O319" t="s">
        <v>583</v>
      </c>
      <c r="P319">
        <v>17</v>
      </c>
      <c r="Q319">
        <v>4</v>
      </c>
      <c r="R319">
        <v>0</v>
      </c>
      <c r="S319">
        <v>0</v>
      </c>
      <c r="T319">
        <v>0</v>
      </c>
      <c r="U319">
        <v>0</v>
      </c>
    </row>
    <row r="320" spans="1:21" x14ac:dyDescent="0.25">
      <c r="A320" t="s">
        <v>2938</v>
      </c>
      <c r="B320" t="s">
        <v>2939</v>
      </c>
      <c r="C320" t="s">
        <v>2940</v>
      </c>
      <c r="D320" t="s">
        <v>2941</v>
      </c>
      <c r="E320" t="s">
        <v>2942</v>
      </c>
      <c r="F320" t="s">
        <v>2893</v>
      </c>
      <c r="G320" t="s">
        <v>1396</v>
      </c>
      <c r="H320" t="s">
        <v>583</v>
      </c>
      <c r="I320" t="s">
        <v>582</v>
      </c>
      <c r="J320" t="s">
        <v>582</v>
      </c>
      <c r="K320" t="s">
        <v>582</v>
      </c>
      <c r="L320" t="s">
        <v>1396</v>
      </c>
      <c r="M320" t="s">
        <v>1396</v>
      </c>
      <c r="N320" t="s">
        <v>1396</v>
      </c>
      <c r="O320" t="s">
        <v>583</v>
      </c>
      <c r="P320">
        <v>0</v>
      </c>
      <c r="Q320">
        <v>0</v>
      </c>
      <c r="R320">
        <v>0</v>
      </c>
      <c r="S320">
        <v>0</v>
      </c>
      <c r="T320">
        <v>0</v>
      </c>
      <c r="U320">
        <v>0</v>
      </c>
    </row>
    <row r="321" spans="1:21" x14ac:dyDescent="0.25">
      <c r="A321" t="s">
        <v>2943</v>
      </c>
      <c r="B321" t="s">
        <v>2944</v>
      </c>
      <c r="C321" t="s">
        <v>2945</v>
      </c>
      <c r="D321" t="s">
        <v>2946</v>
      </c>
      <c r="E321" t="s">
        <v>2947</v>
      </c>
      <c r="F321" t="s">
        <v>2893</v>
      </c>
      <c r="G321" t="s">
        <v>1396</v>
      </c>
      <c r="H321" t="s">
        <v>583</v>
      </c>
      <c r="I321" t="s">
        <v>582</v>
      </c>
      <c r="J321" t="s">
        <v>582</v>
      </c>
      <c r="K321" t="s">
        <v>582</v>
      </c>
      <c r="L321" t="s">
        <v>1396</v>
      </c>
      <c r="M321" t="s">
        <v>1396</v>
      </c>
      <c r="N321" t="s">
        <v>1396</v>
      </c>
      <c r="O321" t="s">
        <v>583</v>
      </c>
      <c r="P321">
        <v>43</v>
      </c>
      <c r="Q321">
        <v>0</v>
      </c>
      <c r="R321">
        <v>0</v>
      </c>
      <c r="S321">
        <v>0</v>
      </c>
      <c r="T321">
        <v>0</v>
      </c>
      <c r="U321">
        <v>0</v>
      </c>
    </row>
    <row r="322" spans="1:21" x14ac:dyDescent="0.25">
      <c r="A322" t="s">
        <v>2948</v>
      </c>
      <c r="B322" t="s">
        <v>2949</v>
      </c>
      <c r="C322" t="s">
        <v>2950</v>
      </c>
      <c r="D322" t="s">
        <v>2951</v>
      </c>
      <c r="E322" t="s">
        <v>2952</v>
      </c>
      <c r="F322" t="s">
        <v>2893</v>
      </c>
      <c r="G322" t="s">
        <v>1396</v>
      </c>
      <c r="H322" t="s">
        <v>582</v>
      </c>
      <c r="I322" t="s">
        <v>582</v>
      </c>
      <c r="J322" t="s">
        <v>582</v>
      </c>
      <c r="K322" t="s">
        <v>582</v>
      </c>
      <c r="L322" t="s">
        <v>1396</v>
      </c>
      <c r="M322" t="s">
        <v>1396</v>
      </c>
      <c r="N322" t="s">
        <v>1396</v>
      </c>
      <c r="O322" t="s">
        <v>582</v>
      </c>
      <c r="P322">
        <v>0</v>
      </c>
      <c r="Q322">
        <v>0</v>
      </c>
      <c r="R322">
        <v>0</v>
      </c>
      <c r="S322">
        <v>0</v>
      </c>
      <c r="T322">
        <v>0</v>
      </c>
      <c r="U322">
        <v>0</v>
      </c>
    </row>
    <row r="323" spans="1:21" x14ac:dyDescent="0.25">
      <c r="A323" t="s">
        <v>2953</v>
      </c>
      <c r="B323" t="s">
        <v>2954</v>
      </c>
      <c r="C323" t="s">
        <v>2955</v>
      </c>
      <c r="D323" t="s">
        <v>2956</v>
      </c>
      <c r="E323" t="s">
        <v>2957</v>
      </c>
      <c r="F323" t="s">
        <v>2893</v>
      </c>
      <c r="G323" t="s">
        <v>1396</v>
      </c>
      <c r="H323" t="s">
        <v>583</v>
      </c>
      <c r="I323" t="s">
        <v>583</v>
      </c>
      <c r="J323" t="s">
        <v>582</v>
      </c>
      <c r="K323" t="s">
        <v>582</v>
      </c>
      <c r="L323" t="s">
        <v>1396</v>
      </c>
      <c r="M323" t="s">
        <v>1396</v>
      </c>
      <c r="N323" t="s">
        <v>1396</v>
      </c>
      <c r="O323" t="s">
        <v>583</v>
      </c>
      <c r="P323">
        <v>0</v>
      </c>
      <c r="Q323">
        <v>0</v>
      </c>
      <c r="R323">
        <v>121</v>
      </c>
      <c r="S323">
        <v>0</v>
      </c>
      <c r="T323">
        <v>0</v>
      </c>
      <c r="U323">
        <v>0</v>
      </c>
    </row>
    <row r="324" spans="1:21" x14ac:dyDescent="0.25">
      <c r="A324" t="s">
        <v>2958</v>
      </c>
      <c r="B324" t="s">
        <v>2118</v>
      </c>
      <c r="C324" t="s">
        <v>2959</v>
      </c>
      <c r="D324" t="s">
        <v>2960</v>
      </c>
      <c r="E324" t="s">
        <v>2961</v>
      </c>
      <c r="F324" t="s">
        <v>1396</v>
      </c>
      <c r="G324" t="s">
        <v>1396</v>
      </c>
      <c r="H324" t="s">
        <v>582</v>
      </c>
      <c r="I324" t="s">
        <v>582</v>
      </c>
      <c r="J324" t="s">
        <v>582</v>
      </c>
      <c r="K324" t="s">
        <v>582</v>
      </c>
      <c r="L324" t="s">
        <v>1396</v>
      </c>
      <c r="M324" t="s">
        <v>1396</v>
      </c>
      <c r="N324" t="s">
        <v>1396</v>
      </c>
      <c r="O324" t="s">
        <v>582</v>
      </c>
      <c r="P324">
        <v>0</v>
      </c>
      <c r="Q324">
        <v>0</v>
      </c>
      <c r="R324">
        <v>0</v>
      </c>
      <c r="S324">
        <v>0</v>
      </c>
      <c r="T324">
        <v>0</v>
      </c>
      <c r="U324">
        <v>0</v>
      </c>
    </row>
    <row r="325" spans="1:21" x14ac:dyDescent="0.25">
      <c r="A325" t="s">
        <v>2962</v>
      </c>
      <c r="B325" t="s">
        <v>2963</v>
      </c>
      <c r="C325" t="s">
        <v>2964</v>
      </c>
      <c r="D325" t="s">
        <v>2965</v>
      </c>
      <c r="E325" t="s">
        <v>2966</v>
      </c>
      <c r="F325" t="s">
        <v>2893</v>
      </c>
      <c r="G325" t="s">
        <v>1396</v>
      </c>
      <c r="H325" t="s">
        <v>582</v>
      </c>
      <c r="I325" t="s">
        <v>582</v>
      </c>
      <c r="J325" t="s">
        <v>582</v>
      </c>
      <c r="K325" t="s">
        <v>582</v>
      </c>
      <c r="L325" t="s">
        <v>1396</v>
      </c>
      <c r="M325" t="s">
        <v>1396</v>
      </c>
      <c r="N325" t="s">
        <v>1396</v>
      </c>
      <c r="O325" t="s">
        <v>582</v>
      </c>
      <c r="P325">
        <v>0</v>
      </c>
      <c r="Q325">
        <v>0</v>
      </c>
      <c r="R325">
        <v>0</v>
      </c>
      <c r="S325">
        <v>0</v>
      </c>
      <c r="T325">
        <v>0</v>
      </c>
      <c r="U325">
        <v>0</v>
      </c>
    </row>
    <row r="326" spans="1:21" x14ac:dyDescent="0.25">
      <c r="A326" t="s">
        <v>2967</v>
      </c>
      <c r="B326" t="s">
        <v>1226</v>
      </c>
      <c r="C326" t="s">
        <v>2968</v>
      </c>
      <c r="D326" t="s">
        <v>2969</v>
      </c>
      <c r="E326" t="s">
        <v>2970</v>
      </c>
      <c r="F326" t="s">
        <v>2893</v>
      </c>
      <c r="G326" t="s">
        <v>1396</v>
      </c>
      <c r="H326" t="s">
        <v>583</v>
      </c>
      <c r="I326" t="s">
        <v>583</v>
      </c>
      <c r="J326" t="s">
        <v>582</v>
      </c>
      <c r="K326" t="s">
        <v>582</v>
      </c>
      <c r="L326" t="s">
        <v>1396</v>
      </c>
      <c r="M326" t="s">
        <v>1396</v>
      </c>
      <c r="N326" t="s">
        <v>1396</v>
      </c>
      <c r="O326" t="s">
        <v>582</v>
      </c>
      <c r="P326">
        <v>0</v>
      </c>
      <c r="Q326">
        <v>0</v>
      </c>
      <c r="R326">
        <v>0</v>
      </c>
      <c r="S326">
        <v>0</v>
      </c>
      <c r="T326">
        <v>0</v>
      </c>
      <c r="U326">
        <v>0</v>
      </c>
    </row>
    <row r="327" spans="1:21" x14ac:dyDescent="0.25">
      <c r="A327" t="s">
        <v>2971</v>
      </c>
      <c r="B327" t="s">
        <v>1533</v>
      </c>
      <c r="C327" t="s">
        <v>2972</v>
      </c>
      <c r="D327" t="s">
        <v>2973</v>
      </c>
      <c r="E327" t="s">
        <v>2974</v>
      </c>
      <c r="F327" t="s">
        <v>2893</v>
      </c>
      <c r="G327" t="s">
        <v>1396</v>
      </c>
      <c r="H327" t="s">
        <v>582</v>
      </c>
      <c r="I327" t="s">
        <v>582</v>
      </c>
      <c r="J327" t="s">
        <v>582</v>
      </c>
      <c r="K327" t="s">
        <v>582</v>
      </c>
      <c r="L327" t="s">
        <v>1396</v>
      </c>
      <c r="M327" t="s">
        <v>1396</v>
      </c>
      <c r="N327" t="s">
        <v>1396</v>
      </c>
      <c r="O327" t="s">
        <v>582</v>
      </c>
      <c r="P327">
        <v>0</v>
      </c>
      <c r="Q327">
        <v>0</v>
      </c>
      <c r="R327">
        <v>0</v>
      </c>
      <c r="S327">
        <v>0</v>
      </c>
      <c r="T327">
        <v>0</v>
      </c>
      <c r="U327">
        <v>0</v>
      </c>
    </row>
    <row r="328" spans="1:21" x14ac:dyDescent="0.25">
      <c r="A328" t="s">
        <v>2975</v>
      </c>
      <c r="B328" t="s">
        <v>2976</v>
      </c>
      <c r="C328" t="s">
        <v>2977</v>
      </c>
      <c r="D328" t="s">
        <v>2978</v>
      </c>
      <c r="E328" t="s">
        <v>2979</v>
      </c>
      <c r="F328" t="s">
        <v>2893</v>
      </c>
      <c r="G328" t="s">
        <v>1396</v>
      </c>
      <c r="H328" t="s">
        <v>582</v>
      </c>
      <c r="I328" t="s">
        <v>582</v>
      </c>
      <c r="J328" t="s">
        <v>582</v>
      </c>
      <c r="K328" t="s">
        <v>582</v>
      </c>
      <c r="L328" t="s">
        <v>1396</v>
      </c>
      <c r="M328" t="s">
        <v>1396</v>
      </c>
      <c r="N328" t="s">
        <v>1396</v>
      </c>
      <c r="O328" t="s">
        <v>582</v>
      </c>
      <c r="P328">
        <v>0</v>
      </c>
      <c r="Q328">
        <v>0</v>
      </c>
      <c r="R328">
        <v>0</v>
      </c>
      <c r="S328">
        <v>0</v>
      </c>
      <c r="T328">
        <v>0</v>
      </c>
      <c r="U328">
        <v>0</v>
      </c>
    </row>
    <row r="329" spans="1:21" x14ac:dyDescent="0.25">
      <c r="A329" t="s">
        <v>2980</v>
      </c>
      <c r="B329" t="s">
        <v>2492</v>
      </c>
      <c r="C329" t="s">
        <v>2981</v>
      </c>
      <c r="D329" t="s">
        <v>2982</v>
      </c>
      <c r="E329" t="s">
        <v>2983</v>
      </c>
      <c r="F329" t="s">
        <v>2893</v>
      </c>
      <c r="G329" t="s">
        <v>1396</v>
      </c>
      <c r="H329" t="s">
        <v>583</v>
      </c>
      <c r="I329" t="s">
        <v>583</v>
      </c>
      <c r="J329" t="s">
        <v>583</v>
      </c>
      <c r="K329" t="s">
        <v>582</v>
      </c>
      <c r="L329" t="s">
        <v>1396</v>
      </c>
      <c r="M329" t="s">
        <v>1396</v>
      </c>
      <c r="N329" t="s">
        <v>1396</v>
      </c>
      <c r="O329" t="s">
        <v>583</v>
      </c>
      <c r="P329">
        <v>0</v>
      </c>
      <c r="Q329">
        <v>0</v>
      </c>
      <c r="R329">
        <v>305</v>
      </c>
      <c r="S329">
        <v>0</v>
      </c>
      <c r="T329">
        <v>0</v>
      </c>
      <c r="U329">
        <v>0</v>
      </c>
    </row>
    <row r="330" spans="1:21" x14ac:dyDescent="0.25">
      <c r="A330" t="s">
        <v>2984</v>
      </c>
      <c r="B330" t="s">
        <v>1543</v>
      </c>
      <c r="C330" t="s">
        <v>2985</v>
      </c>
      <c r="D330" t="s">
        <v>2986</v>
      </c>
      <c r="E330" t="s">
        <v>2987</v>
      </c>
      <c r="F330" t="s">
        <v>2893</v>
      </c>
      <c r="G330" t="s">
        <v>1396</v>
      </c>
      <c r="H330" t="s">
        <v>583</v>
      </c>
      <c r="I330" t="s">
        <v>582</v>
      </c>
      <c r="J330" t="s">
        <v>582</v>
      </c>
      <c r="K330" t="s">
        <v>582</v>
      </c>
      <c r="L330" t="s">
        <v>1396</v>
      </c>
      <c r="M330" t="s">
        <v>1396</v>
      </c>
      <c r="N330" t="s">
        <v>1396</v>
      </c>
      <c r="O330" t="s">
        <v>583</v>
      </c>
      <c r="P330">
        <v>128</v>
      </c>
      <c r="Q330">
        <v>0</v>
      </c>
      <c r="R330">
        <v>0</v>
      </c>
      <c r="S330">
        <v>0</v>
      </c>
      <c r="T330">
        <v>0</v>
      </c>
      <c r="U330">
        <v>0</v>
      </c>
    </row>
    <row r="331" spans="1:21" x14ac:dyDescent="0.25">
      <c r="A331" t="s">
        <v>2988</v>
      </c>
      <c r="B331" t="s">
        <v>1246</v>
      </c>
      <c r="C331" t="s">
        <v>2989</v>
      </c>
      <c r="D331" t="s">
        <v>2990</v>
      </c>
      <c r="E331" t="s">
        <v>2991</v>
      </c>
      <c r="F331" t="s">
        <v>2893</v>
      </c>
      <c r="G331" t="s">
        <v>1396</v>
      </c>
      <c r="H331" t="s">
        <v>582</v>
      </c>
      <c r="I331" t="s">
        <v>582</v>
      </c>
      <c r="J331" t="s">
        <v>582</v>
      </c>
      <c r="K331" t="s">
        <v>582</v>
      </c>
      <c r="L331" t="s">
        <v>1396</v>
      </c>
      <c r="M331" t="s">
        <v>1396</v>
      </c>
      <c r="N331" t="s">
        <v>1396</v>
      </c>
      <c r="O331" t="s">
        <v>582</v>
      </c>
      <c r="P331">
        <v>0</v>
      </c>
      <c r="Q331">
        <v>0</v>
      </c>
      <c r="R331">
        <v>0</v>
      </c>
      <c r="S331">
        <v>0</v>
      </c>
      <c r="T331">
        <v>0</v>
      </c>
      <c r="U331">
        <v>0</v>
      </c>
    </row>
    <row r="332" spans="1:21" x14ac:dyDescent="0.25">
      <c r="A332" t="s">
        <v>2992</v>
      </c>
      <c r="B332" t="s">
        <v>1629</v>
      </c>
      <c r="C332" t="s">
        <v>2665</v>
      </c>
      <c r="D332" t="s">
        <v>2993</v>
      </c>
      <c r="E332" t="s">
        <v>2994</v>
      </c>
      <c r="F332" t="s">
        <v>2893</v>
      </c>
      <c r="G332" t="s">
        <v>1396</v>
      </c>
      <c r="H332" t="s">
        <v>582</v>
      </c>
      <c r="I332" t="s">
        <v>583</v>
      </c>
      <c r="J332" t="s">
        <v>582</v>
      </c>
      <c r="K332" t="s">
        <v>583</v>
      </c>
      <c r="L332" t="s">
        <v>590</v>
      </c>
      <c r="M332" t="s">
        <v>2995</v>
      </c>
      <c r="N332" t="s">
        <v>1396</v>
      </c>
      <c r="O332" t="s">
        <v>583</v>
      </c>
      <c r="P332">
        <v>0</v>
      </c>
      <c r="Q332">
        <v>0</v>
      </c>
      <c r="R332">
        <v>0</v>
      </c>
      <c r="S332">
        <v>148</v>
      </c>
      <c r="T332">
        <v>0</v>
      </c>
      <c r="U332">
        <v>0</v>
      </c>
    </row>
    <row r="333" spans="1:21" x14ac:dyDescent="0.25">
      <c r="A333" t="s">
        <v>2996</v>
      </c>
      <c r="B333" t="s">
        <v>2997</v>
      </c>
      <c r="C333" t="s">
        <v>2998</v>
      </c>
      <c r="D333" t="s">
        <v>2999</v>
      </c>
      <c r="E333" t="s">
        <v>3000</v>
      </c>
      <c r="F333" t="s">
        <v>2893</v>
      </c>
      <c r="G333" t="s">
        <v>1396</v>
      </c>
      <c r="H333" t="s">
        <v>582</v>
      </c>
      <c r="I333" t="s">
        <v>583</v>
      </c>
      <c r="J333" t="s">
        <v>582</v>
      </c>
      <c r="K333" t="s">
        <v>583</v>
      </c>
      <c r="L333" t="s">
        <v>590</v>
      </c>
      <c r="M333" t="s">
        <v>3001</v>
      </c>
      <c r="N333" t="s">
        <v>1396</v>
      </c>
      <c r="O333" t="s">
        <v>583</v>
      </c>
      <c r="P333">
        <v>0</v>
      </c>
      <c r="Q333">
        <v>0</v>
      </c>
      <c r="R333">
        <v>0</v>
      </c>
      <c r="S333">
        <v>155</v>
      </c>
      <c r="T333">
        <v>0</v>
      </c>
      <c r="U333">
        <v>0</v>
      </c>
    </row>
    <row r="334" spans="1:21" x14ac:dyDescent="0.25">
      <c r="A334" t="s">
        <v>3002</v>
      </c>
      <c r="B334" t="s">
        <v>1956</v>
      </c>
      <c r="C334" t="s">
        <v>3003</v>
      </c>
      <c r="D334" t="s">
        <v>3004</v>
      </c>
      <c r="E334" t="s">
        <v>3005</v>
      </c>
      <c r="F334" t="s">
        <v>2893</v>
      </c>
      <c r="G334" t="s">
        <v>1396</v>
      </c>
      <c r="H334" t="s">
        <v>582</v>
      </c>
      <c r="I334" t="s">
        <v>582</v>
      </c>
      <c r="J334" t="s">
        <v>582</v>
      </c>
      <c r="K334" t="s">
        <v>582</v>
      </c>
      <c r="L334" t="s">
        <v>1396</v>
      </c>
      <c r="M334" t="s">
        <v>1396</v>
      </c>
      <c r="N334" t="s">
        <v>1396</v>
      </c>
      <c r="O334" t="s">
        <v>582</v>
      </c>
      <c r="P334">
        <v>0</v>
      </c>
      <c r="Q334">
        <v>0</v>
      </c>
      <c r="R334">
        <v>0</v>
      </c>
      <c r="S334">
        <v>0</v>
      </c>
      <c r="T334">
        <v>0</v>
      </c>
      <c r="U334">
        <v>0</v>
      </c>
    </row>
    <row r="335" spans="1:21" x14ac:dyDescent="0.25">
      <c r="A335" t="s">
        <v>3006</v>
      </c>
      <c r="B335" t="s">
        <v>3007</v>
      </c>
      <c r="C335" t="s">
        <v>3008</v>
      </c>
      <c r="D335" t="s">
        <v>3009</v>
      </c>
      <c r="E335" t="s">
        <v>3010</v>
      </c>
      <c r="F335" t="s">
        <v>2893</v>
      </c>
      <c r="G335" t="s">
        <v>1396</v>
      </c>
      <c r="H335" t="s">
        <v>583</v>
      </c>
      <c r="I335" t="s">
        <v>582</v>
      </c>
      <c r="J335" t="s">
        <v>582</v>
      </c>
      <c r="K335" t="s">
        <v>582</v>
      </c>
      <c r="L335" t="s">
        <v>1396</v>
      </c>
      <c r="M335" t="s">
        <v>1396</v>
      </c>
      <c r="N335" t="s">
        <v>1396</v>
      </c>
      <c r="O335" t="s">
        <v>583</v>
      </c>
      <c r="P335">
        <v>71</v>
      </c>
      <c r="Q335">
        <v>0</v>
      </c>
      <c r="R335">
        <v>0</v>
      </c>
      <c r="S335">
        <v>0</v>
      </c>
      <c r="T335">
        <v>0</v>
      </c>
      <c r="U335">
        <v>0</v>
      </c>
    </row>
    <row r="336" spans="1:21" x14ac:dyDescent="0.25">
      <c r="A336" t="s">
        <v>3011</v>
      </c>
      <c r="B336" t="s">
        <v>2217</v>
      </c>
      <c r="C336" t="s">
        <v>3012</v>
      </c>
      <c r="D336" t="s">
        <v>3013</v>
      </c>
      <c r="E336" t="s">
        <v>3014</v>
      </c>
      <c r="F336" t="s">
        <v>1626</v>
      </c>
      <c r="G336" t="s">
        <v>1396</v>
      </c>
      <c r="H336" t="s">
        <v>583</v>
      </c>
      <c r="I336" t="s">
        <v>582</v>
      </c>
      <c r="J336" t="s">
        <v>582</v>
      </c>
      <c r="K336" t="s">
        <v>582</v>
      </c>
      <c r="L336" t="s">
        <v>1396</v>
      </c>
      <c r="M336" t="s">
        <v>1396</v>
      </c>
      <c r="N336" t="s">
        <v>3015</v>
      </c>
      <c r="O336" t="s">
        <v>583</v>
      </c>
      <c r="P336">
        <v>0</v>
      </c>
      <c r="Q336">
        <v>1</v>
      </c>
      <c r="R336">
        <v>0</v>
      </c>
      <c r="S336">
        <v>0</v>
      </c>
      <c r="T336">
        <v>0</v>
      </c>
      <c r="U336">
        <v>0</v>
      </c>
    </row>
    <row r="337" spans="1:21" x14ac:dyDescent="0.25">
      <c r="A337" t="s">
        <v>3016</v>
      </c>
      <c r="B337" t="s">
        <v>3017</v>
      </c>
      <c r="C337" t="s">
        <v>3018</v>
      </c>
      <c r="D337" t="s">
        <v>3019</v>
      </c>
      <c r="E337" t="s">
        <v>3020</v>
      </c>
      <c r="F337" t="s">
        <v>2893</v>
      </c>
      <c r="G337" t="s">
        <v>1396</v>
      </c>
      <c r="H337" t="s">
        <v>583</v>
      </c>
      <c r="I337" t="s">
        <v>582</v>
      </c>
      <c r="J337" t="s">
        <v>582</v>
      </c>
      <c r="K337" t="s">
        <v>582</v>
      </c>
      <c r="L337" t="s">
        <v>1396</v>
      </c>
      <c r="M337" t="s">
        <v>1396</v>
      </c>
      <c r="N337" t="s">
        <v>1396</v>
      </c>
      <c r="O337" t="s">
        <v>583</v>
      </c>
      <c r="P337">
        <v>102</v>
      </c>
      <c r="Q337">
        <v>7</v>
      </c>
      <c r="R337">
        <v>0</v>
      </c>
      <c r="S337">
        <v>0</v>
      </c>
      <c r="T337">
        <v>0</v>
      </c>
      <c r="U337">
        <v>0</v>
      </c>
    </row>
    <row r="338" spans="1:21" x14ac:dyDescent="0.25">
      <c r="A338" t="s">
        <v>3021</v>
      </c>
      <c r="B338" t="s">
        <v>3022</v>
      </c>
      <c r="C338" t="s">
        <v>3023</v>
      </c>
      <c r="D338" t="s">
        <v>3024</v>
      </c>
      <c r="E338" t="s">
        <v>3025</v>
      </c>
      <c r="F338" t="s">
        <v>2893</v>
      </c>
      <c r="G338" t="s">
        <v>1396</v>
      </c>
      <c r="H338" t="s">
        <v>583</v>
      </c>
      <c r="I338" t="s">
        <v>582</v>
      </c>
      <c r="J338" t="s">
        <v>582</v>
      </c>
      <c r="K338" t="s">
        <v>582</v>
      </c>
      <c r="L338" t="s">
        <v>1396</v>
      </c>
      <c r="M338" t="s">
        <v>1396</v>
      </c>
      <c r="N338" t="s">
        <v>1396</v>
      </c>
      <c r="O338" t="s">
        <v>582</v>
      </c>
      <c r="P338">
        <v>0</v>
      </c>
      <c r="Q338">
        <v>0</v>
      </c>
      <c r="R338">
        <v>0</v>
      </c>
      <c r="S338">
        <v>0</v>
      </c>
      <c r="T338">
        <v>0</v>
      </c>
      <c r="U338">
        <v>0</v>
      </c>
    </row>
    <row r="339" spans="1:21" x14ac:dyDescent="0.25">
      <c r="A339" t="s">
        <v>3026</v>
      </c>
      <c r="B339" t="s">
        <v>3027</v>
      </c>
      <c r="C339" t="s">
        <v>3028</v>
      </c>
      <c r="D339" t="s">
        <v>3029</v>
      </c>
      <c r="E339" t="s">
        <v>3030</v>
      </c>
      <c r="F339" t="s">
        <v>2893</v>
      </c>
      <c r="G339" t="s">
        <v>1396</v>
      </c>
      <c r="H339" t="s">
        <v>583</v>
      </c>
      <c r="I339" t="s">
        <v>583</v>
      </c>
      <c r="J339" t="s">
        <v>582</v>
      </c>
      <c r="K339" t="s">
        <v>583</v>
      </c>
      <c r="L339" t="s">
        <v>590</v>
      </c>
      <c r="M339" t="s">
        <v>3031</v>
      </c>
      <c r="N339" t="s">
        <v>1396</v>
      </c>
      <c r="O339" t="s">
        <v>583</v>
      </c>
      <c r="P339">
        <v>80</v>
      </c>
      <c r="Q339">
        <v>0</v>
      </c>
      <c r="R339">
        <v>71</v>
      </c>
      <c r="S339">
        <v>0</v>
      </c>
      <c r="T339">
        <v>0</v>
      </c>
      <c r="U339">
        <v>0</v>
      </c>
    </row>
    <row r="340" spans="1:21" x14ac:dyDescent="0.25">
      <c r="A340" t="s">
        <v>3032</v>
      </c>
      <c r="B340" t="s">
        <v>3033</v>
      </c>
      <c r="C340" t="s">
        <v>3034</v>
      </c>
      <c r="D340" t="s">
        <v>3035</v>
      </c>
      <c r="E340" t="s">
        <v>3036</v>
      </c>
      <c r="F340" t="s">
        <v>2893</v>
      </c>
      <c r="G340" t="s">
        <v>1396</v>
      </c>
      <c r="H340" t="s">
        <v>583</v>
      </c>
      <c r="I340" t="s">
        <v>583</v>
      </c>
      <c r="J340" t="s">
        <v>582</v>
      </c>
      <c r="K340" t="s">
        <v>583</v>
      </c>
      <c r="L340" t="s">
        <v>590</v>
      </c>
      <c r="M340" t="s">
        <v>3037</v>
      </c>
      <c r="N340" t="s">
        <v>1396</v>
      </c>
      <c r="O340" t="s">
        <v>583</v>
      </c>
      <c r="P340">
        <v>15</v>
      </c>
      <c r="Q340">
        <v>0</v>
      </c>
      <c r="R340">
        <v>44</v>
      </c>
      <c r="S340">
        <v>0</v>
      </c>
      <c r="T340">
        <v>0</v>
      </c>
      <c r="U340">
        <v>0</v>
      </c>
    </row>
    <row r="341" spans="1:21" x14ac:dyDescent="0.25">
      <c r="A341" t="s">
        <v>3038</v>
      </c>
      <c r="B341" t="s">
        <v>577</v>
      </c>
      <c r="C341" t="s">
        <v>578</v>
      </c>
      <c r="D341" t="s">
        <v>579</v>
      </c>
      <c r="E341" t="s">
        <v>580</v>
      </c>
      <c r="F341" t="s">
        <v>581</v>
      </c>
      <c r="G341" t="s">
        <v>1396</v>
      </c>
      <c r="H341" t="s">
        <v>582</v>
      </c>
      <c r="I341" t="s">
        <v>583</v>
      </c>
      <c r="J341" t="s">
        <v>582</v>
      </c>
      <c r="K341" t="s">
        <v>583</v>
      </c>
      <c r="L341" t="s">
        <v>584</v>
      </c>
      <c r="M341" t="s">
        <v>585</v>
      </c>
      <c r="N341" t="s">
        <v>1396</v>
      </c>
      <c r="O341" t="s">
        <v>583</v>
      </c>
      <c r="P341">
        <v>0</v>
      </c>
      <c r="Q341">
        <v>0</v>
      </c>
      <c r="R341">
        <v>236</v>
      </c>
      <c r="S341">
        <v>34</v>
      </c>
      <c r="T341">
        <v>0</v>
      </c>
      <c r="U341">
        <v>0</v>
      </c>
    </row>
    <row r="342" spans="1:21" x14ac:dyDescent="0.25">
      <c r="A342" t="s">
        <v>3039</v>
      </c>
      <c r="B342" t="s">
        <v>586</v>
      </c>
      <c r="C342" t="s">
        <v>587</v>
      </c>
      <c r="D342" t="s">
        <v>588</v>
      </c>
      <c r="E342" t="s">
        <v>589</v>
      </c>
      <c r="F342" t="s">
        <v>581</v>
      </c>
      <c r="G342" t="s">
        <v>1396</v>
      </c>
      <c r="H342" t="s">
        <v>582</v>
      </c>
      <c r="I342" t="s">
        <v>583</v>
      </c>
      <c r="J342" t="s">
        <v>582</v>
      </c>
      <c r="K342" t="s">
        <v>583</v>
      </c>
      <c r="L342" t="s">
        <v>590</v>
      </c>
      <c r="M342" t="s">
        <v>585</v>
      </c>
      <c r="N342" t="s">
        <v>1396</v>
      </c>
      <c r="O342" t="s">
        <v>583</v>
      </c>
      <c r="P342">
        <v>0</v>
      </c>
      <c r="Q342">
        <v>0</v>
      </c>
      <c r="R342">
        <v>5</v>
      </c>
      <c r="S342">
        <v>376</v>
      </c>
      <c r="T342">
        <v>0</v>
      </c>
      <c r="U342">
        <v>0</v>
      </c>
    </row>
    <row r="343" spans="1:21" x14ac:dyDescent="0.25">
      <c r="A343" t="s">
        <v>3040</v>
      </c>
      <c r="B343" t="s">
        <v>591</v>
      </c>
      <c r="C343" t="s">
        <v>592</v>
      </c>
      <c r="D343" t="s">
        <v>593</v>
      </c>
      <c r="E343" t="s">
        <v>594</v>
      </c>
      <c r="F343" t="s">
        <v>581</v>
      </c>
      <c r="G343" t="s">
        <v>1396</v>
      </c>
      <c r="H343" t="s">
        <v>583</v>
      </c>
      <c r="I343" t="s">
        <v>583</v>
      </c>
      <c r="J343" t="s">
        <v>582</v>
      </c>
      <c r="K343" t="s">
        <v>583</v>
      </c>
      <c r="L343" t="s">
        <v>590</v>
      </c>
      <c r="M343" t="s">
        <v>595</v>
      </c>
      <c r="N343" t="s">
        <v>1396</v>
      </c>
      <c r="O343" t="s">
        <v>583</v>
      </c>
      <c r="P343">
        <v>94</v>
      </c>
      <c r="Q343">
        <v>141</v>
      </c>
      <c r="R343">
        <v>30</v>
      </c>
      <c r="S343">
        <v>0</v>
      </c>
      <c r="T343">
        <v>0</v>
      </c>
      <c r="U343">
        <v>0</v>
      </c>
    </row>
    <row r="344" spans="1:21" x14ac:dyDescent="0.25">
      <c r="A344" t="s">
        <v>3041</v>
      </c>
      <c r="B344" t="s">
        <v>596</v>
      </c>
      <c r="C344" t="s">
        <v>597</v>
      </c>
      <c r="D344" t="s">
        <v>598</v>
      </c>
      <c r="E344" t="s">
        <v>599</v>
      </c>
      <c r="F344" t="s">
        <v>581</v>
      </c>
      <c r="G344" t="s">
        <v>1396</v>
      </c>
      <c r="H344" t="s">
        <v>582</v>
      </c>
      <c r="I344" t="s">
        <v>582</v>
      </c>
      <c r="J344" t="s">
        <v>582</v>
      </c>
      <c r="K344" t="s">
        <v>582</v>
      </c>
      <c r="L344" t="s">
        <v>1396</v>
      </c>
      <c r="M344" t="s">
        <v>1396</v>
      </c>
      <c r="N344" t="s">
        <v>1396</v>
      </c>
      <c r="O344" t="s">
        <v>582</v>
      </c>
      <c r="P344">
        <v>0</v>
      </c>
      <c r="Q344">
        <v>0</v>
      </c>
      <c r="R344">
        <v>0</v>
      </c>
      <c r="S344">
        <v>0</v>
      </c>
      <c r="T344">
        <v>0</v>
      </c>
      <c r="U344">
        <v>0</v>
      </c>
    </row>
    <row r="345" spans="1:21" x14ac:dyDescent="0.25">
      <c r="A345" t="s">
        <v>3042</v>
      </c>
      <c r="B345" t="s">
        <v>600</v>
      </c>
      <c r="C345" t="s">
        <v>601</v>
      </c>
      <c r="D345" t="s">
        <v>602</v>
      </c>
      <c r="E345" t="s">
        <v>603</v>
      </c>
      <c r="F345" t="s">
        <v>581</v>
      </c>
      <c r="G345" t="s">
        <v>1396</v>
      </c>
      <c r="H345" t="s">
        <v>583</v>
      </c>
      <c r="I345" t="s">
        <v>582</v>
      </c>
      <c r="J345" t="s">
        <v>582</v>
      </c>
      <c r="K345" t="s">
        <v>582</v>
      </c>
      <c r="L345" t="s">
        <v>1396</v>
      </c>
      <c r="M345" t="s">
        <v>1396</v>
      </c>
      <c r="N345" t="s">
        <v>604</v>
      </c>
      <c r="O345" t="s">
        <v>583</v>
      </c>
      <c r="P345">
        <v>0</v>
      </c>
      <c r="Q345">
        <v>6</v>
      </c>
      <c r="R345">
        <v>0</v>
      </c>
      <c r="S345">
        <v>0</v>
      </c>
      <c r="T345">
        <v>0</v>
      </c>
      <c r="U345">
        <v>0</v>
      </c>
    </row>
    <row r="346" spans="1:21" x14ac:dyDescent="0.25">
      <c r="A346" t="s">
        <v>3043</v>
      </c>
      <c r="B346" t="s">
        <v>605</v>
      </c>
      <c r="C346" t="s">
        <v>606</v>
      </c>
      <c r="D346" t="s">
        <v>607</v>
      </c>
      <c r="E346" t="s">
        <v>608</v>
      </c>
      <c r="F346" t="s">
        <v>581</v>
      </c>
      <c r="G346" t="s">
        <v>1396</v>
      </c>
      <c r="H346" t="s">
        <v>582</v>
      </c>
      <c r="I346" t="s">
        <v>582</v>
      </c>
      <c r="J346" t="s">
        <v>582</v>
      </c>
      <c r="K346" t="s">
        <v>582</v>
      </c>
      <c r="L346" t="s">
        <v>1396</v>
      </c>
      <c r="M346" t="s">
        <v>1396</v>
      </c>
      <c r="N346" t="s">
        <v>1396</v>
      </c>
      <c r="O346" t="s">
        <v>582</v>
      </c>
      <c r="P346">
        <v>0</v>
      </c>
      <c r="Q346">
        <v>0</v>
      </c>
      <c r="R346">
        <v>0</v>
      </c>
      <c r="S346">
        <v>0</v>
      </c>
      <c r="T346">
        <v>0</v>
      </c>
      <c r="U346">
        <v>0</v>
      </c>
    </row>
    <row r="347" spans="1:21" x14ac:dyDescent="0.25">
      <c r="A347" t="s">
        <v>3044</v>
      </c>
      <c r="B347" t="s">
        <v>609</v>
      </c>
      <c r="C347" t="s">
        <v>610</v>
      </c>
      <c r="D347" t="s">
        <v>611</v>
      </c>
      <c r="E347" t="s">
        <v>612</v>
      </c>
      <c r="F347" t="s">
        <v>581</v>
      </c>
      <c r="G347" t="s">
        <v>1396</v>
      </c>
      <c r="H347" t="s">
        <v>582</v>
      </c>
      <c r="I347" t="s">
        <v>582</v>
      </c>
      <c r="J347" t="s">
        <v>582</v>
      </c>
      <c r="K347" t="s">
        <v>582</v>
      </c>
      <c r="L347" t="s">
        <v>1396</v>
      </c>
      <c r="M347" t="s">
        <v>1396</v>
      </c>
      <c r="N347" t="s">
        <v>1396</v>
      </c>
      <c r="O347" t="s">
        <v>582</v>
      </c>
      <c r="P347">
        <v>0</v>
      </c>
      <c r="Q347">
        <v>0</v>
      </c>
      <c r="R347">
        <v>0</v>
      </c>
      <c r="S347">
        <v>0</v>
      </c>
      <c r="T347">
        <v>0</v>
      </c>
      <c r="U347">
        <v>0</v>
      </c>
    </row>
    <row r="348" spans="1:21" x14ac:dyDescent="0.25">
      <c r="A348" t="s">
        <v>3045</v>
      </c>
      <c r="B348" t="s">
        <v>3046</v>
      </c>
      <c r="C348" t="s">
        <v>3047</v>
      </c>
      <c r="D348" t="s">
        <v>3048</v>
      </c>
      <c r="E348" t="s">
        <v>3049</v>
      </c>
      <c r="F348" t="s">
        <v>3050</v>
      </c>
      <c r="G348" t="s">
        <v>1396</v>
      </c>
      <c r="H348" t="s">
        <v>582</v>
      </c>
      <c r="I348" t="s">
        <v>582</v>
      </c>
      <c r="J348" t="s">
        <v>582</v>
      </c>
      <c r="K348" t="s">
        <v>582</v>
      </c>
      <c r="L348" t="s">
        <v>1396</v>
      </c>
      <c r="M348" t="s">
        <v>1396</v>
      </c>
      <c r="N348" t="s">
        <v>1396</v>
      </c>
      <c r="O348" t="s">
        <v>582</v>
      </c>
      <c r="P348">
        <v>0</v>
      </c>
      <c r="Q348">
        <v>0</v>
      </c>
      <c r="R348">
        <v>0</v>
      </c>
      <c r="S348">
        <v>0</v>
      </c>
      <c r="T348">
        <v>0</v>
      </c>
      <c r="U348">
        <v>0</v>
      </c>
    </row>
    <row r="349" spans="1:21" x14ac:dyDescent="0.25">
      <c r="A349" t="s">
        <v>3051</v>
      </c>
      <c r="B349" t="s">
        <v>2926</v>
      </c>
      <c r="C349" t="s">
        <v>3052</v>
      </c>
      <c r="D349" t="s">
        <v>3053</v>
      </c>
      <c r="E349" t="s">
        <v>3054</v>
      </c>
      <c r="F349" t="s">
        <v>3050</v>
      </c>
      <c r="G349" t="s">
        <v>1396</v>
      </c>
      <c r="H349" t="s">
        <v>582</v>
      </c>
      <c r="I349" t="s">
        <v>582</v>
      </c>
      <c r="J349" t="s">
        <v>582</v>
      </c>
      <c r="K349" t="s">
        <v>582</v>
      </c>
      <c r="L349" t="s">
        <v>1396</v>
      </c>
      <c r="M349" t="s">
        <v>1396</v>
      </c>
      <c r="N349" t="s">
        <v>1396</v>
      </c>
      <c r="O349" t="s">
        <v>582</v>
      </c>
      <c r="P349">
        <v>0</v>
      </c>
      <c r="Q349">
        <v>0</v>
      </c>
      <c r="R349">
        <v>0</v>
      </c>
      <c r="S349">
        <v>0</v>
      </c>
      <c r="T349">
        <v>0</v>
      </c>
      <c r="U349">
        <v>0</v>
      </c>
    </row>
    <row r="350" spans="1:21" x14ac:dyDescent="0.25">
      <c r="A350" t="s">
        <v>3055</v>
      </c>
      <c r="B350" t="s">
        <v>1543</v>
      </c>
      <c r="C350" t="s">
        <v>3056</v>
      </c>
      <c r="D350" t="s">
        <v>3057</v>
      </c>
      <c r="E350" t="s">
        <v>3058</v>
      </c>
      <c r="F350" t="s">
        <v>3050</v>
      </c>
      <c r="G350" t="s">
        <v>1396</v>
      </c>
      <c r="H350" t="s">
        <v>583</v>
      </c>
      <c r="I350" t="s">
        <v>582</v>
      </c>
      <c r="J350" t="s">
        <v>582</v>
      </c>
      <c r="K350" t="s">
        <v>582</v>
      </c>
      <c r="L350" t="s">
        <v>1396</v>
      </c>
      <c r="M350" t="s">
        <v>1396</v>
      </c>
      <c r="N350" t="s">
        <v>1396</v>
      </c>
      <c r="O350" t="s">
        <v>583</v>
      </c>
      <c r="P350">
        <v>0</v>
      </c>
      <c r="Q350">
        <v>0</v>
      </c>
      <c r="R350">
        <v>0</v>
      </c>
      <c r="S350">
        <v>0</v>
      </c>
      <c r="T350">
        <v>0</v>
      </c>
      <c r="U350">
        <v>0</v>
      </c>
    </row>
    <row r="351" spans="1:21" x14ac:dyDescent="0.25">
      <c r="A351" t="s">
        <v>3059</v>
      </c>
      <c r="B351" t="s">
        <v>1543</v>
      </c>
      <c r="C351" t="s">
        <v>3060</v>
      </c>
      <c r="D351" t="s">
        <v>3061</v>
      </c>
      <c r="E351" t="s">
        <v>3062</v>
      </c>
      <c r="F351" t="s">
        <v>3050</v>
      </c>
      <c r="G351" t="s">
        <v>1396</v>
      </c>
      <c r="H351" t="s">
        <v>583</v>
      </c>
      <c r="I351" t="s">
        <v>582</v>
      </c>
      <c r="J351" t="s">
        <v>582</v>
      </c>
      <c r="K351" t="s">
        <v>582</v>
      </c>
      <c r="L351" t="s">
        <v>1396</v>
      </c>
      <c r="M351" t="s">
        <v>1396</v>
      </c>
      <c r="N351" t="s">
        <v>1396</v>
      </c>
      <c r="O351" t="s">
        <v>582</v>
      </c>
      <c r="P351">
        <v>0</v>
      </c>
      <c r="Q351">
        <v>0</v>
      </c>
      <c r="R351">
        <v>0</v>
      </c>
      <c r="S351">
        <v>0</v>
      </c>
      <c r="T351">
        <v>0</v>
      </c>
      <c r="U351">
        <v>0</v>
      </c>
    </row>
    <row r="352" spans="1:21" x14ac:dyDescent="0.25">
      <c r="A352" t="s">
        <v>3063</v>
      </c>
      <c r="B352" t="s">
        <v>1543</v>
      </c>
      <c r="C352" t="s">
        <v>3064</v>
      </c>
      <c r="D352" t="s">
        <v>3065</v>
      </c>
      <c r="E352" t="s">
        <v>3066</v>
      </c>
      <c r="F352" t="s">
        <v>3050</v>
      </c>
      <c r="G352" t="s">
        <v>1396</v>
      </c>
      <c r="H352" t="s">
        <v>582</v>
      </c>
      <c r="I352" t="s">
        <v>582</v>
      </c>
      <c r="J352" t="s">
        <v>582</v>
      </c>
      <c r="K352" t="s">
        <v>582</v>
      </c>
      <c r="L352" t="s">
        <v>1396</v>
      </c>
      <c r="M352" t="s">
        <v>1396</v>
      </c>
      <c r="N352" t="s">
        <v>1396</v>
      </c>
      <c r="O352" t="s">
        <v>582</v>
      </c>
      <c r="P352">
        <v>0</v>
      </c>
      <c r="Q352">
        <v>0</v>
      </c>
      <c r="R352">
        <v>0</v>
      </c>
      <c r="S352">
        <v>0</v>
      </c>
      <c r="T352">
        <v>0</v>
      </c>
      <c r="U352">
        <v>0</v>
      </c>
    </row>
    <row r="353" spans="1:21" x14ac:dyDescent="0.25">
      <c r="A353" t="s">
        <v>3067</v>
      </c>
      <c r="B353" t="s">
        <v>3068</v>
      </c>
      <c r="C353" t="s">
        <v>1987</v>
      </c>
      <c r="D353" t="s">
        <v>3069</v>
      </c>
      <c r="E353" t="s">
        <v>3070</v>
      </c>
      <c r="F353" t="s">
        <v>3050</v>
      </c>
      <c r="G353" t="s">
        <v>1396</v>
      </c>
      <c r="H353" t="s">
        <v>582</v>
      </c>
      <c r="I353" t="s">
        <v>583</v>
      </c>
      <c r="J353" t="s">
        <v>582</v>
      </c>
      <c r="K353" t="s">
        <v>582</v>
      </c>
      <c r="L353" t="s">
        <v>1396</v>
      </c>
      <c r="M353" t="s">
        <v>1396</v>
      </c>
      <c r="N353" t="s">
        <v>1396</v>
      </c>
      <c r="O353" t="s">
        <v>583</v>
      </c>
      <c r="P353">
        <v>0</v>
      </c>
      <c r="Q353">
        <v>0</v>
      </c>
      <c r="R353">
        <v>0</v>
      </c>
      <c r="S353">
        <v>0</v>
      </c>
      <c r="T353">
        <v>0</v>
      </c>
      <c r="U353">
        <v>0</v>
      </c>
    </row>
    <row r="354" spans="1:21" x14ac:dyDescent="0.25">
      <c r="A354" t="s">
        <v>3071</v>
      </c>
      <c r="B354" t="s">
        <v>2192</v>
      </c>
      <c r="C354" t="s">
        <v>3072</v>
      </c>
      <c r="D354" t="s">
        <v>3073</v>
      </c>
      <c r="E354" t="s">
        <v>3074</v>
      </c>
      <c r="F354" t="s">
        <v>1407</v>
      </c>
      <c r="G354" t="s">
        <v>1396</v>
      </c>
      <c r="H354" t="s">
        <v>582</v>
      </c>
      <c r="I354" t="s">
        <v>582</v>
      </c>
      <c r="J354" t="s">
        <v>582</v>
      </c>
      <c r="K354" t="s">
        <v>582</v>
      </c>
      <c r="L354" t="s">
        <v>1396</v>
      </c>
      <c r="M354" t="s">
        <v>1396</v>
      </c>
      <c r="N354" t="s">
        <v>1396</v>
      </c>
      <c r="O354" t="s">
        <v>582</v>
      </c>
      <c r="P354">
        <v>0</v>
      </c>
      <c r="Q354">
        <v>0</v>
      </c>
      <c r="R354">
        <v>0</v>
      </c>
      <c r="S354">
        <v>0</v>
      </c>
      <c r="T354">
        <v>0</v>
      </c>
      <c r="U354">
        <v>0</v>
      </c>
    </row>
    <row r="355" spans="1:21" x14ac:dyDescent="0.25">
      <c r="A355" t="s">
        <v>3075</v>
      </c>
      <c r="B355" t="s">
        <v>3076</v>
      </c>
      <c r="C355" t="s">
        <v>3077</v>
      </c>
      <c r="D355" t="s">
        <v>3078</v>
      </c>
      <c r="E355" t="s">
        <v>3079</v>
      </c>
      <c r="F355" t="s">
        <v>1728</v>
      </c>
      <c r="G355" t="s">
        <v>1396</v>
      </c>
      <c r="H355" t="s">
        <v>583</v>
      </c>
      <c r="I355" t="s">
        <v>582</v>
      </c>
      <c r="J355" t="s">
        <v>582</v>
      </c>
      <c r="K355" t="s">
        <v>582</v>
      </c>
      <c r="L355" t="s">
        <v>1396</v>
      </c>
      <c r="M355" t="s">
        <v>1396</v>
      </c>
      <c r="N355" t="s">
        <v>1396</v>
      </c>
      <c r="O355" t="s">
        <v>582</v>
      </c>
      <c r="P355">
        <v>0</v>
      </c>
      <c r="Q355">
        <v>0</v>
      </c>
      <c r="R355">
        <v>0</v>
      </c>
      <c r="S355">
        <v>0</v>
      </c>
      <c r="T355">
        <v>0</v>
      </c>
      <c r="U355">
        <v>0</v>
      </c>
    </row>
    <row r="356" spans="1:21" x14ac:dyDescent="0.25">
      <c r="A356" t="s">
        <v>3080</v>
      </c>
      <c r="B356" t="s">
        <v>679</v>
      </c>
      <c r="C356" t="s">
        <v>3081</v>
      </c>
      <c r="D356" t="s">
        <v>3082</v>
      </c>
      <c r="E356" t="s">
        <v>3083</v>
      </c>
      <c r="F356" t="s">
        <v>1728</v>
      </c>
      <c r="G356" t="s">
        <v>1396</v>
      </c>
      <c r="H356" t="s">
        <v>582</v>
      </c>
      <c r="I356" t="s">
        <v>582</v>
      </c>
      <c r="J356" t="s">
        <v>582</v>
      </c>
      <c r="K356" t="s">
        <v>582</v>
      </c>
      <c r="L356" t="s">
        <v>1396</v>
      </c>
      <c r="M356" t="s">
        <v>1396</v>
      </c>
      <c r="N356" t="s">
        <v>1396</v>
      </c>
      <c r="O356" t="s">
        <v>582</v>
      </c>
      <c r="P356">
        <v>0</v>
      </c>
      <c r="Q356">
        <v>0</v>
      </c>
      <c r="R356">
        <v>0</v>
      </c>
      <c r="S356">
        <v>0</v>
      </c>
      <c r="T356">
        <v>0</v>
      </c>
      <c r="U356">
        <v>0</v>
      </c>
    </row>
    <row r="357" spans="1:21" x14ac:dyDescent="0.25">
      <c r="A357" t="s">
        <v>3084</v>
      </c>
      <c r="B357" t="s">
        <v>3085</v>
      </c>
      <c r="C357" t="s">
        <v>749</v>
      </c>
      <c r="D357" t="s">
        <v>3086</v>
      </c>
      <c r="E357" t="s">
        <v>3087</v>
      </c>
      <c r="F357" t="s">
        <v>1728</v>
      </c>
      <c r="G357" t="s">
        <v>1396</v>
      </c>
      <c r="H357" t="s">
        <v>582</v>
      </c>
      <c r="I357" t="s">
        <v>582</v>
      </c>
      <c r="J357" t="s">
        <v>582</v>
      </c>
      <c r="K357" t="s">
        <v>582</v>
      </c>
      <c r="L357" t="s">
        <v>1396</v>
      </c>
      <c r="M357" t="s">
        <v>1396</v>
      </c>
      <c r="N357" t="s">
        <v>1396</v>
      </c>
      <c r="O357" t="s">
        <v>582</v>
      </c>
      <c r="P357">
        <v>0</v>
      </c>
      <c r="Q357">
        <v>0</v>
      </c>
      <c r="R357">
        <v>0</v>
      </c>
      <c r="S357">
        <v>0</v>
      </c>
      <c r="T357">
        <v>0</v>
      </c>
      <c r="U357">
        <v>0</v>
      </c>
    </row>
    <row r="358" spans="1:21" x14ac:dyDescent="0.25">
      <c r="A358" t="s">
        <v>3088</v>
      </c>
      <c r="B358" t="s">
        <v>1213</v>
      </c>
      <c r="C358" t="s">
        <v>749</v>
      </c>
      <c r="D358" t="s">
        <v>3089</v>
      </c>
      <c r="E358" t="s">
        <v>3090</v>
      </c>
      <c r="F358" t="s">
        <v>1728</v>
      </c>
      <c r="G358" t="s">
        <v>1396</v>
      </c>
      <c r="H358" t="s">
        <v>583</v>
      </c>
      <c r="I358" t="s">
        <v>582</v>
      </c>
      <c r="J358" t="s">
        <v>582</v>
      </c>
      <c r="K358" t="s">
        <v>582</v>
      </c>
      <c r="L358" t="s">
        <v>1396</v>
      </c>
      <c r="M358" t="s">
        <v>1396</v>
      </c>
      <c r="N358" t="s">
        <v>1396</v>
      </c>
      <c r="O358" t="s">
        <v>582</v>
      </c>
      <c r="P358">
        <v>0</v>
      </c>
      <c r="Q358">
        <v>0</v>
      </c>
      <c r="R358">
        <v>0</v>
      </c>
      <c r="S358">
        <v>0</v>
      </c>
      <c r="T358">
        <v>0</v>
      </c>
      <c r="U358">
        <v>0</v>
      </c>
    </row>
    <row r="359" spans="1:21" x14ac:dyDescent="0.25">
      <c r="A359" t="s">
        <v>3091</v>
      </c>
      <c r="B359" t="s">
        <v>3092</v>
      </c>
      <c r="C359" t="s">
        <v>3093</v>
      </c>
      <c r="D359" t="s">
        <v>3094</v>
      </c>
      <c r="E359" t="s">
        <v>3095</v>
      </c>
      <c r="F359" t="s">
        <v>2893</v>
      </c>
      <c r="G359" t="s">
        <v>1396</v>
      </c>
      <c r="H359" t="s">
        <v>582</v>
      </c>
      <c r="I359" t="s">
        <v>582</v>
      </c>
      <c r="J359" t="s">
        <v>582</v>
      </c>
      <c r="K359" t="s">
        <v>582</v>
      </c>
      <c r="L359" t="s">
        <v>1396</v>
      </c>
      <c r="M359" t="s">
        <v>1396</v>
      </c>
      <c r="N359" t="s">
        <v>1396</v>
      </c>
      <c r="O359" t="s">
        <v>582</v>
      </c>
      <c r="P359">
        <v>0</v>
      </c>
      <c r="Q359">
        <v>0</v>
      </c>
      <c r="R359">
        <v>0</v>
      </c>
      <c r="S359">
        <v>0</v>
      </c>
      <c r="T359">
        <v>0</v>
      </c>
      <c r="U359">
        <v>0</v>
      </c>
    </row>
    <row r="360" spans="1:21" x14ac:dyDescent="0.25">
      <c r="A360" t="s">
        <v>3096</v>
      </c>
      <c r="B360" t="s">
        <v>1754</v>
      </c>
      <c r="C360" t="s">
        <v>3097</v>
      </c>
      <c r="D360" t="s">
        <v>3098</v>
      </c>
      <c r="E360" t="s">
        <v>3099</v>
      </c>
      <c r="F360" t="s">
        <v>2893</v>
      </c>
      <c r="G360" t="s">
        <v>1396</v>
      </c>
      <c r="H360" t="s">
        <v>582</v>
      </c>
      <c r="I360" t="s">
        <v>582</v>
      </c>
      <c r="J360" t="s">
        <v>582</v>
      </c>
      <c r="K360" t="s">
        <v>583</v>
      </c>
      <c r="L360" t="s">
        <v>590</v>
      </c>
      <c r="M360" t="s">
        <v>3100</v>
      </c>
      <c r="N360" t="s">
        <v>1396</v>
      </c>
      <c r="O360" t="s">
        <v>583</v>
      </c>
      <c r="P360">
        <v>0</v>
      </c>
      <c r="Q360">
        <v>0</v>
      </c>
      <c r="R360">
        <v>0</v>
      </c>
      <c r="S360">
        <v>0</v>
      </c>
      <c r="T360">
        <v>0</v>
      </c>
      <c r="U360">
        <v>0</v>
      </c>
    </row>
    <row r="361" spans="1:21" x14ac:dyDescent="0.25">
      <c r="A361" t="s">
        <v>3101</v>
      </c>
      <c r="B361" t="s">
        <v>1415</v>
      </c>
      <c r="C361" t="s">
        <v>3102</v>
      </c>
      <c r="D361" t="s">
        <v>3103</v>
      </c>
      <c r="E361" t="s">
        <v>3104</v>
      </c>
      <c r="F361" t="s">
        <v>3105</v>
      </c>
      <c r="G361" t="s">
        <v>1396</v>
      </c>
      <c r="H361" t="s">
        <v>582</v>
      </c>
      <c r="I361" t="s">
        <v>583</v>
      </c>
      <c r="J361" t="s">
        <v>582</v>
      </c>
      <c r="K361" t="s">
        <v>583</v>
      </c>
      <c r="L361" t="s">
        <v>584</v>
      </c>
      <c r="M361" t="s">
        <v>3105</v>
      </c>
      <c r="N361" t="s">
        <v>1396</v>
      </c>
      <c r="O361" t="s">
        <v>582</v>
      </c>
      <c r="P361">
        <v>0</v>
      </c>
      <c r="Q361">
        <v>0</v>
      </c>
      <c r="R361">
        <v>0</v>
      </c>
      <c r="S361">
        <v>0</v>
      </c>
      <c r="T361">
        <v>0</v>
      </c>
      <c r="U361">
        <v>0</v>
      </c>
    </row>
    <row r="362" spans="1:21" x14ac:dyDescent="0.25">
      <c r="A362" t="s">
        <v>3106</v>
      </c>
      <c r="B362" t="s">
        <v>3107</v>
      </c>
      <c r="C362" t="s">
        <v>3108</v>
      </c>
      <c r="D362" t="s">
        <v>3109</v>
      </c>
      <c r="E362" t="s">
        <v>3110</v>
      </c>
      <c r="F362" t="s">
        <v>3105</v>
      </c>
      <c r="G362" t="s">
        <v>1396</v>
      </c>
      <c r="H362" t="s">
        <v>583</v>
      </c>
      <c r="I362" t="s">
        <v>583</v>
      </c>
      <c r="J362" t="s">
        <v>582</v>
      </c>
      <c r="K362" t="s">
        <v>582</v>
      </c>
      <c r="L362" t="s">
        <v>1396</v>
      </c>
      <c r="M362" t="s">
        <v>1396</v>
      </c>
      <c r="N362" t="s">
        <v>1396</v>
      </c>
      <c r="O362" t="s">
        <v>583</v>
      </c>
      <c r="P362">
        <v>69</v>
      </c>
      <c r="Q362">
        <v>3</v>
      </c>
      <c r="R362">
        <v>68</v>
      </c>
      <c r="S362">
        <v>8</v>
      </c>
      <c r="T362">
        <v>0</v>
      </c>
      <c r="U362">
        <v>0</v>
      </c>
    </row>
    <row r="363" spans="1:21" x14ac:dyDescent="0.25">
      <c r="A363" t="s">
        <v>3111</v>
      </c>
      <c r="B363" t="s">
        <v>1724</v>
      </c>
      <c r="C363" t="s">
        <v>3112</v>
      </c>
      <c r="D363" t="s">
        <v>3113</v>
      </c>
      <c r="E363" t="s">
        <v>3114</v>
      </c>
      <c r="F363" t="s">
        <v>3105</v>
      </c>
      <c r="G363" t="s">
        <v>1396</v>
      </c>
      <c r="H363" t="s">
        <v>583</v>
      </c>
      <c r="I363" t="s">
        <v>582</v>
      </c>
      <c r="J363" t="s">
        <v>582</v>
      </c>
      <c r="K363" t="s">
        <v>582</v>
      </c>
      <c r="L363" t="s">
        <v>1396</v>
      </c>
      <c r="M363" t="s">
        <v>1396</v>
      </c>
      <c r="N363" t="s">
        <v>1396</v>
      </c>
      <c r="O363" t="s">
        <v>582</v>
      </c>
      <c r="P363">
        <v>0</v>
      </c>
      <c r="Q363">
        <v>0</v>
      </c>
      <c r="R363">
        <v>0</v>
      </c>
      <c r="S363">
        <v>0</v>
      </c>
      <c r="T363">
        <v>0</v>
      </c>
      <c r="U363">
        <v>0</v>
      </c>
    </row>
    <row r="364" spans="1:21" x14ac:dyDescent="0.25">
      <c r="A364" t="s">
        <v>3115</v>
      </c>
      <c r="B364" t="s">
        <v>3116</v>
      </c>
      <c r="C364" t="s">
        <v>3117</v>
      </c>
      <c r="D364" t="s">
        <v>3118</v>
      </c>
      <c r="E364" t="s">
        <v>3119</v>
      </c>
      <c r="F364" t="s">
        <v>3105</v>
      </c>
      <c r="G364" t="s">
        <v>1396</v>
      </c>
      <c r="H364" t="s">
        <v>582</v>
      </c>
      <c r="I364" t="s">
        <v>582</v>
      </c>
      <c r="J364" t="s">
        <v>582</v>
      </c>
      <c r="K364" t="s">
        <v>582</v>
      </c>
      <c r="L364" t="s">
        <v>1396</v>
      </c>
      <c r="M364" t="s">
        <v>1396</v>
      </c>
      <c r="N364" t="s">
        <v>1396</v>
      </c>
      <c r="O364" t="s">
        <v>582</v>
      </c>
      <c r="P364">
        <v>0</v>
      </c>
      <c r="Q364">
        <v>0</v>
      </c>
      <c r="R364">
        <v>0</v>
      </c>
      <c r="S364">
        <v>0</v>
      </c>
      <c r="T364">
        <v>0</v>
      </c>
      <c r="U364">
        <v>0</v>
      </c>
    </row>
    <row r="365" spans="1:21" x14ac:dyDescent="0.25">
      <c r="A365" t="s">
        <v>3120</v>
      </c>
      <c r="B365" t="s">
        <v>3121</v>
      </c>
      <c r="C365" t="s">
        <v>3122</v>
      </c>
      <c r="D365" t="s">
        <v>3123</v>
      </c>
      <c r="E365" t="s">
        <v>3124</v>
      </c>
      <c r="F365" t="s">
        <v>3105</v>
      </c>
      <c r="G365" t="s">
        <v>1396</v>
      </c>
      <c r="H365" t="s">
        <v>583</v>
      </c>
      <c r="I365" t="s">
        <v>582</v>
      </c>
      <c r="J365" t="s">
        <v>582</v>
      </c>
      <c r="K365" t="s">
        <v>582</v>
      </c>
      <c r="L365" t="s">
        <v>1396</v>
      </c>
      <c r="M365" t="s">
        <v>1396</v>
      </c>
      <c r="N365" t="s">
        <v>1396</v>
      </c>
      <c r="O365" t="s">
        <v>583</v>
      </c>
      <c r="P365">
        <v>7</v>
      </c>
      <c r="Q365">
        <v>1</v>
      </c>
      <c r="R365">
        <v>0</v>
      </c>
      <c r="S365">
        <v>0</v>
      </c>
      <c r="T365">
        <v>0</v>
      </c>
      <c r="U365">
        <v>0</v>
      </c>
    </row>
    <row r="366" spans="1:21" x14ac:dyDescent="0.25">
      <c r="A366" t="s">
        <v>3125</v>
      </c>
      <c r="B366" t="s">
        <v>61</v>
      </c>
      <c r="C366" t="s">
        <v>3126</v>
      </c>
      <c r="D366" t="s">
        <v>3127</v>
      </c>
      <c r="E366" t="s">
        <v>3128</v>
      </c>
      <c r="F366" t="s">
        <v>3105</v>
      </c>
      <c r="G366" t="s">
        <v>1396</v>
      </c>
      <c r="H366" t="s">
        <v>583</v>
      </c>
      <c r="I366" t="s">
        <v>582</v>
      </c>
      <c r="J366" t="s">
        <v>582</v>
      </c>
      <c r="K366" t="s">
        <v>582</v>
      </c>
      <c r="L366" t="s">
        <v>1396</v>
      </c>
      <c r="M366" t="s">
        <v>1396</v>
      </c>
      <c r="N366" t="s">
        <v>1396</v>
      </c>
      <c r="O366" t="s">
        <v>583</v>
      </c>
      <c r="P366">
        <v>15</v>
      </c>
      <c r="Q366">
        <v>43</v>
      </c>
      <c r="R366">
        <v>0</v>
      </c>
      <c r="S366">
        <v>0</v>
      </c>
      <c r="T366">
        <v>0</v>
      </c>
      <c r="U366">
        <v>0</v>
      </c>
    </row>
    <row r="367" spans="1:21" x14ac:dyDescent="0.25">
      <c r="A367" t="s">
        <v>3129</v>
      </c>
      <c r="B367" t="s">
        <v>3130</v>
      </c>
      <c r="C367" t="s">
        <v>3131</v>
      </c>
      <c r="D367" t="s">
        <v>3132</v>
      </c>
      <c r="E367" t="s">
        <v>3133</v>
      </c>
      <c r="F367" t="s">
        <v>3105</v>
      </c>
      <c r="G367" t="s">
        <v>1396</v>
      </c>
      <c r="H367" t="s">
        <v>582</v>
      </c>
      <c r="I367" t="s">
        <v>582</v>
      </c>
      <c r="J367" t="s">
        <v>582</v>
      </c>
      <c r="K367" t="s">
        <v>582</v>
      </c>
      <c r="L367" t="s">
        <v>1396</v>
      </c>
      <c r="M367" t="s">
        <v>1396</v>
      </c>
      <c r="N367" t="s">
        <v>1396</v>
      </c>
      <c r="O367" t="s">
        <v>582</v>
      </c>
      <c r="P367">
        <v>0</v>
      </c>
      <c r="Q367">
        <v>0</v>
      </c>
      <c r="R367">
        <v>0</v>
      </c>
      <c r="S367">
        <v>0</v>
      </c>
      <c r="T367">
        <v>0</v>
      </c>
      <c r="U367">
        <v>0</v>
      </c>
    </row>
    <row r="368" spans="1:21" x14ac:dyDescent="0.25">
      <c r="A368" t="s">
        <v>3134</v>
      </c>
      <c r="B368" t="s">
        <v>2421</v>
      </c>
      <c r="C368" t="s">
        <v>3135</v>
      </c>
      <c r="D368" t="s">
        <v>3136</v>
      </c>
      <c r="E368" t="s">
        <v>3137</v>
      </c>
      <c r="F368" t="s">
        <v>3105</v>
      </c>
      <c r="G368" t="s">
        <v>1396</v>
      </c>
      <c r="H368" t="s">
        <v>583</v>
      </c>
      <c r="I368" t="s">
        <v>583</v>
      </c>
      <c r="J368" t="s">
        <v>582</v>
      </c>
      <c r="K368" t="s">
        <v>583</v>
      </c>
      <c r="L368" t="s">
        <v>590</v>
      </c>
      <c r="M368" t="s">
        <v>3105</v>
      </c>
      <c r="N368" t="s">
        <v>1396</v>
      </c>
      <c r="O368" t="s">
        <v>583</v>
      </c>
      <c r="P368">
        <v>10</v>
      </c>
      <c r="Q368">
        <v>0</v>
      </c>
      <c r="R368">
        <v>241</v>
      </c>
      <c r="S368">
        <v>0</v>
      </c>
      <c r="T368">
        <v>0</v>
      </c>
      <c r="U368">
        <v>0</v>
      </c>
    </row>
    <row r="369" spans="1:21" x14ac:dyDescent="0.25">
      <c r="A369" t="s">
        <v>3138</v>
      </c>
      <c r="B369" t="s">
        <v>3139</v>
      </c>
      <c r="C369" t="s">
        <v>3140</v>
      </c>
      <c r="D369" t="s">
        <v>3141</v>
      </c>
      <c r="E369" t="s">
        <v>3142</v>
      </c>
      <c r="F369" t="s">
        <v>3105</v>
      </c>
      <c r="G369" t="s">
        <v>1396</v>
      </c>
      <c r="H369" t="s">
        <v>582</v>
      </c>
      <c r="I369" t="s">
        <v>582</v>
      </c>
      <c r="J369" t="s">
        <v>582</v>
      </c>
      <c r="K369" t="s">
        <v>582</v>
      </c>
      <c r="L369" t="s">
        <v>1396</v>
      </c>
      <c r="M369" t="s">
        <v>1396</v>
      </c>
      <c r="N369" t="s">
        <v>1396</v>
      </c>
      <c r="O369" t="s">
        <v>582</v>
      </c>
      <c r="P369">
        <v>0</v>
      </c>
      <c r="Q369">
        <v>0</v>
      </c>
      <c r="R369">
        <v>0</v>
      </c>
      <c r="S369">
        <v>0</v>
      </c>
      <c r="T369">
        <v>0</v>
      </c>
      <c r="U369">
        <v>0</v>
      </c>
    </row>
    <row r="370" spans="1:21" x14ac:dyDescent="0.25">
      <c r="A370" t="s">
        <v>3143</v>
      </c>
      <c r="B370" t="s">
        <v>3144</v>
      </c>
      <c r="C370" t="s">
        <v>3145</v>
      </c>
      <c r="D370" t="s">
        <v>3146</v>
      </c>
      <c r="E370" t="s">
        <v>3147</v>
      </c>
      <c r="F370" t="s">
        <v>3105</v>
      </c>
      <c r="G370" t="s">
        <v>1396</v>
      </c>
      <c r="H370" t="s">
        <v>583</v>
      </c>
      <c r="I370" t="s">
        <v>583</v>
      </c>
      <c r="J370" t="s">
        <v>582</v>
      </c>
      <c r="K370" t="s">
        <v>582</v>
      </c>
      <c r="L370" t="s">
        <v>1396</v>
      </c>
      <c r="M370" t="s">
        <v>1396</v>
      </c>
      <c r="N370" t="s">
        <v>1396</v>
      </c>
      <c r="O370" t="s">
        <v>583</v>
      </c>
      <c r="P370">
        <v>17</v>
      </c>
      <c r="Q370">
        <v>1</v>
      </c>
      <c r="R370">
        <v>8</v>
      </c>
      <c r="S370">
        <v>0</v>
      </c>
      <c r="T370">
        <v>0</v>
      </c>
      <c r="U370">
        <v>0</v>
      </c>
    </row>
    <row r="371" spans="1:21" x14ac:dyDescent="0.25">
      <c r="A371" t="s">
        <v>3148</v>
      </c>
      <c r="B371" t="s">
        <v>3149</v>
      </c>
      <c r="C371" t="s">
        <v>3150</v>
      </c>
      <c r="D371" t="s">
        <v>3151</v>
      </c>
      <c r="E371" t="s">
        <v>3152</v>
      </c>
      <c r="F371" t="s">
        <v>2249</v>
      </c>
      <c r="G371" t="s">
        <v>1396</v>
      </c>
      <c r="H371" t="s">
        <v>582</v>
      </c>
      <c r="I371" t="s">
        <v>583</v>
      </c>
      <c r="J371" t="s">
        <v>582</v>
      </c>
      <c r="K371" t="s">
        <v>582</v>
      </c>
      <c r="L371" t="s">
        <v>1396</v>
      </c>
      <c r="M371" t="s">
        <v>1396</v>
      </c>
      <c r="N371" t="s">
        <v>1396</v>
      </c>
      <c r="O371" t="s">
        <v>583</v>
      </c>
      <c r="P371">
        <v>0</v>
      </c>
      <c r="Q371">
        <v>0</v>
      </c>
      <c r="R371">
        <v>60</v>
      </c>
      <c r="S371">
        <v>0</v>
      </c>
      <c r="T371">
        <v>0</v>
      </c>
      <c r="U371">
        <v>0</v>
      </c>
    </row>
    <row r="372" spans="1:21" x14ac:dyDescent="0.25">
      <c r="A372" t="s">
        <v>3153</v>
      </c>
      <c r="B372" t="s">
        <v>3154</v>
      </c>
      <c r="C372" t="s">
        <v>3155</v>
      </c>
      <c r="D372" t="s">
        <v>3156</v>
      </c>
      <c r="E372" t="s">
        <v>3157</v>
      </c>
      <c r="F372" t="s">
        <v>2249</v>
      </c>
      <c r="G372" t="s">
        <v>1396</v>
      </c>
      <c r="H372" t="s">
        <v>583</v>
      </c>
      <c r="I372" t="s">
        <v>582</v>
      </c>
      <c r="J372" t="s">
        <v>582</v>
      </c>
      <c r="K372" t="s">
        <v>582</v>
      </c>
      <c r="L372" t="s">
        <v>1396</v>
      </c>
      <c r="M372" t="s">
        <v>1396</v>
      </c>
      <c r="N372" t="s">
        <v>1396</v>
      </c>
      <c r="O372" t="s">
        <v>583</v>
      </c>
      <c r="P372">
        <v>32</v>
      </c>
      <c r="Q372">
        <v>0</v>
      </c>
      <c r="R372">
        <v>0</v>
      </c>
      <c r="S372">
        <v>0</v>
      </c>
      <c r="T372">
        <v>0</v>
      </c>
      <c r="U372">
        <v>0</v>
      </c>
    </row>
    <row r="373" spans="1:21" x14ac:dyDescent="0.25">
      <c r="A373" t="s">
        <v>3158</v>
      </c>
      <c r="B373" t="s">
        <v>3159</v>
      </c>
      <c r="C373" t="s">
        <v>3160</v>
      </c>
      <c r="D373" t="s">
        <v>3161</v>
      </c>
      <c r="E373" t="s">
        <v>3162</v>
      </c>
      <c r="F373" t="s">
        <v>2249</v>
      </c>
      <c r="G373" t="s">
        <v>1396</v>
      </c>
      <c r="H373" t="s">
        <v>583</v>
      </c>
      <c r="I373" t="s">
        <v>582</v>
      </c>
      <c r="J373" t="s">
        <v>582</v>
      </c>
      <c r="K373" t="s">
        <v>582</v>
      </c>
      <c r="L373" t="s">
        <v>1396</v>
      </c>
      <c r="M373" t="s">
        <v>1396</v>
      </c>
      <c r="N373" t="s">
        <v>1396</v>
      </c>
      <c r="O373" t="s">
        <v>583</v>
      </c>
      <c r="P373">
        <v>28</v>
      </c>
      <c r="Q373">
        <v>0</v>
      </c>
      <c r="R373">
        <v>0</v>
      </c>
      <c r="S373">
        <v>0</v>
      </c>
      <c r="T373">
        <v>0</v>
      </c>
      <c r="U373">
        <v>0</v>
      </c>
    </row>
    <row r="374" spans="1:21" x14ac:dyDescent="0.25">
      <c r="A374" t="s">
        <v>3163</v>
      </c>
      <c r="B374" t="s">
        <v>3164</v>
      </c>
      <c r="C374" t="s">
        <v>3165</v>
      </c>
      <c r="D374" t="s">
        <v>3166</v>
      </c>
      <c r="E374" t="s">
        <v>3167</v>
      </c>
      <c r="F374" t="s">
        <v>2893</v>
      </c>
      <c r="G374" t="s">
        <v>1396</v>
      </c>
      <c r="H374" t="s">
        <v>582</v>
      </c>
      <c r="I374" t="s">
        <v>582</v>
      </c>
      <c r="J374" t="s">
        <v>582</v>
      </c>
      <c r="K374" t="s">
        <v>582</v>
      </c>
      <c r="L374" t="s">
        <v>1396</v>
      </c>
      <c r="M374" t="s">
        <v>1396</v>
      </c>
      <c r="N374" t="s">
        <v>1396</v>
      </c>
      <c r="O374" t="s">
        <v>582</v>
      </c>
      <c r="P374">
        <v>0</v>
      </c>
      <c r="Q374">
        <v>0</v>
      </c>
      <c r="R374">
        <v>0</v>
      </c>
      <c r="S374">
        <v>0</v>
      </c>
      <c r="T374">
        <v>0</v>
      </c>
      <c r="U374">
        <v>0</v>
      </c>
    </row>
    <row r="375" spans="1:21" x14ac:dyDescent="0.25">
      <c r="A375" t="s">
        <v>3168</v>
      </c>
      <c r="B375" t="s">
        <v>3169</v>
      </c>
      <c r="C375" t="s">
        <v>3170</v>
      </c>
      <c r="D375" t="s">
        <v>3171</v>
      </c>
      <c r="E375" t="s">
        <v>3172</v>
      </c>
      <c r="F375" t="s">
        <v>2852</v>
      </c>
      <c r="G375" t="s">
        <v>1396</v>
      </c>
      <c r="H375" t="s">
        <v>582</v>
      </c>
      <c r="I375" t="s">
        <v>582</v>
      </c>
      <c r="J375" t="s">
        <v>582</v>
      </c>
      <c r="K375" t="s">
        <v>582</v>
      </c>
      <c r="L375" t="s">
        <v>1396</v>
      </c>
      <c r="M375" t="s">
        <v>1396</v>
      </c>
      <c r="N375" t="s">
        <v>1396</v>
      </c>
      <c r="O375" t="s">
        <v>582</v>
      </c>
      <c r="P375">
        <v>0</v>
      </c>
      <c r="Q375">
        <v>0</v>
      </c>
      <c r="R375">
        <v>0</v>
      </c>
      <c r="S375">
        <v>0</v>
      </c>
      <c r="T375">
        <v>0</v>
      </c>
      <c r="U375">
        <v>0</v>
      </c>
    </row>
    <row r="376" spans="1:21" x14ac:dyDescent="0.25">
      <c r="A376" t="s">
        <v>3173</v>
      </c>
      <c r="B376" t="s">
        <v>3174</v>
      </c>
      <c r="C376" t="s">
        <v>3175</v>
      </c>
      <c r="D376" t="s">
        <v>3176</v>
      </c>
      <c r="E376" t="s">
        <v>3177</v>
      </c>
      <c r="F376" t="s">
        <v>2893</v>
      </c>
      <c r="G376" t="s">
        <v>1396</v>
      </c>
      <c r="H376" t="s">
        <v>582</v>
      </c>
      <c r="I376" t="s">
        <v>582</v>
      </c>
      <c r="J376" t="s">
        <v>582</v>
      </c>
      <c r="K376" t="s">
        <v>582</v>
      </c>
      <c r="L376" t="s">
        <v>1396</v>
      </c>
      <c r="M376" t="s">
        <v>1396</v>
      </c>
      <c r="N376" t="s">
        <v>1396</v>
      </c>
      <c r="O376" t="s">
        <v>582</v>
      </c>
      <c r="P376">
        <v>0</v>
      </c>
      <c r="Q376">
        <v>0</v>
      </c>
      <c r="R376">
        <v>0</v>
      </c>
      <c r="S376">
        <v>0</v>
      </c>
      <c r="T376">
        <v>0</v>
      </c>
      <c r="U376">
        <v>0</v>
      </c>
    </row>
    <row r="377" spans="1:21" x14ac:dyDescent="0.25">
      <c r="A377" t="s">
        <v>3178</v>
      </c>
      <c r="B377" t="s">
        <v>3179</v>
      </c>
      <c r="C377" t="s">
        <v>3180</v>
      </c>
      <c r="D377" t="s">
        <v>3181</v>
      </c>
      <c r="E377" t="s">
        <v>3182</v>
      </c>
      <c r="F377" t="s">
        <v>2893</v>
      </c>
      <c r="G377" t="s">
        <v>1396</v>
      </c>
      <c r="H377" t="s">
        <v>582</v>
      </c>
      <c r="I377" t="s">
        <v>582</v>
      </c>
      <c r="J377" t="s">
        <v>582</v>
      </c>
      <c r="K377" t="s">
        <v>582</v>
      </c>
      <c r="L377" t="s">
        <v>1396</v>
      </c>
      <c r="M377" t="s">
        <v>1396</v>
      </c>
      <c r="N377" t="s">
        <v>1396</v>
      </c>
      <c r="O377" t="s">
        <v>582</v>
      </c>
      <c r="P377">
        <v>0</v>
      </c>
      <c r="Q377">
        <v>0</v>
      </c>
      <c r="R377">
        <v>0</v>
      </c>
      <c r="S377">
        <v>0</v>
      </c>
      <c r="T377">
        <v>0</v>
      </c>
      <c r="U377">
        <v>0</v>
      </c>
    </row>
    <row r="378" spans="1:21" x14ac:dyDescent="0.25">
      <c r="A378" t="s">
        <v>3183</v>
      </c>
      <c r="B378" t="s">
        <v>3184</v>
      </c>
      <c r="C378" t="s">
        <v>2193</v>
      </c>
      <c r="D378" t="s">
        <v>3185</v>
      </c>
      <c r="E378" t="s">
        <v>3186</v>
      </c>
      <c r="F378" t="s">
        <v>2852</v>
      </c>
      <c r="G378" t="s">
        <v>1396</v>
      </c>
      <c r="H378" t="s">
        <v>582</v>
      </c>
      <c r="I378" t="s">
        <v>582</v>
      </c>
      <c r="J378" t="s">
        <v>582</v>
      </c>
      <c r="K378" t="s">
        <v>582</v>
      </c>
      <c r="L378" t="s">
        <v>1396</v>
      </c>
      <c r="M378" t="s">
        <v>1396</v>
      </c>
      <c r="N378" t="s">
        <v>1396</v>
      </c>
      <c r="O378" t="s">
        <v>582</v>
      </c>
      <c r="P378">
        <v>0</v>
      </c>
      <c r="Q378">
        <v>0</v>
      </c>
      <c r="R378">
        <v>0</v>
      </c>
      <c r="S378">
        <v>0</v>
      </c>
      <c r="T378">
        <v>0</v>
      </c>
      <c r="U378">
        <v>0</v>
      </c>
    </row>
    <row r="379" spans="1:21" x14ac:dyDescent="0.25">
      <c r="A379" t="s">
        <v>3187</v>
      </c>
      <c r="B379" t="s">
        <v>2328</v>
      </c>
      <c r="C379" t="s">
        <v>3188</v>
      </c>
      <c r="D379" t="s">
        <v>3189</v>
      </c>
      <c r="E379" t="s">
        <v>3190</v>
      </c>
      <c r="F379" t="s">
        <v>3050</v>
      </c>
      <c r="G379" t="s">
        <v>1396</v>
      </c>
      <c r="H379" t="s">
        <v>582</v>
      </c>
      <c r="I379" t="s">
        <v>582</v>
      </c>
      <c r="J379" t="s">
        <v>582</v>
      </c>
      <c r="K379" t="s">
        <v>582</v>
      </c>
      <c r="L379" t="s">
        <v>1396</v>
      </c>
      <c r="M379" t="s">
        <v>1396</v>
      </c>
      <c r="N379" t="s">
        <v>1396</v>
      </c>
      <c r="O379" t="s">
        <v>582</v>
      </c>
      <c r="P379">
        <v>0</v>
      </c>
      <c r="Q379">
        <v>0</v>
      </c>
      <c r="R379">
        <v>0</v>
      </c>
      <c r="S379">
        <v>0</v>
      </c>
      <c r="T379">
        <v>0</v>
      </c>
      <c r="U379">
        <v>0</v>
      </c>
    </row>
    <row r="380" spans="1:21" x14ac:dyDescent="0.25">
      <c r="A380" t="s">
        <v>3191</v>
      </c>
      <c r="B380" t="s">
        <v>3192</v>
      </c>
      <c r="C380" t="s">
        <v>3193</v>
      </c>
      <c r="D380" t="s">
        <v>3194</v>
      </c>
      <c r="E380" t="s">
        <v>3195</v>
      </c>
      <c r="F380" t="s">
        <v>3050</v>
      </c>
      <c r="G380" t="s">
        <v>1396</v>
      </c>
      <c r="H380" t="s">
        <v>582</v>
      </c>
      <c r="I380" t="s">
        <v>582</v>
      </c>
      <c r="J380" t="s">
        <v>582</v>
      </c>
      <c r="K380" t="s">
        <v>582</v>
      </c>
      <c r="L380" t="s">
        <v>1396</v>
      </c>
      <c r="M380" t="s">
        <v>1396</v>
      </c>
      <c r="N380" t="s">
        <v>1396</v>
      </c>
      <c r="O380" t="s">
        <v>582</v>
      </c>
      <c r="P380">
        <v>0</v>
      </c>
      <c r="Q380">
        <v>0</v>
      </c>
      <c r="R380">
        <v>0</v>
      </c>
      <c r="S380">
        <v>0</v>
      </c>
      <c r="T380">
        <v>0</v>
      </c>
      <c r="U380">
        <v>0</v>
      </c>
    </row>
    <row r="381" spans="1:21" x14ac:dyDescent="0.25">
      <c r="A381" t="s">
        <v>3196</v>
      </c>
      <c r="B381" t="s">
        <v>1544</v>
      </c>
      <c r="C381" t="s">
        <v>3197</v>
      </c>
      <c r="D381" t="s">
        <v>3198</v>
      </c>
      <c r="E381" t="s">
        <v>3199</v>
      </c>
      <c r="F381" t="s">
        <v>2737</v>
      </c>
      <c r="G381" t="s">
        <v>1396</v>
      </c>
      <c r="H381" t="s">
        <v>582</v>
      </c>
      <c r="I381" t="s">
        <v>582</v>
      </c>
      <c r="J381" t="s">
        <v>582</v>
      </c>
      <c r="K381" t="s">
        <v>582</v>
      </c>
      <c r="L381" t="s">
        <v>1396</v>
      </c>
      <c r="M381" t="s">
        <v>1396</v>
      </c>
      <c r="N381" t="s">
        <v>1396</v>
      </c>
      <c r="O381" t="s">
        <v>582</v>
      </c>
      <c r="P381">
        <v>0</v>
      </c>
      <c r="Q381">
        <v>0</v>
      </c>
      <c r="R381">
        <v>0</v>
      </c>
      <c r="S381">
        <v>0</v>
      </c>
      <c r="T381">
        <v>0</v>
      </c>
      <c r="U381">
        <v>0</v>
      </c>
    </row>
    <row r="382" spans="1:21" x14ac:dyDescent="0.25">
      <c r="A382" t="s">
        <v>3200</v>
      </c>
      <c r="B382" t="s">
        <v>3201</v>
      </c>
      <c r="C382" t="s">
        <v>3202</v>
      </c>
      <c r="D382" t="s">
        <v>3203</v>
      </c>
      <c r="E382" t="s">
        <v>3204</v>
      </c>
      <c r="F382" t="s">
        <v>3050</v>
      </c>
      <c r="G382" t="s">
        <v>1396</v>
      </c>
      <c r="H382" t="s">
        <v>582</v>
      </c>
      <c r="I382" t="s">
        <v>582</v>
      </c>
      <c r="J382" t="s">
        <v>582</v>
      </c>
      <c r="K382" t="s">
        <v>582</v>
      </c>
      <c r="L382" t="s">
        <v>1396</v>
      </c>
      <c r="M382" t="s">
        <v>1396</v>
      </c>
      <c r="N382" t="s">
        <v>1396</v>
      </c>
      <c r="O382" t="s">
        <v>582</v>
      </c>
      <c r="P382">
        <v>0</v>
      </c>
      <c r="Q382">
        <v>0</v>
      </c>
      <c r="R382">
        <v>0</v>
      </c>
      <c r="S382">
        <v>0</v>
      </c>
      <c r="T382">
        <v>0</v>
      </c>
      <c r="U382">
        <v>0</v>
      </c>
    </row>
    <row r="383" spans="1:21" x14ac:dyDescent="0.25">
      <c r="A383" t="s">
        <v>3205</v>
      </c>
      <c r="B383" t="s">
        <v>3206</v>
      </c>
      <c r="C383" t="s">
        <v>3207</v>
      </c>
      <c r="D383" t="s">
        <v>3208</v>
      </c>
      <c r="E383" t="s">
        <v>3209</v>
      </c>
      <c r="F383" t="s">
        <v>2857</v>
      </c>
      <c r="G383" t="s">
        <v>1396</v>
      </c>
      <c r="H383" t="s">
        <v>582</v>
      </c>
      <c r="I383" t="s">
        <v>582</v>
      </c>
      <c r="J383" t="s">
        <v>582</v>
      </c>
      <c r="K383" t="s">
        <v>582</v>
      </c>
      <c r="L383" t="s">
        <v>1396</v>
      </c>
      <c r="M383" t="s">
        <v>1396</v>
      </c>
      <c r="N383" t="s">
        <v>1396</v>
      </c>
      <c r="O383" t="s">
        <v>582</v>
      </c>
      <c r="P383">
        <v>0</v>
      </c>
      <c r="Q383">
        <v>0</v>
      </c>
      <c r="R383">
        <v>0</v>
      </c>
      <c r="S383">
        <v>0</v>
      </c>
      <c r="T383">
        <v>0</v>
      </c>
      <c r="U383">
        <v>0</v>
      </c>
    </row>
    <row r="384" spans="1:21" x14ac:dyDescent="0.25">
      <c r="A384" t="s">
        <v>3210</v>
      </c>
      <c r="B384" t="s">
        <v>3211</v>
      </c>
      <c r="C384" t="s">
        <v>3212</v>
      </c>
      <c r="D384" t="s">
        <v>3213</v>
      </c>
      <c r="E384" t="s">
        <v>3214</v>
      </c>
      <c r="F384" t="s">
        <v>2857</v>
      </c>
      <c r="G384" t="s">
        <v>1396</v>
      </c>
      <c r="H384" t="s">
        <v>582</v>
      </c>
      <c r="I384" t="s">
        <v>582</v>
      </c>
      <c r="J384" t="s">
        <v>582</v>
      </c>
      <c r="K384" t="s">
        <v>582</v>
      </c>
      <c r="L384" t="s">
        <v>1396</v>
      </c>
      <c r="M384" t="s">
        <v>1396</v>
      </c>
      <c r="N384" t="s">
        <v>1396</v>
      </c>
      <c r="O384" t="s">
        <v>582</v>
      </c>
      <c r="P384">
        <v>0</v>
      </c>
      <c r="Q384">
        <v>0</v>
      </c>
      <c r="R384">
        <v>0</v>
      </c>
      <c r="S384">
        <v>0</v>
      </c>
      <c r="T384">
        <v>0</v>
      </c>
      <c r="U384">
        <v>0</v>
      </c>
    </row>
    <row r="385" spans="1:21" x14ac:dyDescent="0.25">
      <c r="A385" t="s">
        <v>3215</v>
      </c>
      <c r="B385" t="s">
        <v>800</v>
      </c>
      <c r="C385" t="s">
        <v>703</v>
      </c>
      <c r="D385" t="s">
        <v>3216</v>
      </c>
      <c r="E385" t="s">
        <v>3217</v>
      </c>
      <c r="F385" t="s">
        <v>1728</v>
      </c>
      <c r="G385" t="s">
        <v>1396</v>
      </c>
      <c r="H385" t="s">
        <v>582</v>
      </c>
      <c r="I385" t="s">
        <v>582</v>
      </c>
      <c r="J385" t="s">
        <v>582</v>
      </c>
      <c r="K385" t="s">
        <v>582</v>
      </c>
      <c r="L385" t="s">
        <v>1396</v>
      </c>
      <c r="M385" t="s">
        <v>1396</v>
      </c>
      <c r="N385" t="s">
        <v>1396</v>
      </c>
      <c r="O385" t="s">
        <v>582</v>
      </c>
      <c r="P385">
        <v>0</v>
      </c>
      <c r="Q385">
        <v>0</v>
      </c>
      <c r="R385">
        <v>0</v>
      </c>
      <c r="S385">
        <v>0</v>
      </c>
      <c r="T385">
        <v>0</v>
      </c>
      <c r="U385">
        <v>0</v>
      </c>
    </row>
    <row r="386" spans="1:21" x14ac:dyDescent="0.25">
      <c r="A386" t="s">
        <v>3218</v>
      </c>
      <c r="B386" t="s">
        <v>3219</v>
      </c>
      <c r="C386" t="s">
        <v>3220</v>
      </c>
      <c r="D386" t="s">
        <v>3221</v>
      </c>
      <c r="E386" t="s">
        <v>3222</v>
      </c>
      <c r="F386" t="s">
        <v>2893</v>
      </c>
      <c r="G386" t="s">
        <v>1396</v>
      </c>
      <c r="H386" t="s">
        <v>582</v>
      </c>
      <c r="I386" t="s">
        <v>582</v>
      </c>
      <c r="J386" t="s">
        <v>582</v>
      </c>
      <c r="K386" t="s">
        <v>582</v>
      </c>
      <c r="L386" t="s">
        <v>1396</v>
      </c>
      <c r="M386" t="s">
        <v>1396</v>
      </c>
      <c r="N386" t="s">
        <v>1396</v>
      </c>
      <c r="O386" t="s">
        <v>582</v>
      </c>
      <c r="P386">
        <v>0</v>
      </c>
      <c r="Q386">
        <v>0</v>
      </c>
      <c r="R386">
        <v>0</v>
      </c>
      <c r="S386">
        <v>0</v>
      </c>
      <c r="T386">
        <v>0</v>
      </c>
      <c r="U386">
        <v>0</v>
      </c>
    </row>
    <row r="387" spans="1:21" x14ac:dyDescent="0.25">
      <c r="A387" t="s">
        <v>3223</v>
      </c>
      <c r="B387" t="s">
        <v>3224</v>
      </c>
      <c r="C387" t="s">
        <v>3225</v>
      </c>
      <c r="D387" t="s">
        <v>3226</v>
      </c>
      <c r="E387" t="s">
        <v>3227</v>
      </c>
      <c r="F387" t="s">
        <v>2893</v>
      </c>
      <c r="G387" t="s">
        <v>1396</v>
      </c>
      <c r="H387" t="s">
        <v>583</v>
      </c>
      <c r="I387" t="s">
        <v>582</v>
      </c>
      <c r="J387" t="s">
        <v>582</v>
      </c>
      <c r="K387" t="s">
        <v>582</v>
      </c>
      <c r="L387" t="s">
        <v>1396</v>
      </c>
      <c r="M387" t="s">
        <v>1396</v>
      </c>
      <c r="N387" t="s">
        <v>1396</v>
      </c>
      <c r="O387" t="s">
        <v>583</v>
      </c>
      <c r="P387">
        <v>11</v>
      </c>
      <c r="Q387">
        <v>9</v>
      </c>
      <c r="R387">
        <v>0</v>
      </c>
      <c r="S387">
        <v>0</v>
      </c>
      <c r="T387">
        <v>0</v>
      </c>
      <c r="U387">
        <v>0</v>
      </c>
    </row>
    <row r="388" spans="1:21" x14ac:dyDescent="0.25">
      <c r="A388" t="s">
        <v>3228</v>
      </c>
      <c r="B388" t="s">
        <v>3229</v>
      </c>
      <c r="C388" t="s">
        <v>3230</v>
      </c>
      <c r="D388" t="s">
        <v>3231</v>
      </c>
      <c r="E388" t="s">
        <v>3232</v>
      </c>
      <c r="F388" t="s">
        <v>1396</v>
      </c>
      <c r="G388" t="s">
        <v>1396</v>
      </c>
      <c r="H388" t="s">
        <v>582</v>
      </c>
      <c r="I388" t="s">
        <v>582</v>
      </c>
      <c r="J388" t="s">
        <v>582</v>
      </c>
      <c r="K388" t="s">
        <v>582</v>
      </c>
      <c r="L388" t="s">
        <v>1396</v>
      </c>
      <c r="M388" t="s">
        <v>1396</v>
      </c>
      <c r="N388" t="s">
        <v>1396</v>
      </c>
      <c r="O388" t="s">
        <v>582</v>
      </c>
      <c r="P388">
        <v>0</v>
      </c>
      <c r="Q388">
        <v>0</v>
      </c>
      <c r="R388">
        <v>0</v>
      </c>
      <c r="S388">
        <v>0</v>
      </c>
      <c r="T388">
        <v>0</v>
      </c>
      <c r="U388">
        <v>0</v>
      </c>
    </row>
    <row r="389" spans="1:21" x14ac:dyDescent="0.25">
      <c r="A389" t="s">
        <v>3233</v>
      </c>
      <c r="B389" t="s">
        <v>3234</v>
      </c>
      <c r="C389" t="s">
        <v>3235</v>
      </c>
      <c r="D389" t="s">
        <v>3236</v>
      </c>
      <c r="E389" t="s">
        <v>3237</v>
      </c>
      <c r="F389" t="s">
        <v>1626</v>
      </c>
      <c r="G389" t="s">
        <v>1396</v>
      </c>
      <c r="H389" t="s">
        <v>582</v>
      </c>
      <c r="I389" t="s">
        <v>582</v>
      </c>
      <c r="J389" t="s">
        <v>582</v>
      </c>
      <c r="K389" t="s">
        <v>582</v>
      </c>
      <c r="L389" t="s">
        <v>1396</v>
      </c>
      <c r="M389" t="s">
        <v>1396</v>
      </c>
      <c r="N389" t="s">
        <v>1396</v>
      </c>
      <c r="O389" t="s">
        <v>582</v>
      </c>
      <c r="P389">
        <v>0</v>
      </c>
      <c r="Q389">
        <v>0</v>
      </c>
      <c r="R389">
        <v>0</v>
      </c>
      <c r="S389">
        <v>0</v>
      </c>
      <c r="T389">
        <v>0</v>
      </c>
      <c r="U389">
        <v>0</v>
      </c>
    </row>
    <row r="390" spans="1:21" x14ac:dyDescent="0.25">
      <c r="A390" t="s">
        <v>3238</v>
      </c>
      <c r="B390" t="s">
        <v>1528</v>
      </c>
      <c r="C390" t="s">
        <v>3239</v>
      </c>
      <c r="D390" t="s">
        <v>3240</v>
      </c>
      <c r="E390" t="s">
        <v>3241</v>
      </c>
      <c r="F390" t="s">
        <v>1626</v>
      </c>
      <c r="G390" t="s">
        <v>1396</v>
      </c>
      <c r="H390" t="s">
        <v>582</v>
      </c>
      <c r="I390" t="s">
        <v>582</v>
      </c>
      <c r="J390" t="s">
        <v>582</v>
      </c>
      <c r="K390" t="s">
        <v>582</v>
      </c>
      <c r="L390" t="s">
        <v>1396</v>
      </c>
      <c r="M390" t="s">
        <v>1396</v>
      </c>
      <c r="N390" t="s">
        <v>1396</v>
      </c>
      <c r="O390" t="s">
        <v>582</v>
      </c>
      <c r="P390">
        <v>0</v>
      </c>
      <c r="Q390">
        <v>0</v>
      </c>
      <c r="R390">
        <v>0</v>
      </c>
      <c r="S390">
        <v>0</v>
      </c>
      <c r="T390">
        <v>0</v>
      </c>
      <c r="U390">
        <v>0</v>
      </c>
    </row>
    <row r="391" spans="1:21" x14ac:dyDescent="0.25">
      <c r="A391" t="s">
        <v>3242</v>
      </c>
      <c r="B391" t="s">
        <v>1518</v>
      </c>
      <c r="C391" t="s">
        <v>3243</v>
      </c>
      <c r="D391" t="s">
        <v>3244</v>
      </c>
      <c r="E391" t="s">
        <v>3245</v>
      </c>
      <c r="F391" t="s">
        <v>2440</v>
      </c>
      <c r="G391" t="s">
        <v>1396</v>
      </c>
      <c r="H391" t="s">
        <v>582</v>
      </c>
      <c r="I391" t="s">
        <v>582</v>
      </c>
      <c r="J391" t="s">
        <v>582</v>
      </c>
      <c r="K391" t="s">
        <v>583</v>
      </c>
      <c r="L391" t="s">
        <v>590</v>
      </c>
      <c r="M391" t="s">
        <v>2440</v>
      </c>
      <c r="N391" t="s">
        <v>1396</v>
      </c>
      <c r="O391" t="s">
        <v>583</v>
      </c>
      <c r="P391">
        <v>0</v>
      </c>
      <c r="Q391">
        <v>0</v>
      </c>
      <c r="R391">
        <v>0</v>
      </c>
      <c r="S391">
        <v>0</v>
      </c>
      <c r="T391">
        <v>0</v>
      </c>
      <c r="U391">
        <v>0</v>
      </c>
    </row>
    <row r="392" spans="1:21" x14ac:dyDescent="0.25">
      <c r="A392" t="s">
        <v>3246</v>
      </c>
      <c r="B392" t="s">
        <v>3247</v>
      </c>
      <c r="C392" t="s">
        <v>2665</v>
      </c>
      <c r="D392" t="s">
        <v>3248</v>
      </c>
      <c r="E392" t="s">
        <v>3249</v>
      </c>
      <c r="F392" t="s">
        <v>1396</v>
      </c>
      <c r="G392" t="s">
        <v>1396</v>
      </c>
      <c r="H392" t="s">
        <v>582</v>
      </c>
      <c r="I392" t="s">
        <v>582</v>
      </c>
      <c r="J392" t="s">
        <v>582</v>
      </c>
      <c r="K392" t="s">
        <v>582</v>
      </c>
      <c r="L392" t="s">
        <v>1396</v>
      </c>
      <c r="M392" t="s">
        <v>1396</v>
      </c>
      <c r="N392" t="s">
        <v>1396</v>
      </c>
      <c r="O392" t="s">
        <v>582</v>
      </c>
      <c r="P392">
        <v>0</v>
      </c>
      <c r="Q392">
        <v>0</v>
      </c>
      <c r="R392">
        <v>0</v>
      </c>
      <c r="S392">
        <v>0</v>
      </c>
      <c r="T392">
        <v>0</v>
      </c>
      <c r="U392">
        <v>0</v>
      </c>
    </row>
    <row r="393" spans="1:21" x14ac:dyDescent="0.25">
      <c r="A393" t="s">
        <v>3250</v>
      </c>
      <c r="B393" t="s">
        <v>42</v>
      </c>
      <c r="C393" t="s">
        <v>3251</v>
      </c>
      <c r="D393" t="s">
        <v>3252</v>
      </c>
      <c r="E393" t="s">
        <v>3253</v>
      </c>
      <c r="F393" t="s">
        <v>1565</v>
      </c>
      <c r="G393" t="s">
        <v>1396</v>
      </c>
      <c r="H393" t="s">
        <v>582</v>
      </c>
      <c r="I393" t="s">
        <v>582</v>
      </c>
      <c r="J393" t="s">
        <v>582</v>
      </c>
      <c r="K393" t="s">
        <v>582</v>
      </c>
      <c r="L393" t="s">
        <v>1396</v>
      </c>
      <c r="M393" t="s">
        <v>1396</v>
      </c>
      <c r="N393" t="s">
        <v>1396</v>
      </c>
      <c r="O393" t="s">
        <v>582</v>
      </c>
      <c r="P393">
        <v>0</v>
      </c>
      <c r="Q393">
        <v>0</v>
      </c>
      <c r="R393">
        <v>0</v>
      </c>
      <c r="S393">
        <v>0</v>
      </c>
      <c r="T393">
        <v>0</v>
      </c>
      <c r="U393">
        <v>0</v>
      </c>
    </row>
    <row r="394" spans="1:21" x14ac:dyDescent="0.25">
      <c r="A394" t="s">
        <v>3254</v>
      </c>
      <c r="B394" t="s">
        <v>3255</v>
      </c>
      <c r="C394" t="s">
        <v>1877</v>
      </c>
      <c r="D394" t="s">
        <v>3256</v>
      </c>
      <c r="E394" t="s">
        <v>3257</v>
      </c>
      <c r="F394" t="s">
        <v>1565</v>
      </c>
      <c r="G394" t="s">
        <v>1396</v>
      </c>
      <c r="H394" t="s">
        <v>582</v>
      </c>
      <c r="I394" t="s">
        <v>582</v>
      </c>
      <c r="J394" t="s">
        <v>582</v>
      </c>
      <c r="K394" t="s">
        <v>582</v>
      </c>
      <c r="L394" t="s">
        <v>1396</v>
      </c>
      <c r="M394" t="s">
        <v>1396</v>
      </c>
      <c r="N394" t="s">
        <v>1396</v>
      </c>
      <c r="O394" t="s">
        <v>582</v>
      </c>
      <c r="P394">
        <v>0</v>
      </c>
      <c r="Q394">
        <v>0</v>
      </c>
      <c r="R394">
        <v>0</v>
      </c>
      <c r="S394">
        <v>0</v>
      </c>
      <c r="T394">
        <v>0</v>
      </c>
      <c r="U394">
        <v>0</v>
      </c>
    </row>
    <row r="395" spans="1:21" x14ac:dyDescent="0.25">
      <c r="A395" t="s">
        <v>3258</v>
      </c>
      <c r="B395" t="s">
        <v>2426</v>
      </c>
      <c r="C395" t="s">
        <v>3259</v>
      </c>
      <c r="D395" t="s">
        <v>3260</v>
      </c>
      <c r="E395" t="s">
        <v>3261</v>
      </c>
      <c r="F395" t="s">
        <v>2893</v>
      </c>
      <c r="G395" t="s">
        <v>1396</v>
      </c>
      <c r="H395" t="s">
        <v>583</v>
      </c>
      <c r="I395" t="s">
        <v>582</v>
      </c>
      <c r="J395" t="s">
        <v>582</v>
      </c>
      <c r="K395" t="s">
        <v>582</v>
      </c>
      <c r="L395" t="s">
        <v>1396</v>
      </c>
      <c r="M395" t="s">
        <v>1396</v>
      </c>
      <c r="N395" t="s">
        <v>1396</v>
      </c>
      <c r="O395" t="s">
        <v>583</v>
      </c>
      <c r="P395">
        <v>0</v>
      </c>
      <c r="Q395">
        <v>41</v>
      </c>
      <c r="R395">
        <v>0</v>
      </c>
      <c r="S395">
        <v>0</v>
      </c>
      <c r="T395">
        <v>0</v>
      </c>
      <c r="U395">
        <v>0</v>
      </c>
    </row>
    <row r="396" spans="1:21" x14ac:dyDescent="0.25">
      <c r="A396" t="s">
        <v>3262</v>
      </c>
      <c r="B396" t="s">
        <v>1595</v>
      </c>
      <c r="C396" t="s">
        <v>3263</v>
      </c>
      <c r="D396" t="s">
        <v>3264</v>
      </c>
      <c r="E396" t="s">
        <v>3265</v>
      </c>
      <c r="F396" t="s">
        <v>2876</v>
      </c>
      <c r="G396" t="s">
        <v>1396</v>
      </c>
      <c r="H396" t="s">
        <v>583</v>
      </c>
      <c r="I396" t="s">
        <v>582</v>
      </c>
      <c r="J396" t="s">
        <v>582</v>
      </c>
      <c r="K396" t="s">
        <v>582</v>
      </c>
      <c r="L396" t="s">
        <v>1396</v>
      </c>
      <c r="M396" t="s">
        <v>1396</v>
      </c>
      <c r="N396" t="s">
        <v>1396</v>
      </c>
      <c r="O396" t="s">
        <v>583</v>
      </c>
      <c r="P396">
        <v>0</v>
      </c>
      <c r="Q396">
        <v>53</v>
      </c>
      <c r="R396">
        <v>0</v>
      </c>
      <c r="S396">
        <v>0</v>
      </c>
      <c r="T396">
        <v>0</v>
      </c>
      <c r="U396">
        <v>0</v>
      </c>
    </row>
    <row r="397" spans="1:21" x14ac:dyDescent="0.25">
      <c r="A397" t="s">
        <v>3266</v>
      </c>
      <c r="B397" t="s">
        <v>2057</v>
      </c>
      <c r="C397" t="s">
        <v>3267</v>
      </c>
      <c r="D397" t="s">
        <v>3268</v>
      </c>
      <c r="E397" t="s">
        <v>3269</v>
      </c>
      <c r="F397" t="s">
        <v>1728</v>
      </c>
      <c r="G397" t="s">
        <v>1396</v>
      </c>
      <c r="H397" t="s">
        <v>582</v>
      </c>
      <c r="I397" t="s">
        <v>583</v>
      </c>
      <c r="J397" t="s">
        <v>582</v>
      </c>
      <c r="K397" t="s">
        <v>583</v>
      </c>
      <c r="L397" t="s">
        <v>584</v>
      </c>
      <c r="M397" t="s">
        <v>1728</v>
      </c>
      <c r="N397" t="s">
        <v>1396</v>
      </c>
      <c r="O397" t="s">
        <v>583</v>
      </c>
      <c r="P397">
        <v>0</v>
      </c>
      <c r="Q397">
        <v>0</v>
      </c>
      <c r="R397">
        <v>14</v>
      </c>
      <c r="S397">
        <v>45</v>
      </c>
      <c r="T397">
        <v>0</v>
      </c>
      <c r="U397">
        <v>0</v>
      </c>
    </row>
    <row r="398" spans="1:21" x14ac:dyDescent="0.25">
      <c r="A398" t="s">
        <v>3270</v>
      </c>
      <c r="B398" t="s">
        <v>3271</v>
      </c>
      <c r="C398" t="s">
        <v>3272</v>
      </c>
      <c r="D398" t="s">
        <v>3273</v>
      </c>
      <c r="E398" t="s">
        <v>3274</v>
      </c>
      <c r="F398" t="s">
        <v>1728</v>
      </c>
      <c r="G398" t="s">
        <v>1396</v>
      </c>
      <c r="H398" t="s">
        <v>582</v>
      </c>
      <c r="I398" t="s">
        <v>582</v>
      </c>
      <c r="J398" t="s">
        <v>582</v>
      </c>
      <c r="K398" t="s">
        <v>582</v>
      </c>
      <c r="L398" t="s">
        <v>1396</v>
      </c>
      <c r="M398" t="s">
        <v>1396</v>
      </c>
      <c r="N398" t="s">
        <v>1396</v>
      </c>
      <c r="O398" t="s">
        <v>582</v>
      </c>
      <c r="P398">
        <v>0</v>
      </c>
      <c r="Q398">
        <v>0</v>
      </c>
      <c r="R398">
        <v>0</v>
      </c>
      <c r="S398">
        <v>0</v>
      </c>
      <c r="T398">
        <v>0</v>
      </c>
      <c r="U398">
        <v>0</v>
      </c>
    </row>
    <row r="399" spans="1:21" x14ac:dyDescent="0.25">
      <c r="A399" t="s">
        <v>3275</v>
      </c>
      <c r="B399" t="s">
        <v>756</v>
      </c>
      <c r="C399" t="s">
        <v>3276</v>
      </c>
      <c r="D399" t="s">
        <v>3277</v>
      </c>
      <c r="E399" t="s">
        <v>3278</v>
      </c>
      <c r="F399" t="s">
        <v>2893</v>
      </c>
      <c r="G399" t="s">
        <v>1396</v>
      </c>
      <c r="H399" t="s">
        <v>583</v>
      </c>
      <c r="I399" t="s">
        <v>582</v>
      </c>
      <c r="J399" t="s">
        <v>582</v>
      </c>
      <c r="K399" t="s">
        <v>582</v>
      </c>
      <c r="L399" t="s">
        <v>1396</v>
      </c>
      <c r="M399" t="s">
        <v>1396</v>
      </c>
      <c r="N399" t="s">
        <v>1396</v>
      </c>
      <c r="O399" t="s">
        <v>583</v>
      </c>
      <c r="P399">
        <v>0</v>
      </c>
      <c r="Q399">
        <v>1</v>
      </c>
      <c r="R399">
        <v>0</v>
      </c>
      <c r="S399">
        <v>0</v>
      </c>
      <c r="T399">
        <v>0</v>
      </c>
      <c r="U399">
        <v>0</v>
      </c>
    </row>
    <row r="400" spans="1:21" x14ac:dyDescent="0.25">
      <c r="A400" t="s">
        <v>3279</v>
      </c>
      <c r="B400" t="s">
        <v>613</v>
      </c>
      <c r="C400" t="s">
        <v>614</v>
      </c>
      <c r="D400" t="s">
        <v>615</v>
      </c>
      <c r="E400" t="s">
        <v>616</v>
      </c>
      <c r="F400" t="s">
        <v>581</v>
      </c>
      <c r="G400" t="s">
        <v>1396</v>
      </c>
      <c r="H400" t="s">
        <v>582</v>
      </c>
      <c r="I400" t="s">
        <v>582</v>
      </c>
      <c r="J400" t="s">
        <v>582</v>
      </c>
      <c r="K400" t="s">
        <v>583</v>
      </c>
      <c r="L400" t="s">
        <v>584</v>
      </c>
      <c r="M400" t="s">
        <v>581</v>
      </c>
      <c r="N400" t="s">
        <v>1396</v>
      </c>
      <c r="O400" t="s">
        <v>583</v>
      </c>
      <c r="P400">
        <v>0</v>
      </c>
      <c r="Q400">
        <v>0</v>
      </c>
      <c r="R400">
        <v>0</v>
      </c>
      <c r="S400">
        <v>0</v>
      </c>
      <c r="T400">
        <v>0</v>
      </c>
      <c r="U400">
        <v>0</v>
      </c>
    </row>
    <row r="401" spans="1:21" x14ac:dyDescent="0.25">
      <c r="A401" t="s">
        <v>3280</v>
      </c>
      <c r="B401" t="s">
        <v>617</v>
      </c>
      <c r="C401" t="s">
        <v>618</v>
      </c>
      <c r="D401" t="s">
        <v>619</v>
      </c>
      <c r="E401" t="s">
        <v>620</v>
      </c>
      <c r="F401" t="s">
        <v>581</v>
      </c>
      <c r="G401" t="s">
        <v>1396</v>
      </c>
      <c r="H401" t="s">
        <v>582</v>
      </c>
      <c r="I401" t="s">
        <v>582</v>
      </c>
      <c r="J401" t="s">
        <v>582</v>
      </c>
      <c r="K401" t="s">
        <v>583</v>
      </c>
      <c r="L401" t="s">
        <v>584</v>
      </c>
      <c r="M401" t="s">
        <v>581</v>
      </c>
      <c r="N401" t="s">
        <v>1396</v>
      </c>
      <c r="O401" t="s">
        <v>583</v>
      </c>
      <c r="P401">
        <v>0</v>
      </c>
      <c r="Q401">
        <v>0</v>
      </c>
      <c r="R401">
        <v>0</v>
      </c>
      <c r="S401">
        <v>0</v>
      </c>
      <c r="T401">
        <v>0</v>
      </c>
      <c r="U401">
        <v>0</v>
      </c>
    </row>
    <row r="402" spans="1:21" x14ac:dyDescent="0.25">
      <c r="A402" t="s">
        <v>3281</v>
      </c>
      <c r="B402" t="s">
        <v>621</v>
      </c>
      <c r="C402" t="s">
        <v>622</v>
      </c>
      <c r="D402" t="s">
        <v>623</v>
      </c>
      <c r="E402" t="s">
        <v>624</v>
      </c>
      <c r="F402" t="s">
        <v>581</v>
      </c>
      <c r="G402" t="s">
        <v>1396</v>
      </c>
      <c r="H402" t="s">
        <v>582</v>
      </c>
      <c r="I402" t="s">
        <v>582</v>
      </c>
      <c r="J402" t="s">
        <v>582</v>
      </c>
      <c r="K402" t="s">
        <v>583</v>
      </c>
      <c r="L402" t="s">
        <v>584</v>
      </c>
      <c r="M402" t="s">
        <v>581</v>
      </c>
      <c r="N402" t="s">
        <v>1396</v>
      </c>
      <c r="O402" t="s">
        <v>583</v>
      </c>
      <c r="P402">
        <v>0</v>
      </c>
      <c r="Q402">
        <v>0</v>
      </c>
      <c r="R402">
        <v>0</v>
      </c>
      <c r="S402">
        <v>0</v>
      </c>
      <c r="T402">
        <v>0</v>
      </c>
      <c r="U402">
        <v>0</v>
      </c>
    </row>
    <row r="403" spans="1:21" x14ac:dyDescent="0.25">
      <c r="A403" t="s">
        <v>3282</v>
      </c>
      <c r="B403" t="s">
        <v>625</v>
      </c>
      <c r="C403" t="s">
        <v>626</v>
      </c>
      <c r="D403" t="s">
        <v>627</v>
      </c>
      <c r="E403" t="s">
        <v>628</v>
      </c>
      <c r="F403" t="s">
        <v>581</v>
      </c>
      <c r="G403" t="s">
        <v>1396</v>
      </c>
      <c r="H403" t="s">
        <v>582</v>
      </c>
      <c r="I403" t="s">
        <v>583</v>
      </c>
      <c r="J403" t="s">
        <v>582</v>
      </c>
      <c r="K403" t="s">
        <v>583</v>
      </c>
      <c r="L403" t="s">
        <v>590</v>
      </c>
      <c r="M403" t="s">
        <v>581</v>
      </c>
      <c r="N403" t="s">
        <v>1396</v>
      </c>
      <c r="O403" t="s">
        <v>583</v>
      </c>
      <c r="P403">
        <v>0</v>
      </c>
      <c r="Q403">
        <v>0</v>
      </c>
      <c r="R403">
        <v>0</v>
      </c>
      <c r="S403">
        <v>0</v>
      </c>
      <c r="T403">
        <v>0</v>
      </c>
      <c r="U403">
        <v>0</v>
      </c>
    </row>
    <row r="404" spans="1:21" x14ac:dyDescent="0.25">
      <c r="A404" t="s">
        <v>3283</v>
      </c>
      <c r="B404" t="s">
        <v>3284</v>
      </c>
      <c r="C404" t="s">
        <v>3285</v>
      </c>
      <c r="D404" t="s">
        <v>3286</v>
      </c>
      <c r="E404" t="s">
        <v>3287</v>
      </c>
      <c r="F404" t="s">
        <v>1407</v>
      </c>
      <c r="G404" t="s">
        <v>1359</v>
      </c>
      <c r="H404" t="s">
        <v>582</v>
      </c>
      <c r="I404" t="s">
        <v>582</v>
      </c>
      <c r="J404" t="s">
        <v>582</v>
      </c>
      <c r="K404" t="s">
        <v>583</v>
      </c>
      <c r="L404" t="s">
        <v>590</v>
      </c>
      <c r="M404" t="s">
        <v>1444</v>
      </c>
      <c r="N404" t="s">
        <v>1396</v>
      </c>
      <c r="O404" t="s">
        <v>583</v>
      </c>
      <c r="P404">
        <v>0</v>
      </c>
      <c r="Q404">
        <v>0</v>
      </c>
      <c r="R404">
        <v>0</v>
      </c>
      <c r="S404">
        <v>0</v>
      </c>
      <c r="T404">
        <v>0</v>
      </c>
      <c r="U404">
        <v>0</v>
      </c>
    </row>
    <row r="405" spans="1:21" x14ac:dyDescent="0.25">
      <c r="A405" t="s">
        <v>3288</v>
      </c>
      <c r="B405" t="s">
        <v>1415</v>
      </c>
      <c r="C405" t="s">
        <v>3289</v>
      </c>
      <c r="D405" t="s">
        <v>3290</v>
      </c>
      <c r="E405" t="s">
        <v>3291</v>
      </c>
      <c r="F405" t="s">
        <v>1407</v>
      </c>
      <c r="G405" t="s">
        <v>1359</v>
      </c>
      <c r="H405" t="s">
        <v>582</v>
      </c>
      <c r="I405" t="s">
        <v>582</v>
      </c>
      <c r="J405" t="s">
        <v>582</v>
      </c>
      <c r="K405" t="s">
        <v>583</v>
      </c>
      <c r="L405" t="s">
        <v>993</v>
      </c>
      <c r="M405" t="s">
        <v>1444</v>
      </c>
      <c r="N405" t="s">
        <v>1396</v>
      </c>
      <c r="O405" t="s">
        <v>583</v>
      </c>
      <c r="P405">
        <v>0</v>
      </c>
      <c r="Q405">
        <v>0</v>
      </c>
      <c r="R405">
        <v>0</v>
      </c>
      <c r="S405">
        <v>0</v>
      </c>
      <c r="T405">
        <v>0</v>
      </c>
      <c r="U405">
        <v>0</v>
      </c>
    </row>
    <row r="406" spans="1:21" x14ac:dyDescent="0.25">
      <c r="A406" t="s">
        <v>3292</v>
      </c>
      <c r="B406" t="s">
        <v>3293</v>
      </c>
      <c r="C406" t="s">
        <v>1040</v>
      </c>
      <c r="D406" t="s">
        <v>3294</v>
      </c>
      <c r="E406" t="s">
        <v>3295</v>
      </c>
      <c r="F406" t="s">
        <v>3105</v>
      </c>
      <c r="G406" t="s">
        <v>1396</v>
      </c>
      <c r="H406" t="s">
        <v>583</v>
      </c>
      <c r="I406" t="s">
        <v>583</v>
      </c>
      <c r="J406" t="s">
        <v>582</v>
      </c>
      <c r="K406" t="s">
        <v>582</v>
      </c>
      <c r="L406" t="s">
        <v>1396</v>
      </c>
      <c r="M406" t="s">
        <v>1396</v>
      </c>
      <c r="N406" t="s">
        <v>1396</v>
      </c>
      <c r="O406" t="s">
        <v>583</v>
      </c>
      <c r="P406">
        <v>43</v>
      </c>
      <c r="Q406">
        <v>0</v>
      </c>
      <c r="R406">
        <v>31</v>
      </c>
      <c r="S406">
        <v>0</v>
      </c>
      <c r="T406">
        <v>0</v>
      </c>
      <c r="U406">
        <v>0</v>
      </c>
    </row>
    <row r="407" spans="1:21" x14ac:dyDescent="0.25">
      <c r="A407" t="s">
        <v>3296</v>
      </c>
      <c r="B407" t="s">
        <v>3297</v>
      </c>
      <c r="C407" t="s">
        <v>894</v>
      </c>
      <c r="D407" t="s">
        <v>3298</v>
      </c>
      <c r="E407" t="s">
        <v>3299</v>
      </c>
      <c r="F407" t="s">
        <v>3105</v>
      </c>
      <c r="G407" t="s">
        <v>1396</v>
      </c>
      <c r="H407" t="s">
        <v>583</v>
      </c>
      <c r="I407" t="s">
        <v>583</v>
      </c>
      <c r="J407" t="s">
        <v>582</v>
      </c>
      <c r="K407" t="s">
        <v>582</v>
      </c>
      <c r="L407" t="s">
        <v>1396</v>
      </c>
      <c r="M407" t="s">
        <v>1396</v>
      </c>
      <c r="N407" t="s">
        <v>1396</v>
      </c>
      <c r="O407" t="s">
        <v>583</v>
      </c>
      <c r="P407">
        <v>14</v>
      </c>
      <c r="Q407">
        <v>0</v>
      </c>
      <c r="R407">
        <v>6</v>
      </c>
      <c r="S407">
        <v>2</v>
      </c>
      <c r="T407">
        <v>0</v>
      </c>
      <c r="U407">
        <v>0</v>
      </c>
    </row>
    <row r="408" spans="1:21" x14ac:dyDescent="0.25">
      <c r="A408" t="s">
        <v>3300</v>
      </c>
      <c r="B408" t="s">
        <v>3301</v>
      </c>
      <c r="C408" t="s">
        <v>1068</v>
      </c>
      <c r="D408" t="s">
        <v>3302</v>
      </c>
      <c r="E408" t="s">
        <v>3303</v>
      </c>
      <c r="F408" t="s">
        <v>3105</v>
      </c>
      <c r="G408" t="s">
        <v>1396</v>
      </c>
      <c r="H408" t="s">
        <v>582</v>
      </c>
      <c r="I408" t="s">
        <v>582</v>
      </c>
      <c r="J408" t="s">
        <v>582</v>
      </c>
      <c r="K408" t="s">
        <v>583</v>
      </c>
      <c r="L408" t="s">
        <v>584</v>
      </c>
      <c r="M408" t="s">
        <v>3304</v>
      </c>
      <c r="N408" t="s">
        <v>1396</v>
      </c>
      <c r="O408" t="s">
        <v>583</v>
      </c>
      <c r="P408">
        <v>0</v>
      </c>
      <c r="Q408">
        <v>0</v>
      </c>
      <c r="R408">
        <v>0</v>
      </c>
      <c r="S408">
        <v>0</v>
      </c>
      <c r="T408">
        <v>0</v>
      </c>
      <c r="U408">
        <v>0</v>
      </c>
    </row>
    <row r="409" spans="1:21" x14ac:dyDescent="0.25">
      <c r="A409" t="s">
        <v>3305</v>
      </c>
      <c r="B409" t="s">
        <v>3206</v>
      </c>
      <c r="C409" t="s">
        <v>736</v>
      </c>
      <c r="D409" t="s">
        <v>3306</v>
      </c>
      <c r="E409" t="s">
        <v>3307</v>
      </c>
      <c r="F409" t="s">
        <v>3105</v>
      </c>
      <c r="G409" t="s">
        <v>1396</v>
      </c>
      <c r="H409" t="s">
        <v>582</v>
      </c>
      <c r="I409" t="s">
        <v>582</v>
      </c>
      <c r="J409" t="s">
        <v>582</v>
      </c>
      <c r="K409" t="s">
        <v>583</v>
      </c>
      <c r="L409" t="s">
        <v>590</v>
      </c>
      <c r="M409" t="s">
        <v>3304</v>
      </c>
      <c r="N409" t="s">
        <v>1396</v>
      </c>
      <c r="O409" t="s">
        <v>583</v>
      </c>
      <c r="P409">
        <v>0</v>
      </c>
      <c r="Q409">
        <v>0</v>
      </c>
      <c r="R409">
        <v>0</v>
      </c>
      <c r="S409">
        <v>0</v>
      </c>
      <c r="T409">
        <v>0</v>
      </c>
      <c r="U409">
        <v>0</v>
      </c>
    </row>
    <row r="410" spans="1:21" x14ac:dyDescent="0.25">
      <c r="A410" t="s">
        <v>3308</v>
      </c>
      <c r="B410" t="s">
        <v>3309</v>
      </c>
      <c r="C410" t="s">
        <v>1068</v>
      </c>
      <c r="D410" t="s">
        <v>3310</v>
      </c>
      <c r="E410" t="s">
        <v>3311</v>
      </c>
      <c r="F410" t="s">
        <v>3105</v>
      </c>
      <c r="G410" t="s">
        <v>1396</v>
      </c>
      <c r="H410" t="s">
        <v>582</v>
      </c>
      <c r="I410" t="s">
        <v>583</v>
      </c>
      <c r="J410" t="s">
        <v>582</v>
      </c>
      <c r="K410" t="s">
        <v>582</v>
      </c>
      <c r="L410" t="s">
        <v>1396</v>
      </c>
      <c r="M410" t="s">
        <v>1396</v>
      </c>
      <c r="N410" t="s">
        <v>1396</v>
      </c>
      <c r="O410" t="s">
        <v>583</v>
      </c>
      <c r="P410">
        <v>0</v>
      </c>
      <c r="Q410">
        <v>0</v>
      </c>
      <c r="R410">
        <v>43</v>
      </c>
      <c r="S410">
        <v>0</v>
      </c>
      <c r="T410">
        <v>0</v>
      </c>
      <c r="U410">
        <v>0</v>
      </c>
    </row>
    <row r="411" spans="1:21" x14ac:dyDescent="0.25">
      <c r="A411" t="s">
        <v>3312</v>
      </c>
      <c r="B411" t="s">
        <v>3313</v>
      </c>
      <c r="C411" t="s">
        <v>3314</v>
      </c>
      <c r="D411" t="s">
        <v>3315</v>
      </c>
      <c r="E411" t="s">
        <v>3316</v>
      </c>
      <c r="F411" t="s">
        <v>3105</v>
      </c>
      <c r="G411" t="s">
        <v>1396</v>
      </c>
      <c r="H411" t="s">
        <v>583</v>
      </c>
      <c r="I411" t="s">
        <v>582</v>
      </c>
      <c r="J411" t="s">
        <v>582</v>
      </c>
      <c r="K411" t="s">
        <v>582</v>
      </c>
      <c r="L411" t="s">
        <v>1396</v>
      </c>
      <c r="M411" t="s">
        <v>1396</v>
      </c>
      <c r="N411" t="s">
        <v>1396</v>
      </c>
      <c r="O411" t="s">
        <v>583</v>
      </c>
      <c r="P411">
        <v>3</v>
      </c>
      <c r="Q411">
        <v>2</v>
      </c>
      <c r="R411">
        <v>0</v>
      </c>
      <c r="S411">
        <v>0</v>
      </c>
      <c r="T411">
        <v>0</v>
      </c>
      <c r="U411">
        <v>0</v>
      </c>
    </row>
    <row r="412" spans="1:21" x14ac:dyDescent="0.25">
      <c r="A412" t="s">
        <v>3317</v>
      </c>
      <c r="B412" t="s">
        <v>2748</v>
      </c>
      <c r="C412" t="s">
        <v>3318</v>
      </c>
      <c r="D412" t="s">
        <v>3319</v>
      </c>
      <c r="E412" t="s">
        <v>3320</v>
      </c>
      <c r="F412" t="s">
        <v>3105</v>
      </c>
      <c r="G412" t="s">
        <v>1396</v>
      </c>
      <c r="H412" t="s">
        <v>583</v>
      </c>
      <c r="I412" t="s">
        <v>582</v>
      </c>
      <c r="J412" t="s">
        <v>582</v>
      </c>
      <c r="K412" t="s">
        <v>582</v>
      </c>
      <c r="L412" t="s">
        <v>1396</v>
      </c>
      <c r="M412" t="s">
        <v>1396</v>
      </c>
      <c r="N412" t="s">
        <v>1396</v>
      </c>
      <c r="O412" t="s">
        <v>583</v>
      </c>
      <c r="P412">
        <v>14</v>
      </c>
      <c r="Q412">
        <v>0</v>
      </c>
      <c r="R412">
        <v>0</v>
      </c>
      <c r="S412">
        <v>0</v>
      </c>
      <c r="T412">
        <v>0</v>
      </c>
      <c r="U412">
        <v>0</v>
      </c>
    </row>
    <row r="413" spans="1:21" x14ac:dyDescent="0.25">
      <c r="A413" t="s">
        <v>3321</v>
      </c>
      <c r="B413" t="s">
        <v>2138</v>
      </c>
      <c r="C413" t="s">
        <v>3322</v>
      </c>
      <c r="D413" t="s">
        <v>3323</v>
      </c>
      <c r="E413" t="s">
        <v>3324</v>
      </c>
      <c r="F413" t="s">
        <v>2485</v>
      </c>
      <c r="G413" t="s">
        <v>1396</v>
      </c>
      <c r="H413" t="s">
        <v>582</v>
      </c>
      <c r="I413" t="s">
        <v>582</v>
      </c>
      <c r="J413" t="s">
        <v>582</v>
      </c>
      <c r="K413" t="s">
        <v>582</v>
      </c>
      <c r="L413" t="s">
        <v>1396</v>
      </c>
      <c r="M413" t="s">
        <v>1396</v>
      </c>
      <c r="N413" t="s">
        <v>1396</v>
      </c>
      <c r="O413" t="s">
        <v>582</v>
      </c>
      <c r="P413">
        <v>0</v>
      </c>
      <c r="Q413">
        <v>0</v>
      </c>
      <c r="R413">
        <v>0</v>
      </c>
      <c r="S413">
        <v>0</v>
      </c>
      <c r="T413">
        <v>0</v>
      </c>
      <c r="U413">
        <v>0</v>
      </c>
    </row>
    <row r="414" spans="1:21" x14ac:dyDescent="0.25">
      <c r="A414" t="s">
        <v>3325</v>
      </c>
      <c r="B414" t="s">
        <v>989</v>
      </c>
      <c r="C414" t="s">
        <v>3326</v>
      </c>
      <c r="D414" t="s">
        <v>3327</v>
      </c>
      <c r="E414" t="s">
        <v>3328</v>
      </c>
      <c r="F414" t="s">
        <v>2485</v>
      </c>
      <c r="G414" t="s">
        <v>1396</v>
      </c>
      <c r="H414" t="s">
        <v>582</v>
      </c>
      <c r="I414" t="s">
        <v>582</v>
      </c>
      <c r="J414" t="s">
        <v>582</v>
      </c>
      <c r="K414" t="s">
        <v>582</v>
      </c>
      <c r="L414" t="s">
        <v>1396</v>
      </c>
      <c r="M414" t="s">
        <v>1396</v>
      </c>
      <c r="N414" t="s">
        <v>1396</v>
      </c>
      <c r="O414" t="s">
        <v>582</v>
      </c>
      <c r="P414">
        <v>0</v>
      </c>
      <c r="Q414">
        <v>0</v>
      </c>
      <c r="R414">
        <v>0</v>
      </c>
      <c r="S414">
        <v>0</v>
      </c>
      <c r="T414">
        <v>0</v>
      </c>
      <c r="U414">
        <v>0</v>
      </c>
    </row>
    <row r="415" spans="1:21" x14ac:dyDescent="0.25">
      <c r="A415" t="s">
        <v>3329</v>
      </c>
      <c r="B415" t="s">
        <v>3330</v>
      </c>
      <c r="C415" t="s">
        <v>3331</v>
      </c>
      <c r="D415" t="s">
        <v>3332</v>
      </c>
      <c r="E415" t="s">
        <v>3333</v>
      </c>
      <c r="F415" t="s">
        <v>3105</v>
      </c>
      <c r="G415" t="s">
        <v>1396</v>
      </c>
      <c r="H415" t="s">
        <v>582</v>
      </c>
      <c r="I415" t="s">
        <v>583</v>
      </c>
      <c r="J415" t="s">
        <v>582</v>
      </c>
      <c r="K415" t="s">
        <v>582</v>
      </c>
      <c r="L415" t="s">
        <v>1396</v>
      </c>
      <c r="M415" t="s">
        <v>1396</v>
      </c>
      <c r="N415" t="s">
        <v>1396</v>
      </c>
      <c r="O415" t="s">
        <v>583</v>
      </c>
      <c r="P415">
        <v>0</v>
      </c>
      <c r="Q415">
        <v>0</v>
      </c>
      <c r="R415">
        <v>134</v>
      </c>
      <c r="S415">
        <v>0</v>
      </c>
      <c r="T415">
        <v>0</v>
      </c>
      <c r="U415">
        <v>0</v>
      </c>
    </row>
    <row r="416" spans="1:21" x14ac:dyDescent="0.25">
      <c r="A416" t="s">
        <v>3334</v>
      </c>
      <c r="B416" t="s">
        <v>3335</v>
      </c>
      <c r="C416" t="s">
        <v>3336</v>
      </c>
      <c r="D416" t="s">
        <v>3337</v>
      </c>
      <c r="E416" t="s">
        <v>3338</v>
      </c>
      <c r="F416" t="s">
        <v>1396</v>
      </c>
      <c r="G416" t="s">
        <v>1396</v>
      </c>
      <c r="H416" t="s">
        <v>582</v>
      </c>
      <c r="I416" t="s">
        <v>582</v>
      </c>
      <c r="J416" t="s">
        <v>582</v>
      </c>
      <c r="K416" t="s">
        <v>582</v>
      </c>
      <c r="L416" t="s">
        <v>1396</v>
      </c>
      <c r="M416" t="s">
        <v>1396</v>
      </c>
      <c r="N416" t="s">
        <v>1396</v>
      </c>
      <c r="O416" t="s">
        <v>582</v>
      </c>
      <c r="P416">
        <v>0</v>
      </c>
      <c r="Q416">
        <v>0</v>
      </c>
      <c r="R416">
        <v>0</v>
      </c>
      <c r="S416">
        <v>0</v>
      </c>
      <c r="T416">
        <v>0</v>
      </c>
      <c r="U416">
        <v>0</v>
      </c>
    </row>
    <row r="417" spans="1:21" x14ac:dyDescent="0.25">
      <c r="A417" t="s">
        <v>3339</v>
      </c>
      <c r="B417" t="s">
        <v>3340</v>
      </c>
      <c r="C417" t="s">
        <v>3341</v>
      </c>
      <c r="D417" t="s">
        <v>3342</v>
      </c>
      <c r="E417" t="s">
        <v>3343</v>
      </c>
      <c r="F417" t="s">
        <v>3105</v>
      </c>
      <c r="G417" t="s">
        <v>1396</v>
      </c>
      <c r="H417" t="s">
        <v>583</v>
      </c>
      <c r="I417" t="s">
        <v>582</v>
      </c>
      <c r="J417" t="s">
        <v>582</v>
      </c>
      <c r="K417" t="s">
        <v>582</v>
      </c>
      <c r="L417" t="s">
        <v>1396</v>
      </c>
      <c r="M417" t="s">
        <v>1396</v>
      </c>
      <c r="N417" t="s">
        <v>1396</v>
      </c>
      <c r="O417" t="s">
        <v>583</v>
      </c>
      <c r="P417">
        <v>0</v>
      </c>
      <c r="Q417">
        <v>98</v>
      </c>
      <c r="R417">
        <v>0</v>
      </c>
      <c r="S417">
        <v>0</v>
      </c>
      <c r="T417">
        <v>0</v>
      </c>
      <c r="U417">
        <v>0</v>
      </c>
    </row>
    <row r="418" spans="1:21" x14ac:dyDescent="0.25">
      <c r="A418" t="s">
        <v>3344</v>
      </c>
      <c r="B418" t="s">
        <v>2003</v>
      </c>
      <c r="C418" t="s">
        <v>3345</v>
      </c>
      <c r="D418" t="s">
        <v>3346</v>
      </c>
      <c r="E418" t="s">
        <v>3347</v>
      </c>
      <c r="F418" t="s">
        <v>3105</v>
      </c>
      <c r="G418" t="s">
        <v>1396</v>
      </c>
      <c r="H418" t="s">
        <v>582</v>
      </c>
      <c r="I418" t="s">
        <v>583</v>
      </c>
      <c r="J418" t="s">
        <v>582</v>
      </c>
      <c r="K418" t="s">
        <v>583</v>
      </c>
      <c r="L418" t="s">
        <v>584</v>
      </c>
      <c r="M418" t="s">
        <v>3348</v>
      </c>
      <c r="N418" t="s">
        <v>1396</v>
      </c>
      <c r="O418" t="s">
        <v>583</v>
      </c>
      <c r="P418">
        <v>0</v>
      </c>
      <c r="Q418">
        <v>0</v>
      </c>
      <c r="R418">
        <v>0</v>
      </c>
      <c r="S418">
        <v>119</v>
      </c>
      <c r="T418">
        <v>0</v>
      </c>
      <c r="U418">
        <v>0</v>
      </c>
    </row>
    <row r="419" spans="1:21" x14ac:dyDescent="0.25">
      <c r="A419" t="s">
        <v>3349</v>
      </c>
      <c r="B419" t="s">
        <v>3350</v>
      </c>
      <c r="C419" t="s">
        <v>1366</v>
      </c>
      <c r="D419" t="s">
        <v>3351</v>
      </c>
      <c r="E419" t="s">
        <v>3352</v>
      </c>
      <c r="F419" t="s">
        <v>3105</v>
      </c>
      <c r="G419" t="s">
        <v>1396</v>
      </c>
      <c r="H419" t="s">
        <v>583</v>
      </c>
      <c r="I419" t="s">
        <v>582</v>
      </c>
      <c r="J419" t="s">
        <v>582</v>
      </c>
      <c r="K419" t="s">
        <v>582</v>
      </c>
      <c r="L419" t="s">
        <v>1396</v>
      </c>
      <c r="M419" t="s">
        <v>1396</v>
      </c>
      <c r="N419" t="s">
        <v>1396</v>
      </c>
      <c r="O419" t="s">
        <v>583</v>
      </c>
      <c r="P419">
        <v>36</v>
      </c>
      <c r="Q419">
        <v>0</v>
      </c>
      <c r="R419">
        <v>0</v>
      </c>
      <c r="S419">
        <v>0</v>
      </c>
      <c r="T419">
        <v>0</v>
      </c>
      <c r="U419">
        <v>0</v>
      </c>
    </row>
    <row r="420" spans="1:21" x14ac:dyDescent="0.25">
      <c r="A420" t="s">
        <v>3353</v>
      </c>
      <c r="B420" t="s">
        <v>3354</v>
      </c>
      <c r="C420" t="s">
        <v>3355</v>
      </c>
      <c r="D420" t="s">
        <v>3356</v>
      </c>
      <c r="E420" t="s">
        <v>3357</v>
      </c>
      <c r="F420" t="s">
        <v>2061</v>
      </c>
      <c r="G420" t="s">
        <v>1396</v>
      </c>
      <c r="H420" t="s">
        <v>582</v>
      </c>
      <c r="I420" t="s">
        <v>582</v>
      </c>
      <c r="J420" t="s">
        <v>582</v>
      </c>
      <c r="K420" t="s">
        <v>582</v>
      </c>
      <c r="L420" t="s">
        <v>1396</v>
      </c>
      <c r="M420" t="s">
        <v>1396</v>
      </c>
      <c r="N420" t="s">
        <v>1396</v>
      </c>
      <c r="O420" t="s">
        <v>582</v>
      </c>
      <c r="P420">
        <v>0</v>
      </c>
      <c r="Q420">
        <v>0</v>
      </c>
      <c r="R420">
        <v>0</v>
      </c>
      <c r="S420">
        <v>0</v>
      </c>
      <c r="T420">
        <v>0</v>
      </c>
      <c r="U420">
        <v>0</v>
      </c>
    </row>
    <row r="421" spans="1:21" x14ac:dyDescent="0.25">
      <c r="A421" t="s">
        <v>3358</v>
      </c>
      <c r="B421" t="s">
        <v>3359</v>
      </c>
      <c r="C421" t="s">
        <v>3360</v>
      </c>
      <c r="D421" t="s">
        <v>3361</v>
      </c>
      <c r="E421" t="s">
        <v>3362</v>
      </c>
      <c r="F421" t="s">
        <v>2061</v>
      </c>
      <c r="G421" t="s">
        <v>1396</v>
      </c>
      <c r="H421" t="s">
        <v>582</v>
      </c>
      <c r="I421" t="s">
        <v>582</v>
      </c>
      <c r="J421" t="s">
        <v>582</v>
      </c>
      <c r="K421" t="s">
        <v>582</v>
      </c>
      <c r="L421" t="s">
        <v>1396</v>
      </c>
      <c r="M421" t="s">
        <v>1396</v>
      </c>
      <c r="N421" t="s">
        <v>1396</v>
      </c>
      <c r="O421" t="s">
        <v>582</v>
      </c>
      <c r="P421">
        <v>0</v>
      </c>
      <c r="Q421">
        <v>0</v>
      </c>
      <c r="R421">
        <v>0</v>
      </c>
      <c r="S421">
        <v>0</v>
      </c>
      <c r="T421">
        <v>0</v>
      </c>
      <c r="U421">
        <v>0</v>
      </c>
    </row>
    <row r="422" spans="1:21" x14ac:dyDescent="0.25">
      <c r="A422" t="s">
        <v>3363</v>
      </c>
      <c r="B422" t="s">
        <v>3350</v>
      </c>
      <c r="C422" t="s">
        <v>3364</v>
      </c>
      <c r="D422" t="s">
        <v>3365</v>
      </c>
      <c r="E422" t="s">
        <v>3366</v>
      </c>
      <c r="F422" t="s">
        <v>2061</v>
      </c>
      <c r="G422" t="s">
        <v>1396</v>
      </c>
      <c r="H422" t="s">
        <v>582</v>
      </c>
      <c r="I422" t="s">
        <v>582</v>
      </c>
      <c r="J422" t="s">
        <v>582</v>
      </c>
      <c r="K422" t="s">
        <v>582</v>
      </c>
      <c r="L422" t="s">
        <v>1396</v>
      </c>
      <c r="M422" t="s">
        <v>1396</v>
      </c>
      <c r="N422" t="s">
        <v>1396</v>
      </c>
      <c r="O422" t="s">
        <v>582</v>
      </c>
      <c r="P422">
        <v>0</v>
      </c>
      <c r="Q422">
        <v>0</v>
      </c>
      <c r="R422">
        <v>0</v>
      </c>
      <c r="S422">
        <v>0</v>
      </c>
      <c r="T422">
        <v>0</v>
      </c>
      <c r="U422">
        <v>0</v>
      </c>
    </row>
    <row r="423" spans="1:21" x14ac:dyDescent="0.25">
      <c r="A423" t="s">
        <v>3367</v>
      </c>
      <c r="B423" t="s">
        <v>3368</v>
      </c>
      <c r="C423" t="s">
        <v>3369</v>
      </c>
      <c r="D423" t="s">
        <v>3370</v>
      </c>
      <c r="E423" t="s">
        <v>3371</v>
      </c>
      <c r="F423" t="s">
        <v>2061</v>
      </c>
      <c r="G423" t="s">
        <v>1396</v>
      </c>
      <c r="H423" t="s">
        <v>582</v>
      </c>
      <c r="I423" t="s">
        <v>582</v>
      </c>
      <c r="J423" t="s">
        <v>582</v>
      </c>
      <c r="K423" t="s">
        <v>582</v>
      </c>
      <c r="L423" t="s">
        <v>1396</v>
      </c>
      <c r="M423" t="s">
        <v>1396</v>
      </c>
      <c r="N423" t="s">
        <v>1396</v>
      </c>
      <c r="O423" t="s">
        <v>582</v>
      </c>
      <c r="P423">
        <v>0</v>
      </c>
      <c r="Q423">
        <v>0</v>
      </c>
      <c r="R423">
        <v>0</v>
      </c>
      <c r="S423">
        <v>0</v>
      </c>
      <c r="T423">
        <v>0</v>
      </c>
      <c r="U423">
        <v>0</v>
      </c>
    </row>
    <row r="424" spans="1:21" x14ac:dyDescent="0.25">
      <c r="A424" t="s">
        <v>3372</v>
      </c>
      <c r="B424" t="s">
        <v>3373</v>
      </c>
      <c r="C424" t="s">
        <v>3374</v>
      </c>
      <c r="D424" t="s">
        <v>3375</v>
      </c>
      <c r="E424" t="s">
        <v>3376</v>
      </c>
      <c r="F424" t="s">
        <v>2061</v>
      </c>
      <c r="G424" t="s">
        <v>1396</v>
      </c>
      <c r="H424" t="s">
        <v>582</v>
      </c>
      <c r="I424" t="s">
        <v>582</v>
      </c>
      <c r="J424" t="s">
        <v>582</v>
      </c>
      <c r="K424" t="s">
        <v>582</v>
      </c>
      <c r="L424" t="s">
        <v>1396</v>
      </c>
      <c r="M424" t="s">
        <v>1396</v>
      </c>
      <c r="N424" t="s">
        <v>1396</v>
      </c>
      <c r="O424" t="s">
        <v>582</v>
      </c>
      <c r="P424">
        <v>0</v>
      </c>
      <c r="Q424">
        <v>0</v>
      </c>
      <c r="R424">
        <v>0</v>
      </c>
      <c r="S424">
        <v>0</v>
      </c>
      <c r="T424">
        <v>0</v>
      </c>
      <c r="U424">
        <v>0</v>
      </c>
    </row>
    <row r="425" spans="1:21" x14ac:dyDescent="0.25">
      <c r="A425" t="s">
        <v>3377</v>
      </c>
      <c r="B425" t="s">
        <v>2492</v>
      </c>
      <c r="C425" t="s">
        <v>3378</v>
      </c>
      <c r="D425" t="s">
        <v>3379</v>
      </c>
      <c r="E425" t="s">
        <v>3380</v>
      </c>
      <c r="F425" t="s">
        <v>2485</v>
      </c>
      <c r="G425" t="s">
        <v>1396</v>
      </c>
      <c r="H425" t="s">
        <v>582</v>
      </c>
      <c r="I425" t="s">
        <v>582</v>
      </c>
      <c r="J425" t="s">
        <v>582</v>
      </c>
      <c r="K425" t="s">
        <v>582</v>
      </c>
      <c r="L425" t="s">
        <v>1396</v>
      </c>
      <c r="M425" t="s">
        <v>1396</v>
      </c>
      <c r="N425" t="s">
        <v>1396</v>
      </c>
      <c r="O425" t="s">
        <v>582</v>
      </c>
      <c r="P425">
        <v>0</v>
      </c>
      <c r="Q425">
        <v>0</v>
      </c>
      <c r="R425">
        <v>0</v>
      </c>
      <c r="S425">
        <v>0</v>
      </c>
      <c r="T425">
        <v>0</v>
      </c>
      <c r="U425">
        <v>0</v>
      </c>
    </row>
    <row r="426" spans="1:21" x14ac:dyDescent="0.25">
      <c r="A426" t="s">
        <v>3381</v>
      </c>
      <c r="B426" t="s">
        <v>3382</v>
      </c>
      <c r="C426" t="s">
        <v>3383</v>
      </c>
      <c r="D426" t="s">
        <v>3384</v>
      </c>
      <c r="E426" t="s">
        <v>3385</v>
      </c>
      <c r="F426" t="s">
        <v>2485</v>
      </c>
      <c r="G426" t="s">
        <v>1396</v>
      </c>
      <c r="H426" t="s">
        <v>583</v>
      </c>
      <c r="I426" t="s">
        <v>583</v>
      </c>
      <c r="J426" t="s">
        <v>582</v>
      </c>
      <c r="K426" t="s">
        <v>582</v>
      </c>
      <c r="L426" t="s">
        <v>1396</v>
      </c>
      <c r="M426" t="s">
        <v>1396</v>
      </c>
      <c r="N426" t="s">
        <v>1396</v>
      </c>
      <c r="O426" t="s">
        <v>583</v>
      </c>
      <c r="P426">
        <v>0</v>
      </c>
      <c r="Q426">
        <v>0</v>
      </c>
      <c r="R426">
        <v>45</v>
      </c>
      <c r="S426">
        <v>0</v>
      </c>
      <c r="T426">
        <v>0</v>
      </c>
      <c r="U426">
        <v>0</v>
      </c>
    </row>
    <row r="427" spans="1:21" x14ac:dyDescent="0.25">
      <c r="A427" t="s">
        <v>3386</v>
      </c>
      <c r="B427" t="s">
        <v>3387</v>
      </c>
      <c r="C427" t="s">
        <v>3388</v>
      </c>
      <c r="D427" t="s">
        <v>3389</v>
      </c>
      <c r="E427" t="s">
        <v>3390</v>
      </c>
      <c r="F427" t="s">
        <v>2485</v>
      </c>
      <c r="G427" t="s">
        <v>1396</v>
      </c>
      <c r="H427" t="s">
        <v>583</v>
      </c>
      <c r="I427" t="s">
        <v>583</v>
      </c>
      <c r="J427" t="s">
        <v>582</v>
      </c>
      <c r="K427" t="s">
        <v>582</v>
      </c>
      <c r="L427" t="s">
        <v>1396</v>
      </c>
      <c r="M427" t="s">
        <v>1396</v>
      </c>
      <c r="N427" t="s">
        <v>1396</v>
      </c>
      <c r="O427" t="s">
        <v>583</v>
      </c>
      <c r="P427">
        <v>21</v>
      </c>
      <c r="Q427">
        <v>0</v>
      </c>
      <c r="R427">
        <v>0</v>
      </c>
      <c r="S427">
        <v>0</v>
      </c>
      <c r="T427">
        <v>0</v>
      </c>
      <c r="U427">
        <v>0</v>
      </c>
    </row>
    <row r="428" spans="1:21" x14ac:dyDescent="0.25">
      <c r="A428" t="s">
        <v>3391</v>
      </c>
      <c r="B428" t="s">
        <v>3392</v>
      </c>
      <c r="C428" t="s">
        <v>3393</v>
      </c>
      <c r="D428" t="s">
        <v>3394</v>
      </c>
      <c r="E428" t="s">
        <v>3395</v>
      </c>
      <c r="F428" t="s">
        <v>2485</v>
      </c>
      <c r="G428" t="s">
        <v>1396</v>
      </c>
      <c r="H428" t="s">
        <v>583</v>
      </c>
      <c r="I428" t="s">
        <v>582</v>
      </c>
      <c r="J428" t="s">
        <v>582</v>
      </c>
      <c r="K428" t="s">
        <v>582</v>
      </c>
      <c r="L428" t="s">
        <v>1396</v>
      </c>
      <c r="M428" t="s">
        <v>1396</v>
      </c>
      <c r="N428" t="s">
        <v>1396</v>
      </c>
      <c r="O428" t="s">
        <v>583</v>
      </c>
      <c r="P428">
        <v>9</v>
      </c>
      <c r="Q428">
        <v>0</v>
      </c>
      <c r="R428">
        <v>0</v>
      </c>
      <c r="S428">
        <v>0</v>
      </c>
      <c r="T428">
        <v>0</v>
      </c>
      <c r="U428">
        <v>0</v>
      </c>
    </row>
    <row r="429" spans="1:21" x14ac:dyDescent="0.25">
      <c r="A429" t="s">
        <v>3396</v>
      </c>
      <c r="B429" t="s">
        <v>3397</v>
      </c>
      <c r="C429" t="s">
        <v>3398</v>
      </c>
      <c r="D429" t="s">
        <v>3399</v>
      </c>
      <c r="E429" t="s">
        <v>3400</v>
      </c>
      <c r="F429" t="s">
        <v>2485</v>
      </c>
      <c r="G429" t="s">
        <v>1396</v>
      </c>
      <c r="H429" t="s">
        <v>583</v>
      </c>
      <c r="I429" t="s">
        <v>582</v>
      </c>
      <c r="J429" t="s">
        <v>582</v>
      </c>
      <c r="K429" t="s">
        <v>582</v>
      </c>
      <c r="L429" t="s">
        <v>1396</v>
      </c>
      <c r="M429" t="s">
        <v>1396</v>
      </c>
      <c r="N429" t="s">
        <v>1396</v>
      </c>
      <c r="O429" t="s">
        <v>583</v>
      </c>
      <c r="P429">
        <v>7</v>
      </c>
      <c r="Q429">
        <v>0</v>
      </c>
      <c r="R429">
        <v>0</v>
      </c>
      <c r="S429">
        <v>0</v>
      </c>
      <c r="T429">
        <v>0</v>
      </c>
      <c r="U429">
        <v>0</v>
      </c>
    </row>
    <row r="430" spans="1:21" x14ac:dyDescent="0.25">
      <c r="A430" t="s">
        <v>3401</v>
      </c>
      <c r="B430" t="s">
        <v>3397</v>
      </c>
      <c r="C430" t="s">
        <v>3402</v>
      </c>
      <c r="D430" t="s">
        <v>3403</v>
      </c>
      <c r="E430" t="s">
        <v>3404</v>
      </c>
      <c r="F430" t="s">
        <v>2485</v>
      </c>
      <c r="G430" t="s">
        <v>1396</v>
      </c>
      <c r="H430" t="s">
        <v>583</v>
      </c>
      <c r="I430" t="s">
        <v>582</v>
      </c>
      <c r="J430" t="s">
        <v>582</v>
      </c>
      <c r="K430" t="s">
        <v>582</v>
      </c>
      <c r="L430" t="s">
        <v>1396</v>
      </c>
      <c r="M430" t="s">
        <v>1396</v>
      </c>
      <c r="N430" t="s">
        <v>1396</v>
      </c>
      <c r="O430" t="s">
        <v>583</v>
      </c>
      <c r="P430">
        <v>8</v>
      </c>
      <c r="Q430">
        <v>0</v>
      </c>
      <c r="R430">
        <v>0</v>
      </c>
      <c r="S430">
        <v>0</v>
      </c>
      <c r="T430">
        <v>0</v>
      </c>
      <c r="U430">
        <v>0</v>
      </c>
    </row>
    <row r="431" spans="1:21" x14ac:dyDescent="0.25">
      <c r="A431" t="s">
        <v>3405</v>
      </c>
      <c r="B431" t="s">
        <v>3406</v>
      </c>
      <c r="C431" t="s">
        <v>3407</v>
      </c>
      <c r="D431" t="s">
        <v>3408</v>
      </c>
      <c r="E431" t="s">
        <v>3409</v>
      </c>
      <c r="F431" t="s">
        <v>1407</v>
      </c>
      <c r="G431" t="s">
        <v>1396</v>
      </c>
      <c r="H431" t="s">
        <v>582</v>
      </c>
      <c r="I431" t="s">
        <v>582</v>
      </c>
      <c r="J431" t="s">
        <v>582</v>
      </c>
      <c r="K431" t="s">
        <v>582</v>
      </c>
      <c r="L431" t="s">
        <v>1396</v>
      </c>
      <c r="M431" t="s">
        <v>1396</v>
      </c>
      <c r="N431" t="s">
        <v>1396</v>
      </c>
      <c r="O431" t="s">
        <v>582</v>
      </c>
      <c r="P431">
        <v>0</v>
      </c>
      <c r="Q431">
        <v>0</v>
      </c>
      <c r="R431">
        <v>0</v>
      </c>
      <c r="S431">
        <v>0</v>
      </c>
      <c r="T431">
        <v>0</v>
      </c>
      <c r="U431">
        <v>0</v>
      </c>
    </row>
    <row r="432" spans="1:21" x14ac:dyDescent="0.25">
      <c r="A432" t="s">
        <v>3410</v>
      </c>
      <c r="B432" t="s">
        <v>3411</v>
      </c>
      <c r="C432" t="s">
        <v>3412</v>
      </c>
      <c r="D432" t="s">
        <v>3413</v>
      </c>
      <c r="E432" t="s">
        <v>3414</v>
      </c>
      <c r="F432" t="s">
        <v>1407</v>
      </c>
      <c r="G432" t="s">
        <v>1359</v>
      </c>
      <c r="H432" t="s">
        <v>582</v>
      </c>
      <c r="I432" t="s">
        <v>582</v>
      </c>
      <c r="J432" t="s">
        <v>582</v>
      </c>
      <c r="K432" t="s">
        <v>583</v>
      </c>
      <c r="L432" t="s">
        <v>993</v>
      </c>
      <c r="M432" t="s">
        <v>1444</v>
      </c>
      <c r="N432" t="s">
        <v>1396</v>
      </c>
      <c r="O432" t="s">
        <v>583</v>
      </c>
      <c r="P432">
        <v>0</v>
      </c>
      <c r="Q432">
        <v>0</v>
      </c>
      <c r="R432">
        <v>0</v>
      </c>
      <c r="S432">
        <v>0</v>
      </c>
      <c r="T432">
        <v>0</v>
      </c>
      <c r="U432">
        <v>0</v>
      </c>
    </row>
    <row r="433" spans="1:21" x14ac:dyDescent="0.25">
      <c r="A433" t="s">
        <v>3415</v>
      </c>
      <c r="B433" t="s">
        <v>3416</v>
      </c>
      <c r="C433" t="s">
        <v>3417</v>
      </c>
      <c r="D433" t="s">
        <v>3418</v>
      </c>
      <c r="E433" t="s">
        <v>3419</v>
      </c>
      <c r="F433" t="s">
        <v>1407</v>
      </c>
      <c r="G433" t="s">
        <v>1359</v>
      </c>
      <c r="H433" t="s">
        <v>582</v>
      </c>
      <c r="I433" t="s">
        <v>582</v>
      </c>
      <c r="J433" t="s">
        <v>582</v>
      </c>
      <c r="K433" t="s">
        <v>583</v>
      </c>
      <c r="L433" t="s">
        <v>590</v>
      </c>
      <c r="M433" t="s">
        <v>1444</v>
      </c>
      <c r="N433" t="s">
        <v>1396</v>
      </c>
      <c r="O433" t="s">
        <v>583</v>
      </c>
      <c r="P433">
        <v>0</v>
      </c>
      <c r="Q433">
        <v>0</v>
      </c>
      <c r="R433">
        <v>0</v>
      </c>
      <c r="S433">
        <v>0</v>
      </c>
      <c r="T433">
        <v>0</v>
      </c>
      <c r="U433">
        <v>0</v>
      </c>
    </row>
    <row r="434" spans="1:21" x14ac:dyDescent="0.25">
      <c r="A434" t="s">
        <v>3420</v>
      </c>
      <c r="B434" t="s">
        <v>3421</v>
      </c>
      <c r="C434" t="s">
        <v>3422</v>
      </c>
      <c r="D434" t="s">
        <v>3423</v>
      </c>
      <c r="E434" t="s">
        <v>3424</v>
      </c>
      <c r="F434" t="s">
        <v>1407</v>
      </c>
      <c r="G434" t="s">
        <v>1359</v>
      </c>
      <c r="H434" t="s">
        <v>582</v>
      </c>
      <c r="I434" t="s">
        <v>582</v>
      </c>
      <c r="J434" t="s">
        <v>582</v>
      </c>
      <c r="K434" t="s">
        <v>583</v>
      </c>
      <c r="L434" t="s">
        <v>993</v>
      </c>
      <c r="M434" t="s">
        <v>1444</v>
      </c>
      <c r="N434" t="s">
        <v>1396</v>
      </c>
      <c r="O434" t="s">
        <v>583</v>
      </c>
      <c r="P434">
        <v>0</v>
      </c>
      <c r="Q434">
        <v>0</v>
      </c>
      <c r="R434">
        <v>0</v>
      </c>
      <c r="S434">
        <v>0</v>
      </c>
      <c r="T434">
        <v>0</v>
      </c>
      <c r="U434">
        <v>0</v>
      </c>
    </row>
    <row r="435" spans="1:21" x14ac:dyDescent="0.25">
      <c r="A435" t="s">
        <v>3425</v>
      </c>
      <c r="B435" t="s">
        <v>629</v>
      </c>
      <c r="C435" t="s">
        <v>396</v>
      </c>
      <c r="D435" t="s">
        <v>630</v>
      </c>
      <c r="E435" t="s">
        <v>397</v>
      </c>
      <c r="F435" t="s">
        <v>581</v>
      </c>
      <c r="G435" t="s">
        <v>1396</v>
      </c>
      <c r="H435" t="s">
        <v>582</v>
      </c>
      <c r="I435" t="s">
        <v>582</v>
      </c>
      <c r="J435" t="s">
        <v>582</v>
      </c>
      <c r="K435" t="s">
        <v>582</v>
      </c>
      <c r="L435" t="s">
        <v>1396</v>
      </c>
      <c r="M435" t="s">
        <v>1396</v>
      </c>
      <c r="N435" t="s">
        <v>1396</v>
      </c>
      <c r="O435" t="s">
        <v>582</v>
      </c>
      <c r="P435">
        <v>0</v>
      </c>
      <c r="Q435">
        <v>0</v>
      </c>
      <c r="R435">
        <v>0</v>
      </c>
      <c r="S435">
        <v>0</v>
      </c>
      <c r="T435">
        <v>0</v>
      </c>
      <c r="U435">
        <v>0</v>
      </c>
    </row>
    <row r="436" spans="1:21" x14ac:dyDescent="0.25">
      <c r="A436" t="s">
        <v>3426</v>
      </c>
      <c r="B436" t="s">
        <v>631</v>
      </c>
      <c r="C436" t="s">
        <v>433</v>
      </c>
      <c r="D436" t="s">
        <v>632</v>
      </c>
      <c r="E436" t="s">
        <v>434</v>
      </c>
      <c r="F436" t="s">
        <v>581</v>
      </c>
      <c r="G436" t="s">
        <v>1396</v>
      </c>
      <c r="H436" t="s">
        <v>582</v>
      </c>
      <c r="I436" t="s">
        <v>582</v>
      </c>
      <c r="J436" t="s">
        <v>582</v>
      </c>
      <c r="K436" t="s">
        <v>582</v>
      </c>
      <c r="L436" t="s">
        <v>1396</v>
      </c>
      <c r="M436" t="s">
        <v>1396</v>
      </c>
      <c r="N436" t="s">
        <v>1396</v>
      </c>
      <c r="O436" t="s">
        <v>582</v>
      </c>
      <c r="P436">
        <v>0</v>
      </c>
      <c r="Q436">
        <v>0</v>
      </c>
      <c r="R436">
        <v>0</v>
      </c>
      <c r="S436">
        <v>0</v>
      </c>
      <c r="T436">
        <v>0</v>
      </c>
      <c r="U436">
        <v>0</v>
      </c>
    </row>
    <row r="437" spans="1:21" x14ac:dyDescent="0.25">
      <c r="A437" t="s">
        <v>3427</v>
      </c>
      <c r="B437" t="s">
        <v>42</v>
      </c>
      <c r="C437" t="s">
        <v>403</v>
      </c>
      <c r="D437" t="s">
        <v>633</v>
      </c>
      <c r="E437" t="s">
        <v>239</v>
      </c>
      <c r="F437" t="s">
        <v>581</v>
      </c>
      <c r="G437" t="s">
        <v>1396</v>
      </c>
      <c r="H437" t="s">
        <v>583</v>
      </c>
      <c r="I437" t="s">
        <v>582</v>
      </c>
      <c r="J437" t="s">
        <v>582</v>
      </c>
      <c r="K437" t="s">
        <v>583</v>
      </c>
      <c r="L437" t="s">
        <v>590</v>
      </c>
      <c r="M437" t="s">
        <v>581</v>
      </c>
      <c r="N437" t="s">
        <v>3428</v>
      </c>
      <c r="O437" t="s">
        <v>583</v>
      </c>
      <c r="P437">
        <v>0</v>
      </c>
      <c r="Q437">
        <v>0</v>
      </c>
      <c r="R437">
        <v>0</v>
      </c>
      <c r="S437">
        <v>0</v>
      </c>
      <c r="T437">
        <v>0</v>
      </c>
      <c r="U437">
        <v>0</v>
      </c>
    </row>
    <row r="438" spans="1:21" x14ac:dyDescent="0.25">
      <c r="A438" t="s">
        <v>3429</v>
      </c>
      <c r="B438" t="s">
        <v>634</v>
      </c>
      <c r="C438" t="s">
        <v>438</v>
      </c>
      <c r="D438" t="s">
        <v>635</v>
      </c>
      <c r="E438" t="s">
        <v>636</v>
      </c>
      <c r="F438" t="s">
        <v>581</v>
      </c>
      <c r="G438" t="s">
        <v>1396</v>
      </c>
      <c r="H438" t="s">
        <v>583</v>
      </c>
      <c r="I438" t="s">
        <v>582</v>
      </c>
      <c r="J438" t="s">
        <v>582</v>
      </c>
      <c r="K438" t="s">
        <v>582</v>
      </c>
      <c r="L438" t="s">
        <v>1396</v>
      </c>
      <c r="M438" t="s">
        <v>1396</v>
      </c>
      <c r="N438" t="s">
        <v>1396</v>
      </c>
      <c r="O438" t="s">
        <v>582</v>
      </c>
      <c r="P438">
        <v>0</v>
      </c>
      <c r="Q438">
        <v>0</v>
      </c>
      <c r="R438">
        <v>0</v>
      </c>
      <c r="S438">
        <v>0</v>
      </c>
      <c r="T438">
        <v>0</v>
      </c>
      <c r="U438">
        <v>0</v>
      </c>
    </row>
    <row r="439" spans="1:21" x14ac:dyDescent="0.25">
      <c r="A439" t="s">
        <v>3430</v>
      </c>
      <c r="B439" t="s">
        <v>116</v>
      </c>
      <c r="C439" t="s">
        <v>448</v>
      </c>
      <c r="D439" t="s">
        <v>637</v>
      </c>
      <c r="E439" t="s">
        <v>272</v>
      </c>
      <c r="F439" t="s">
        <v>581</v>
      </c>
      <c r="G439" t="s">
        <v>1396</v>
      </c>
      <c r="H439" t="s">
        <v>583</v>
      </c>
      <c r="I439" t="s">
        <v>582</v>
      </c>
      <c r="J439" t="s">
        <v>582</v>
      </c>
      <c r="K439" t="s">
        <v>582</v>
      </c>
      <c r="L439" t="s">
        <v>1396</v>
      </c>
      <c r="M439" t="s">
        <v>1396</v>
      </c>
      <c r="N439" t="s">
        <v>3431</v>
      </c>
      <c r="O439" t="s">
        <v>583</v>
      </c>
      <c r="P439">
        <v>0</v>
      </c>
      <c r="Q439">
        <v>33</v>
      </c>
      <c r="R439">
        <v>0</v>
      </c>
      <c r="S439">
        <v>0</v>
      </c>
      <c r="T439">
        <v>0</v>
      </c>
      <c r="U439">
        <v>0</v>
      </c>
    </row>
    <row r="440" spans="1:21" x14ac:dyDescent="0.25">
      <c r="A440" t="s">
        <v>3432</v>
      </c>
      <c r="B440" t="s">
        <v>638</v>
      </c>
      <c r="C440" t="s">
        <v>639</v>
      </c>
      <c r="D440" t="s">
        <v>640</v>
      </c>
      <c r="E440" t="s">
        <v>641</v>
      </c>
      <c r="F440" t="s">
        <v>581</v>
      </c>
      <c r="G440" t="s">
        <v>1396</v>
      </c>
      <c r="H440" t="s">
        <v>582</v>
      </c>
      <c r="I440" t="s">
        <v>583</v>
      </c>
      <c r="J440" t="s">
        <v>582</v>
      </c>
      <c r="K440" t="s">
        <v>583</v>
      </c>
      <c r="L440" t="s">
        <v>584</v>
      </c>
      <c r="M440" t="s">
        <v>642</v>
      </c>
      <c r="N440" t="s">
        <v>1396</v>
      </c>
      <c r="O440" t="s">
        <v>583</v>
      </c>
      <c r="P440">
        <v>0</v>
      </c>
      <c r="Q440">
        <v>0</v>
      </c>
      <c r="R440">
        <v>139</v>
      </c>
      <c r="S440">
        <v>407</v>
      </c>
      <c r="T440">
        <v>0</v>
      </c>
      <c r="U440">
        <v>0</v>
      </c>
    </row>
    <row r="441" spans="1:21" x14ac:dyDescent="0.25">
      <c r="A441" t="s">
        <v>3433</v>
      </c>
      <c r="B441" t="s">
        <v>95</v>
      </c>
      <c r="C441" t="s">
        <v>421</v>
      </c>
      <c r="D441" t="s">
        <v>643</v>
      </c>
      <c r="E441" t="s">
        <v>422</v>
      </c>
      <c r="F441" t="s">
        <v>581</v>
      </c>
      <c r="G441" t="s">
        <v>1396</v>
      </c>
      <c r="H441" t="s">
        <v>582</v>
      </c>
      <c r="I441" t="s">
        <v>582</v>
      </c>
      <c r="J441" t="s">
        <v>582</v>
      </c>
      <c r="K441" t="s">
        <v>582</v>
      </c>
      <c r="L441" t="s">
        <v>1396</v>
      </c>
      <c r="M441" t="s">
        <v>1396</v>
      </c>
      <c r="N441" t="s">
        <v>1396</v>
      </c>
      <c r="O441" t="s">
        <v>582</v>
      </c>
      <c r="P441">
        <v>0</v>
      </c>
      <c r="Q441">
        <v>0</v>
      </c>
      <c r="R441">
        <v>0</v>
      </c>
      <c r="S441">
        <v>0</v>
      </c>
      <c r="T441">
        <v>0</v>
      </c>
      <c r="U441">
        <v>0</v>
      </c>
    </row>
    <row r="442" spans="1:21" x14ac:dyDescent="0.25">
      <c r="A442" t="s">
        <v>3434</v>
      </c>
      <c r="B442" t="s">
        <v>644</v>
      </c>
      <c r="C442" t="s">
        <v>410</v>
      </c>
      <c r="D442" t="s">
        <v>645</v>
      </c>
      <c r="E442" t="s">
        <v>646</v>
      </c>
      <c r="F442" t="s">
        <v>581</v>
      </c>
      <c r="G442" t="s">
        <v>1396</v>
      </c>
      <c r="H442" t="s">
        <v>583</v>
      </c>
      <c r="I442" t="s">
        <v>582</v>
      </c>
      <c r="J442" t="s">
        <v>582</v>
      </c>
      <c r="K442" t="s">
        <v>582</v>
      </c>
      <c r="L442" t="s">
        <v>1396</v>
      </c>
      <c r="M442" t="s">
        <v>1396</v>
      </c>
      <c r="N442" t="s">
        <v>1396</v>
      </c>
      <c r="O442" t="s">
        <v>582</v>
      </c>
      <c r="P442">
        <v>0</v>
      </c>
      <c r="Q442">
        <v>0</v>
      </c>
      <c r="R442">
        <v>0</v>
      </c>
      <c r="S442">
        <v>0</v>
      </c>
      <c r="T442">
        <v>0</v>
      </c>
      <c r="U442">
        <v>0</v>
      </c>
    </row>
    <row r="443" spans="1:21" x14ac:dyDescent="0.25">
      <c r="A443" t="s">
        <v>3435</v>
      </c>
      <c r="B443" t="s">
        <v>647</v>
      </c>
      <c r="C443" t="s">
        <v>436</v>
      </c>
      <c r="D443" t="s">
        <v>648</v>
      </c>
      <c r="E443" t="s">
        <v>649</v>
      </c>
      <c r="F443" t="s">
        <v>581</v>
      </c>
      <c r="G443" t="s">
        <v>1396</v>
      </c>
      <c r="H443" t="s">
        <v>583</v>
      </c>
      <c r="I443" t="s">
        <v>582</v>
      </c>
      <c r="J443" t="s">
        <v>582</v>
      </c>
      <c r="K443" t="s">
        <v>582</v>
      </c>
      <c r="L443" t="s">
        <v>1396</v>
      </c>
      <c r="M443" t="s">
        <v>1396</v>
      </c>
      <c r="N443" t="s">
        <v>1396</v>
      </c>
      <c r="O443" t="s">
        <v>582</v>
      </c>
      <c r="P443">
        <v>0</v>
      </c>
      <c r="Q443">
        <v>0</v>
      </c>
      <c r="R443">
        <v>0</v>
      </c>
      <c r="S443">
        <v>0</v>
      </c>
      <c r="T443">
        <v>0</v>
      </c>
      <c r="U443">
        <v>0</v>
      </c>
    </row>
    <row r="444" spans="1:21" x14ac:dyDescent="0.25">
      <c r="A444" t="s">
        <v>3436</v>
      </c>
      <c r="B444" t="s">
        <v>120</v>
      </c>
      <c r="C444" t="s">
        <v>452</v>
      </c>
      <c r="D444" t="s">
        <v>482</v>
      </c>
      <c r="E444" t="s">
        <v>650</v>
      </c>
      <c r="F444" t="s">
        <v>581</v>
      </c>
      <c r="G444" t="s">
        <v>1396</v>
      </c>
      <c r="H444" t="s">
        <v>583</v>
      </c>
      <c r="I444" t="s">
        <v>582</v>
      </c>
      <c r="J444" t="s">
        <v>582</v>
      </c>
      <c r="K444" t="s">
        <v>583</v>
      </c>
      <c r="L444" t="s">
        <v>590</v>
      </c>
      <c r="M444" t="s">
        <v>651</v>
      </c>
      <c r="N444" t="s">
        <v>3437</v>
      </c>
      <c r="O444" t="s">
        <v>583</v>
      </c>
      <c r="P444">
        <v>0</v>
      </c>
      <c r="Q444">
        <v>0</v>
      </c>
      <c r="R444">
        <v>0</v>
      </c>
      <c r="S444">
        <v>0</v>
      </c>
      <c r="T444">
        <v>0</v>
      </c>
      <c r="U444">
        <v>0</v>
      </c>
    </row>
    <row r="445" spans="1:21" x14ac:dyDescent="0.25">
      <c r="A445" t="s">
        <v>3438</v>
      </c>
      <c r="B445" t="s">
        <v>652</v>
      </c>
      <c r="C445" t="s">
        <v>393</v>
      </c>
      <c r="D445" t="s">
        <v>653</v>
      </c>
      <c r="E445" t="s">
        <v>654</v>
      </c>
      <c r="F445" t="s">
        <v>581</v>
      </c>
      <c r="G445" t="s">
        <v>1396</v>
      </c>
      <c r="H445" t="s">
        <v>583</v>
      </c>
      <c r="I445" t="s">
        <v>582</v>
      </c>
      <c r="J445" t="s">
        <v>582</v>
      </c>
      <c r="K445" t="s">
        <v>582</v>
      </c>
      <c r="L445" t="s">
        <v>1396</v>
      </c>
      <c r="M445" t="s">
        <v>1396</v>
      </c>
      <c r="N445" t="s">
        <v>1396</v>
      </c>
      <c r="O445" t="s">
        <v>582</v>
      </c>
      <c r="P445">
        <v>0</v>
      </c>
      <c r="Q445">
        <v>0</v>
      </c>
      <c r="R445">
        <v>0</v>
      </c>
      <c r="S445">
        <v>0</v>
      </c>
      <c r="T445">
        <v>0</v>
      </c>
      <c r="U445">
        <v>0</v>
      </c>
    </row>
    <row r="446" spans="1:21" x14ac:dyDescent="0.25">
      <c r="A446" t="s">
        <v>3439</v>
      </c>
      <c r="B446" t="s">
        <v>655</v>
      </c>
      <c r="C446" t="s">
        <v>444</v>
      </c>
      <c r="D446" t="s">
        <v>656</v>
      </c>
      <c r="E446" t="s">
        <v>657</v>
      </c>
      <c r="F446" t="s">
        <v>581</v>
      </c>
      <c r="G446" t="s">
        <v>1396</v>
      </c>
      <c r="H446" t="s">
        <v>582</v>
      </c>
      <c r="I446" t="s">
        <v>582</v>
      </c>
      <c r="J446" t="s">
        <v>582</v>
      </c>
      <c r="K446" t="s">
        <v>582</v>
      </c>
      <c r="L446" t="s">
        <v>1396</v>
      </c>
      <c r="M446" t="s">
        <v>1396</v>
      </c>
      <c r="N446" t="s">
        <v>1396</v>
      </c>
      <c r="O446" t="s">
        <v>582</v>
      </c>
      <c r="P446">
        <v>0</v>
      </c>
      <c r="Q446">
        <v>0</v>
      </c>
      <c r="R446">
        <v>0</v>
      </c>
      <c r="S446">
        <v>0</v>
      </c>
      <c r="T446">
        <v>0</v>
      </c>
      <c r="U446">
        <v>0</v>
      </c>
    </row>
    <row r="447" spans="1:21" x14ac:dyDescent="0.25">
      <c r="A447" t="s">
        <v>3440</v>
      </c>
      <c r="B447" t="s">
        <v>3441</v>
      </c>
      <c r="C447" t="s">
        <v>1544</v>
      </c>
      <c r="D447" t="s">
        <v>3442</v>
      </c>
      <c r="E447" t="s">
        <v>3443</v>
      </c>
      <c r="F447" t="s">
        <v>3444</v>
      </c>
      <c r="G447" t="s">
        <v>1396</v>
      </c>
      <c r="H447" t="s">
        <v>583</v>
      </c>
      <c r="I447" t="s">
        <v>582</v>
      </c>
      <c r="J447" t="s">
        <v>582</v>
      </c>
      <c r="K447" t="s">
        <v>582</v>
      </c>
      <c r="L447" t="s">
        <v>1396</v>
      </c>
      <c r="M447" t="s">
        <v>1396</v>
      </c>
      <c r="N447" t="s">
        <v>1396</v>
      </c>
      <c r="O447" t="s">
        <v>583</v>
      </c>
      <c r="P447">
        <v>18</v>
      </c>
      <c r="Q447">
        <v>0</v>
      </c>
      <c r="R447">
        <v>0</v>
      </c>
      <c r="S447">
        <v>0</v>
      </c>
      <c r="T447">
        <v>0</v>
      </c>
      <c r="U447">
        <v>0</v>
      </c>
    </row>
    <row r="448" spans="1:21" x14ac:dyDescent="0.25">
      <c r="A448" t="s">
        <v>3445</v>
      </c>
      <c r="B448" t="s">
        <v>3446</v>
      </c>
      <c r="C448" t="s">
        <v>3447</v>
      </c>
      <c r="D448" t="s">
        <v>3448</v>
      </c>
      <c r="E448" t="s">
        <v>3449</v>
      </c>
      <c r="F448" t="s">
        <v>3444</v>
      </c>
      <c r="G448" t="s">
        <v>1396</v>
      </c>
      <c r="H448" t="s">
        <v>583</v>
      </c>
      <c r="I448" t="s">
        <v>582</v>
      </c>
      <c r="J448" t="s">
        <v>582</v>
      </c>
      <c r="K448" t="s">
        <v>582</v>
      </c>
      <c r="L448" t="s">
        <v>1396</v>
      </c>
      <c r="M448" t="s">
        <v>1396</v>
      </c>
      <c r="N448" t="s">
        <v>1396</v>
      </c>
      <c r="O448" t="s">
        <v>583</v>
      </c>
      <c r="P448">
        <v>28</v>
      </c>
      <c r="Q448">
        <v>0</v>
      </c>
      <c r="R448">
        <v>0</v>
      </c>
      <c r="S448">
        <v>0</v>
      </c>
      <c r="T448">
        <v>0</v>
      </c>
      <c r="U448">
        <v>0</v>
      </c>
    </row>
    <row r="449" spans="1:21" x14ac:dyDescent="0.25">
      <c r="A449" t="s">
        <v>3450</v>
      </c>
      <c r="B449" t="s">
        <v>2828</v>
      </c>
      <c r="C449" t="s">
        <v>3451</v>
      </c>
      <c r="D449" t="s">
        <v>3452</v>
      </c>
      <c r="E449" t="s">
        <v>3453</v>
      </c>
      <c r="F449" t="s">
        <v>3444</v>
      </c>
      <c r="G449" t="s">
        <v>1396</v>
      </c>
      <c r="H449" t="s">
        <v>583</v>
      </c>
      <c r="I449" t="s">
        <v>582</v>
      </c>
      <c r="J449" t="s">
        <v>582</v>
      </c>
      <c r="K449" t="s">
        <v>582</v>
      </c>
      <c r="L449" t="s">
        <v>1396</v>
      </c>
      <c r="M449" t="s">
        <v>1396</v>
      </c>
      <c r="N449" t="s">
        <v>1396</v>
      </c>
      <c r="O449" t="s">
        <v>583</v>
      </c>
      <c r="P449">
        <v>5</v>
      </c>
      <c r="Q449">
        <v>0</v>
      </c>
      <c r="R449">
        <v>0</v>
      </c>
      <c r="S449">
        <v>0</v>
      </c>
      <c r="T449">
        <v>0</v>
      </c>
      <c r="U449">
        <v>0</v>
      </c>
    </row>
    <row r="450" spans="1:21" x14ac:dyDescent="0.25">
      <c r="A450" t="s">
        <v>3454</v>
      </c>
      <c r="B450" t="s">
        <v>1459</v>
      </c>
      <c r="C450" t="s">
        <v>3455</v>
      </c>
      <c r="D450" t="s">
        <v>3456</v>
      </c>
      <c r="E450" t="s">
        <v>3457</v>
      </c>
      <c r="F450" t="s">
        <v>3444</v>
      </c>
      <c r="G450" t="s">
        <v>1396</v>
      </c>
      <c r="H450" t="s">
        <v>583</v>
      </c>
      <c r="I450" t="s">
        <v>583</v>
      </c>
      <c r="J450" t="s">
        <v>582</v>
      </c>
      <c r="K450" t="s">
        <v>582</v>
      </c>
      <c r="L450" t="s">
        <v>1396</v>
      </c>
      <c r="M450" t="s">
        <v>1396</v>
      </c>
      <c r="N450" t="s">
        <v>1396</v>
      </c>
      <c r="O450" t="s">
        <v>583</v>
      </c>
      <c r="P450">
        <v>32</v>
      </c>
      <c r="Q450">
        <v>0</v>
      </c>
      <c r="R450">
        <v>18</v>
      </c>
      <c r="S450">
        <v>0</v>
      </c>
      <c r="T450">
        <v>0</v>
      </c>
      <c r="U450">
        <v>0</v>
      </c>
    </row>
    <row r="451" spans="1:21" x14ac:dyDescent="0.25">
      <c r="A451" t="s">
        <v>3458</v>
      </c>
      <c r="B451" t="s">
        <v>3459</v>
      </c>
      <c r="C451" t="s">
        <v>3460</v>
      </c>
      <c r="D451" t="s">
        <v>3461</v>
      </c>
      <c r="E451" t="s">
        <v>3462</v>
      </c>
      <c r="F451" t="s">
        <v>3444</v>
      </c>
      <c r="G451" t="s">
        <v>1396</v>
      </c>
      <c r="H451" t="s">
        <v>582</v>
      </c>
      <c r="I451" t="s">
        <v>583</v>
      </c>
      <c r="J451" t="s">
        <v>582</v>
      </c>
      <c r="K451" t="s">
        <v>583</v>
      </c>
      <c r="L451" t="s">
        <v>584</v>
      </c>
      <c r="M451" t="s">
        <v>3444</v>
      </c>
      <c r="N451" t="s">
        <v>1396</v>
      </c>
      <c r="O451" t="s">
        <v>583</v>
      </c>
      <c r="P451">
        <v>0</v>
      </c>
      <c r="Q451">
        <v>0</v>
      </c>
      <c r="R451">
        <v>65</v>
      </c>
      <c r="S451">
        <v>0</v>
      </c>
      <c r="T451">
        <v>0</v>
      </c>
      <c r="U451">
        <v>0</v>
      </c>
    </row>
    <row r="452" spans="1:21" x14ac:dyDescent="0.25">
      <c r="A452" t="s">
        <v>3463</v>
      </c>
      <c r="B452" t="s">
        <v>3464</v>
      </c>
      <c r="C452" t="s">
        <v>3465</v>
      </c>
      <c r="D452" t="s">
        <v>3466</v>
      </c>
      <c r="E452" t="s">
        <v>3467</v>
      </c>
      <c r="F452" t="s">
        <v>3444</v>
      </c>
      <c r="G452" t="s">
        <v>1396</v>
      </c>
      <c r="H452" t="s">
        <v>582</v>
      </c>
      <c r="I452" t="s">
        <v>582</v>
      </c>
      <c r="J452" t="s">
        <v>582</v>
      </c>
      <c r="K452" t="s">
        <v>582</v>
      </c>
      <c r="L452" t="s">
        <v>1396</v>
      </c>
      <c r="M452" t="s">
        <v>1396</v>
      </c>
      <c r="N452" t="s">
        <v>1396</v>
      </c>
      <c r="O452" t="s">
        <v>582</v>
      </c>
      <c r="P452">
        <v>0</v>
      </c>
      <c r="Q452">
        <v>0</v>
      </c>
      <c r="R452">
        <v>0</v>
      </c>
      <c r="S452">
        <v>0</v>
      </c>
      <c r="T452">
        <v>0</v>
      </c>
      <c r="U452">
        <v>0</v>
      </c>
    </row>
    <row r="453" spans="1:21" x14ac:dyDescent="0.25">
      <c r="A453" t="s">
        <v>3468</v>
      </c>
      <c r="B453" t="s">
        <v>3469</v>
      </c>
      <c r="C453" t="s">
        <v>3470</v>
      </c>
      <c r="D453" t="s">
        <v>3471</v>
      </c>
      <c r="E453" t="s">
        <v>3472</v>
      </c>
      <c r="F453" t="s">
        <v>2893</v>
      </c>
      <c r="G453" t="s">
        <v>1396</v>
      </c>
      <c r="H453" t="s">
        <v>583</v>
      </c>
      <c r="I453" t="s">
        <v>582</v>
      </c>
      <c r="J453" t="s">
        <v>582</v>
      </c>
      <c r="K453" t="s">
        <v>582</v>
      </c>
      <c r="L453" t="s">
        <v>1396</v>
      </c>
      <c r="M453" t="s">
        <v>1396</v>
      </c>
      <c r="N453" t="s">
        <v>1396</v>
      </c>
      <c r="O453" t="s">
        <v>583</v>
      </c>
      <c r="P453">
        <v>47</v>
      </c>
      <c r="Q453">
        <v>1</v>
      </c>
      <c r="R453">
        <v>0</v>
      </c>
      <c r="S453">
        <v>0</v>
      </c>
      <c r="T453">
        <v>0</v>
      </c>
      <c r="U453">
        <v>0</v>
      </c>
    </row>
    <row r="454" spans="1:21" x14ac:dyDescent="0.25">
      <c r="A454" t="s">
        <v>3473</v>
      </c>
      <c r="B454" t="s">
        <v>658</v>
      </c>
      <c r="C454" t="s">
        <v>659</v>
      </c>
      <c r="D454" t="s">
        <v>660</v>
      </c>
      <c r="E454" t="s">
        <v>661</v>
      </c>
      <c r="F454" t="s">
        <v>581</v>
      </c>
      <c r="G454" t="s">
        <v>1396</v>
      </c>
      <c r="H454" t="s">
        <v>582</v>
      </c>
      <c r="I454" t="s">
        <v>582</v>
      </c>
      <c r="J454" t="s">
        <v>582</v>
      </c>
      <c r="K454" t="s">
        <v>582</v>
      </c>
      <c r="L454" t="s">
        <v>1396</v>
      </c>
      <c r="M454" t="s">
        <v>1396</v>
      </c>
      <c r="N454" t="s">
        <v>1396</v>
      </c>
      <c r="O454" t="s">
        <v>582</v>
      </c>
      <c r="P454">
        <v>0</v>
      </c>
      <c r="Q454">
        <v>0</v>
      </c>
      <c r="R454">
        <v>0</v>
      </c>
      <c r="S454">
        <v>0</v>
      </c>
      <c r="T454">
        <v>0</v>
      </c>
      <c r="U454">
        <v>0</v>
      </c>
    </row>
    <row r="455" spans="1:21" x14ac:dyDescent="0.25">
      <c r="A455" t="s">
        <v>3474</v>
      </c>
      <c r="B455" t="s">
        <v>662</v>
      </c>
      <c r="C455" t="s">
        <v>663</v>
      </c>
      <c r="D455" t="s">
        <v>664</v>
      </c>
      <c r="E455" t="s">
        <v>665</v>
      </c>
      <c r="F455" t="s">
        <v>581</v>
      </c>
      <c r="G455" t="s">
        <v>1396</v>
      </c>
      <c r="H455" t="s">
        <v>583</v>
      </c>
      <c r="I455" t="s">
        <v>583</v>
      </c>
      <c r="J455" t="s">
        <v>582</v>
      </c>
      <c r="K455" t="s">
        <v>583</v>
      </c>
      <c r="L455" t="s">
        <v>590</v>
      </c>
      <c r="M455" t="s">
        <v>642</v>
      </c>
      <c r="N455" t="s">
        <v>1396</v>
      </c>
      <c r="O455" t="s">
        <v>583</v>
      </c>
      <c r="P455">
        <v>121</v>
      </c>
      <c r="Q455">
        <v>0</v>
      </c>
      <c r="R455">
        <v>318</v>
      </c>
      <c r="S455">
        <v>159</v>
      </c>
      <c r="T455">
        <v>0</v>
      </c>
      <c r="U455">
        <v>0</v>
      </c>
    </row>
    <row r="456" spans="1:21" x14ac:dyDescent="0.25">
      <c r="A456" t="s">
        <v>3475</v>
      </c>
      <c r="B456" t="s">
        <v>666</v>
      </c>
      <c r="C456" t="s">
        <v>667</v>
      </c>
      <c r="D456" t="s">
        <v>668</v>
      </c>
      <c r="E456" t="s">
        <v>669</v>
      </c>
      <c r="F456" t="s">
        <v>581</v>
      </c>
      <c r="G456" t="s">
        <v>1396</v>
      </c>
      <c r="H456" t="s">
        <v>583</v>
      </c>
      <c r="I456" t="s">
        <v>583</v>
      </c>
      <c r="J456" t="s">
        <v>582</v>
      </c>
      <c r="K456" t="s">
        <v>583</v>
      </c>
      <c r="L456" t="s">
        <v>584</v>
      </c>
      <c r="M456" t="s">
        <v>670</v>
      </c>
      <c r="N456" t="s">
        <v>1396</v>
      </c>
      <c r="O456" t="s">
        <v>583</v>
      </c>
      <c r="P456">
        <v>208</v>
      </c>
      <c r="Q456">
        <v>0</v>
      </c>
      <c r="R456">
        <v>308</v>
      </c>
      <c r="S456">
        <v>286</v>
      </c>
      <c r="T456">
        <v>0</v>
      </c>
      <c r="U456">
        <v>0</v>
      </c>
    </row>
    <row r="457" spans="1:21" x14ac:dyDescent="0.25">
      <c r="A457" t="s">
        <v>3476</v>
      </c>
      <c r="B457" t="s">
        <v>671</v>
      </c>
      <c r="C457" t="s">
        <v>672</v>
      </c>
      <c r="D457" t="s">
        <v>673</v>
      </c>
      <c r="E457" t="s">
        <v>674</v>
      </c>
      <c r="F457" t="s">
        <v>581</v>
      </c>
      <c r="G457" t="s">
        <v>1396</v>
      </c>
      <c r="H457" t="s">
        <v>583</v>
      </c>
      <c r="I457" t="s">
        <v>582</v>
      </c>
      <c r="J457" t="s">
        <v>582</v>
      </c>
      <c r="K457" t="s">
        <v>582</v>
      </c>
      <c r="L457" t="s">
        <v>1396</v>
      </c>
      <c r="M457" t="s">
        <v>1396</v>
      </c>
      <c r="N457" t="s">
        <v>1396</v>
      </c>
      <c r="O457" t="s">
        <v>582</v>
      </c>
      <c r="P457">
        <v>0</v>
      </c>
      <c r="Q457">
        <v>0</v>
      </c>
      <c r="R457">
        <v>0</v>
      </c>
      <c r="S457">
        <v>0</v>
      </c>
      <c r="T457">
        <v>0</v>
      </c>
      <c r="U457">
        <v>0</v>
      </c>
    </row>
    <row r="458" spans="1:21" x14ac:dyDescent="0.25">
      <c r="A458" t="s">
        <v>3477</v>
      </c>
      <c r="B458" t="s">
        <v>675</v>
      </c>
      <c r="C458" t="s">
        <v>676</v>
      </c>
      <c r="D458" t="s">
        <v>677</v>
      </c>
      <c r="E458" t="s">
        <v>678</v>
      </c>
      <c r="F458" t="s">
        <v>581</v>
      </c>
      <c r="G458" t="s">
        <v>1396</v>
      </c>
      <c r="H458" t="s">
        <v>582</v>
      </c>
      <c r="I458" t="s">
        <v>582</v>
      </c>
      <c r="J458" t="s">
        <v>582</v>
      </c>
      <c r="K458" t="s">
        <v>582</v>
      </c>
      <c r="L458" t="s">
        <v>1396</v>
      </c>
      <c r="M458" t="s">
        <v>1396</v>
      </c>
      <c r="N458" t="s">
        <v>1396</v>
      </c>
      <c r="O458" t="s">
        <v>582</v>
      </c>
      <c r="P458">
        <v>0</v>
      </c>
      <c r="Q458">
        <v>0</v>
      </c>
      <c r="R458">
        <v>0</v>
      </c>
      <c r="S458">
        <v>0</v>
      </c>
      <c r="T458">
        <v>0</v>
      </c>
      <c r="U458">
        <v>0</v>
      </c>
    </row>
    <row r="459" spans="1:21" x14ac:dyDescent="0.25">
      <c r="A459" t="s">
        <v>3478</v>
      </c>
      <c r="B459" t="s">
        <v>679</v>
      </c>
      <c r="C459" t="s">
        <v>680</v>
      </c>
      <c r="D459" t="s">
        <v>681</v>
      </c>
      <c r="E459" t="s">
        <v>682</v>
      </c>
      <c r="F459" t="s">
        <v>581</v>
      </c>
      <c r="G459" t="s">
        <v>1396</v>
      </c>
      <c r="H459" t="s">
        <v>582</v>
      </c>
      <c r="I459" t="s">
        <v>583</v>
      </c>
      <c r="J459" t="s">
        <v>582</v>
      </c>
      <c r="K459" t="s">
        <v>583</v>
      </c>
      <c r="L459" t="s">
        <v>584</v>
      </c>
      <c r="M459" t="s">
        <v>683</v>
      </c>
      <c r="N459" t="s">
        <v>1396</v>
      </c>
      <c r="O459" t="s">
        <v>583</v>
      </c>
      <c r="P459">
        <v>0</v>
      </c>
      <c r="Q459">
        <v>0</v>
      </c>
      <c r="R459">
        <v>1</v>
      </c>
      <c r="S459">
        <v>365</v>
      </c>
      <c r="T459">
        <v>0</v>
      </c>
      <c r="U459">
        <v>0</v>
      </c>
    </row>
    <row r="460" spans="1:21" x14ac:dyDescent="0.25">
      <c r="A460" t="s">
        <v>3479</v>
      </c>
      <c r="B460" t="s">
        <v>684</v>
      </c>
      <c r="C460" t="s">
        <v>685</v>
      </c>
      <c r="D460" t="s">
        <v>686</v>
      </c>
      <c r="E460" t="s">
        <v>687</v>
      </c>
      <c r="F460" t="s">
        <v>581</v>
      </c>
      <c r="G460" t="s">
        <v>1396</v>
      </c>
      <c r="H460" t="s">
        <v>582</v>
      </c>
      <c r="I460" t="s">
        <v>582</v>
      </c>
      <c r="J460" t="s">
        <v>582</v>
      </c>
      <c r="K460" t="s">
        <v>582</v>
      </c>
      <c r="L460" t="s">
        <v>1396</v>
      </c>
      <c r="M460" t="s">
        <v>1396</v>
      </c>
      <c r="N460" t="s">
        <v>1396</v>
      </c>
      <c r="O460" t="s">
        <v>582</v>
      </c>
      <c r="P460">
        <v>0</v>
      </c>
      <c r="Q460">
        <v>0</v>
      </c>
      <c r="R460">
        <v>0</v>
      </c>
      <c r="S460">
        <v>0</v>
      </c>
      <c r="T460">
        <v>0</v>
      </c>
      <c r="U460">
        <v>0</v>
      </c>
    </row>
    <row r="461" spans="1:21" x14ac:dyDescent="0.25">
      <c r="A461" t="s">
        <v>3480</v>
      </c>
      <c r="B461" t="s">
        <v>688</v>
      </c>
      <c r="C461" t="s">
        <v>689</v>
      </c>
      <c r="D461" t="s">
        <v>690</v>
      </c>
      <c r="E461" t="s">
        <v>691</v>
      </c>
      <c r="F461" t="s">
        <v>581</v>
      </c>
      <c r="G461" t="s">
        <v>1396</v>
      </c>
      <c r="H461" t="s">
        <v>582</v>
      </c>
      <c r="I461" t="s">
        <v>583</v>
      </c>
      <c r="J461" t="s">
        <v>582</v>
      </c>
      <c r="K461" t="s">
        <v>583</v>
      </c>
      <c r="L461" t="s">
        <v>584</v>
      </c>
      <c r="M461" t="s">
        <v>692</v>
      </c>
      <c r="N461" t="s">
        <v>1396</v>
      </c>
      <c r="O461" t="s">
        <v>583</v>
      </c>
      <c r="P461">
        <v>0</v>
      </c>
      <c r="Q461">
        <v>0</v>
      </c>
      <c r="R461">
        <v>0</v>
      </c>
      <c r="S461">
        <v>169</v>
      </c>
      <c r="T461">
        <v>0</v>
      </c>
      <c r="U461">
        <v>0</v>
      </c>
    </row>
    <row r="462" spans="1:21" x14ac:dyDescent="0.25">
      <c r="A462" t="s">
        <v>3481</v>
      </c>
      <c r="B462" t="s">
        <v>693</v>
      </c>
      <c r="C462" t="s">
        <v>694</v>
      </c>
      <c r="D462" t="s">
        <v>695</v>
      </c>
      <c r="E462" t="s">
        <v>696</v>
      </c>
      <c r="F462" t="s">
        <v>581</v>
      </c>
      <c r="G462" t="s">
        <v>1396</v>
      </c>
      <c r="H462" t="s">
        <v>582</v>
      </c>
      <c r="I462" t="s">
        <v>583</v>
      </c>
      <c r="J462" t="s">
        <v>582</v>
      </c>
      <c r="K462" t="s">
        <v>583</v>
      </c>
      <c r="L462" t="s">
        <v>590</v>
      </c>
      <c r="M462" t="s">
        <v>697</v>
      </c>
      <c r="N462" t="s">
        <v>1396</v>
      </c>
      <c r="O462" t="s">
        <v>583</v>
      </c>
      <c r="P462">
        <v>0</v>
      </c>
      <c r="Q462">
        <v>0</v>
      </c>
      <c r="R462">
        <v>14</v>
      </c>
      <c r="S462">
        <v>0</v>
      </c>
      <c r="T462">
        <v>0</v>
      </c>
      <c r="U462">
        <v>0</v>
      </c>
    </row>
    <row r="463" spans="1:21" x14ac:dyDescent="0.25">
      <c r="A463" t="s">
        <v>3482</v>
      </c>
      <c r="B463" t="s">
        <v>698</v>
      </c>
      <c r="C463" t="s">
        <v>699</v>
      </c>
      <c r="D463" t="s">
        <v>700</v>
      </c>
      <c r="E463" t="s">
        <v>701</v>
      </c>
      <c r="F463" t="s">
        <v>581</v>
      </c>
      <c r="G463" t="s">
        <v>1396</v>
      </c>
      <c r="H463" t="s">
        <v>582</v>
      </c>
      <c r="I463" t="s">
        <v>583</v>
      </c>
      <c r="J463" t="s">
        <v>582</v>
      </c>
      <c r="K463" t="s">
        <v>583</v>
      </c>
      <c r="L463" t="s">
        <v>584</v>
      </c>
      <c r="M463" t="s">
        <v>692</v>
      </c>
      <c r="N463" t="s">
        <v>1396</v>
      </c>
      <c r="O463" t="s">
        <v>583</v>
      </c>
      <c r="P463">
        <v>0</v>
      </c>
      <c r="Q463">
        <v>0</v>
      </c>
      <c r="R463">
        <v>28</v>
      </c>
      <c r="S463">
        <v>15</v>
      </c>
      <c r="T463">
        <v>0</v>
      </c>
      <c r="U463">
        <v>0</v>
      </c>
    </row>
    <row r="464" spans="1:21" x14ac:dyDescent="0.25">
      <c r="A464" t="s">
        <v>3483</v>
      </c>
      <c r="B464" t="s">
        <v>702</v>
      </c>
      <c r="C464" t="s">
        <v>703</v>
      </c>
      <c r="D464" t="s">
        <v>704</v>
      </c>
      <c r="E464" t="s">
        <v>705</v>
      </c>
      <c r="F464" t="s">
        <v>581</v>
      </c>
      <c r="G464" t="s">
        <v>1396</v>
      </c>
      <c r="H464" t="s">
        <v>582</v>
      </c>
      <c r="I464" t="s">
        <v>582</v>
      </c>
      <c r="J464" t="s">
        <v>582</v>
      </c>
      <c r="K464" t="s">
        <v>582</v>
      </c>
      <c r="L464" t="s">
        <v>1396</v>
      </c>
      <c r="M464" t="s">
        <v>1396</v>
      </c>
      <c r="N464" t="s">
        <v>1396</v>
      </c>
      <c r="O464" t="s">
        <v>582</v>
      </c>
      <c r="P464">
        <v>0</v>
      </c>
      <c r="Q464">
        <v>0</v>
      </c>
      <c r="R464">
        <v>0</v>
      </c>
      <c r="S464">
        <v>0</v>
      </c>
      <c r="T464">
        <v>0</v>
      </c>
      <c r="U464">
        <v>0</v>
      </c>
    </row>
    <row r="465" spans="1:21" x14ac:dyDescent="0.25">
      <c r="A465" t="s">
        <v>3484</v>
      </c>
      <c r="B465" t="s">
        <v>706</v>
      </c>
      <c r="C465" t="s">
        <v>707</v>
      </c>
      <c r="D465" t="s">
        <v>708</v>
      </c>
      <c r="E465" t="s">
        <v>709</v>
      </c>
      <c r="F465" t="s">
        <v>581</v>
      </c>
      <c r="G465" t="s">
        <v>1396</v>
      </c>
      <c r="H465" t="s">
        <v>583</v>
      </c>
      <c r="I465" t="s">
        <v>582</v>
      </c>
      <c r="J465" t="s">
        <v>582</v>
      </c>
      <c r="K465" t="s">
        <v>582</v>
      </c>
      <c r="L465" t="s">
        <v>1396</v>
      </c>
      <c r="M465" t="s">
        <v>1396</v>
      </c>
      <c r="N465" t="s">
        <v>1396</v>
      </c>
      <c r="O465" t="s">
        <v>582</v>
      </c>
      <c r="P465">
        <v>0</v>
      </c>
      <c r="Q465">
        <v>0</v>
      </c>
      <c r="R465">
        <v>0</v>
      </c>
      <c r="S465">
        <v>0</v>
      </c>
      <c r="T465">
        <v>0</v>
      </c>
      <c r="U465">
        <v>0</v>
      </c>
    </row>
    <row r="466" spans="1:21" x14ac:dyDescent="0.25">
      <c r="A466" t="s">
        <v>3485</v>
      </c>
      <c r="B466" t="s">
        <v>710</v>
      </c>
      <c r="C466" t="s">
        <v>711</v>
      </c>
      <c r="D466" t="s">
        <v>712</v>
      </c>
      <c r="E466" t="s">
        <v>713</v>
      </c>
      <c r="F466" t="s">
        <v>581</v>
      </c>
      <c r="G466" t="s">
        <v>1396</v>
      </c>
      <c r="H466" t="s">
        <v>583</v>
      </c>
      <c r="I466" t="s">
        <v>583</v>
      </c>
      <c r="J466" t="s">
        <v>582</v>
      </c>
      <c r="K466" t="s">
        <v>582</v>
      </c>
      <c r="L466" t="s">
        <v>1396</v>
      </c>
      <c r="M466" t="s">
        <v>1396</v>
      </c>
      <c r="N466" t="s">
        <v>1396</v>
      </c>
      <c r="O466" t="s">
        <v>583</v>
      </c>
      <c r="P466">
        <v>0</v>
      </c>
      <c r="Q466">
        <v>0</v>
      </c>
      <c r="R466">
        <v>0</v>
      </c>
      <c r="S466">
        <v>0</v>
      </c>
      <c r="T466">
        <v>0</v>
      </c>
      <c r="U466">
        <v>0</v>
      </c>
    </row>
    <row r="467" spans="1:21" x14ac:dyDescent="0.25">
      <c r="A467" t="s">
        <v>3486</v>
      </c>
      <c r="B467" t="s">
        <v>2715</v>
      </c>
      <c r="C467" t="s">
        <v>3487</v>
      </c>
      <c r="D467" t="s">
        <v>3488</v>
      </c>
      <c r="E467" t="s">
        <v>3489</v>
      </c>
      <c r="F467" t="s">
        <v>1396</v>
      </c>
      <c r="G467" t="s">
        <v>1396</v>
      </c>
      <c r="H467" t="s">
        <v>582</v>
      </c>
      <c r="I467" t="s">
        <v>582</v>
      </c>
      <c r="J467" t="s">
        <v>582</v>
      </c>
      <c r="K467" t="s">
        <v>582</v>
      </c>
      <c r="L467" t="s">
        <v>1396</v>
      </c>
      <c r="M467" t="s">
        <v>1396</v>
      </c>
      <c r="N467" t="s">
        <v>1396</v>
      </c>
      <c r="O467" t="s">
        <v>582</v>
      </c>
      <c r="P467">
        <v>0</v>
      </c>
      <c r="Q467">
        <v>0</v>
      </c>
      <c r="R467">
        <v>0</v>
      </c>
      <c r="S467">
        <v>0</v>
      </c>
      <c r="T467">
        <v>0</v>
      </c>
      <c r="U467">
        <v>0</v>
      </c>
    </row>
    <row r="468" spans="1:21" x14ac:dyDescent="0.25">
      <c r="A468" t="s">
        <v>3490</v>
      </c>
      <c r="B468" t="s">
        <v>714</v>
      </c>
      <c r="C468" t="s">
        <v>715</v>
      </c>
      <c r="D468" t="s">
        <v>716</v>
      </c>
      <c r="E468" t="s">
        <v>717</v>
      </c>
      <c r="F468" t="s">
        <v>581</v>
      </c>
      <c r="G468" t="s">
        <v>1396</v>
      </c>
      <c r="H468" t="s">
        <v>583</v>
      </c>
      <c r="I468" t="s">
        <v>583</v>
      </c>
      <c r="J468" t="s">
        <v>582</v>
      </c>
      <c r="K468" t="s">
        <v>582</v>
      </c>
      <c r="L468" t="s">
        <v>1396</v>
      </c>
      <c r="M468" t="s">
        <v>1396</v>
      </c>
      <c r="N468" t="s">
        <v>1396</v>
      </c>
      <c r="O468" t="s">
        <v>583</v>
      </c>
      <c r="P468">
        <v>18</v>
      </c>
      <c r="Q468">
        <v>0</v>
      </c>
      <c r="R468">
        <v>42</v>
      </c>
      <c r="S468">
        <v>0</v>
      </c>
      <c r="T468">
        <v>0</v>
      </c>
      <c r="U468">
        <v>0</v>
      </c>
    </row>
    <row r="469" spans="1:21" x14ac:dyDescent="0.25">
      <c r="A469" t="s">
        <v>3491</v>
      </c>
      <c r="B469" t="s">
        <v>718</v>
      </c>
      <c r="C469" t="s">
        <v>719</v>
      </c>
      <c r="D469" t="s">
        <v>720</v>
      </c>
      <c r="E469" t="s">
        <v>721</v>
      </c>
      <c r="F469" t="s">
        <v>581</v>
      </c>
      <c r="G469" t="s">
        <v>1396</v>
      </c>
      <c r="H469" t="s">
        <v>583</v>
      </c>
      <c r="I469" t="s">
        <v>582</v>
      </c>
      <c r="J469" t="s">
        <v>582</v>
      </c>
      <c r="K469" t="s">
        <v>582</v>
      </c>
      <c r="L469" t="s">
        <v>1396</v>
      </c>
      <c r="M469" t="s">
        <v>1396</v>
      </c>
      <c r="N469" t="s">
        <v>1396</v>
      </c>
      <c r="O469" t="s">
        <v>583</v>
      </c>
      <c r="P469">
        <v>0</v>
      </c>
      <c r="Q469">
        <v>11</v>
      </c>
      <c r="R469">
        <v>0</v>
      </c>
      <c r="S469">
        <v>0</v>
      </c>
      <c r="T469">
        <v>0</v>
      </c>
      <c r="U469">
        <v>0</v>
      </c>
    </row>
    <row r="470" spans="1:21" x14ac:dyDescent="0.25">
      <c r="A470" t="s">
        <v>3492</v>
      </c>
      <c r="B470" t="s">
        <v>722</v>
      </c>
      <c r="C470" t="s">
        <v>723</v>
      </c>
      <c r="D470" t="s">
        <v>724</v>
      </c>
      <c r="E470" t="s">
        <v>725</v>
      </c>
      <c r="F470" t="s">
        <v>581</v>
      </c>
      <c r="G470" t="s">
        <v>1396</v>
      </c>
      <c r="H470" t="s">
        <v>582</v>
      </c>
      <c r="I470" t="s">
        <v>583</v>
      </c>
      <c r="J470" t="s">
        <v>582</v>
      </c>
      <c r="K470" t="s">
        <v>583</v>
      </c>
      <c r="L470" t="s">
        <v>584</v>
      </c>
      <c r="M470" t="s">
        <v>581</v>
      </c>
      <c r="N470" t="s">
        <v>1396</v>
      </c>
      <c r="O470" t="s">
        <v>583</v>
      </c>
      <c r="P470">
        <v>0</v>
      </c>
      <c r="Q470">
        <v>0</v>
      </c>
      <c r="R470">
        <v>0</v>
      </c>
      <c r="S470">
        <v>459</v>
      </c>
      <c r="T470">
        <v>0</v>
      </c>
      <c r="U470">
        <v>0</v>
      </c>
    </row>
    <row r="471" spans="1:21" x14ac:dyDescent="0.25">
      <c r="A471" t="s">
        <v>3493</v>
      </c>
      <c r="B471" t="s">
        <v>726</v>
      </c>
      <c r="C471" t="s">
        <v>727</v>
      </c>
      <c r="D471" t="s">
        <v>728</v>
      </c>
      <c r="E471" t="s">
        <v>729</v>
      </c>
      <c r="F471" t="s">
        <v>581</v>
      </c>
      <c r="G471" t="s">
        <v>1396</v>
      </c>
      <c r="H471" t="s">
        <v>582</v>
      </c>
      <c r="I471" t="s">
        <v>582</v>
      </c>
      <c r="J471" t="s">
        <v>582</v>
      </c>
      <c r="K471" t="s">
        <v>583</v>
      </c>
      <c r="L471" t="s">
        <v>584</v>
      </c>
      <c r="M471" t="s">
        <v>581</v>
      </c>
      <c r="N471" t="s">
        <v>1396</v>
      </c>
      <c r="O471" t="s">
        <v>583</v>
      </c>
      <c r="P471">
        <v>0</v>
      </c>
      <c r="Q471">
        <v>0</v>
      </c>
      <c r="R471">
        <v>0</v>
      </c>
      <c r="S471">
        <v>0</v>
      </c>
      <c r="T471">
        <v>0</v>
      </c>
      <c r="U471">
        <v>0</v>
      </c>
    </row>
    <row r="472" spans="1:21" x14ac:dyDescent="0.25">
      <c r="A472" t="s">
        <v>3494</v>
      </c>
      <c r="B472" t="s">
        <v>1488</v>
      </c>
      <c r="C472" t="s">
        <v>749</v>
      </c>
      <c r="D472" t="s">
        <v>3495</v>
      </c>
      <c r="E472" t="s">
        <v>3496</v>
      </c>
      <c r="F472" t="s">
        <v>2893</v>
      </c>
      <c r="G472" t="s">
        <v>1396</v>
      </c>
      <c r="H472" t="s">
        <v>583</v>
      </c>
      <c r="I472" t="s">
        <v>582</v>
      </c>
      <c r="J472" t="s">
        <v>582</v>
      </c>
      <c r="K472" t="s">
        <v>582</v>
      </c>
      <c r="L472" t="s">
        <v>1396</v>
      </c>
      <c r="M472" t="s">
        <v>1396</v>
      </c>
      <c r="N472" t="s">
        <v>1396</v>
      </c>
      <c r="O472" t="s">
        <v>583</v>
      </c>
      <c r="P472">
        <v>99</v>
      </c>
      <c r="Q472">
        <v>0</v>
      </c>
      <c r="R472">
        <v>0</v>
      </c>
      <c r="S472">
        <v>0</v>
      </c>
      <c r="T472">
        <v>0</v>
      </c>
      <c r="U472">
        <v>0</v>
      </c>
    </row>
    <row r="473" spans="1:21" x14ac:dyDescent="0.25">
      <c r="A473" t="s">
        <v>3497</v>
      </c>
      <c r="B473" t="s">
        <v>730</v>
      </c>
      <c r="C473" t="s">
        <v>731</v>
      </c>
      <c r="D473" t="s">
        <v>732</v>
      </c>
      <c r="E473" t="s">
        <v>733</v>
      </c>
      <c r="F473" t="s">
        <v>581</v>
      </c>
      <c r="G473" t="s">
        <v>1396</v>
      </c>
      <c r="H473" t="s">
        <v>583</v>
      </c>
      <c r="I473" t="s">
        <v>583</v>
      </c>
      <c r="J473" t="s">
        <v>582</v>
      </c>
      <c r="K473" t="s">
        <v>583</v>
      </c>
      <c r="L473" t="s">
        <v>590</v>
      </c>
      <c r="M473" t="s">
        <v>734</v>
      </c>
      <c r="N473" t="s">
        <v>1396</v>
      </c>
      <c r="O473" t="s">
        <v>583</v>
      </c>
      <c r="P473">
        <v>12</v>
      </c>
      <c r="Q473">
        <v>0</v>
      </c>
      <c r="R473">
        <v>42</v>
      </c>
      <c r="S473">
        <v>0</v>
      </c>
      <c r="T473">
        <v>0</v>
      </c>
      <c r="U473">
        <v>0</v>
      </c>
    </row>
    <row r="474" spans="1:21" x14ac:dyDescent="0.25">
      <c r="A474" t="s">
        <v>3498</v>
      </c>
      <c r="B474" t="s">
        <v>735</v>
      </c>
      <c r="C474" t="s">
        <v>736</v>
      </c>
      <c r="D474" t="s">
        <v>737</v>
      </c>
      <c r="E474" t="s">
        <v>738</v>
      </c>
      <c r="F474" t="s">
        <v>581</v>
      </c>
      <c r="G474" t="s">
        <v>1396</v>
      </c>
      <c r="H474" t="s">
        <v>582</v>
      </c>
      <c r="I474" t="s">
        <v>582</v>
      </c>
      <c r="J474" t="s">
        <v>582</v>
      </c>
      <c r="K474" t="s">
        <v>582</v>
      </c>
      <c r="L474" t="s">
        <v>1396</v>
      </c>
      <c r="M474" t="s">
        <v>1396</v>
      </c>
      <c r="N474" t="s">
        <v>1396</v>
      </c>
      <c r="O474" t="s">
        <v>582</v>
      </c>
      <c r="P474">
        <v>0</v>
      </c>
      <c r="Q474">
        <v>0</v>
      </c>
      <c r="R474">
        <v>0</v>
      </c>
      <c r="S474">
        <v>0</v>
      </c>
      <c r="T474">
        <v>0</v>
      </c>
      <c r="U474">
        <v>0</v>
      </c>
    </row>
    <row r="475" spans="1:21" x14ac:dyDescent="0.25">
      <c r="A475" t="s">
        <v>3499</v>
      </c>
      <c r="B475" t="s">
        <v>739</v>
      </c>
      <c r="C475" t="s">
        <v>740</v>
      </c>
      <c r="D475" t="s">
        <v>741</v>
      </c>
      <c r="E475" t="s">
        <v>742</v>
      </c>
      <c r="F475" t="s">
        <v>581</v>
      </c>
      <c r="G475" t="s">
        <v>1396</v>
      </c>
      <c r="H475" t="s">
        <v>582</v>
      </c>
      <c r="I475" t="s">
        <v>582</v>
      </c>
      <c r="J475" t="s">
        <v>582</v>
      </c>
      <c r="K475" t="s">
        <v>582</v>
      </c>
      <c r="L475" t="s">
        <v>1396</v>
      </c>
      <c r="M475" t="s">
        <v>1396</v>
      </c>
      <c r="N475" t="s">
        <v>1396</v>
      </c>
      <c r="O475" t="s">
        <v>582</v>
      </c>
      <c r="P475">
        <v>0</v>
      </c>
      <c r="Q475">
        <v>0</v>
      </c>
      <c r="R475">
        <v>0</v>
      </c>
      <c r="S475">
        <v>0</v>
      </c>
      <c r="T475">
        <v>0</v>
      </c>
      <c r="U475">
        <v>0</v>
      </c>
    </row>
    <row r="476" spans="1:21" x14ac:dyDescent="0.25">
      <c r="A476" t="s">
        <v>3500</v>
      </c>
      <c r="B476" t="s">
        <v>743</v>
      </c>
      <c r="C476" t="s">
        <v>744</v>
      </c>
      <c r="D476" t="s">
        <v>745</v>
      </c>
      <c r="E476" t="s">
        <v>746</v>
      </c>
      <c r="F476" t="s">
        <v>581</v>
      </c>
      <c r="G476" t="s">
        <v>1396</v>
      </c>
      <c r="H476" t="s">
        <v>582</v>
      </c>
      <c r="I476" t="s">
        <v>583</v>
      </c>
      <c r="J476" t="s">
        <v>582</v>
      </c>
      <c r="K476" t="s">
        <v>583</v>
      </c>
      <c r="L476" t="s">
        <v>584</v>
      </c>
      <c r="M476" t="s">
        <v>747</v>
      </c>
      <c r="N476" t="s">
        <v>1396</v>
      </c>
      <c r="O476" t="s">
        <v>583</v>
      </c>
      <c r="P476">
        <v>0</v>
      </c>
      <c r="Q476">
        <v>0</v>
      </c>
      <c r="R476">
        <v>22</v>
      </c>
      <c r="S476">
        <v>0</v>
      </c>
      <c r="T476">
        <v>0</v>
      </c>
      <c r="U476">
        <v>0</v>
      </c>
    </row>
    <row r="477" spans="1:21" x14ac:dyDescent="0.25">
      <c r="A477" t="s">
        <v>3501</v>
      </c>
      <c r="B477" t="s">
        <v>748</v>
      </c>
      <c r="C477" t="s">
        <v>749</v>
      </c>
      <c r="D477" t="s">
        <v>750</v>
      </c>
      <c r="E477" t="s">
        <v>751</v>
      </c>
      <c r="F477" t="s">
        <v>581</v>
      </c>
      <c r="G477" t="s">
        <v>1396</v>
      </c>
      <c r="H477" t="s">
        <v>583</v>
      </c>
      <c r="I477" t="s">
        <v>582</v>
      </c>
      <c r="J477" t="s">
        <v>582</v>
      </c>
      <c r="K477" t="s">
        <v>582</v>
      </c>
      <c r="L477" t="s">
        <v>1396</v>
      </c>
      <c r="M477" t="s">
        <v>1396</v>
      </c>
      <c r="N477" t="s">
        <v>1396</v>
      </c>
      <c r="O477" t="s">
        <v>582</v>
      </c>
      <c r="P477">
        <v>0</v>
      </c>
      <c r="Q477">
        <v>0</v>
      </c>
      <c r="R477">
        <v>0</v>
      </c>
      <c r="S477">
        <v>0</v>
      </c>
      <c r="T477">
        <v>0</v>
      </c>
      <c r="U477">
        <v>0</v>
      </c>
    </row>
    <row r="478" spans="1:21" x14ac:dyDescent="0.25">
      <c r="A478" t="s">
        <v>3502</v>
      </c>
      <c r="B478" t="s">
        <v>752</v>
      </c>
      <c r="C478" t="s">
        <v>753</v>
      </c>
      <c r="D478" t="s">
        <v>754</v>
      </c>
      <c r="E478" t="s">
        <v>755</v>
      </c>
      <c r="F478" t="s">
        <v>581</v>
      </c>
      <c r="G478" t="s">
        <v>1396</v>
      </c>
      <c r="H478" t="s">
        <v>582</v>
      </c>
      <c r="I478" t="s">
        <v>582</v>
      </c>
      <c r="J478" t="s">
        <v>582</v>
      </c>
      <c r="K478" t="s">
        <v>582</v>
      </c>
      <c r="L478" t="s">
        <v>1396</v>
      </c>
      <c r="M478" t="s">
        <v>1396</v>
      </c>
      <c r="N478" t="s">
        <v>1396</v>
      </c>
      <c r="O478" t="s">
        <v>582</v>
      </c>
      <c r="P478">
        <v>0</v>
      </c>
      <c r="Q478">
        <v>0</v>
      </c>
      <c r="R478">
        <v>0</v>
      </c>
      <c r="S478">
        <v>0</v>
      </c>
      <c r="T478">
        <v>0</v>
      </c>
      <c r="U478">
        <v>0</v>
      </c>
    </row>
    <row r="479" spans="1:21" x14ac:dyDescent="0.25">
      <c r="A479" t="s">
        <v>3503</v>
      </c>
      <c r="B479" t="s">
        <v>756</v>
      </c>
      <c r="C479" t="s">
        <v>757</v>
      </c>
      <c r="D479" t="s">
        <v>758</v>
      </c>
      <c r="E479" t="s">
        <v>759</v>
      </c>
      <c r="F479" t="s">
        <v>581</v>
      </c>
      <c r="G479" t="s">
        <v>1396</v>
      </c>
      <c r="H479" t="s">
        <v>582</v>
      </c>
      <c r="I479" t="s">
        <v>583</v>
      </c>
      <c r="J479" t="s">
        <v>582</v>
      </c>
      <c r="K479" t="s">
        <v>582</v>
      </c>
      <c r="L479" t="s">
        <v>1396</v>
      </c>
      <c r="M479" t="s">
        <v>1396</v>
      </c>
      <c r="N479" t="s">
        <v>1396</v>
      </c>
      <c r="O479" t="s">
        <v>583</v>
      </c>
      <c r="P479">
        <v>0</v>
      </c>
      <c r="Q479">
        <v>0</v>
      </c>
      <c r="R479">
        <v>2</v>
      </c>
      <c r="S479">
        <v>106</v>
      </c>
      <c r="T479">
        <v>0</v>
      </c>
      <c r="U479">
        <v>0</v>
      </c>
    </row>
    <row r="480" spans="1:21" x14ac:dyDescent="0.25">
      <c r="A480" t="s">
        <v>3504</v>
      </c>
      <c r="B480" t="s">
        <v>760</v>
      </c>
      <c r="C480" t="s">
        <v>761</v>
      </c>
      <c r="D480" t="s">
        <v>762</v>
      </c>
      <c r="E480" t="s">
        <v>763</v>
      </c>
      <c r="F480" t="s">
        <v>581</v>
      </c>
      <c r="G480" t="s">
        <v>1396</v>
      </c>
      <c r="H480" t="s">
        <v>582</v>
      </c>
      <c r="I480" t="s">
        <v>583</v>
      </c>
      <c r="J480" t="s">
        <v>582</v>
      </c>
      <c r="K480" t="s">
        <v>583</v>
      </c>
      <c r="L480" t="s">
        <v>584</v>
      </c>
      <c r="M480" t="s">
        <v>734</v>
      </c>
      <c r="N480" t="s">
        <v>1396</v>
      </c>
      <c r="O480" t="s">
        <v>583</v>
      </c>
      <c r="P480">
        <v>0</v>
      </c>
      <c r="Q480">
        <v>0</v>
      </c>
      <c r="R480">
        <v>117</v>
      </c>
      <c r="S480">
        <v>143</v>
      </c>
      <c r="T480">
        <v>0</v>
      </c>
      <c r="U480">
        <v>0</v>
      </c>
    </row>
    <row r="481" spans="1:21" x14ac:dyDescent="0.25">
      <c r="A481" t="s">
        <v>3505</v>
      </c>
      <c r="B481" t="s">
        <v>730</v>
      </c>
      <c r="C481" t="s">
        <v>764</v>
      </c>
      <c r="D481" t="s">
        <v>765</v>
      </c>
      <c r="E481" t="s">
        <v>766</v>
      </c>
      <c r="F481" t="s">
        <v>581</v>
      </c>
      <c r="G481" t="s">
        <v>1396</v>
      </c>
      <c r="H481" t="s">
        <v>583</v>
      </c>
      <c r="I481" t="s">
        <v>583</v>
      </c>
      <c r="J481" t="s">
        <v>582</v>
      </c>
      <c r="K481" t="s">
        <v>582</v>
      </c>
      <c r="L481" t="s">
        <v>1396</v>
      </c>
      <c r="M481" t="s">
        <v>1396</v>
      </c>
      <c r="N481" t="s">
        <v>1396</v>
      </c>
      <c r="O481" t="s">
        <v>583</v>
      </c>
      <c r="P481">
        <v>0</v>
      </c>
      <c r="Q481">
        <v>0</v>
      </c>
      <c r="R481">
        <v>0</v>
      </c>
      <c r="S481">
        <v>12</v>
      </c>
      <c r="T481">
        <v>0</v>
      </c>
      <c r="U481">
        <v>0</v>
      </c>
    </row>
    <row r="482" spans="1:21" x14ac:dyDescent="0.25">
      <c r="A482" t="s">
        <v>3506</v>
      </c>
      <c r="B482" t="s">
        <v>767</v>
      </c>
      <c r="C482" t="s">
        <v>768</v>
      </c>
      <c r="D482" t="s">
        <v>769</v>
      </c>
      <c r="E482" t="s">
        <v>770</v>
      </c>
      <c r="F482" t="s">
        <v>581</v>
      </c>
      <c r="G482" t="s">
        <v>1396</v>
      </c>
      <c r="H482" t="s">
        <v>583</v>
      </c>
      <c r="I482" t="s">
        <v>583</v>
      </c>
      <c r="J482" t="s">
        <v>582</v>
      </c>
      <c r="K482" t="s">
        <v>582</v>
      </c>
      <c r="L482" t="s">
        <v>1396</v>
      </c>
      <c r="M482" t="s">
        <v>1396</v>
      </c>
      <c r="N482" t="s">
        <v>1396</v>
      </c>
      <c r="O482" t="s">
        <v>582</v>
      </c>
      <c r="P482">
        <v>0</v>
      </c>
      <c r="Q482">
        <v>0</v>
      </c>
      <c r="R482">
        <v>0</v>
      </c>
      <c r="S482">
        <v>0</v>
      </c>
      <c r="T482">
        <v>0</v>
      </c>
      <c r="U482">
        <v>0</v>
      </c>
    </row>
    <row r="483" spans="1:21" x14ac:dyDescent="0.25">
      <c r="A483" t="s">
        <v>3507</v>
      </c>
      <c r="B483" t="s">
        <v>771</v>
      </c>
      <c r="C483" t="s">
        <v>772</v>
      </c>
      <c r="D483" t="s">
        <v>773</v>
      </c>
      <c r="E483" t="s">
        <v>774</v>
      </c>
      <c r="F483" t="s">
        <v>581</v>
      </c>
      <c r="G483" t="s">
        <v>1396</v>
      </c>
      <c r="H483" t="s">
        <v>583</v>
      </c>
      <c r="I483" t="s">
        <v>583</v>
      </c>
      <c r="J483" t="s">
        <v>582</v>
      </c>
      <c r="K483" t="s">
        <v>582</v>
      </c>
      <c r="L483" t="s">
        <v>1396</v>
      </c>
      <c r="M483" t="s">
        <v>1396</v>
      </c>
      <c r="N483" t="s">
        <v>1396</v>
      </c>
      <c r="O483" t="s">
        <v>583</v>
      </c>
      <c r="P483">
        <v>0</v>
      </c>
      <c r="Q483">
        <v>0</v>
      </c>
      <c r="R483">
        <v>0</v>
      </c>
      <c r="S483">
        <v>0</v>
      </c>
      <c r="T483">
        <v>0</v>
      </c>
      <c r="U483">
        <v>0</v>
      </c>
    </row>
    <row r="484" spans="1:21" x14ac:dyDescent="0.25">
      <c r="A484" t="s">
        <v>3508</v>
      </c>
      <c r="B484" t="s">
        <v>775</v>
      </c>
      <c r="C484" t="s">
        <v>776</v>
      </c>
      <c r="D484" t="s">
        <v>777</v>
      </c>
      <c r="E484" t="s">
        <v>778</v>
      </c>
      <c r="F484" t="s">
        <v>581</v>
      </c>
      <c r="G484" t="s">
        <v>1396</v>
      </c>
      <c r="H484" t="s">
        <v>583</v>
      </c>
      <c r="I484" t="s">
        <v>583</v>
      </c>
      <c r="J484" t="s">
        <v>582</v>
      </c>
      <c r="K484" t="s">
        <v>582</v>
      </c>
      <c r="L484" t="s">
        <v>1396</v>
      </c>
      <c r="M484" t="s">
        <v>1396</v>
      </c>
      <c r="N484" t="s">
        <v>1396</v>
      </c>
      <c r="O484" t="s">
        <v>583</v>
      </c>
      <c r="P484">
        <v>95</v>
      </c>
      <c r="Q484">
        <v>5</v>
      </c>
      <c r="R484">
        <v>69</v>
      </c>
      <c r="S484">
        <v>0</v>
      </c>
      <c r="T484">
        <v>0</v>
      </c>
      <c r="U484">
        <v>0</v>
      </c>
    </row>
    <row r="485" spans="1:21" x14ac:dyDescent="0.25">
      <c r="A485" t="s">
        <v>3509</v>
      </c>
      <c r="B485" t="s">
        <v>779</v>
      </c>
      <c r="C485" t="s">
        <v>780</v>
      </c>
      <c r="D485" t="s">
        <v>781</v>
      </c>
      <c r="E485" t="s">
        <v>782</v>
      </c>
      <c r="F485" t="s">
        <v>581</v>
      </c>
      <c r="G485" t="s">
        <v>1396</v>
      </c>
      <c r="H485" t="s">
        <v>582</v>
      </c>
      <c r="I485" t="s">
        <v>583</v>
      </c>
      <c r="J485" t="s">
        <v>582</v>
      </c>
      <c r="K485" t="s">
        <v>583</v>
      </c>
      <c r="L485" t="s">
        <v>590</v>
      </c>
      <c r="M485" t="s">
        <v>783</v>
      </c>
      <c r="N485" t="s">
        <v>1396</v>
      </c>
      <c r="O485" t="s">
        <v>583</v>
      </c>
      <c r="P485">
        <v>0</v>
      </c>
      <c r="Q485">
        <v>0</v>
      </c>
      <c r="R485">
        <v>171</v>
      </c>
      <c r="S485">
        <v>131</v>
      </c>
      <c r="T485">
        <v>0</v>
      </c>
      <c r="U485">
        <v>0</v>
      </c>
    </row>
    <row r="486" spans="1:21" x14ac:dyDescent="0.25">
      <c r="A486" t="s">
        <v>3510</v>
      </c>
      <c r="B486" t="s">
        <v>784</v>
      </c>
      <c r="C486" t="s">
        <v>676</v>
      </c>
      <c r="D486" t="s">
        <v>785</v>
      </c>
      <c r="E486" t="s">
        <v>786</v>
      </c>
      <c r="F486" t="s">
        <v>581</v>
      </c>
      <c r="G486" t="s">
        <v>1396</v>
      </c>
      <c r="H486" t="s">
        <v>582</v>
      </c>
      <c r="I486" t="s">
        <v>582</v>
      </c>
      <c r="J486" t="s">
        <v>582</v>
      </c>
      <c r="K486" t="s">
        <v>582</v>
      </c>
      <c r="L486" t="s">
        <v>1396</v>
      </c>
      <c r="M486" t="s">
        <v>1396</v>
      </c>
      <c r="N486" t="s">
        <v>1396</v>
      </c>
      <c r="O486" t="s">
        <v>582</v>
      </c>
      <c r="P486">
        <v>0</v>
      </c>
      <c r="Q486">
        <v>0</v>
      </c>
      <c r="R486">
        <v>0</v>
      </c>
      <c r="S486">
        <v>0</v>
      </c>
      <c r="T486">
        <v>0</v>
      </c>
      <c r="U486">
        <v>0</v>
      </c>
    </row>
    <row r="487" spans="1:21" x14ac:dyDescent="0.25">
      <c r="A487" t="s">
        <v>3511</v>
      </c>
      <c r="B487" t="s">
        <v>787</v>
      </c>
      <c r="C487" t="s">
        <v>788</v>
      </c>
      <c r="D487" t="s">
        <v>789</v>
      </c>
      <c r="E487" t="s">
        <v>790</v>
      </c>
      <c r="F487" t="s">
        <v>581</v>
      </c>
      <c r="G487" t="s">
        <v>1396</v>
      </c>
      <c r="H487" t="s">
        <v>583</v>
      </c>
      <c r="I487" t="s">
        <v>582</v>
      </c>
      <c r="J487" t="s">
        <v>582</v>
      </c>
      <c r="K487" t="s">
        <v>582</v>
      </c>
      <c r="L487" t="s">
        <v>1396</v>
      </c>
      <c r="M487" t="s">
        <v>1396</v>
      </c>
      <c r="N487" t="s">
        <v>1396</v>
      </c>
      <c r="O487" t="s">
        <v>583</v>
      </c>
      <c r="P487">
        <v>7</v>
      </c>
      <c r="Q487">
        <v>0</v>
      </c>
      <c r="R487">
        <v>0</v>
      </c>
      <c r="S487">
        <v>0</v>
      </c>
      <c r="T487">
        <v>0</v>
      </c>
      <c r="U487">
        <v>0</v>
      </c>
    </row>
    <row r="488" spans="1:21" x14ac:dyDescent="0.25">
      <c r="A488" t="s">
        <v>3512</v>
      </c>
      <c r="B488" t="s">
        <v>791</v>
      </c>
      <c r="C488" t="s">
        <v>792</v>
      </c>
      <c r="D488" t="s">
        <v>793</v>
      </c>
      <c r="E488" t="s">
        <v>794</v>
      </c>
      <c r="F488" t="s">
        <v>581</v>
      </c>
      <c r="G488" t="s">
        <v>1396</v>
      </c>
      <c r="H488" t="s">
        <v>582</v>
      </c>
      <c r="I488" t="s">
        <v>583</v>
      </c>
      <c r="J488" t="s">
        <v>582</v>
      </c>
      <c r="K488" t="s">
        <v>583</v>
      </c>
      <c r="L488" t="s">
        <v>590</v>
      </c>
      <c r="M488" t="s">
        <v>795</v>
      </c>
      <c r="N488" t="s">
        <v>1396</v>
      </c>
      <c r="O488" t="s">
        <v>583</v>
      </c>
      <c r="P488">
        <v>0</v>
      </c>
      <c r="Q488">
        <v>0</v>
      </c>
      <c r="R488">
        <v>51</v>
      </c>
      <c r="S488">
        <v>55</v>
      </c>
      <c r="T488">
        <v>0</v>
      </c>
      <c r="U488">
        <v>0</v>
      </c>
    </row>
    <row r="489" spans="1:21" x14ac:dyDescent="0.25">
      <c r="A489" t="s">
        <v>3513</v>
      </c>
      <c r="B489" t="s">
        <v>796</v>
      </c>
      <c r="C489" t="s">
        <v>797</v>
      </c>
      <c r="D489" t="s">
        <v>798</v>
      </c>
      <c r="E489" t="s">
        <v>799</v>
      </c>
      <c r="F489" t="s">
        <v>581</v>
      </c>
      <c r="G489" t="s">
        <v>1396</v>
      </c>
      <c r="H489" t="s">
        <v>583</v>
      </c>
      <c r="I489" t="s">
        <v>582</v>
      </c>
      <c r="J489" t="s">
        <v>582</v>
      </c>
      <c r="K489" t="s">
        <v>582</v>
      </c>
      <c r="L489" t="s">
        <v>1396</v>
      </c>
      <c r="M489" t="s">
        <v>1396</v>
      </c>
      <c r="N489" t="s">
        <v>1396</v>
      </c>
      <c r="O489" t="s">
        <v>582</v>
      </c>
      <c r="P489">
        <v>0</v>
      </c>
      <c r="Q489">
        <v>0</v>
      </c>
      <c r="R489">
        <v>0</v>
      </c>
      <c r="S489">
        <v>0</v>
      </c>
      <c r="T489">
        <v>0</v>
      </c>
      <c r="U489">
        <v>0</v>
      </c>
    </row>
    <row r="490" spans="1:21" x14ac:dyDescent="0.25">
      <c r="A490" t="s">
        <v>3514</v>
      </c>
      <c r="B490" t="s">
        <v>3515</v>
      </c>
      <c r="C490" t="s">
        <v>3516</v>
      </c>
      <c r="D490" t="s">
        <v>3517</v>
      </c>
      <c r="E490" t="s">
        <v>3518</v>
      </c>
      <c r="F490" t="s">
        <v>1396</v>
      </c>
      <c r="G490" t="s">
        <v>1396</v>
      </c>
      <c r="H490" t="s">
        <v>582</v>
      </c>
      <c r="I490" t="s">
        <v>582</v>
      </c>
      <c r="J490" t="s">
        <v>582</v>
      </c>
      <c r="K490" t="s">
        <v>582</v>
      </c>
      <c r="L490" t="s">
        <v>1396</v>
      </c>
      <c r="M490" t="s">
        <v>1396</v>
      </c>
      <c r="N490" t="s">
        <v>1396</v>
      </c>
      <c r="O490" t="s">
        <v>582</v>
      </c>
      <c r="P490">
        <v>0</v>
      </c>
      <c r="Q490">
        <v>0</v>
      </c>
      <c r="R490">
        <v>0</v>
      </c>
      <c r="S490">
        <v>0</v>
      </c>
      <c r="T490">
        <v>0</v>
      </c>
      <c r="U490">
        <v>0</v>
      </c>
    </row>
    <row r="491" spans="1:21" x14ac:dyDescent="0.25">
      <c r="A491" t="s">
        <v>3519</v>
      </c>
      <c r="B491" t="s">
        <v>800</v>
      </c>
      <c r="C491" t="s">
        <v>801</v>
      </c>
      <c r="D491" t="s">
        <v>802</v>
      </c>
      <c r="E491" t="s">
        <v>803</v>
      </c>
      <c r="F491" t="s">
        <v>581</v>
      </c>
      <c r="G491" t="s">
        <v>1396</v>
      </c>
      <c r="H491" t="s">
        <v>582</v>
      </c>
      <c r="I491" t="s">
        <v>582</v>
      </c>
      <c r="J491" t="s">
        <v>582</v>
      </c>
      <c r="K491" t="s">
        <v>582</v>
      </c>
      <c r="L491" t="s">
        <v>1396</v>
      </c>
      <c r="M491" t="s">
        <v>1396</v>
      </c>
      <c r="N491" t="s">
        <v>1396</v>
      </c>
      <c r="O491" t="s">
        <v>582</v>
      </c>
      <c r="P491">
        <v>0</v>
      </c>
      <c r="Q491">
        <v>0</v>
      </c>
      <c r="R491">
        <v>0</v>
      </c>
      <c r="S491">
        <v>0</v>
      </c>
      <c r="T491">
        <v>0</v>
      </c>
      <c r="U491">
        <v>0</v>
      </c>
    </row>
    <row r="492" spans="1:21" x14ac:dyDescent="0.25">
      <c r="A492" t="s">
        <v>3520</v>
      </c>
      <c r="B492" t="s">
        <v>804</v>
      </c>
      <c r="C492" t="s">
        <v>805</v>
      </c>
      <c r="D492" t="s">
        <v>806</v>
      </c>
      <c r="E492" t="s">
        <v>807</v>
      </c>
      <c r="F492" t="s">
        <v>581</v>
      </c>
      <c r="G492" t="s">
        <v>1396</v>
      </c>
      <c r="H492" t="s">
        <v>582</v>
      </c>
      <c r="I492" t="s">
        <v>582</v>
      </c>
      <c r="J492" t="s">
        <v>582</v>
      </c>
      <c r="K492" t="s">
        <v>582</v>
      </c>
      <c r="L492" t="s">
        <v>1396</v>
      </c>
      <c r="M492" t="s">
        <v>1396</v>
      </c>
      <c r="N492" t="s">
        <v>1396</v>
      </c>
      <c r="O492" t="s">
        <v>582</v>
      </c>
      <c r="P492">
        <v>0</v>
      </c>
      <c r="Q492">
        <v>0</v>
      </c>
      <c r="R492">
        <v>0</v>
      </c>
      <c r="S492">
        <v>0</v>
      </c>
      <c r="T492">
        <v>0</v>
      </c>
      <c r="U492">
        <v>0</v>
      </c>
    </row>
    <row r="493" spans="1:21" x14ac:dyDescent="0.25">
      <c r="A493" t="s">
        <v>3521</v>
      </c>
      <c r="B493" t="s">
        <v>808</v>
      </c>
      <c r="C493" t="s">
        <v>809</v>
      </c>
      <c r="D493" t="s">
        <v>810</v>
      </c>
      <c r="E493" t="s">
        <v>811</v>
      </c>
      <c r="F493" t="s">
        <v>581</v>
      </c>
      <c r="G493" t="s">
        <v>1396</v>
      </c>
      <c r="H493" t="s">
        <v>582</v>
      </c>
      <c r="I493" t="s">
        <v>582</v>
      </c>
      <c r="J493" t="s">
        <v>582</v>
      </c>
      <c r="K493" t="s">
        <v>582</v>
      </c>
      <c r="L493" t="s">
        <v>1396</v>
      </c>
      <c r="M493" t="s">
        <v>1396</v>
      </c>
      <c r="N493" t="s">
        <v>1396</v>
      </c>
      <c r="O493" t="s">
        <v>582</v>
      </c>
      <c r="P493">
        <v>0</v>
      </c>
      <c r="Q493">
        <v>0</v>
      </c>
      <c r="R493">
        <v>0</v>
      </c>
      <c r="S493">
        <v>0</v>
      </c>
      <c r="T493">
        <v>0</v>
      </c>
      <c r="U493">
        <v>0</v>
      </c>
    </row>
    <row r="494" spans="1:21" x14ac:dyDescent="0.25">
      <c r="A494" t="s">
        <v>3522</v>
      </c>
      <c r="B494" t="s">
        <v>812</v>
      </c>
      <c r="C494" t="s">
        <v>813</v>
      </c>
      <c r="D494" t="s">
        <v>814</v>
      </c>
      <c r="E494" t="s">
        <v>815</v>
      </c>
      <c r="F494" t="s">
        <v>581</v>
      </c>
      <c r="G494" t="s">
        <v>1396</v>
      </c>
      <c r="H494" t="s">
        <v>582</v>
      </c>
      <c r="I494" t="s">
        <v>583</v>
      </c>
      <c r="J494" t="s">
        <v>582</v>
      </c>
      <c r="K494" t="s">
        <v>582</v>
      </c>
      <c r="L494" t="s">
        <v>1396</v>
      </c>
      <c r="M494" t="s">
        <v>1396</v>
      </c>
      <c r="N494" t="s">
        <v>1396</v>
      </c>
      <c r="O494" t="s">
        <v>583</v>
      </c>
      <c r="P494">
        <v>0</v>
      </c>
      <c r="Q494">
        <v>0</v>
      </c>
      <c r="R494">
        <v>33</v>
      </c>
      <c r="S494">
        <v>0</v>
      </c>
      <c r="T494">
        <v>0</v>
      </c>
      <c r="U494">
        <v>0</v>
      </c>
    </row>
    <row r="495" spans="1:21" x14ac:dyDescent="0.25">
      <c r="A495" t="s">
        <v>3523</v>
      </c>
      <c r="B495" t="s">
        <v>816</v>
      </c>
      <c r="C495" t="s">
        <v>817</v>
      </c>
      <c r="D495" t="s">
        <v>818</v>
      </c>
      <c r="E495" t="s">
        <v>819</v>
      </c>
      <c r="F495" t="s">
        <v>581</v>
      </c>
      <c r="G495" t="s">
        <v>1396</v>
      </c>
      <c r="H495" t="s">
        <v>582</v>
      </c>
      <c r="I495" t="s">
        <v>583</v>
      </c>
      <c r="J495" t="s">
        <v>582</v>
      </c>
      <c r="K495" t="s">
        <v>582</v>
      </c>
      <c r="L495" t="s">
        <v>1396</v>
      </c>
      <c r="M495" t="s">
        <v>1396</v>
      </c>
      <c r="N495" t="s">
        <v>1396</v>
      </c>
      <c r="O495" t="s">
        <v>583</v>
      </c>
      <c r="P495">
        <v>0</v>
      </c>
      <c r="Q495">
        <v>0</v>
      </c>
      <c r="R495">
        <v>28</v>
      </c>
      <c r="S495">
        <v>0</v>
      </c>
      <c r="T495">
        <v>0</v>
      </c>
      <c r="U495">
        <v>0</v>
      </c>
    </row>
    <row r="496" spans="1:21" x14ac:dyDescent="0.25">
      <c r="A496" t="s">
        <v>3524</v>
      </c>
      <c r="B496" t="s">
        <v>820</v>
      </c>
      <c r="C496" t="s">
        <v>821</v>
      </c>
      <c r="D496" t="s">
        <v>822</v>
      </c>
      <c r="E496" t="s">
        <v>823</v>
      </c>
      <c r="F496" t="s">
        <v>581</v>
      </c>
      <c r="G496" t="s">
        <v>1396</v>
      </c>
      <c r="H496" t="s">
        <v>583</v>
      </c>
      <c r="I496" t="s">
        <v>582</v>
      </c>
      <c r="J496" t="s">
        <v>582</v>
      </c>
      <c r="K496" t="s">
        <v>582</v>
      </c>
      <c r="L496" t="s">
        <v>1396</v>
      </c>
      <c r="M496" t="s">
        <v>1396</v>
      </c>
      <c r="N496" t="s">
        <v>1396</v>
      </c>
      <c r="O496" t="s">
        <v>583</v>
      </c>
      <c r="P496">
        <v>28</v>
      </c>
      <c r="Q496">
        <v>0</v>
      </c>
      <c r="R496">
        <v>0</v>
      </c>
      <c r="S496">
        <v>0</v>
      </c>
      <c r="T496">
        <v>0</v>
      </c>
      <c r="U496">
        <v>0</v>
      </c>
    </row>
    <row r="497" spans="1:21" x14ac:dyDescent="0.25">
      <c r="A497" t="s">
        <v>3525</v>
      </c>
      <c r="B497" t="s">
        <v>824</v>
      </c>
      <c r="C497" t="s">
        <v>825</v>
      </c>
      <c r="D497" t="s">
        <v>826</v>
      </c>
      <c r="E497" t="s">
        <v>827</v>
      </c>
      <c r="F497" t="s">
        <v>581</v>
      </c>
      <c r="G497" t="s">
        <v>1396</v>
      </c>
      <c r="H497" t="s">
        <v>583</v>
      </c>
      <c r="I497" t="s">
        <v>582</v>
      </c>
      <c r="J497" t="s">
        <v>582</v>
      </c>
      <c r="K497" t="s">
        <v>582</v>
      </c>
      <c r="L497" t="s">
        <v>1396</v>
      </c>
      <c r="M497" t="s">
        <v>1396</v>
      </c>
      <c r="N497" t="s">
        <v>1396</v>
      </c>
      <c r="O497" t="s">
        <v>583</v>
      </c>
      <c r="P497">
        <v>93</v>
      </c>
      <c r="Q497">
        <v>33</v>
      </c>
      <c r="R497">
        <v>0</v>
      </c>
      <c r="S497">
        <v>0</v>
      </c>
      <c r="T497">
        <v>0</v>
      </c>
      <c r="U497">
        <v>0</v>
      </c>
    </row>
    <row r="498" spans="1:21" x14ac:dyDescent="0.25">
      <c r="A498" t="s">
        <v>3526</v>
      </c>
      <c r="B498" t="s">
        <v>828</v>
      </c>
      <c r="C498" t="s">
        <v>443</v>
      </c>
      <c r="D498" t="s">
        <v>829</v>
      </c>
      <c r="E498" t="s">
        <v>830</v>
      </c>
      <c r="F498" t="s">
        <v>581</v>
      </c>
      <c r="G498" t="s">
        <v>1396</v>
      </c>
      <c r="H498" t="s">
        <v>582</v>
      </c>
      <c r="I498" t="s">
        <v>583</v>
      </c>
      <c r="J498" t="s">
        <v>582</v>
      </c>
      <c r="K498" t="s">
        <v>583</v>
      </c>
      <c r="L498" t="s">
        <v>584</v>
      </c>
      <c r="M498" t="s">
        <v>831</v>
      </c>
      <c r="N498" t="s">
        <v>1396</v>
      </c>
      <c r="O498" t="s">
        <v>583</v>
      </c>
      <c r="P498">
        <v>0</v>
      </c>
      <c r="Q498">
        <v>0</v>
      </c>
      <c r="R498">
        <v>93</v>
      </c>
      <c r="S498">
        <v>61</v>
      </c>
      <c r="T498">
        <v>0</v>
      </c>
      <c r="U498">
        <v>0</v>
      </c>
    </row>
    <row r="499" spans="1:21" x14ac:dyDescent="0.25">
      <c r="A499" t="s">
        <v>3527</v>
      </c>
      <c r="B499" t="s">
        <v>832</v>
      </c>
      <c r="C499" t="s">
        <v>833</v>
      </c>
      <c r="D499" t="s">
        <v>834</v>
      </c>
      <c r="E499" t="s">
        <v>835</v>
      </c>
      <c r="F499" t="s">
        <v>581</v>
      </c>
      <c r="G499" t="s">
        <v>1396</v>
      </c>
      <c r="H499" t="s">
        <v>582</v>
      </c>
      <c r="I499" t="s">
        <v>582</v>
      </c>
      <c r="J499" t="s">
        <v>582</v>
      </c>
      <c r="K499" t="s">
        <v>582</v>
      </c>
      <c r="L499" t="s">
        <v>1396</v>
      </c>
      <c r="M499" t="s">
        <v>1396</v>
      </c>
      <c r="N499" t="s">
        <v>1396</v>
      </c>
      <c r="O499" t="s">
        <v>582</v>
      </c>
      <c r="P499">
        <v>0</v>
      </c>
      <c r="Q499">
        <v>0</v>
      </c>
      <c r="R499">
        <v>0</v>
      </c>
      <c r="S499">
        <v>0</v>
      </c>
      <c r="T499">
        <v>0</v>
      </c>
      <c r="U499">
        <v>0</v>
      </c>
    </row>
    <row r="500" spans="1:21" x14ac:dyDescent="0.25">
      <c r="A500" t="s">
        <v>3528</v>
      </c>
      <c r="B500" t="s">
        <v>836</v>
      </c>
      <c r="C500" t="s">
        <v>837</v>
      </c>
      <c r="D500" t="s">
        <v>838</v>
      </c>
      <c r="E500" t="s">
        <v>839</v>
      </c>
      <c r="F500" t="s">
        <v>581</v>
      </c>
      <c r="G500" t="s">
        <v>1396</v>
      </c>
      <c r="H500" t="s">
        <v>583</v>
      </c>
      <c r="I500" t="s">
        <v>582</v>
      </c>
      <c r="J500" t="s">
        <v>582</v>
      </c>
      <c r="K500" t="s">
        <v>582</v>
      </c>
      <c r="L500" t="s">
        <v>1396</v>
      </c>
      <c r="M500" t="s">
        <v>1396</v>
      </c>
      <c r="N500" t="s">
        <v>840</v>
      </c>
      <c r="O500" t="s">
        <v>583</v>
      </c>
      <c r="P500">
        <v>0</v>
      </c>
      <c r="Q500">
        <v>0</v>
      </c>
      <c r="R500">
        <v>0</v>
      </c>
      <c r="S500">
        <v>0</v>
      </c>
      <c r="T500">
        <v>0</v>
      </c>
      <c r="U500">
        <v>0</v>
      </c>
    </row>
    <row r="501" spans="1:21" x14ac:dyDescent="0.25">
      <c r="A501" t="s">
        <v>3529</v>
      </c>
      <c r="B501" t="s">
        <v>841</v>
      </c>
      <c r="C501" t="s">
        <v>842</v>
      </c>
      <c r="D501" t="s">
        <v>843</v>
      </c>
      <c r="E501" t="s">
        <v>844</v>
      </c>
      <c r="F501" t="s">
        <v>581</v>
      </c>
      <c r="G501" t="s">
        <v>1396</v>
      </c>
      <c r="H501" t="s">
        <v>582</v>
      </c>
      <c r="I501" t="s">
        <v>583</v>
      </c>
      <c r="J501" t="s">
        <v>582</v>
      </c>
      <c r="K501" t="s">
        <v>583</v>
      </c>
      <c r="L501" t="s">
        <v>584</v>
      </c>
      <c r="M501" t="s">
        <v>845</v>
      </c>
      <c r="N501" t="s">
        <v>1396</v>
      </c>
      <c r="O501" t="s">
        <v>583</v>
      </c>
      <c r="P501">
        <v>0</v>
      </c>
      <c r="Q501">
        <v>0</v>
      </c>
      <c r="R501">
        <v>45</v>
      </c>
      <c r="S501">
        <v>0</v>
      </c>
      <c r="T501">
        <v>0</v>
      </c>
      <c r="U501">
        <v>0</v>
      </c>
    </row>
    <row r="502" spans="1:21" x14ac:dyDescent="0.25">
      <c r="A502" t="s">
        <v>3530</v>
      </c>
      <c r="B502" t="s">
        <v>846</v>
      </c>
      <c r="C502" t="s">
        <v>847</v>
      </c>
      <c r="D502" t="s">
        <v>848</v>
      </c>
      <c r="E502" t="s">
        <v>849</v>
      </c>
      <c r="F502" t="s">
        <v>581</v>
      </c>
      <c r="G502" t="s">
        <v>1396</v>
      </c>
      <c r="H502" t="s">
        <v>583</v>
      </c>
      <c r="I502" t="s">
        <v>582</v>
      </c>
      <c r="J502" t="s">
        <v>582</v>
      </c>
      <c r="K502" t="s">
        <v>583</v>
      </c>
      <c r="L502" t="s">
        <v>590</v>
      </c>
      <c r="M502" t="s">
        <v>845</v>
      </c>
      <c r="N502" t="s">
        <v>850</v>
      </c>
      <c r="O502" t="s">
        <v>583</v>
      </c>
      <c r="P502">
        <v>0</v>
      </c>
      <c r="Q502">
        <v>11</v>
      </c>
      <c r="R502">
        <v>0</v>
      </c>
      <c r="S502">
        <v>0</v>
      </c>
      <c r="T502">
        <v>0</v>
      </c>
      <c r="U502">
        <v>0</v>
      </c>
    </row>
    <row r="503" spans="1:21" x14ac:dyDescent="0.25">
      <c r="A503" t="s">
        <v>3531</v>
      </c>
      <c r="B503" t="s">
        <v>851</v>
      </c>
      <c r="C503" t="s">
        <v>852</v>
      </c>
      <c r="D503" t="s">
        <v>853</v>
      </c>
      <c r="E503" t="s">
        <v>854</v>
      </c>
      <c r="F503" t="s">
        <v>581</v>
      </c>
      <c r="G503" t="s">
        <v>1396</v>
      </c>
      <c r="H503" t="s">
        <v>583</v>
      </c>
      <c r="I503" t="s">
        <v>582</v>
      </c>
      <c r="J503" t="s">
        <v>582</v>
      </c>
      <c r="K503" t="s">
        <v>582</v>
      </c>
      <c r="L503" t="s">
        <v>1396</v>
      </c>
      <c r="M503" t="s">
        <v>1396</v>
      </c>
      <c r="N503" t="s">
        <v>850</v>
      </c>
      <c r="O503" t="s">
        <v>583</v>
      </c>
      <c r="P503">
        <v>0</v>
      </c>
      <c r="Q503">
        <v>0</v>
      </c>
      <c r="R503">
        <v>0</v>
      </c>
      <c r="S503">
        <v>0</v>
      </c>
      <c r="T503">
        <v>0</v>
      </c>
      <c r="U503">
        <v>0</v>
      </c>
    </row>
    <row r="504" spans="1:21" x14ac:dyDescent="0.25">
      <c r="A504" t="s">
        <v>3532</v>
      </c>
      <c r="B504" t="s">
        <v>855</v>
      </c>
      <c r="C504" t="s">
        <v>856</v>
      </c>
      <c r="D504" t="s">
        <v>857</v>
      </c>
      <c r="E504" t="s">
        <v>858</v>
      </c>
      <c r="F504" t="s">
        <v>581</v>
      </c>
      <c r="G504" t="s">
        <v>1396</v>
      </c>
      <c r="H504" t="s">
        <v>583</v>
      </c>
      <c r="I504" t="s">
        <v>582</v>
      </c>
      <c r="J504" t="s">
        <v>582</v>
      </c>
      <c r="K504" t="s">
        <v>582</v>
      </c>
      <c r="L504" t="s">
        <v>1396</v>
      </c>
      <c r="M504" t="s">
        <v>1396</v>
      </c>
      <c r="N504" t="s">
        <v>850</v>
      </c>
      <c r="O504" t="s">
        <v>583</v>
      </c>
      <c r="P504">
        <v>0</v>
      </c>
      <c r="Q504">
        <v>0</v>
      </c>
      <c r="R504">
        <v>0</v>
      </c>
      <c r="S504">
        <v>0</v>
      </c>
      <c r="T504">
        <v>0</v>
      </c>
      <c r="U504">
        <v>0</v>
      </c>
    </row>
    <row r="505" spans="1:21" x14ac:dyDescent="0.25">
      <c r="A505" t="s">
        <v>3533</v>
      </c>
      <c r="B505" t="s">
        <v>859</v>
      </c>
      <c r="C505" t="s">
        <v>860</v>
      </c>
      <c r="D505" t="s">
        <v>861</v>
      </c>
      <c r="E505" t="s">
        <v>862</v>
      </c>
      <c r="F505" t="s">
        <v>581</v>
      </c>
      <c r="G505" t="s">
        <v>1396</v>
      </c>
      <c r="H505" t="s">
        <v>583</v>
      </c>
      <c r="I505" t="s">
        <v>582</v>
      </c>
      <c r="J505" t="s">
        <v>582</v>
      </c>
      <c r="K505" t="s">
        <v>582</v>
      </c>
      <c r="L505" t="s">
        <v>1396</v>
      </c>
      <c r="M505" t="s">
        <v>1396</v>
      </c>
      <c r="N505" t="s">
        <v>850</v>
      </c>
      <c r="O505" t="s">
        <v>583</v>
      </c>
      <c r="P505">
        <v>0</v>
      </c>
      <c r="Q505">
        <v>0</v>
      </c>
      <c r="R505">
        <v>0</v>
      </c>
      <c r="S505">
        <v>0</v>
      </c>
      <c r="T505">
        <v>0</v>
      </c>
      <c r="U505">
        <v>0</v>
      </c>
    </row>
    <row r="506" spans="1:21" x14ac:dyDescent="0.25">
      <c r="A506" t="s">
        <v>3534</v>
      </c>
      <c r="B506" t="s">
        <v>863</v>
      </c>
      <c r="C506" t="s">
        <v>864</v>
      </c>
      <c r="D506" t="s">
        <v>865</v>
      </c>
      <c r="E506" t="s">
        <v>866</v>
      </c>
      <c r="F506" t="s">
        <v>581</v>
      </c>
      <c r="G506" t="s">
        <v>1396</v>
      </c>
      <c r="H506" t="s">
        <v>582</v>
      </c>
      <c r="I506" t="s">
        <v>583</v>
      </c>
      <c r="J506" t="s">
        <v>582</v>
      </c>
      <c r="K506" t="s">
        <v>583</v>
      </c>
      <c r="L506" t="s">
        <v>584</v>
      </c>
      <c r="M506" t="s">
        <v>867</v>
      </c>
      <c r="N506" t="s">
        <v>1396</v>
      </c>
      <c r="O506" t="s">
        <v>583</v>
      </c>
      <c r="P506">
        <v>0</v>
      </c>
      <c r="Q506">
        <v>0</v>
      </c>
      <c r="R506">
        <v>146</v>
      </c>
      <c r="S506">
        <v>0</v>
      </c>
      <c r="T506">
        <v>0</v>
      </c>
      <c r="U506">
        <v>0</v>
      </c>
    </row>
    <row r="507" spans="1:21" x14ac:dyDescent="0.25">
      <c r="A507" t="s">
        <v>3535</v>
      </c>
      <c r="B507" t="s">
        <v>868</v>
      </c>
      <c r="C507" t="s">
        <v>869</v>
      </c>
      <c r="D507" t="s">
        <v>870</v>
      </c>
      <c r="E507" t="s">
        <v>871</v>
      </c>
      <c r="F507" t="s">
        <v>581</v>
      </c>
      <c r="G507" t="s">
        <v>1396</v>
      </c>
      <c r="H507" t="s">
        <v>583</v>
      </c>
      <c r="I507" t="s">
        <v>583</v>
      </c>
      <c r="J507" t="s">
        <v>582</v>
      </c>
      <c r="K507" t="s">
        <v>583</v>
      </c>
      <c r="L507" t="s">
        <v>590</v>
      </c>
      <c r="M507" t="s">
        <v>867</v>
      </c>
      <c r="N507" t="s">
        <v>1396</v>
      </c>
      <c r="O507" t="s">
        <v>583</v>
      </c>
      <c r="P507">
        <v>32</v>
      </c>
      <c r="Q507">
        <v>114</v>
      </c>
      <c r="R507">
        <v>0</v>
      </c>
      <c r="S507">
        <v>0</v>
      </c>
      <c r="T507">
        <v>0</v>
      </c>
      <c r="U507">
        <v>0</v>
      </c>
    </row>
    <row r="508" spans="1:21" x14ac:dyDescent="0.25">
      <c r="A508" t="s">
        <v>3536</v>
      </c>
      <c r="B508" t="s">
        <v>872</v>
      </c>
      <c r="C508" t="s">
        <v>873</v>
      </c>
      <c r="D508" t="s">
        <v>874</v>
      </c>
      <c r="E508" t="s">
        <v>875</v>
      </c>
      <c r="F508" t="s">
        <v>581</v>
      </c>
      <c r="G508" t="s">
        <v>1396</v>
      </c>
      <c r="H508" t="s">
        <v>583</v>
      </c>
      <c r="I508" t="s">
        <v>582</v>
      </c>
      <c r="J508" t="s">
        <v>582</v>
      </c>
      <c r="K508" t="s">
        <v>582</v>
      </c>
      <c r="L508" t="s">
        <v>1396</v>
      </c>
      <c r="M508" t="s">
        <v>1396</v>
      </c>
      <c r="N508" t="s">
        <v>1396</v>
      </c>
      <c r="O508" t="s">
        <v>582</v>
      </c>
      <c r="P508">
        <v>0</v>
      </c>
      <c r="Q508">
        <v>0</v>
      </c>
      <c r="R508">
        <v>0</v>
      </c>
      <c r="S508">
        <v>0</v>
      </c>
      <c r="T508">
        <v>0</v>
      </c>
      <c r="U508">
        <v>0</v>
      </c>
    </row>
    <row r="509" spans="1:21" x14ac:dyDescent="0.25">
      <c r="A509" t="s">
        <v>3537</v>
      </c>
      <c r="B509" t="s">
        <v>876</v>
      </c>
      <c r="C509" t="s">
        <v>877</v>
      </c>
      <c r="D509" t="s">
        <v>878</v>
      </c>
      <c r="E509" t="s">
        <v>879</v>
      </c>
      <c r="F509" t="s">
        <v>581</v>
      </c>
      <c r="G509" t="s">
        <v>1396</v>
      </c>
      <c r="H509" t="s">
        <v>583</v>
      </c>
      <c r="I509" t="s">
        <v>582</v>
      </c>
      <c r="J509" t="s">
        <v>582</v>
      </c>
      <c r="K509" t="s">
        <v>582</v>
      </c>
      <c r="L509" t="s">
        <v>1396</v>
      </c>
      <c r="M509" t="s">
        <v>1396</v>
      </c>
      <c r="N509" t="s">
        <v>1396</v>
      </c>
      <c r="O509" t="s">
        <v>582</v>
      </c>
      <c r="P509">
        <v>0</v>
      </c>
      <c r="Q509">
        <v>0</v>
      </c>
      <c r="R509">
        <v>0</v>
      </c>
      <c r="S509">
        <v>0</v>
      </c>
      <c r="T509">
        <v>0</v>
      </c>
      <c r="U509">
        <v>0</v>
      </c>
    </row>
    <row r="510" spans="1:21" x14ac:dyDescent="0.25">
      <c r="A510" t="s">
        <v>3538</v>
      </c>
      <c r="B510" t="s">
        <v>3539</v>
      </c>
      <c r="C510" t="s">
        <v>3540</v>
      </c>
      <c r="D510" t="s">
        <v>3541</v>
      </c>
      <c r="E510" t="s">
        <v>3542</v>
      </c>
      <c r="F510" t="s">
        <v>1565</v>
      </c>
      <c r="G510" t="s">
        <v>1396</v>
      </c>
      <c r="H510" t="s">
        <v>582</v>
      </c>
      <c r="I510" t="s">
        <v>582</v>
      </c>
      <c r="J510" t="s">
        <v>582</v>
      </c>
      <c r="K510" t="s">
        <v>582</v>
      </c>
      <c r="L510" t="s">
        <v>1396</v>
      </c>
      <c r="M510" t="s">
        <v>1396</v>
      </c>
      <c r="N510" t="s">
        <v>1396</v>
      </c>
      <c r="O510" t="s">
        <v>582</v>
      </c>
      <c r="P510">
        <v>0</v>
      </c>
      <c r="Q510">
        <v>0</v>
      </c>
      <c r="R510">
        <v>0</v>
      </c>
      <c r="S510">
        <v>0</v>
      </c>
      <c r="T510">
        <v>0</v>
      </c>
      <c r="U510">
        <v>0</v>
      </c>
    </row>
    <row r="511" spans="1:21" x14ac:dyDescent="0.25">
      <c r="A511" t="s">
        <v>3543</v>
      </c>
      <c r="B511" t="s">
        <v>3359</v>
      </c>
      <c r="C511" t="s">
        <v>3544</v>
      </c>
      <c r="D511" t="s">
        <v>3545</v>
      </c>
      <c r="E511" t="s">
        <v>3546</v>
      </c>
      <c r="F511" t="s">
        <v>1565</v>
      </c>
      <c r="G511" t="s">
        <v>1396</v>
      </c>
      <c r="H511" t="s">
        <v>582</v>
      </c>
      <c r="I511" t="s">
        <v>583</v>
      </c>
      <c r="J511" t="s">
        <v>582</v>
      </c>
      <c r="K511" t="s">
        <v>583</v>
      </c>
      <c r="L511" t="s">
        <v>590</v>
      </c>
      <c r="M511" t="s">
        <v>3547</v>
      </c>
      <c r="N511" t="s">
        <v>1396</v>
      </c>
      <c r="O511" t="s">
        <v>583</v>
      </c>
      <c r="P511">
        <v>0</v>
      </c>
      <c r="Q511">
        <v>0</v>
      </c>
      <c r="R511">
        <v>0</v>
      </c>
      <c r="S511">
        <v>4</v>
      </c>
      <c r="T511">
        <v>0</v>
      </c>
      <c r="U511">
        <v>0</v>
      </c>
    </row>
    <row r="512" spans="1:21" x14ac:dyDescent="0.25">
      <c r="A512" t="s">
        <v>3548</v>
      </c>
      <c r="B512" t="s">
        <v>3549</v>
      </c>
      <c r="C512" t="s">
        <v>3550</v>
      </c>
      <c r="D512" t="s">
        <v>3551</v>
      </c>
      <c r="E512" t="s">
        <v>3552</v>
      </c>
      <c r="F512" t="s">
        <v>1728</v>
      </c>
      <c r="G512" t="s">
        <v>1396</v>
      </c>
      <c r="H512" t="s">
        <v>583</v>
      </c>
      <c r="I512" t="s">
        <v>582</v>
      </c>
      <c r="J512" t="s">
        <v>582</v>
      </c>
      <c r="K512" t="s">
        <v>582</v>
      </c>
      <c r="L512" t="s">
        <v>1396</v>
      </c>
      <c r="M512" t="s">
        <v>1396</v>
      </c>
      <c r="N512" t="s">
        <v>1396</v>
      </c>
      <c r="O512" t="s">
        <v>583</v>
      </c>
      <c r="P512">
        <v>21</v>
      </c>
      <c r="Q512">
        <v>77</v>
      </c>
      <c r="R512">
        <v>0</v>
      </c>
      <c r="S512">
        <v>0</v>
      </c>
      <c r="T512">
        <v>0</v>
      </c>
      <c r="U512">
        <v>0</v>
      </c>
    </row>
    <row r="513" spans="1:21" x14ac:dyDescent="0.25">
      <c r="A513" t="s">
        <v>3553</v>
      </c>
      <c r="B513" t="s">
        <v>2182</v>
      </c>
      <c r="C513" t="s">
        <v>3554</v>
      </c>
      <c r="D513" t="s">
        <v>3555</v>
      </c>
      <c r="E513" t="s">
        <v>3556</v>
      </c>
      <c r="F513" t="s">
        <v>1728</v>
      </c>
      <c r="G513" t="s">
        <v>1396</v>
      </c>
      <c r="H513" t="s">
        <v>583</v>
      </c>
      <c r="I513" t="s">
        <v>582</v>
      </c>
      <c r="J513" t="s">
        <v>582</v>
      </c>
      <c r="K513" t="s">
        <v>582</v>
      </c>
      <c r="L513" t="s">
        <v>1396</v>
      </c>
      <c r="M513" t="s">
        <v>1396</v>
      </c>
      <c r="N513" t="s">
        <v>1396</v>
      </c>
      <c r="O513" t="s">
        <v>583</v>
      </c>
      <c r="P513">
        <v>30</v>
      </c>
      <c r="Q513">
        <v>41</v>
      </c>
      <c r="R513">
        <v>0</v>
      </c>
      <c r="S513">
        <v>0</v>
      </c>
      <c r="T513">
        <v>0</v>
      </c>
      <c r="U513">
        <v>0</v>
      </c>
    </row>
    <row r="514" spans="1:21" x14ac:dyDescent="0.25">
      <c r="A514" t="s">
        <v>3557</v>
      </c>
      <c r="B514" t="s">
        <v>3558</v>
      </c>
      <c r="C514" t="s">
        <v>3559</v>
      </c>
      <c r="D514" t="s">
        <v>3560</v>
      </c>
      <c r="E514" t="s">
        <v>3561</v>
      </c>
      <c r="F514" t="s">
        <v>1728</v>
      </c>
      <c r="G514" t="s">
        <v>1396</v>
      </c>
      <c r="H514" t="s">
        <v>583</v>
      </c>
      <c r="I514" t="s">
        <v>583</v>
      </c>
      <c r="J514" t="s">
        <v>582</v>
      </c>
      <c r="K514" t="s">
        <v>582</v>
      </c>
      <c r="L514" t="s">
        <v>1396</v>
      </c>
      <c r="M514" t="s">
        <v>1396</v>
      </c>
      <c r="N514" t="s">
        <v>1396</v>
      </c>
      <c r="O514" t="s">
        <v>583</v>
      </c>
      <c r="P514">
        <v>0</v>
      </c>
      <c r="Q514">
        <v>0</v>
      </c>
      <c r="R514">
        <v>50</v>
      </c>
      <c r="S514">
        <v>70</v>
      </c>
      <c r="T514">
        <v>0</v>
      </c>
      <c r="U514">
        <v>0</v>
      </c>
    </row>
    <row r="515" spans="1:21" x14ac:dyDescent="0.25">
      <c r="A515" t="s">
        <v>3562</v>
      </c>
      <c r="B515" t="s">
        <v>3563</v>
      </c>
      <c r="C515" t="s">
        <v>3564</v>
      </c>
      <c r="D515" t="s">
        <v>3565</v>
      </c>
      <c r="E515" t="s">
        <v>3566</v>
      </c>
      <c r="F515" t="s">
        <v>1626</v>
      </c>
      <c r="G515" t="s">
        <v>1396</v>
      </c>
      <c r="H515" t="s">
        <v>582</v>
      </c>
      <c r="I515" t="s">
        <v>582</v>
      </c>
      <c r="J515" t="s">
        <v>582</v>
      </c>
      <c r="K515" t="s">
        <v>582</v>
      </c>
      <c r="L515" t="s">
        <v>1396</v>
      </c>
      <c r="M515" t="s">
        <v>1396</v>
      </c>
      <c r="N515" t="s">
        <v>1396</v>
      </c>
      <c r="O515" t="s">
        <v>582</v>
      </c>
      <c r="P515">
        <v>0</v>
      </c>
      <c r="Q515">
        <v>0</v>
      </c>
      <c r="R515">
        <v>0</v>
      </c>
      <c r="S515">
        <v>0</v>
      </c>
      <c r="T515">
        <v>0</v>
      </c>
      <c r="U515">
        <v>0</v>
      </c>
    </row>
    <row r="516" spans="1:21" x14ac:dyDescent="0.25">
      <c r="A516" t="s">
        <v>3567</v>
      </c>
      <c r="B516" t="s">
        <v>3568</v>
      </c>
      <c r="C516" t="s">
        <v>3569</v>
      </c>
      <c r="D516" t="s">
        <v>3570</v>
      </c>
      <c r="E516" t="s">
        <v>3571</v>
      </c>
      <c r="F516" t="s">
        <v>2893</v>
      </c>
      <c r="G516" t="s">
        <v>1396</v>
      </c>
      <c r="H516" t="s">
        <v>583</v>
      </c>
      <c r="I516" t="s">
        <v>582</v>
      </c>
      <c r="J516" t="s">
        <v>582</v>
      </c>
      <c r="K516" t="s">
        <v>582</v>
      </c>
      <c r="L516" t="s">
        <v>1396</v>
      </c>
      <c r="M516" t="s">
        <v>1396</v>
      </c>
      <c r="N516" t="s">
        <v>1396</v>
      </c>
      <c r="O516" t="s">
        <v>583</v>
      </c>
      <c r="P516">
        <v>58</v>
      </c>
      <c r="Q516">
        <v>2</v>
      </c>
      <c r="R516">
        <v>0</v>
      </c>
      <c r="S516">
        <v>0</v>
      </c>
      <c r="T516">
        <v>0</v>
      </c>
      <c r="U516">
        <v>0</v>
      </c>
    </row>
    <row r="517" spans="1:21" x14ac:dyDescent="0.25">
      <c r="A517" t="s">
        <v>3572</v>
      </c>
      <c r="B517" t="s">
        <v>3573</v>
      </c>
      <c r="C517" t="s">
        <v>3574</v>
      </c>
      <c r="D517" t="s">
        <v>3575</v>
      </c>
      <c r="E517" t="s">
        <v>3576</v>
      </c>
      <c r="F517" t="s">
        <v>2893</v>
      </c>
      <c r="G517" t="s">
        <v>1396</v>
      </c>
      <c r="H517" t="s">
        <v>582</v>
      </c>
      <c r="I517" t="s">
        <v>583</v>
      </c>
      <c r="J517" t="s">
        <v>582</v>
      </c>
      <c r="K517" t="s">
        <v>582</v>
      </c>
      <c r="L517" t="s">
        <v>1396</v>
      </c>
      <c r="M517" t="s">
        <v>1396</v>
      </c>
      <c r="N517" t="s">
        <v>1396</v>
      </c>
      <c r="O517" t="s">
        <v>583</v>
      </c>
      <c r="P517">
        <v>0</v>
      </c>
      <c r="Q517">
        <v>0</v>
      </c>
      <c r="R517">
        <v>105</v>
      </c>
      <c r="S517">
        <v>0</v>
      </c>
      <c r="T517">
        <v>0</v>
      </c>
      <c r="U517">
        <v>0</v>
      </c>
    </row>
    <row r="518" spans="1:21" x14ac:dyDescent="0.25">
      <c r="A518" t="s">
        <v>3577</v>
      </c>
      <c r="B518" t="s">
        <v>3578</v>
      </c>
      <c r="C518" t="s">
        <v>3579</v>
      </c>
      <c r="D518" t="s">
        <v>3580</v>
      </c>
      <c r="E518" t="s">
        <v>3581</v>
      </c>
      <c r="F518" t="s">
        <v>2893</v>
      </c>
      <c r="G518" t="s">
        <v>1396</v>
      </c>
      <c r="H518" t="s">
        <v>583</v>
      </c>
      <c r="I518" t="s">
        <v>583</v>
      </c>
      <c r="J518" t="s">
        <v>582</v>
      </c>
      <c r="K518" t="s">
        <v>582</v>
      </c>
      <c r="L518" t="s">
        <v>1396</v>
      </c>
      <c r="M518" t="s">
        <v>1396</v>
      </c>
      <c r="N518" t="s">
        <v>1396</v>
      </c>
      <c r="O518" t="s">
        <v>583</v>
      </c>
      <c r="P518">
        <v>0</v>
      </c>
      <c r="Q518">
        <v>0</v>
      </c>
      <c r="R518">
        <v>247</v>
      </c>
      <c r="S518">
        <v>0</v>
      </c>
      <c r="T518">
        <v>0</v>
      </c>
      <c r="U518">
        <v>0</v>
      </c>
    </row>
    <row r="519" spans="1:21" x14ac:dyDescent="0.25">
      <c r="A519" t="s">
        <v>3582</v>
      </c>
      <c r="B519" t="s">
        <v>3583</v>
      </c>
      <c r="C519" t="s">
        <v>3584</v>
      </c>
      <c r="D519" t="s">
        <v>3585</v>
      </c>
      <c r="E519" t="s">
        <v>3586</v>
      </c>
      <c r="F519" t="s">
        <v>1626</v>
      </c>
      <c r="G519" t="s">
        <v>1396</v>
      </c>
      <c r="H519" t="s">
        <v>583</v>
      </c>
      <c r="I519" t="s">
        <v>582</v>
      </c>
      <c r="J519" t="s">
        <v>582</v>
      </c>
      <c r="K519" t="s">
        <v>582</v>
      </c>
      <c r="L519" t="s">
        <v>1396</v>
      </c>
      <c r="M519" t="s">
        <v>1396</v>
      </c>
      <c r="N519" t="s">
        <v>1396</v>
      </c>
      <c r="O519" t="s">
        <v>582</v>
      </c>
      <c r="P519">
        <v>0</v>
      </c>
      <c r="Q519">
        <v>0</v>
      </c>
      <c r="R519">
        <v>0</v>
      </c>
      <c r="S519">
        <v>0</v>
      </c>
      <c r="T519">
        <v>0</v>
      </c>
      <c r="U519">
        <v>0</v>
      </c>
    </row>
    <row r="520" spans="1:21" x14ac:dyDescent="0.25">
      <c r="A520" t="s">
        <v>3587</v>
      </c>
      <c r="B520" t="s">
        <v>3588</v>
      </c>
      <c r="C520" t="s">
        <v>3589</v>
      </c>
      <c r="D520" t="s">
        <v>3590</v>
      </c>
      <c r="E520" t="s">
        <v>3591</v>
      </c>
      <c r="F520" t="s">
        <v>1626</v>
      </c>
      <c r="G520" t="s">
        <v>1396</v>
      </c>
      <c r="H520" t="s">
        <v>583</v>
      </c>
      <c r="I520" t="s">
        <v>582</v>
      </c>
      <c r="J520" t="s">
        <v>582</v>
      </c>
      <c r="K520" t="s">
        <v>582</v>
      </c>
      <c r="L520" t="s">
        <v>1396</v>
      </c>
      <c r="M520" t="s">
        <v>1396</v>
      </c>
      <c r="N520" t="s">
        <v>1396</v>
      </c>
      <c r="O520" t="s">
        <v>582</v>
      </c>
      <c r="P520">
        <v>0</v>
      </c>
      <c r="Q520">
        <v>0</v>
      </c>
      <c r="R520">
        <v>0</v>
      </c>
      <c r="S520">
        <v>0</v>
      </c>
      <c r="T520">
        <v>0</v>
      </c>
      <c r="U520">
        <v>0</v>
      </c>
    </row>
    <row r="521" spans="1:21" x14ac:dyDescent="0.25">
      <c r="A521" t="s">
        <v>3592</v>
      </c>
      <c r="B521" t="s">
        <v>3593</v>
      </c>
      <c r="C521" t="s">
        <v>3594</v>
      </c>
      <c r="D521" t="s">
        <v>3595</v>
      </c>
      <c r="E521" t="s">
        <v>3596</v>
      </c>
      <c r="F521" t="s">
        <v>1626</v>
      </c>
      <c r="G521" t="s">
        <v>1396</v>
      </c>
      <c r="H521" t="s">
        <v>583</v>
      </c>
      <c r="I521" t="s">
        <v>582</v>
      </c>
      <c r="J521" t="s">
        <v>582</v>
      </c>
      <c r="K521" t="s">
        <v>582</v>
      </c>
      <c r="L521" t="s">
        <v>1396</v>
      </c>
      <c r="M521" t="s">
        <v>1396</v>
      </c>
      <c r="N521" t="s">
        <v>1396</v>
      </c>
      <c r="O521" t="s">
        <v>582</v>
      </c>
      <c r="P521">
        <v>0</v>
      </c>
      <c r="Q521">
        <v>0</v>
      </c>
      <c r="R521">
        <v>0</v>
      </c>
      <c r="S521">
        <v>0</v>
      </c>
      <c r="T521">
        <v>0</v>
      </c>
      <c r="U521">
        <v>0</v>
      </c>
    </row>
    <row r="522" spans="1:21" x14ac:dyDescent="0.25">
      <c r="A522" t="s">
        <v>3597</v>
      </c>
      <c r="B522" t="s">
        <v>3598</v>
      </c>
      <c r="C522" t="s">
        <v>3599</v>
      </c>
      <c r="D522" t="s">
        <v>3600</v>
      </c>
      <c r="E522" t="s">
        <v>3601</v>
      </c>
      <c r="F522" t="s">
        <v>1626</v>
      </c>
      <c r="G522" t="s">
        <v>1396</v>
      </c>
      <c r="H522" t="s">
        <v>583</v>
      </c>
      <c r="I522" t="s">
        <v>582</v>
      </c>
      <c r="J522" t="s">
        <v>582</v>
      </c>
      <c r="K522" t="s">
        <v>582</v>
      </c>
      <c r="L522" t="s">
        <v>1396</v>
      </c>
      <c r="M522" t="s">
        <v>1396</v>
      </c>
      <c r="N522" t="s">
        <v>1396</v>
      </c>
      <c r="O522" t="s">
        <v>582</v>
      </c>
      <c r="P522">
        <v>0</v>
      </c>
      <c r="Q522">
        <v>0</v>
      </c>
      <c r="R522">
        <v>0</v>
      </c>
      <c r="S522">
        <v>0</v>
      </c>
      <c r="T522">
        <v>0</v>
      </c>
      <c r="U522">
        <v>0</v>
      </c>
    </row>
    <row r="523" spans="1:21" x14ac:dyDescent="0.25">
      <c r="A523" t="s">
        <v>3602</v>
      </c>
      <c r="B523" t="s">
        <v>3603</v>
      </c>
      <c r="C523" t="s">
        <v>3604</v>
      </c>
      <c r="D523" t="s">
        <v>3605</v>
      </c>
      <c r="E523" t="s">
        <v>3606</v>
      </c>
      <c r="F523" t="s">
        <v>1626</v>
      </c>
      <c r="G523" t="s">
        <v>1396</v>
      </c>
      <c r="H523" t="s">
        <v>583</v>
      </c>
      <c r="I523" t="s">
        <v>582</v>
      </c>
      <c r="J523" t="s">
        <v>582</v>
      </c>
      <c r="K523" t="s">
        <v>582</v>
      </c>
      <c r="L523" t="s">
        <v>1396</v>
      </c>
      <c r="M523" t="s">
        <v>1396</v>
      </c>
      <c r="N523" t="s">
        <v>1396</v>
      </c>
      <c r="O523" t="s">
        <v>582</v>
      </c>
      <c r="P523">
        <v>0</v>
      </c>
      <c r="Q523">
        <v>0</v>
      </c>
      <c r="R523">
        <v>0</v>
      </c>
      <c r="S523">
        <v>0</v>
      </c>
      <c r="T523">
        <v>0</v>
      </c>
      <c r="U523">
        <v>0</v>
      </c>
    </row>
    <row r="524" spans="1:21" x14ac:dyDescent="0.25">
      <c r="A524" t="s">
        <v>3607</v>
      </c>
      <c r="B524" t="s">
        <v>3608</v>
      </c>
      <c r="C524" t="s">
        <v>3609</v>
      </c>
      <c r="D524" t="s">
        <v>3610</v>
      </c>
      <c r="E524" t="s">
        <v>3611</v>
      </c>
      <c r="F524" t="s">
        <v>1626</v>
      </c>
      <c r="G524" t="s">
        <v>1396</v>
      </c>
      <c r="H524" t="s">
        <v>583</v>
      </c>
      <c r="I524" t="s">
        <v>582</v>
      </c>
      <c r="J524" t="s">
        <v>582</v>
      </c>
      <c r="K524" t="s">
        <v>582</v>
      </c>
      <c r="L524" t="s">
        <v>1396</v>
      </c>
      <c r="M524" t="s">
        <v>1396</v>
      </c>
      <c r="N524" t="s">
        <v>1396</v>
      </c>
      <c r="O524" t="s">
        <v>582</v>
      </c>
      <c r="P524">
        <v>0</v>
      </c>
      <c r="Q524">
        <v>0</v>
      </c>
      <c r="R524">
        <v>0</v>
      </c>
      <c r="S524">
        <v>0</v>
      </c>
      <c r="T524">
        <v>0</v>
      </c>
      <c r="U524">
        <v>0</v>
      </c>
    </row>
    <row r="525" spans="1:21" x14ac:dyDescent="0.25">
      <c r="A525" t="s">
        <v>3612</v>
      </c>
      <c r="B525" t="s">
        <v>3613</v>
      </c>
      <c r="C525" t="s">
        <v>3614</v>
      </c>
      <c r="D525" t="s">
        <v>3615</v>
      </c>
      <c r="E525" t="s">
        <v>3616</v>
      </c>
      <c r="F525" t="s">
        <v>1626</v>
      </c>
      <c r="G525" t="s">
        <v>1396</v>
      </c>
      <c r="H525" t="s">
        <v>582</v>
      </c>
      <c r="I525" t="s">
        <v>582</v>
      </c>
      <c r="J525" t="s">
        <v>582</v>
      </c>
      <c r="K525" t="s">
        <v>582</v>
      </c>
      <c r="L525" t="s">
        <v>1396</v>
      </c>
      <c r="M525" t="s">
        <v>1396</v>
      </c>
      <c r="N525" t="s">
        <v>1396</v>
      </c>
      <c r="O525" t="s">
        <v>582</v>
      </c>
      <c r="P525">
        <v>0</v>
      </c>
      <c r="Q525">
        <v>0</v>
      </c>
      <c r="R525">
        <v>0</v>
      </c>
      <c r="S525">
        <v>0</v>
      </c>
      <c r="T525">
        <v>0</v>
      </c>
      <c r="U525">
        <v>0</v>
      </c>
    </row>
    <row r="526" spans="1:21" x14ac:dyDescent="0.25">
      <c r="A526" t="s">
        <v>3617</v>
      </c>
      <c r="B526" t="s">
        <v>3618</v>
      </c>
      <c r="C526" t="s">
        <v>3619</v>
      </c>
      <c r="D526" t="s">
        <v>3620</v>
      </c>
      <c r="E526" t="s">
        <v>3621</v>
      </c>
      <c r="F526" t="s">
        <v>1626</v>
      </c>
      <c r="G526" t="s">
        <v>1396</v>
      </c>
      <c r="H526" t="s">
        <v>583</v>
      </c>
      <c r="I526" t="s">
        <v>582</v>
      </c>
      <c r="J526" t="s">
        <v>582</v>
      </c>
      <c r="K526" t="s">
        <v>582</v>
      </c>
      <c r="L526" t="s">
        <v>1396</v>
      </c>
      <c r="M526" t="s">
        <v>1396</v>
      </c>
      <c r="N526" t="s">
        <v>1396</v>
      </c>
      <c r="O526" t="s">
        <v>582</v>
      </c>
      <c r="P526">
        <v>0</v>
      </c>
      <c r="Q526">
        <v>0</v>
      </c>
      <c r="R526">
        <v>0</v>
      </c>
      <c r="S526">
        <v>0</v>
      </c>
      <c r="T526">
        <v>0</v>
      </c>
      <c r="U526">
        <v>0</v>
      </c>
    </row>
    <row r="527" spans="1:21" x14ac:dyDescent="0.25">
      <c r="A527" t="s">
        <v>3622</v>
      </c>
      <c r="B527" t="s">
        <v>3623</v>
      </c>
      <c r="C527" t="s">
        <v>3624</v>
      </c>
      <c r="D527" t="s">
        <v>3625</v>
      </c>
      <c r="E527" t="s">
        <v>3626</v>
      </c>
      <c r="F527" t="s">
        <v>1626</v>
      </c>
      <c r="G527" t="s">
        <v>1396</v>
      </c>
      <c r="H527" t="s">
        <v>583</v>
      </c>
      <c r="I527" t="s">
        <v>583</v>
      </c>
      <c r="J527" t="s">
        <v>582</v>
      </c>
      <c r="K527" t="s">
        <v>583</v>
      </c>
      <c r="L527" t="s">
        <v>584</v>
      </c>
      <c r="M527" t="s">
        <v>2668</v>
      </c>
      <c r="N527" t="s">
        <v>1396</v>
      </c>
      <c r="O527" t="s">
        <v>583</v>
      </c>
      <c r="P527">
        <v>28</v>
      </c>
      <c r="Q527">
        <v>0</v>
      </c>
      <c r="R527">
        <v>7</v>
      </c>
      <c r="S527">
        <v>227</v>
      </c>
      <c r="T527">
        <v>0</v>
      </c>
      <c r="U527">
        <v>0</v>
      </c>
    </row>
    <row r="528" spans="1:21" x14ac:dyDescent="0.25">
      <c r="A528" t="s">
        <v>3627</v>
      </c>
      <c r="B528" t="s">
        <v>3628</v>
      </c>
      <c r="C528" t="s">
        <v>3629</v>
      </c>
      <c r="D528" t="s">
        <v>3630</v>
      </c>
      <c r="E528" t="s">
        <v>3631</v>
      </c>
      <c r="F528" t="s">
        <v>1626</v>
      </c>
      <c r="G528" t="s">
        <v>1396</v>
      </c>
      <c r="H528" t="s">
        <v>583</v>
      </c>
      <c r="I528" t="s">
        <v>583</v>
      </c>
      <c r="J528" t="s">
        <v>582</v>
      </c>
      <c r="K528" t="s">
        <v>582</v>
      </c>
      <c r="L528" t="s">
        <v>1396</v>
      </c>
      <c r="M528" t="s">
        <v>1396</v>
      </c>
      <c r="N528" t="s">
        <v>1396</v>
      </c>
      <c r="O528" t="s">
        <v>583</v>
      </c>
      <c r="P528">
        <v>0</v>
      </c>
      <c r="Q528">
        <v>17</v>
      </c>
      <c r="R528">
        <v>208</v>
      </c>
      <c r="S528">
        <v>0</v>
      </c>
      <c r="T528">
        <v>0</v>
      </c>
      <c r="U528">
        <v>0</v>
      </c>
    </row>
    <row r="529" spans="1:21" x14ac:dyDescent="0.25">
      <c r="A529" t="s">
        <v>3632</v>
      </c>
      <c r="B529" t="s">
        <v>1745</v>
      </c>
      <c r="C529" t="s">
        <v>2360</v>
      </c>
      <c r="D529" t="s">
        <v>3633</v>
      </c>
      <c r="E529" t="s">
        <v>3634</v>
      </c>
      <c r="F529" t="s">
        <v>1626</v>
      </c>
      <c r="G529" t="s">
        <v>1396</v>
      </c>
      <c r="H529" t="s">
        <v>583</v>
      </c>
      <c r="I529" t="s">
        <v>582</v>
      </c>
      <c r="J529" t="s">
        <v>582</v>
      </c>
      <c r="K529" t="s">
        <v>582</v>
      </c>
      <c r="L529" t="s">
        <v>1396</v>
      </c>
      <c r="M529" t="s">
        <v>1396</v>
      </c>
      <c r="N529" t="s">
        <v>1396</v>
      </c>
      <c r="O529" t="s">
        <v>582</v>
      </c>
      <c r="P529">
        <v>0</v>
      </c>
      <c r="Q529">
        <v>0</v>
      </c>
      <c r="R529">
        <v>0</v>
      </c>
      <c r="S529">
        <v>0</v>
      </c>
      <c r="T529">
        <v>0</v>
      </c>
      <c r="U529">
        <v>0</v>
      </c>
    </row>
    <row r="530" spans="1:21" x14ac:dyDescent="0.25">
      <c r="A530" t="s">
        <v>3635</v>
      </c>
      <c r="B530" t="s">
        <v>3636</v>
      </c>
      <c r="C530" t="s">
        <v>1611</v>
      </c>
      <c r="D530" t="s">
        <v>3637</v>
      </c>
      <c r="E530" t="s">
        <v>3638</v>
      </c>
      <c r="F530" t="s">
        <v>1626</v>
      </c>
      <c r="G530" t="s">
        <v>1396</v>
      </c>
      <c r="H530" t="s">
        <v>583</v>
      </c>
      <c r="I530" t="s">
        <v>582</v>
      </c>
      <c r="J530" t="s">
        <v>582</v>
      </c>
      <c r="K530" t="s">
        <v>582</v>
      </c>
      <c r="L530" t="s">
        <v>1396</v>
      </c>
      <c r="M530" t="s">
        <v>1396</v>
      </c>
      <c r="N530" t="s">
        <v>3639</v>
      </c>
      <c r="O530" t="s">
        <v>583</v>
      </c>
      <c r="P530">
        <v>0</v>
      </c>
      <c r="Q530">
        <v>0</v>
      </c>
      <c r="R530">
        <v>0</v>
      </c>
      <c r="S530">
        <v>0</v>
      </c>
      <c r="T530">
        <v>0</v>
      </c>
      <c r="U530">
        <v>0</v>
      </c>
    </row>
    <row r="531" spans="1:21" x14ac:dyDescent="0.25">
      <c r="A531" t="s">
        <v>3640</v>
      </c>
      <c r="B531" t="s">
        <v>3641</v>
      </c>
      <c r="C531" t="s">
        <v>3642</v>
      </c>
      <c r="D531" t="s">
        <v>3643</v>
      </c>
      <c r="E531" t="s">
        <v>3644</v>
      </c>
      <c r="F531" t="s">
        <v>1626</v>
      </c>
      <c r="G531" t="s">
        <v>1396</v>
      </c>
      <c r="H531" t="s">
        <v>583</v>
      </c>
      <c r="I531" t="s">
        <v>582</v>
      </c>
      <c r="J531" t="s">
        <v>582</v>
      </c>
      <c r="K531" t="s">
        <v>582</v>
      </c>
      <c r="L531" t="s">
        <v>1396</v>
      </c>
      <c r="M531" t="s">
        <v>1396</v>
      </c>
      <c r="N531" t="s">
        <v>2668</v>
      </c>
      <c r="O531" t="s">
        <v>583</v>
      </c>
      <c r="P531">
        <v>0</v>
      </c>
      <c r="Q531">
        <v>0</v>
      </c>
      <c r="R531">
        <v>0</v>
      </c>
      <c r="S531">
        <v>0</v>
      </c>
      <c r="T531">
        <v>0</v>
      </c>
      <c r="U531">
        <v>0</v>
      </c>
    </row>
    <row r="532" spans="1:21" x14ac:dyDescent="0.25">
      <c r="A532" t="s">
        <v>3645</v>
      </c>
      <c r="B532" t="s">
        <v>3646</v>
      </c>
      <c r="C532" t="s">
        <v>3647</v>
      </c>
      <c r="D532" t="s">
        <v>3648</v>
      </c>
      <c r="E532" t="s">
        <v>3649</v>
      </c>
      <c r="F532" t="s">
        <v>1626</v>
      </c>
      <c r="G532" t="s">
        <v>1396</v>
      </c>
      <c r="H532" t="s">
        <v>583</v>
      </c>
      <c r="I532" t="s">
        <v>582</v>
      </c>
      <c r="J532" t="s">
        <v>582</v>
      </c>
      <c r="K532" t="s">
        <v>582</v>
      </c>
      <c r="L532" t="s">
        <v>1396</v>
      </c>
      <c r="M532" t="s">
        <v>1396</v>
      </c>
      <c r="N532" t="s">
        <v>1396</v>
      </c>
      <c r="O532" t="s">
        <v>582</v>
      </c>
      <c r="P532">
        <v>0</v>
      </c>
      <c r="Q532">
        <v>0</v>
      </c>
      <c r="R532">
        <v>0</v>
      </c>
      <c r="S532">
        <v>0</v>
      </c>
      <c r="T532">
        <v>0</v>
      </c>
      <c r="U532">
        <v>0</v>
      </c>
    </row>
    <row r="533" spans="1:21" x14ac:dyDescent="0.25">
      <c r="A533" t="s">
        <v>3650</v>
      </c>
      <c r="B533" t="s">
        <v>1812</v>
      </c>
      <c r="C533" t="s">
        <v>3651</v>
      </c>
      <c r="D533" t="s">
        <v>3652</v>
      </c>
      <c r="E533" t="s">
        <v>3653</v>
      </c>
      <c r="F533" t="s">
        <v>1626</v>
      </c>
      <c r="G533" t="s">
        <v>1396</v>
      </c>
      <c r="H533" t="s">
        <v>583</v>
      </c>
      <c r="I533" t="s">
        <v>582</v>
      </c>
      <c r="J533" t="s">
        <v>582</v>
      </c>
      <c r="K533" t="s">
        <v>582</v>
      </c>
      <c r="L533" t="s">
        <v>1396</v>
      </c>
      <c r="M533" t="s">
        <v>1396</v>
      </c>
      <c r="N533" t="s">
        <v>3639</v>
      </c>
      <c r="O533" t="s">
        <v>583</v>
      </c>
      <c r="P533">
        <v>0</v>
      </c>
      <c r="Q533">
        <v>44</v>
      </c>
      <c r="R533">
        <v>0</v>
      </c>
      <c r="S533">
        <v>0</v>
      </c>
      <c r="T533">
        <v>0</v>
      </c>
      <c r="U533">
        <v>0</v>
      </c>
    </row>
    <row r="534" spans="1:21" x14ac:dyDescent="0.25">
      <c r="A534" t="s">
        <v>3654</v>
      </c>
      <c r="B534" t="s">
        <v>3655</v>
      </c>
      <c r="C534" t="s">
        <v>3656</v>
      </c>
      <c r="D534" t="s">
        <v>3657</v>
      </c>
      <c r="E534" t="s">
        <v>3658</v>
      </c>
      <c r="F534" t="s">
        <v>1626</v>
      </c>
      <c r="G534" t="s">
        <v>1396</v>
      </c>
      <c r="H534" t="s">
        <v>582</v>
      </c>
      <c r="I534" t="s">
        <v>583</v>
      </c>
      <c r="J534" t="s">
        <v>582</v>
      </c>
      <c r="K534" t="s">
        <v>583</v>
      </c>
      <c r="L534" t="s">
        <v>584</v>
      </c>
      <c r="M534" t="s">
        <v>1627</v>
      </c>
      <c r="N534" t="s">
        <v>1396</v>
      </c>
      <c r="O534" t="s">
        <v>583</v>
      </c>
      <c r="P534">
        <v>0</v>
      </c>
      <c r="Q534">
        <v>0</v>
      </c>
      <c r="R534">
        <v>7</v>
      </c>
      <c r="S534">
        <v>75</v>
      </c>
      <c r="T534">
        <v>0</v>
      </c>
      <c r="U534">
        <v>0</v>
      </c>
    </row>
    <row r="535" spans="1:21" x14ac:dyDescent="0.25">
      <c r="A535" t="s">
        <v>3659</v>
      </c>
      <c r="B535" t="s">
        <v>3660</v>
      </c>
      <c r="C535" t="s">
        <v>3661</v>
      </c>
      <c r="D535" t="s">
        <v>3662</v>
      </c>
      <c r="E535" t="s">
        <v>3663</v>
      </c>
      <c r="F535" t="s">
        <v>1626</v>
      </c>
      <c r="G535" t="s">
        <v>1396</v>
      </c>
      <c r="H535" t="s">
        <v>583</v>
      </c>
      <c r="I535" t="s">
        <v>582</v>
      </c>
      <c r="J535" t="s">
        <v>582</v>
      </c>
      <c r="K535" t="s">
        <v>582</v>
      </c>
      <c r="L535" t="s">
        <v>1396</v>
      </c>
      <c r="M535" t="s">
        <v>1396</v>
      </c>
      <c r="N535" t="s">
        <v>2668</v>
      </c>
      <c r="O535" t="s">
        <v>583</v>
      </c>
      <c r="P535">
        <v>0</v>
      </c>
      <c r="Q535">
        <v>0</v>
      </c>
      <c r="R535">
        <v>0</v>
      </c>
      <c r="S535">
        <v>0</v>
      </c>
      <c r="T535">
        <v>0</v>
      </c>
      <c r="U535">
        <v>0</v>
      </c>
    </row>
    <row r="536" spans="1:21" x14ac:dyDescent="0.25">
      <c r="A536" t="s">
        <v>3664</v>
      </c>
      <c r="B536" t="s">
        <v>2587</v>
      </c>
      <c r="C536" t="s">
        <v>3665</v>
      </c>
      <c r="D536" t="s">
        <v>3666</v>
      </c>
      <c r="E536" t="s">
        <v>3667</v>
      </c>
      <c r="F536" t="s">
        <v>1767</v>
      </c>
      <c r="G536" t="s">
        <v>1396</v>
      </c>
      <c r="H536" t="s">
        <v>583</v>
      </c>
      <c r="I536" t="s">
        <v>582</v>
      </c>
      <c r="J536" t="s">
        <v>582</v>
      </c>
      <c r="K536" t="s">
        <v>582</v>
      </c>
      <c r="L536" t="s">
        <v>1396</v>
      </c>
      <c r="M536" t="s">
        <v>1396</v>
      </c>
      <c r="N536" t="s">
        <v>1396</v>
      </c>
      <c r="O536" t="s">
        <v>583</v>
      </c>
      <c r="P536">
        <v>266</v>
      </c>
      <c r="Q536">
        <v>295</v>
      </c>
      <c r="R536">
        <v>0</v>
      </c>
      <c r="S536">
        <v>0</v>
      </c>
      <c r="T536">
        <v>0</v>
      </c>
      <c r="U536">
        <v>0</v>
      </c>
    </row>
    <row r="537" spans="1:21" x14ac:dyDescent="0.25">
      <c r="A537" t="s">
        <v>3668</v>
      </c>
      <c r="B537" t="s">
        <v>880</v>
      </c>
      <c r="C537" t="s">
        <v>881</v>
      </c>
      <c r="D537" t="s">
        <v>882</v>
      </c>
      <c r="E537" t="s">
        <v>883</v>
      </c>
      <c r="F537" t="s">
        <v>581</v>
      </c>
      <c r="G537" t="s">
        <v>1396</v>
      </c>
      <c r="H537" t="s">
        <v>583</v>
      </c>
      <c r="I537" t="s">
        <v>583</v>
      </c>
      <c r="J537" t="s">
        <v>582</v>
      </c>
      <c r="K537" t="s">
        <v>583</v>
      </c>
      <c r="L537" t="s">
        <v>584</v>
      </c>
      <c r="M537" t="s">
        <v>884</v>
      </c>
      <c r="N537" t="s">
        <v>1396</v>
      </c>
      <c r="O537" t="s">
        <v>583</v>
      </c>
      <c r="P537">
        <v>111</v>
      </c>
      <c r="Q537">
        <v>93</v>
      </c>
      <c r="R537">
        <v>89</v>
      </c>
      <c r="S537">
        <v>0</v>
      </c>
      <c r="T537">
        <v>0</v>
      </c>
      <c r="U537">
        <v>0</v>
      </c>
    </row>
    <row r="538" spans="1:21" x14ac:dyDescent="0.25">
      <c r="A538" t="s">
        <v>3669</v>
      </c>
      <c r="B538" t="s">
        <v>3670</v>
      </c>
      <c r="C538" t="s">
        <v>3671</v>
      </c>
      <c r="D538" t="s">
        <v>3672</v>
      </c>
      <c r="E538" t="s">
        <v>3673</v>
      </c>
      <c r="F538" t="s">
        <v>1929</v>
      </c>
      <c r="G538" t="s">
        <v>1396</v>
      </c>
      <c r="H538" t="s">
        <v>583</v>
      </c>
      <c r="I538" t="s">
        <v>583</v>
      </c>
      <c r="J538" t="s">
        <v>582</v>
      </c>
      <c r="K538" t="s">
        <v>582</v>
      </c>
      <c r="L538" t="s">
        <v>1396</v>
      </c>
      <c r="M538" t="s">
        <v>1396</v>
      </c>
      <c r="N538" t="s">
        <v>1396</v>
      </c>
      <c r="O538" t="s">
        <v>582</v>
      </c>
      <c r="P538">
        <v>0</v>
      </c>
      <c r="Q538">
        <v>0</v>
      </c>
      <c r="R538">
        <v>0</v>
      </c>
      <c r="S538">
        <v>0</v>
      </c>
      <c r="T538">
        <v>0</v>
      </c>
      <c r="U538">
        <v>0</v>
      </c>
    </row>
    <row r="539" spans="1:21" x14ac:dyDescent="0.25">
      <c r="A539" t="s">
        <v>3674</v>
      </c>
      <c r="B539" t="s">
        <v>3675</v>
      </c>
      <c r="C539" t="s">
        <v>517</v>
      </c>
      <c r="D539" t="s">
        <v>3676</v>
      </c>
      <c r="E539" t="s">
        <v>3677</v>
      </c>
      <c r="F539" t="s">
        <v>2634</v>
      </c>
      <c r="G539" t="s">
        <v>1396</v>
      </c>
      <c r="H539" t="s">
        <v>582</v>
      </c>
      <c r="I539" t="s">
        <v>583</v>
      </c>
      <c r="J539" t="s">
        <v>582</v>
      </c>
      <c r="K539" t="s">
        <v>583</v>
      </c>
      <c r="L539" t="s">
        <v>584</v>
      </c>
      <c r="M539" t="s">
        <v>1396</v>
      </c>
      <c r="N539" t="s">
        <v>1396</v>
      </c>
      <c r="O539" t="s">
        <v>583</v>
      </c>
      <c r="P539">
        <v>0</v>
      </c>
      <c r="Q539">
        <v>0</v>
      </c>
      <c r="R539">
        <v>162</v>
      </c>
      <c r="S539">
        <v>2</v>
      </c>
      <c r="T539">
        <v>0</v>
      </c>
      <c r="U539">
        <v>0</v>
      </c>
    </row>
    <row r="540" spans="1:21" x14ac:dyDescent="0.25">
      <c r="A540" t="s">
        <v>3678</v>
      </c>
      <c r="B540" t="s">
        <v>3679</v>
      </c>
      <c r="C540" t="s">
        <v>3680</v>
      </c>
      <c r="D540" t="s">
        <v>3681</v>
      </c>
      <c r="E540" t="s">
        <v>3682</v>
      </c>
      <c r="F540" t="s">
        <v>2634</v>
      </c>
      <c r="G540" t="s">
        <v>1396</v>
      </c>
      <c r="H540" t="s">
        <v>582</v>
      </c>
      <c r="I540" t="s">
        <v>583</v>
      </c>
      <c r="J540" t="s">
        <v>582</v>
      </c>
      <c r="K540" t="s">
        <v>583</v>
      </c>
      <c r="L540" t="s">
        <v>584</v>
      </c>
      <c r="M540" t="s">
        <v>2634</v>
      </c>
      <c r="N540" t="s">
        <v>1396</v>
      </c>
      <c r="O540" t="s">
        <v>583</v>
      </c>
      <c r="P540">
        <v>0</v>
      </c>
      <c r="Q540">
        <v>0</v>
      </c>
      <c r="R540">
        <v>94</v>
      </c>
      <c r="S540">
        <v>0</v>
      </c>
      <c r="T540">
        <v>0</v>
      </c>
      <c r="U540">
        <v>0</v>
      </c>
    </row>
    <row r="541" spans="1:21" x14ac:dyDescent="0.25">
      <c r="A541" t="s">
        <v>3683</v>
      </c>
      <c r="B541" t="s">
        <v>2328</v>
      </c>
      <c r="C541" t="s">
        <v>3684</v>
      </c>
      <c r="D541" t="s">
        <v>3685</v>
      </c>
      <c r="E541" t="s">
        <v>3686</v>
      </c>
      <c r="F541" t="s">
        <v>2634</v>
      </c>
      <c r="G541" t="s">
        <v>1396</v>
      </c>
      <c r="H541" t="s">
        <v>583</v>
      </c>
      <c r="I541" t="s">
        <v>583</v>
      </c>
      <c r="J541" t="s">
        <v>582</v>
      </c>
      <c r="K541" t="s">
        <v>582</v>
      </c>
      <c r="L541" t="s">
        <v>1396</v>
      </c>
      <c r="M541" t="s">
        <v>1396</v>
      </c>
      <c r="N541" t="s">
        <v>1396</v>
      </c>
      <c r="O541" t="s">
        <v>583</v>
      </c>
      <c r="P541">
        <v>94</v>
      </c>
      <c r="Q541">
        <v>0</v>
      </c>
      <c r="R541">
        <v>26</v>
      </c>
      <c r="S541">
        <v>0</v>
      </c>
      <c r="T541">
        <v>0</v>
      </c>
      <c r="U541">
        <v>0</v>
      </c>
    </row>
    <row r="542" spans="1:21" x14ac:dyDescent="0.25">
      <c r="A542" t="s">
        <v>3687</v>
      </c>
      <c r="B542" t="s">
        <v>885</v>
      </c>
      <c r="C542" t="s">
        <v>886</v>
      </c>
      <c r="D542" t="s">
        <v>887</v>
      </c>
      <c r="E542" t="s">
        <v>888</v>
      </c>
      <c r="F542" t="s">
        <v>581</v>
      </c>
      <c r="G542" t="s">
        <v>1396</v>
      </c>
      <c r="H542" t="s">
        <v>582</v>
      </c>
      <c r="I542" t="s">
        <v>582</v>
      </c>
      <c r="J542" t="s">
        <v>582</v>
      </c>
      <c r="K542" t="s">
        <v>582</v>
      </c>
      <c r="L542" t="s">
        <v>1396</v>
      </c>
      <c r="M542" t="s">
        <v>1396</v>
      </c>
      <c r="N542" t="s">
        <v>1396</v>
      </c>
      <c r="O542" t="s">
        <v>582</v>
      </c>
      <c r="P542">
        <v>0</v>
      </c>
      <c r="Q542">
        <v>0</v>
      </c>
      <c r="R542">
        <v>0</v>
      </c>
      <c r="S542">
        <v>0</v>
      </c>
      <c r="T542">
        <v>0</v>
      </c>
      <c r="U542">
        <v>0</v>
      </c>
    </row>
    <row r="543" spans="1:21" x14ac:dyDescent="0.25">
      <c r="A543" t="s">
        <v>3688</v>
      </c>
      <c r="B543" t="s">
        <v>2068</v>
      </c>
      <c r="C543" t="s">
        <v>3689</v>
      </c>
      <c r="D543" t="s">
        <v>3690</v>
      </c>
      <c r="E543" t="s">
        <v>3691</v>
      </c>
      <c r="F543" t="s">
        <v>2485</v>
      </c>
      <c r="G543" t="s">
        <v>1396</v>
      </c>
      <c r="H543" t="s">
        <v>583</v>
      </c>
      <c r="I543" t="s">
        <v>582</v>
      </c>
      <c r="J543" t="s">
        <v>582</v>
      </c>
      <c r="K543" t="s">
        <v>582</v>
      </c>
      <c r="L543" t="s">
        <v>1396</v>
      </c>
      <c r="M543" t="s">
        <v>1396</v>
      </c>
      <c r="N543" t="s">
        <v>1396</v>
      </c>
      <c r="O543" t="s">
        <v>583</v>
      </c>
      <c r="P543">
        <v>54</v>
      </c>
      <c r="Q543">
        <v>0</v>
      </c>
      <c r="R543">
        <v>0</v>
      </c>
      <c r="S543">
        <v>0</v>
      </c>
      <c r="T543">
        <v>0</v>
      </c>
      <c r="U543">
        <v>0</v>
      </c>
    </row>
    <row r="544" spans="1:21" x14ac:dyDescent="0.25">
      <c r="A544" t="s">
        <v>3692</v>
      </c>
      <c r="B544" t="s">
        <v>2469</v>
      </c>
      <c r="C544" t="s">
        <v>3693</v>
      </c>
      <c r="D544" t="s">
        <v>3694</v>
      </c>
      <c r="E544" t="s">
        <v>3695</v>
      </c>
      <c r="F544" t="s">
        <v>2485</v>
      </c>
      <c r="G544" t="s">
        <v>1396</v>
      </c>
      <c r="H544" t="s">
        <v>582</v>
      </c>
      <c r="I544" t="s">
        <v>582</v>
      </c>
      <c r="J544" t="s">
        <v>582</v>
      </c>
      <c r="K544" t="s">
        <v>582</v>
      </c>
      <c r="L544" t="s">
        <v>1396</v>
      </c>
      <c r="M544" t="s">
        <v>1396</v>
      </c>
      <c r="N544" t="s">
        <v>1396</v>
      </c>
      <c r="O544" t="s">
        <v>582</v>
      </c>
      <c r="P544">
        <v>0</v>
      </c>
      <c r="Q544">
        <v>0</v>
      </c>
      <c r="R544">
        <v>0</v>
      </c>
      <c r="S544">
        <v>0</v>
      </c>
      <c r="T544">
        <v>0</v>
      </c>
      <c r="U544">
        <v>0</v>
      </c>
    </row>
    <row r="545" spans="1:21" x14ac:dyDescent="0.25">
      <c r="A545" t="s">
        <v>3696</v>
      </c>
      <c r="B545" t="s">
        <v>3697</v>
      </c>
      <c r="C545" t="s">
        <v>3698</v>
      </c>
      <c r="D545" t="s">
        <v>3699</v>
      </c>
      <c r="E545" t="s">
        <v>3700</v>
      </c>
      <c r="F545" t="s">
        <v>2485</v>
      </c>
      <c r="G545" t="s">
        <v>1396</v>
      </c>
      <c r="H545" t="s">
        <v>583</v>
      </c>
      <c r="I545" t="s">
        <v>582</v>
      </c>
      <c r="J545" t="s">
        <v>582</v>
      </c>
      <c r="K545" t="s">
        <v>582</v>
      </c>
      <c r="L545" t="s">
        <v>1396</v>
      </c>
      <c r="M545" t="s">
        <v>1396</v>
      </c>
      <c r="N545" t="s">
        <v>1396</v>
      </c>
      <c r="O545" t="s">
        <v>583</v>
      </c>
      <c r="P545">
        <v>29</v>
      </c>
      <c r="Q545">
        <v>0</v>
      </c>
      <c r="R545">
        <v>0</v>
      </c>
      <c r="S545">
        <v>0</v>
      </c>
      <c r="T545">
        <v>0</v>
      </c>
      <c r="U545">
        <v>0</v>
      </c>
    </row>
    <row r="546" spans="1:21" x14ac:dyDescent="0.25">
      <c r="A546" t="s">
        <v>3701</v>
      </c>
      <c r="B546" t="s">
        <v>3702</v>
      </c>
      <c r="C546" t="s">
        <v>3703</v>
      </c>
      <c r="D546" t="s">
        <v>3704</v>
      </c>
      <c r="E546" t="s">
        <v>3705</v>
      </c>
      <c r="F546" t="s">
        <v>2485</v>
      </c>
      <c r="G546" t="s">
        <v>1396</v>
      </c>
      <c r="H546" t="s">
        <v>583</v>
      </c>
      <c r="I546" t="s">
        <v>582</v>
      </c>
      <c r="J546" t="s">
        <v>582</v>
      </c>
      <c r="K546" t="s">
        <v>582</v>
      </c>
      <c r="L546" t="s">
        <v>1396</v>
      </c>
      <c r="M546" t="s">
        <v>1396</v>
      </c>
      <c r="N546" t="s">
        <v>1396</v>
      </c>
      <c r="O546" t="s">
        <v>583</v>
      </c>
      <c r="P546">
        <v>52</v>
      </c>
      <c r="Q546">
        <v>0</v>
      </c>
      <c r="R546">
        <v>0</v>
      </c>
      <c r="S546">
        <v>0</v>
      </c>
      <c r="T546">
        <v>0</v>
      </c>
      <c r="U546">
        <v>0</v>
      </c>
    </row>
    <row r="547" spans="1:21" x14ac:dyDescent="0.25">
      <c r="A547" t="s">
        <v>3706</v>
      </c>
      <c r="B547" t="s">
        <v>3707</v>
      </c>
      <c r="C547" t="s">
        <v>1094</v>
      </c>
      <c r="D547" t="s">
        <v>3708</v>
      </c>
      <c r="E547" t="s">
        <v>3709</v>
      </c>
      <c r="F547" t="s">
        <v>2485</v>
      </c>
      <c r="G547" t="s">
        <v>1396</v>
      </c>
      <c r="H547" t="s">
        <v>583</v>
      </c>
      <c r="I547" t="s">
        <v>583</v>
      </c>
      <c r="J547" t="s">
        <v>582</v>
      </c>
      <c r="K547" t="s">
        <v>582</v>
      </c>
      <c r="L547" t="s">
        <v>1396</v>
      </c>
      <c r="M547" t="s">
        <v>1396</v>
      </c>
      <c r="N547" t="s">
        <v>1396</v>
      </c>
      <c r="O547" t="s">
        <v>583</v>
      </c>
      <c r="P547">
        <v>2</v>
      </c>
      <c r="Q547">
        <v>0</v>
      </c>
      <c r="R547">
        <v>81</v>
      </c>
      <c r="S547">
        <v>0</v>
      </c>
      <c r="T547">
        <v>0</v>
      </c>
      <c r="U547">
        <v>0</v>
      </c>
    </row>
    <row r="548" spans="1:21" x14ac:dyDescent="0.25">
      <c r="A548" t="s">
        <v>3710</v>
      </c>
      <c r="B548" t="s">
        <v>3711</v>
      </c>
      <c r="C548" t="s">
        <v>3712</v>
      </c>
      <c r="D548" t="s">
        <v>3713</v>
      </c>
      <c r="E548" t="s">
        <v>3714</v>
      </c>
      <c r="F548" t="s">
        <v>1396</v>
      </c>
      <c r="G548" t="s">
        <v>1396</v>
      </c>
      <c r="H548" t="s">
        <v>582</v>
      </c>
      <c r="I548" t="s">
        <v>582</v>
      </c>
      <c r="J548" t="s">
        <v>582</v>
      </c>
      <c r="K548" t="s">
        <v>582</v>
      </c>
      <c r="L548" t="s">
        <v>1396</v>
      </c>
      <c r="M548" t="s">
        <v>1396</v>
      </c>
      <c r="N548" t="s">
        <v>1396</v>
      </c>
      <c r="O548" t="s">
        <v>582</v>
      </c>
      <c r="P548">
        <v>0</v>
      </c>
      <c r="Q548">
        <v>0</v>
      </c>
      <c r="R548">
        <v>0</v>
      </c>
      <c r="S548">
        <v>0</v>
      </c>
      <c r="T548">
        <v>0</v>
      </c>
      <c r="U548">
        <v>0</v>
      </c>
    </row>
    <row r="549" spans="1:21" x14ac:dyDescent="0.25">
      <c r="A549" t="s">
        <v>3715</v>
      </c>
      <c r="B549" t="s">
        <v>3716</v>
      </c>
      <c r="C549" t="s">
        <v>749</v>
      </c>
      <c r="D549" t="s">
        <v>3717</v>
      </c>
      <c r="E549" t="s">
        <v>3718</v>
      </c>
      <c r="F549" t="s">
        <v>1728</v>
      </c>
      <c r="G549" t="s">
        <v>1396</v>
      </c>
      <c r="H549" t="s">
        <v>583</v>
      </c>
      <c r="I549" t="s">
        <v>582</v>
      </c>
      <c r="J549" t="s">
        <v>582</v>
      </c>
      <c r="K549" t="s">
        <v>582</v>
      </c>
      <c r="L549" t="s">
        <v>1396</v>
      </c>
      <c r="M549" t="s">
        <v>1396</v>
      </c>
      <c r="N549" t="s">
        <v>1396</v>
      </c>
      <c r="O549" t="s">
        <v>583</v>
      </c>
      <c r="P549">
        <v>30</v>
      </c>
      <c r="Q549">
        <v>0</v>
      </c>
      <c r="R549">
        <v>0</v>
      </c>
      <c r="S549">
        <v>0</v>
      </c>
      <c r="T549">
        <v>0</v>
      </c>
      <c r="U549">
        <v>0</v>
      </c>
    </row>
    <row r="550" spans="1:21" x14ac:dyDescent="0.25">
      <c r="A550" t="s">
        <v>3719</v>
      </c>
      <c r="B550" t="s">
        <v>3720</v>
      </c>
      <c r="C550" t="s">
        <v>3721</v>
      </c>
      <c r="D550" t="s">
        <v>3722</v>
      </c>
      <c r="E550" t="s">
        <v>3723</v>
      </c>
      <c r="F550" t="s">
        <v>2737</v>
      </c>
      <c r="G550" t="s">
        <v>1396</v>
      </c>
      <c r="H550" t="s">
        <v>582</v>
      </c>
      <c r="I550" t="s">
        <v>582</v>
      </c>
      <c r="J550" t="s">
        <v>582</v>
      </c>
      <c r="K550" t="s">
        <v>583</v>
      </c>
      <c r="L550" t="s">
        <v>993</v>
      </c>
      <c r="M550" t="s">
        <v>2226</v>
      </c>
      <c r="N550" t="s">
        <v>1396</v>
      </c>
      <c r="O550" t="s">
        <v>582</v>
      </c>
      <c r="P550">
        <v>0</v>
      </c>
      <c r="Q550">
        <v>0</v>
      </c>
      <c r="R550">
        <v>0</v>
      </c>
      <c r="S550">
        <v>0</v>
      </c>
      <c r="T550">
        <v>0</v>
      </c>
      <c r="U550">
        <v>0</v>
      </c>
    </row>
    <row r="551" spans="1:21" x14ac:dyDescent="0.25">
      <c r="A551" t="s">
        <v>3724</v>
      </c>
      <c r="B551" t="s">
        <v>3725</v>
      </c>
      <c r="C551" t="s">
        <v>3726</v>
      </c>
      <c r="D551" t="s">
        <v>3727</v>
      </c>
      <c r="E551" t="s">
        <v>3728</v>
      </c>
      <c r="F551" t="s">
        <v>2135</v>
      </c>
      <c r="G551" t="s">
        <v>1396</v>
      </c>
      <c r="H551" t="s">
        <v>582</v>
      </c>
      <c r="I551" t="s">
        <v>582</v>
      </c>
      <c r="J551" t="s">
        <v>582</v>
      </c>
      <c r="K551" t="s">
        <v>582</v>
      </c>
      <c r="L551" t="s">
        <v>1396</v>
      </c>
      <c r="M551" t="s">
        <v>1396</v>
      </c>
      <c r="N551" t="s">
        <v>1396</v>
      </c>
      <c r="O551" t="s">
        <v>582</v>
      </c>
      <c r="P551">
        <v>0</v>
      </c>
      <c r="Q551">
        <v>0</v>
      </c>
      <c r="R551">
        <v>0</v>
      </c>
      <c r="S551">
        <v>0</v>
      </c>
      <c r="T551">
        <v>0</v>
      </c>
      <c r="U551">
        <v>0</v>
      </c>
    </row>
    <row r="552" spans="1:21" x14ac:dyDescent="0.25">
      <c r="A552" t="s">
        <v>3729</v>
      </c>
      <c r="B552" t="s">
        <v>3730</v>
      </c>
      <c r="C552" t="s">
        <v>3731</v>
      </c>
      <c r="D552" t="s">
        <v>3732</v>
      </c>
      <c r="E552" t="s">
        <v>3733</v>
      </c>
      <c r="F552" t="s">
        <v>1626</v>
      </c>
      <c r="G552" t="s">
        <v>1396</v>
      </c>
      <c r="H552" t="s">
        <v>582</v>
      </c>
      <c r="I552" t="s">
        <v>582</v>
      </c>
      <c r="J552" t="s">
        <v>582</v>
      </c>
      <c r="K552" t="s">
        <v>582</v>
      </c>
      <c r="L552" t="s">
        <v>1396</v>
      </c>
      <c r="M552" t="s">
        <v>1396</v>
      </c>
      <c r="N552" t="s">
        <v>1396</v>
      </c>
      <c r="O552" t="s">
        <v>582</v>
      </c>
      <c r="P552">
        <v>0</v>
      </c>
      <c r="Q552">
        <v>0</v>
      </c>
      <c r="R552">
        <v>0</v>
      </c>
      <c r="S552">
        <v>0</v>
      </c>
      <c r="T552">
        <v>0</v>
      </c>
      <c r="U552">
        <v>0</v>
      </c>
    </row>
    <row r="553" spans="1:21" x14ac:dyDescent="0.25">
      <c r="A553" t="s">
        <v>3734</v>
      </c>
      <c r="B553" t="s">
        <v>3735</v>
      </c>
      <c r="C553" t="s">
        <v>3736</v>
      </c>
      <c r="D553" t="s">
        <v>3737</v>
      </c>
      <c r="E553" t="s">
        <v>3738</v>
      </c>
      <c r="F553" t="s">
        <v>2737</v>
      </c>
      <c r="G553" t="s">
        <v>1396</v>
      </c>
      <c r="H553" t="s">
        <v>582</v>
      </c>
      <c r="I553" t="s">
        <v>582</v>
      </c>
      <c r="J553" t="s">
        <v>582</v>
      </c>
      <c r="K553" t="s">
        <v>582</v>
      </c>
      <c r="L553" t="s">
        <v>1396</v>
      </c>
      <c r="M553" t="s">
        <v>1396</v>
      </c>
      <c r="N553" t="s">
        <v>1396</v>
      </c>
      <c r="O553" t="s">
        <v>582</v>
      </c>
      <c r="P553">
        <v>0</v>
      </c>
      <c r="Q553">
        <v>0</v>
      </c>
      <c r="R553">
        <v>0</v>
      </c>
      <c r="S553">
        <v>0</v>
      </c>
      <c r="T553">
        <v>0</v>
      </c>
      <c r="U553">
        <v>0</v>
      </c>
    </row>
    <row r="554" spans="1:21" x14ac:dyDescent="0.25">
      <c r="A554" t="s">
        <v>3739</v>
      </c>
      <c r="B554" t="s">
        <v>3740</v>
      </c>
      <c r="C554" t="s">
        <v>3741</v>
      </c>
      <c r="D554" t="s">
        <v>3742</v>
      </c>
      <c r="E554" t="s">
        <v>3743</v>
      </c>
      <c r="F554" t="s">
        <v>2737</v>
      </c>
      <c r="G554" t="s">
        <v>1396</v>
      </c>
      <c r="H554" t="s">
        <v>582</v>
      </c>
      <c r="I554" t="s">
        <v>582</v>
      </c>
      <c r="J554" t="s">
        <v>582</v>
      </c>
      <c r="K554" t="s">
        <v>582</v>
      </c>
      <c r="L554" t="s">
        <v>1396</v>
      </c>
      <c r="M554" t="s">
        <v>1396</v>
      </c>
      <c r="N554" t="s">
        <v>1396</v>
      </c>
      <c r="O554" t="s">
        <v>582</v>
      </c>
      <c r="P554">
        <v>0</v>
      </c>
      <c r="Q554">
        <v>0</v>
      </c>
      <c r="R554">
        <v>0</v>
      </c>
      <c r="S554">
        <v>0</v>
      </c>
      <c r="T554">
        <v>0</v>
      </c>
      <c r="U554">
        <v>0</v>
      </c>
    </row>
    <row r="555" spans="1:21" x14ac:dyDescent="0.25">
      <c r="A555" t="s">
        <v>3744</v>
      </c>
      <c r="B555" t="s">
        <v>2828</v>
      </c>
      <c r="C555" t="s">
        <v>3745</v>
      </c>
      <c r="D555" t="s">
        <v>3746</v>
      </c>
      <c r="E555" t="s">
        <v>3747</v>
      </c>
      <c r="F555" t="s">
        <v>3105</v>
      </c>
      <c r="G555" t="s">
        <v>1396</v>
      </c>
      <c r="H555" t="s">
        <v>583</v>
      </c>
      <c r="I555" t="s">
        <v>583</v>
      </c>
      <c r="J555" t="s">
        <v>582</v>
      </c>
      <c r="K555" t="s">
        <v>582</v>
      </c>
      <c r="L555" t="s">
        <v>1396</v>
      </c>
      <c r="M555" t="s">
        <v>1396</v>
      </c>
      <c r="N555" t="s">
        <v>1396</v>
      </c>
      <c r="O555" t="s">
        <v>582</v>
      </c>
      <c r="P555">
        <v>0</v>
      </c>
      <c r="Q555">
        <v>0</v>
      </c>
      <c r="R555">
        <v>0</v>
      </c>
      <c r="S555">
        <v>0</v>
      </c>
      <c r="T555">
        <v>0</v>
      </c>
      <c r="U555">
        <v>0</v>
      </c>
    </row>
    <row r="556" spans="1:21" x14ac:dyDescent="0.25">
      <c r="A556" t="s">
        <v>3748</v>
      </c>
      <c r="B556" t="s">
        <v>3749</v>
      </c>
      <c r="C556" t="s">
        <v>3750</v>
      </c>
      <c r="D556" t="s">
        <v>3751</v>
      </c>
      <c r="E556" t="s">
        <v>3752</v>
      </c>
      <c r="F556" t="s">
        <v>1626</v>
      </c>
      <c r="G556" t="s">
        <v>1396</v>
      </c>
      <c r="H556" t="s">
        <v>582</v>
      </c>
      <c r="I556" t="s">
        <v>582</v>
      </c>
      <c r="J556" t="s">
        <v>582</v>
      </c>
      <c r="K556" t="s">
        <v>582</v>
      </c>
      <c r="L556" t="s">
        <v>1396</v>
      </c>
      <c r="M556" t="s">
        <v>1396</v>
      </c>
      <c r="N556" t="s">
        <v>1396</v>
      </c>
      <c r="O556" t="s">
        <v>582</v>
      </c>
      <c r="P556">
        <v>0</v>
      </c>
      <c r="Q556">
        <v>0</v>
      </c>
      <c r="R556">
        <v>0</v>
      </c>
      <c r="S556">
        <v>0</v>
      </c>
      <c r="T556">
        <v>0</v>
      </c>
      <c r="U556">
        <v>0</v>
      </c>
    </row>
    <row r="557" spans="1:21" x14ac:dyDescent="0.25">
      <c r="A557" t="s">
        <v>3753</v>
      </c>
      <c r="B557" t="s">
        <v>2646</v>
      </c>
      <c r="C557" t="s">
        <v>3754</v>
      </c>
      <c r="D557" t="s">
        <v>3755</v>
      </c>
      <c r="E557" t="s">
        <v>3756</v>
      </c>
      <c r="F557" t="s">
        <v>1626</v>
      </c>
      <c r="G557" t="s">
        <v>1396</v>
      </c>
      <c r="H557" t="s">
        <v>582</v>
      </c>
      <c r="I557" t="s">
        <v>582</v>
      </c>
      <c r="J557" t="s">
        <v>582</v>
      </c>
      <c r="K557" t="s">
        <v>582</v>
      </c>
      <c r="L557" t="s">
        <v>1396</v>
      </c>
      <c r="M557" t="s">
        <v>1396</v>
      </c>
      <c r="N557" t="s">
        <v>1396</v>
      </c>
      <c r="O557" t="s">
        <v>582</v>
      </c>
      <c r="P557">
        <v>0</v>
      </c>
      <c r="Q557">
        <v>0</v>
      </c>
      <c r="R557">
        <v>0</v>
      </c>
      <c r="S557">
        <v>0</v>
      </c>
      <c r="T557">
        <v>0</v>
      </c>
      <c r="U557">
        <v>0</v>
      </c>
    </row>
    <row r="558" spans="1:21" x14ac:dyDescent="0.25">
      <c r="A558" t="s">
        <v>3757</v>
      </c>
      <c r="B558" t="s">
        <v>3758</v>
      </c>
      <c r="C558" t="s">
        <v>3759</v>
      </c>
      <c r="D558" t="s">
        <v>3760</v>
      </c>
      <c r="E558" t="s">
        <v>3761</v>
      </c>
      <c r="F558" t="s">
        <v>1626</v>
      </c>
      <c r="G558" t="s">
        <v>1396</v>
      </c>
      <c r="H558" t="s">
        <v>582</v>
      </c>
      <c r="I558" t="s">
        <v>582</v>
      </c>
      <c r="J558" t="s">
        <v>582</v>
      </c>
      <c r="K558" t="s">
        <v>582</v>
      </c>
      <c r="L558" t="s">
        <v>1396</v>
      </c>
      <c r="M558" t="s">
        <v>1396</v>
      </c>
      <c r="N558" t="s">
        <v>1396</v>
      </c>
      <c r="O558" t="s">
        <v>582</v>
      </c>
      <c r="P558">
        <v>0</v>
      </c>
      <c r="Q558">
        <v>0</v>
      </c>
      <c r="R558">
        <v>0</v>
      </c>
      <c r="S558">
        <v>0</v>
      </c>
      <c r="T558">
        <v>0</v>
      </c>
      <c r="U558">
        <v>0</v>
      </c>
    </row>
    <row r="559" spans="1:21" x14ac:dyDescent="0.25">
      <c r="A559" t="s">
        <v>3762</v>
      </c>
      <c r="B559" t="s">
        <v>3763</v>
      </c>
      <c r="C559" t="s">
        <v>3764</v>
      </c>
      <c r="D559" t="s">
        <v>3765</v>
      </c>
      <c r="E559" t="s">
        <v>3766</v>
      </c>
      <c r="F559" t="s">
        <v>1626</v>
      </c>
      <c r="G559" t="s">
        <v>1396</v>
      </c>
      <c r="H559" t="s">
        <v>582</v>
      </c>
      <c r="I559" t="s">
        <v>582</v>
      </c>
      <c r="J559" t="s">
        <v>582</v>
      </c>
      <c r="K559" t="s">
        <v>582</v>
      </c>
      <c r="L559" t="s">
        <v>1396</v>
      </c>
      <c r="M559" t="s">
        <v>1396</v>
      </c>
      <c r="N559" t="s">
        <v>1396</v>
      </c>
      <c r="O559" t="s">
        <v>582</v>
      </c>
      <c r="P559">
        <v>0</v>
      </c>
      <c r="Q559">
        <v>0</v>
      </c>
      <c r="R559">
        <v>0</v>
      </c>
      <c r="S559">
        <v>0</v>
      </c>
      <c r="T559">
        <v>0</v>
      </c>
      <c r="U559">
        <v>0</v>
      </c>
    </row>
    <row r="560" spans="1:21" x14ac:dyDescent="0.25">
      <c r="A560" t="s">
        <v>3767</v>
      </c>
      <c r="B560" t="s">
        <v>3698</v>
      </c>
      <c r="C560" t="s">
        <v>3768</v>
      </c>
      <c r="D560" t="s">
        <v>3769</v>
      </c>
      <c r="E560" t="s">
        <v>3770</v>
      </c>
      <c r="F560" t="s">
        <v>2737</v>
      </c>
      <c r="G560" t="s">
        <v>1396</v>
      </c>
      <c r="H560" t="s">
        <v>582</v>
      </c>
      <c r="I560" t="s">
        <v>582</v>
      </c>
      <c r="J560" t="s">
        <v>582</v>
      </c>
      <c r="K560" t="s">
        <v>583</v>
      </c>
      <c r="L560" t="s">
        <v>993</v>
      </c>
      <c r="M560" t="s">
        <v>2226</v>
      </c>
      <c r="N560" t="s">
        <v>1396</v>
      </c>
      <c r="O560" t="s">
        <v>583</v>
      </c>
      <c r="P560">
        <v>0</v>
      </c>
      <c r="Q560">
        <v>0</v>
      </c>
      <c r="R560">
        <v>0</v>
      </c>
      <c r="S560">
        <v>0</v>
      </c>
      <c r="T560">
        <v>0</v>
      </c>
      <c r="U560">
        <v>0</v>
      </c>
    </row>
    <row r="561" spans="1:21" x14ac:dyDescent="0.25">
      <c r="A561" t="s">
        <v>3771</v>
      </c>
      <c r="B561" t="s">
        <v>3772</v>
      </c>
      <c r="C561" t="s">
        <v>3773</v>
      </c>
      <c r="D561" t="s">
        <v>3774</v>
      </c>
      <c r="E561" t="s">
        <v>3775</v>
      </c>
      <c r="F561" t="s">
        <v>2135</v>
      </c>
      <c r="G561" t="s">
        <v>1396</v>
      </c>
      <c r="H561" t="s">
        <v>582</v>
      </c>
      <c r="I561" t="s">
        <v>582</v>
      </c>
      <c r="J561" t="s">
        <v>582</v>
      </c>
      <c r="K561" t="s">
        <v>583</v>
      </c>
      <c r="L561" t="s">
        <v>993</v>
      </c>
      <c r="M561" t="s">
        <v>2226</v>
      </c>
      <c r="N561" t="s">
        <v>1396</v>
      </c>
      <c r="O561" t="s">
        <v>582</v>
      </c>
      <c r="P561">
        <v>0</v>
      </c>
      <c r="Q561">
        <v>0</v>
      </c>
      <c r="R561">
        <v>0</v>
      </c>
      <c r="S561">
        <v>0</v>
      </c>
      <c r="T561">
        <v>0</v>
      </c>
      <c r="U561">
        <v>0</v>
      </c>
    </row>
    <row r="562" spans="1:21" x14ac:dyDescent="0.25">
      <c r="A562" t="s">
        <v>3776</v>
      </c>
      <c r="B562" t="s">
        <v>3777</v>
      </c>
      <c r="C562" t="s">
        <v>3778</v>
      </c>
      <c r="D562" t="s">
        <v>3779</v>
      </c>
      <c r="E562" t="s">
        <v>3780</v>
      </c>
      <c r="F562" t="s">
        <v>1565</v>
      </c>
      <c r="G562" t="s">
        <v>1396</v>
      </c>
      <c r="H562" t="s">
        <v>583</v>
      </c>
      <c r="I562" t="s">
        <v>582</v>
      </c>
      <c r="J562" t="s">
        <v>582</v>
      </c>
      <c r="K562" t="s">
        <v>582</v>
      </c>
      <c r="L562" t="s">
        <v>1396</v>
      </c>
      <c r="M562" t="s">
        <v>1396</v>
      </c>
      <c r="N562" t="s">
        <v>1396</v>
      </c>
      <c r="O562" t="s">
        <v>583</v>
      </c>
      <c r="P562">
        <v>40</v>
      </c>
      <c r="Q562">
        <v>6</v>
      </c>
      <c r="R562">
        <v>0</v>
      </c>
      <c r="S562">
        <v>0</v>
      </c>
      <c r="T562">
        <v>0</v>
      </c>
      <c r="U562">
        <v>0</v>
      </c>
    </row>
    <row r="563" spans="1:21" x14ac:dyDescent="0.25">
      <c r="A563" t="s">
        <v>3781</v>
      </c>
      <c r="B563" t="s">
        <v>889</v>
      </c>
      <c r="C563" t="s">
        <v>890</v>
      </c>
      <c r="D563" t="s">
        <v>891</v>
      </c>
      <c r="E563" t="s">
        <v>892</v>
      </c>
      <c r="F563" t="s">
        <v>581</v>
      </c>
      <c r="G563" t="s">
        <v>1396</v>
      </c>
      <c r="H563" t="s">
        <v>582</v>
      </c>
      <c r="I563" t="s">
        <v>582</v>
      </c>
      <c r="J563" t="s">
        <v>582</v>
      </c>
      <c r="K563" t="s">
        <v>582</v>
      </c>
      <c r="L563" t="s">
        <v>1396</v>
      </c>
      <c r="M563" t="s">
        <v>1396</v>
      </c>
      <c r="N563" t="s">
        <v>1396</v>
      </c>
      <c r="O563" t="s">
        <v>582</v>
      </c>
      <c r="P563">
        <v>0</v>
      </c>
      <c r="Q563">
        <v>0</v>
      </c>
      <c r="R563">
        <v>0</v>
      </c>
      <c r="S563">
        <v>0</v>
      </c>
      <c r="T563">
        <v>0</v>
      </c>
      <c r="U563">
        <v>0</v>
      </c>
    </row>
    <row r="564" spans="1:21" x14ac:dyDescent="0.25">
      <c r="A564" t="s">
        <v>3782</v>
      </c>
      <c r="B564" t="s">
        <v>893</v>
      </c>
      <c r="C564" t="s">
        <v>894</v>
      </c>
      <c r="D564" t="s">
        <v>895</v>
      </c>
      <c r="E564" t="s">
        <v>896</v>
      </c>
      <c r="F564" t="s">
        <v>581</v>
      </c>
      <c r="G564" t="s">
        <v>1396</v>
      </c>
      <c r="H564" t="s">
        <v>583</v>
      </c>
      <c r="I564" t="s">
        <v>582</v>
      </c>
      <c r="J564" t="s">
        <v>582</v>
      </c>
      <c r="K564" t="s">
        <v>582</v>
      </c>
      <c r="L564" t="s">
        <v>1396</v>
      </c>
      <c r="M564" t="s">
        <v>1396</v>
      </c>
      <c r="N564" t="s">
        <v>1396</v>
      </c>
      <c r="O564" t="s">
        <v>583</v>
      </c>
      <c r="P564">
        <v>9</v>
      </c>
      <c r="Q564">
        <v>0</v>
      </c>
      <c r="R564">
        <v>0</v>
      </c>
      <c r="S564">
        <v>0</v>
      </c>
      <c r="T564">
        <v>0</v>
      </c>
      <c r="U564">
        <v>0</v>
      </c>
    </row>
    <row r="565" spans="1:21" x14ac:dyDescent="0.25">
      <c r="A565" t="s">
        <v>3783</v>
      </c>
      <c r="B565" t="s">
        <v>897</v>
      </c>
      <c r="C565" t="s">
        <v>898</v>
      </c>
      <c r="D565" t="s">
        <v>899</v>
      </c>
      <c r="E565" t="s">
        <v>900</v>
      </c>
      <c r="F565" t="s">
        <v>581</v>
      </c>
      <c r="G565" t="s">
        <v>1396</v>
      </c>
      <c r="H565" t="s">
        <v>583</v>
      </c>
      <c r="I565" t="s">
        <v>582</v>
      </c>
      <c r="J565" t="s">
        <v>582</v>
      </c>
      <c r="K565" t="s">
        <v>582</v>
      </c>
      <c r="L565" t="s">
        <v>1396</v>
      </c>
      <c r="M565" t="s">
        <v>1396</v>
      </c>
      <c r="N565" t="s">
        <v>1396</v>
      </c>
      <c r="O565" t="s">
        <v>583</v>
      </c>
      <c r="P565">
        <v>25</v>
      </c>
      <c r="Q565">
        <v>0</v>
      </c>
      <c r="R565">
        <v>0</v>
      </c>
      <c r="S565">
        <v>0</v>
      </c>
      <c r="T565">
        <v>0</v>
      </c>
      <c r="U565">
        <v>0</v>
      </c>
    </row>
    <row r="566" spans="1:21" x14ac:dyDescent="0.25">
      <c r="A566" t="s">
        <v>3784</v>
      </c>
      <c r="B566" t="s">
        <v>901</v>
      </c>
      <c r="C566" t="s">
        <v>902</v>
      </c>
      <c r="D566" t="s">
        <v>903</v>
      </c>
      <c r="E566" t="s">
        <v>904</v>
      </c>
      <c r="F566" t="s">
        <v>581</v>
      </c>
      <c r="G566" t="s">
        <v>1396</v>
      </c>
      <c r="H566" t="s">
        <v>583</v>
      </c>
      <c r="I566" t="s">
        <v>582</v>
      </c>
      <c r="J566" t="s">
        <v>582</v>
      </c>
      <c r="K566" t="s">
        <v>582</v>
      </c>
      <c r="L566" t="s">
        <v>1396</v>
      </c>
      <c r="M566" t="s">
        <v>1396</v>
      </c>
      <c r="N566" t="s">
        <v>1396</v>
      </c>
      <c r="O566" t="s">
        <v>583</v>
      </c>
      <c r="P566">
        <v>41</v>
      </c>
      <c r="Q566">
        <v>49</v>
      </c>
      <c r="R566">
        <v>0</v>
      </c>
      <c r="S566">
        <v>0</v>
      </c>
      <c r="T566">
        <v>0</v>
      </c>
      <c r="U566">
        <v>0</v>
      </c>
    </row>
    <row r="567" spans="1:21" x14ac:dyDescent="0.25">
      <c r="A567" t="s">
        <v>3785</v>
      </c>
      <c r="B567" t="s">
        <v>905</v>
      </c>
      <c r="C567" t="s">
        <v>906</v>
      </c>
      <c r="D567" t="s">
        <v>907</v>
      </c>
      <c r="E567" t="s">
        <v>908</v>
      </c>
      <c r="F567" t="s">
        <v>581</v>
      </c>
      <c r="G567" t="s">
        <v>1396</v>
      </c>
      <c r="H567" t="s">
        <v>583</v>
      </c>
      <c r="I567" t="s">
        <v>583</v>
      </c>
      <c r="J567" t="s">
        <v>582</v>
      </c>
      <c r="K567" t="s">
        <v>582</v>
      </c>
      <c r="L567" t="s">
        <v>1396</v>
      </c>
      <c r="M567" t="s">
        <v>1396</v>
      </c>
      <c r="N567" t="s">
        <v>1396</v>
      </c>
      <c r="O567" t="s">
        <v>583</v>
      </c>
      <c r="P567">
        <v>56</v>
      </c>
      <c r="Q567">
        <v>0</v>
      </c>
      <c r="R567">
        <v>177</v>
      </c>
      <c r="S567">
        <v>131</v>
      </c>
      <c r="T567">
        <v>0</v>
      </c>
      <c r="U567">
        <v>0</v>
      </c>
    </row>
    <row r="568" spans="1:21" x14ac:dyDescent="0.25">
      <c r="A568" t="s">
        <v>3786</v>
      </c>
      <c r="B568" t="s">
        <v>3787</v>
      </c>
      <c r="C568" t="s">
        <v>731</v>
      </c>
      <c r="D568" t="s">
        <v>3788</v>
      </c>
      <c r="E568" t="s">
        <v>3789</v>
      </c>
      <c r="F568" t="s">
        <v>2135</v>
      </c>
      <c r="G568" t="s">
        <v>1396</v>
      </c>
      <c r="H568" t="s">
        <v>582</v>
      </c>
      <c r="I568" t="s">
        <v>582</v>
      </c>
      <c r="J568" t="s">
        <v>582</v>
      </c>
      <c r="K568" t="s">
        <v>583</v>
      </c>
      <c r="L568" t="s">
        <v>993</v>
      </c>
      <c r="M568" t="s">
        <v>2226</v>
      </c>
      <c r="N568" t="s">
        <v>1396</v>
      </c>
      <c r="O568" t="s">
        <v>582</v>
      </c>
      <c r="P568">
        <v>0</v>
      </c>
      <c r="Q568">
        <v>0</v>
      </c>
      <c r="R568">
        <v>0</v>
      </c>
      <c r="S568">
        <v>0</v>
      </c>
      <c r="T568">
        <v>0</v>
      </c>
      <c r="U568">
        <v>0</v>
      </c>
    </row>
    <row r="569" spans="1:21" x14ac:dyDescent="0.25">
      <c r="A569" t="s">
        <v>3790</v>
      </c>
      <c r="B569" t="s">
        <v>3791</v>
      </c>
      <c r="C569" t="s">
        <v>3792</v>
      </c>
      <c r="D569" t="s">
        <v>3793</v>
      </c>
      <c r="E569" t="s">
        <v>3794</v>
      </c>
      <c r="F569" t="s">
        <v>2135</v>
      </c>
      <c r="G569" t="s">
        <v>1396</v>
      </c>
      <c r="H569" t="s">
        <v>582</v>
      </c>
      <c r="I569" t="s">
        <v>582</v>
      </c>
      <c r="J569" t="s">
        <v>582</v>
      </c>
      <c r="K569" t="s">
        <v>582</v>
      </c>
      <c r="L569" t="s">
        <v>1396</v>
      </c>
      <c r="M569" t="s">
        <v>1396</v>
      </c>
      <c r="N569" t="s">
        <v>1396</v>
      </c>
      <c r="O569" t="s">
        <v>583</v>
      </c>
      <c r="P569">
        <v>0</v>
      </c>
      <c r="Q569">
        <v>0</v>
      </c>
      <c r="R569">
        <v>0</v>
      </c>
      <c r="S569">
        <v>0</v>
      </c>
      <c r="T569">
        <v>0</v>
      </c>
      <c r="U569">
        <v>0</v>
      </c>
    </row>
    <row r="570" spans="1:21" x14ac:dyDescent="0.25">
      <c r="A570" t="s">
        <v>3795</v>
      </c>
      <c r="B570" t="s">
        <v>2217</v>
      </c>
      <c r="C570" t="s">
        <v>3796</v>
      </c>
      <c r="D570" t="s">
        <v>3797</v>
      </c>
      <c r="E570" t="s">
        <v>3798</v>
      </c>
      <c r="F570" t="s">
        <v>2135</v>
      </c>
      <c r="G570" t="s">
        <v>1396</v>
      </c>
      <c r="H570" t="s">
        <v>582</v>
      </c>
      <c r="I570" t="s">
        <v>582</v>
      </c>
      <c r="J570" t="s">
        <v>582</v>
      </c>
      <c r="K570" t="s">
        <v>582</v>
      </c>
      <c r="L570" t="s">
        <v>1396</v>
      </c>
      <c r="M570" t="s">
        <v>1396</v>
      </c>
      <c r="N570" t="s">
        <v>1396</v>
      </c>
      <c r="O570" t="s">
        <v>582</v>
      </c>
      <c r="P570">
        <v>0</v>
      </c>
      <c r="Q570">
        <v>0</v>
      </c>
      <c r="R570">
        <v>0</v>
      </c>
      <c r="S570">
        <v>0</v>
      </c>
      <c r="T570">
        <v>0</v>
      </c>
      <c r="U570">
        <v>0</v>
      </c>
    </row>
    <row r="571" spans="1:21" x14ac:dyDescent="0.25">
      <c r="A571" t="s">
        <v>3799</v>
      </c>
      <c r="B571" t="s">
        <v>3800</v>
      </c>
      <c r="C571" t="s">
        <v>3801</v>
      </c>
      <c r="D571" t="s">
        <v>3802</v>
      </c>
      <c r="E571" t="s">
        <v>3803</v>
      </c>
      <c r="F571" t="s">
        <v>2135</v>
      </c>
      <c r="G571" t="s">
        <v>1396</v>
      </c>
      <c r="H571" t="s">
        <v>582</v>
      </c>
      <c r="I571" t="s">
        <v>582</v>
      </c>
      <c r="J571" t="s">
        <v>582</v>
      </c>
      <c r="K571" t="s">
        <v>582</v>
      </c>
      <c r="L571" t="s">
        <v>1396</v>
      </c>
      <c r="M571" t="s">
        <v>1396</v>
      </c>
      <c r="N571" t="s">
        <v>1396</v>
      </c>
      <c r="O571" t="s">
        <v>582</v>
      </c>
      <c r="P571">
        <v>0</v>
      </c>
      <c r="Q571">
        <v>0</v>
      </c>
      <c r="R571">
        <v>0</v>
      </c>
      <c r="S571">
        <v>0</v>
      </c>
      <c r="T571">
        <v>0</v>
      </c>
      <c r="U571">
        <v>0</v>
      </c>
    </row>
    <row r="572" spans="1:21" x14ac:dyDescent="0.25">
      <c r="A572" t="s">
        <v>3804</v>
      </c>
      <c r="B572" t="s">
        <v>3805</v>
      </c>
      <c r="C572" t="s">
        <v>3806</v>
      </c>
      <c r="D572" t="s">
        <v>3807</v>
      </c>
      <c r="E572" t="s">
        <v>3808</v>
      </c>
      <c r="F572" t="s">
        <v>2135</v>
      </c>
      <c r="G572" t="s">
        <v>1396</v>
      </c>
      <c r="H572" t="s">
        <v>582</v>
      </c>
      <c r="I572" t="s">
        <v>582</v>
      </c>
      <c r="J572" t="s">
        <v>582</v>
      </c>
      <c r="K572" t="s">
        <v>582</v>
      </c>
      <c r="L572" t="s">
        <v>1396</v>
      </c>
      <c r="M572" t="s">
        <v>1396</v>
      </c>
      <c r="N572" t="s">
        <v>1396</v>
      </c>
      <c r="O572" t="s">
        <v>583</v>
      </c>
      <c r="P572">
        <v>0</v>
      </c>
      <c r="Q572">
        <v>0</v>
      </c>
      <c r="R572">
        <v>0</v>
      </c>
      <c r="S572">
        <v>0</v>
      </c>
      <c r="T572">
        <v>0</v>
      </c>
      <c r="U572">
        <v>0</v>
      </c>
    </row>
    <row r="573" spans="1:21" x14ac:dyDescent="0.25">
      <c r="A573" t="s">
        <v>3809</v>
      </c>
      <c r="B573" t="s">
        <v>3810</v>
      </c>
      <c r="C573" t="s">
        <v>3811</v>
      </c>
      <c r="D573" t="s">
        <v>3812</v>
      </c>
      <c r="E573" t="s">
        <v>3813</v>
      </c>
      <c r="F573" t="s">
        <v>2135</v>
      </c>
      <c r="G573" t="s">
        <v>1396</v>
      </c>
      <c r="H573" t="s">
        <v>582</v>
      </c>
      <c r="I573" t="s">
        <v>582</v>
      </c>
      <c r="J573" t="s">
        <v>582</v>
      </c>
      <c r="K573" t="s">
        <v>583</v>
      </c>
      <c r="L573" t="s">
        <v>993</v>
      </c>
      <c r="M573" t="s">
        <v>1396</v>
      </c>
      <c r="N573" t="s">
        <v>1396</v>
      </c>
      <c r="O573" t="s">
        <v>582</v>
      </c>
      <c r="P573">
        <v>0</v>
      </c>
      <c r="Q573">
        <v>0</v>
      </c>
      <c r="R573">
        <v>0</v>
      </c>
      <c r="S573">
        <v>0</v>
      </c>
      <c r="T573">
        <v>0</v>
      </c>
      <c r="U573">
        <v>0</v>
      </c>
    </row>
    <row r="574" spans="1:21" x14ac:dyDescent="0.25">
      <c r="A574" t="s">
        <v>3814</v>
      </c>
      <c r="B574" t="s">
        <v>18</v>
      </c>
      <c r="C574" t="s">
        <v>3815</v>
      </c>
      <c r="D574" t="s">
        <v>3816</v>
      </c>
      <c r="E574" t="s">
        <v>3817</v>
      </c>
      <c r="F574" t="s">
        <v>2737</v>
      </c>
      <c r="G574" t="s">
        <v>1396</v>
      </c>
      <c r="H574" t="s">
        <v>582</v>
      </c>
      <c r="I574" t="s">
        <v>582</v>
      </c>
      <c r="J574" t="s">
        <v>582</v>
      </c>
      <c r="K574" t="s">
        <v>582</v>
      </c>
      <c r="L574" t="s">
        <v>1396</v>
      </c>
      <c r="M574" t="s">
        <v>1396</v>
      </c>
      <c r="N574" t="s">
        <v>1396</v>
      </c>
      <c r="O574" t="s">
        <v>583</v>
      </c>
      <c r="P574">
        <v>0</v>
      </c>
      <c r="Q574">
        <v>0</v>
      </c>
      <c r="R574">
        <v>0</v>
      </c>
      <c r="S574">
        <v>0</v>
      </c>
      <c r="T574">
        <v>0</v>
      </c>
      <c r="U574">
        <v>0</v>
      </c>
    </row>
    <row r="575" spans="1:21" x14ac:dyDescent="0.25">
      <c r="A575" t="s">
        <v>3818</v>
      </c>
      <c r="B575" t="s">
        <v>3819</v>
      </c>
      <c r="C575" t="s">
        <v>3820</v>
      </c>
      <c r="D575" t="s">
        <v>3821</v>
      </c>
      <c r="E575" t="s">
        <v>3822</v>
      </c>
      <c r="F575" t="s">
        <v>2737</v>
      </c>
      <c r="G575" t="s">
        <v>1396</v>
      </c>
      <c r="H575" t="s">
        <v>582</v>
      </c>
      <c r="I575" t="s">
        <v>582</v>
      </c>
      <c r="J575" t="s">
        <v>582</v>
      </c>
      <c r="K575" t="s">
        <v>582</v>
      </c>
      <c r="L575" t="s">
        <v>1396</v>
      </c>
      <c r="M575" t="s">
        <v>1396</v>
      </c>
      <c r="N575" t="s">
        <v>1396</v>
      </c>
      <c r="O575" t="s">
        <v>583</v>
      </c>
      <c r="P575">
        <v>0</v>
      </c>
      <c r="Q575">
        <v>0</v>
      </c>
      <c r="R575">
        <v>0</v>
      </c>
      <c r="S575">
        <v>0</v>
      </c>
      <c r="T575">
        <v>0</v>
      </c>
      <c r="U575">
        <v>0</v>
      </c>
    </row>
    <row r="576" spans="1:21" x14ac:dyDescent="0.25">
      <c r="A576" t="s">
        <v>3823</v>
      </c>
      <c r="B576" t="s">
        <v>3824</v>
      </c>
      <c r="C576" t="s">
        <v>3825</v>
      </c>
      <c r="D576" t="s">
        <v>3826</v>
      </c>
      <c r="E576" t="s">
        <v>3827</v>
      </c>
      <c r="F576" t="s">
        <v>2737</v>
      </c>
      <c r="G576" t="s">
        <v>1396</v>
      </c>
      <c r="H576" t="s">
        <v>582</v>
      </c>
      <c r="I576" t="s">
        <v>582</v>
      </c>
      <c r="J576" t="s">
        <v>582</v>
      </c>
      <c r="K576" t="s">
        <v>582</v>
      </c>
      <c r="L576" t="s">
        <v>1396</v>
      </c>
      <c r="M576" t="s">
        <v>1396</v>
      </c>
      <c r="N576" t="s">
        <v>1396</v>
      </c>
      <c r="O576" t="s">
        <v>582</v>
      </c>
      <c r="P576">
        <v>0</v>
      </c>
      <c r="Q576">
        <v>0</v>
      </c>
      <c r="R576">
        <v>0</v>
      </c>
      <c r="S576">
        <v>0</v>
      </c>
      <c r="T576">
        <v>0</v>
      </c>
      <c r="U576">
        <v>0</v>
      </c>
    </row>
    <row r="577" spans="1:21" x14ac:dyDescent="0.25">
      <c r="A577" t="s">
        <v>3828</v>
      </c>
      <c r="B577" t="s">
        <v>3829</v>
      </c>
      <c r="C577" t="s">
        <v>3830</v>
      </c>
      <c r="D577" t="s">
        <v>3831</v>
      </c>
      <c r="E577" t="s">
        <v>3832</v>
      </c>
      <c r="F577" t="s">
        <v>2737</v>
      </c>
      <c r="G577" t="s">
        <v>1396</v>
      </c>
      <c r="H577" t="s">
        <v>582</v>
      </c>
      <c r="I577" t="s">
        <v>582</v>
      </c>
      <c r="J577" t="s">
        <v>582</v>
      </c>
      <c r="K577" t="s">
        <v>582</v>
      </c>
      <c r="L577" t="s">
        <v>1396</v>
      </c>
      <c r="M577" t="s">
        <v>1396</v>
      </c>
      <c r="N577" t="s">
        <v>1396</v>
      </c>
      <c r="O577" t="s">
        <v>582</v>
      </c>
      <c r="P577">
        <v>0</v>
      </c>
      <c r="Q577">
        <v>0</v>
      </c>
      <c r="R577">
        <v>0</v>
      </c>
      <c r="S577">
        <v>0</v>
      </c>
      <c r="T577">
        <v>0</v>
      </c>
      <c r="U577">
        <v>0</v>
      </c>
    </row>
    <row r="578" spans="1:21" x14ac:dyDescent="0.25">
      <c r="A578" t="s">
        <v>3833</v>
      </c>
      <c r="B578" t="s">
        <v>1634</v>
      </c>
      <c r="C578" t="s">
        <v>3834</v>
      </c>
      <c r="D578" t="s">
        <v>3835</v>
      </c>
      <c r="E578" t="s">
        <v>3836</v>
      </c>
      <c r="F578" t="s">
        <v>2737</v>
      </c>
      <c r="G578" t="s">
        <v>1396</v>
      </c>
      <c r="H578" t="s">
        <v>582</v>
      </c>
      <c r="I578" t="s">
        <v>582</v>
      </c>
      <c r="J578" t="s">
        <v>582</v>
      </c>
      <c r="K578" t="s">
        <v>582</v>
      </c>
      <c r="L578" t="s">
        <v>1396</v>
      </c>
      <c r="M578" t="s">
        <v>1396</v>
      </c>
      <c r="N578" t="s">
        <v>1396</v>
      </c>
      <c r="O578" t="s">
        <v>583</v>
      </c>
      <c r="P578">
        <v>0</v>
      </c>
      <c r="Q578">
        <v>0</v>
      </c>
      <c r="R578">
        <v>0</v>
      </c>
      <c r="S578">
        <v>0</v>
      </c>
      <c r="T578">
        <v>0</v>
      </c>
      <c r="U578">
        <v>0</v>
      </c>
    </row>
    <row r="579" spans="1:21" x14ac:dyDescent="0.25">
      <c r="A579" t="s">
        <v>3837</v>
      </c>
      <c r="B579" t="s">
        <v>3107</v>
      </c>
      <c r="C579" t="s">
        <v>3838</v>
      </c>
      <c r="D579" t="s">
        <v>3839</v>
      </c>
      <c r="E579" t="s">
        <v>3840</v>
      </c>
      <c r="F579" t="s">
        <v>1396</v>
      </c>
      <c r="G579" t="s">
        <v>1396</v>
      </c>
      <c r="H579" t="s">
        <v>582</v>
      </c>
      <c r="I579" t="s">
        <v>582</v>
      </c>
      <c r="J579" t="s">
        <v>582</v>
      </c>
      <c r="K579" t="s">
        <v>582</v>
      </c>
      <c r="L579" t="s">
        <v>1396</v>
      </c>
      <c r="M579" t="s">
        <v>1396</v>
      </c>
      <c r="N579" t="s">
        <v>1396</v>
      </c>
      <c r="O579" t="s">
        <v>582</v>
      </c>
      <c r="P579">
        <v>0</v>
      </c>
      <c r="Q579">
        <v>0</v>
      </c>
      <c r="R579">
        <v>0</v>
      </c>
      <c r="S579">
        <v>0</v>
      </c>
      <c r="T579">
        <v>0</v>
      </c>
      <c r="U579">
        <v>0</v>
      </c>
    </row>
    <row r="580" spans="1:21" x14ac:dyDescent="0.25">
      <c r="A580" t="s">
        <v>3841</v>
      </c>
      <c r="B580" t="s">
        <v>3842</v>
      </c>
      <c r="C580" t="s">
        <v>3843</v>
      </c>
      <c r="D580" t="s">
        <v>3844</v>
      </c>
      <c r="E580" t="s">
        <v>3845</v>
      </c>
      <c r="F580" t="s">
        <v>2135</v>
      </c>
      <c r="G580" t="s">
        <v>1396</v>
      </c>
      <c r="H580" t="s">
        <v>582</v>
      </c>
      <c r="I580" t="s">
        <v>582</v>
      </c>
      <c r="J580" t="s">
        <v>582</v>
      </c>
      <c r="K580" t="s">
        <v>582</v>
      </c>
      <c r="L580" t="s">
        <v>1396</v>
      </c>
      <c r="M580" t="s">
        <v>1396</v>
      </c>
      <c r="N580" t="s">
        <v>1396</v>
      </c>
      <c r="O580" t="s">
        <v>582</v>
      </c>
      <c r="P580">
        <v>0</v>
      </c>
      <c r="Q580">
        <v>0</v>
      </c>
      <c r="R580">
        <v>0</v>
      </c>
      <c r="S580">
        <v>0</v>
      </c>
      <c r="T580">
        <v>0</v>
      </c>
      <c r="U580">
        <v>0</v>
      </c>
    </row>
    <row r="581" spans="1:21" x14ac:dyDescent="0.25">
      <c r="A581" t="s">
        <v>3846</v>
      </c>
      <c r="B581" t="s">
        <v>909</v>
      </c>
      <c r="C581" t="s">
        <v>703</v>
      </c>
      <c r="D581" t="s">
        <v>910</v>
      </c>
      <c r="E581" t="s">
        <v>911</v>
      </c>
      <c r="F581" t="s">
        <v>581</v>
      </c>
      <c r="G581" t="s">
        <v>1396</v>
      </c>
      <c r="H581" t="s">
        <v>583</v>
      </c>
      <c r="I581" t="s">
        <v>582</v>
      </c>
      <c r="J581" t="s">
        <v>582</v>
      </c>
      <c r="K581" t="s">
        <v>582</v>
      </c>
      <c r="L581" t="s">
        <v>1396</v>
      </c>
      <c r="M581" t="s">
        <v>1396</v>
      </c>
      <c r="N581" t="s">
        <v>1396</v>
      </c>
      <c r="O581" t="s">
        <v>582</v>
      </c>
      <c r="P581">
        <v>0</v>
      </c>
      <c r="Q581">
        <v>0</v>
      </c>
      <c r="R581">
        <v>0</v>
      </c>
      <c r="S581">
        <v>0</v>
      </c>
      <c r="T581">
        <v>0</v>
      </c>
      <c r="U581">
        <v>0</v>
      </c>
    </row>
    <row r="582" spans="1:21" x14ac:dyDescent="0.25">
      <c r="A582" t="s">
        <v>3847</v>
      </c>
      <c r="B582" t="s">
        <v>1179</v>
      </c>
      <c r="C582" t="s">
        <v>3848</v>
      </c>
      <c r="D582" t="s">
        <v>3849</v>
      </c>
      <c r="E582" t="s">
        <v>3850</v>
      </c>
      <c r="F582" t="s">
        <v>2135</v>
      </c>
      <c r="G582" t="s">
        <v>1396</v>
      </c>
      <c r="H582" t="s">
        <v>582</v>
      </c>
      <c r="I582" t="s">
        <v>582</v>
      </c>
      <c r="J582" t="s">
        <v>582</v>
      </c>
      <c r="K582" t="s">
        <v>582</v>
      </c>
      <c r="L582" t="s">
        <v>1396</v>
      </c>
      <c r="M582" t="s">
        <v>1396</v>
      </c>
      <c r="N582" t="s">
        <v>1396</v>
      </c>
      <c r="O582" t="s">
        <v>582</v>
      </c>
      <c r="P582">
        <v>0</v>
      </c>
      <c r="Q582">
        <v>0</v>
      </c>
      <c r="R582">
        <v>0</v>
      </c>
      <c r="S582">
        <v>0</v>
      </c>
      <c r="T582">
        <v>0</v>
      </c>
      <c r="U582">
        <v>0</v>
      </c>
    </row>
    <row r="583" spans="1:21" x14ac:dyDescent="0.25">
      <c r="A583" t="s">
        <v>3851</v>
      </c>
      <c r="B583" t="s">
        <v>912</v>
      </c>
      <c r="C583" t="s">
        <v>913</v>
      </c>
      <c r="D583" t="s">
        <v>914</v>
      </c>
      <c r="E583" t="s">
        <v>915</v>
      </c>
      <c r="F583" t="s">
        <v>581</v>
      </c>
      <c r="G583" t="s">
        <v>1396</v>
      </c>
      <c r="H583" t="s">
        <v>583</v>
      </c>
      <c r="I583" t="s">
        <v>582</v>
      </c>
      <c r="J583" t="s">
        <v>582</v>
      </c>
      <c r="K583" t="s">
        <v>582</v>
      </c>
      <c r="L583" t="s">
        <v>1396</v>
      </c>
      <c r="M583" t="s">
        <v>1396</v>
      </c>
      <c r="N583" t="s">
        <v>1396</v>
      </c>
      <c r="O583" t="s">
        <v>582</v>
      </c>
      <c r="P583">
        <v>0</v>
      </c>
      <c r="Q583">
        <v>0</v>
      </c>
      <c r="R583">
        <v>0</v>
      </c>
      <c r="S583">
        <v>0</v>
      </c>
      <c r="T583">
        <v>0</v>
      </c>
      <c r="U583">
        <v>0</v>
      </c>
    </row>
    <row r="584" spans="1:21" x14ac:dyDescent="0.25">
      <c r="A584" t="s">
        <v>3852</v>
      </c>
      <c r="B584" t="s">
        <v>916</v>
      </c>
      <c r="C584" t="s">
        <v>917</v>
      </c>
      <c r="D584" t="s">
        <v>918</v>
      </c>
      <c r="E584" t="s">
        <v>919</v>
      </c>
      <c r="F584" t="s">
        <v>581</v>
      </c>
      <c r="G584" t="s">
        <v>1396</v>
      </c>
      <c r="H584" t="s">
        <v>582</v>
      </c>
      <c r="I584" t="s">
        <v>582</v>
      </c>
      <c r="J584" t="s">
        <v>582</v>
      </c>
      <c r="K584" t="s">
        <v>582</v>
      </c>
      <c r="L584" t="s">
        <v>1396</v>
      </c>
      <c r="M584" t="s">
        <v>1396</v>
      </c>
      <c r="N584" t="s">
        <v>1396</v>
      </c>
      <c r="O584" t="s">
        <v>582</v>
      </c>
      <c r="P584">
        <v>0</v>
      </c>
      <c r="Q584">
        <v>0</v>
      </c>
      <c r="R584">
        <v>0</v>
      </c>
      <c r="S584">
        <v>0</v>
      </c>
      <c r="T584">
        <v>0</v>
      </c>
      <c r="U584">
        <v>0</v>
      </c>
    </row>
    <row r="585" spans="1:21" x14ac:dyDescent="0.25">
      <c r="A585" t="s">
        <v>3853</v>
      </c>
      <c r="B585" t="s">
        <v>920</v>
      </c>
      <c r="C585" t="s">
        <v>921</v>
      </c>
      <c r="D585" t="s">
        <v>922</v>
      </c>
      <c r="E585" t="s">
        <v>923</v>
      </c>
      <c r="F585" t="s">
        <v>581</v>
      </c>
      <c r="G585" t="s">
        <v>1396</v>
      </c>
      <c r="H585" t="s">
        <v>582</v>
      </c>
      <c r="I585" t="s">
        <v>582</v>
      </c>
      <c r="J585" t="s">
        <v>582</v>
      </c>
      <c r="K585" t="s">
        <v>582</v>
      </c>
      <c r="L585" t="s">
        <v>1396</v>
      </c>
      <c r="M585" t="s">
        <v>1396</v>
      </c>
      <c r="N585" t="s">
        <v>1396</v>
      </c>
      <c r="O585" t="s">
        <v>582</v>
      </c>
      <c r="P585">
        <v>0</v>
      </c>
      <c r="Q585">
        <v>0</v>
      </c>
      <c r="R585">
        <v>0</v>
      </c>
      <c r="S585">
        <v>0</v>
      </c>
      <c r="T585">
        <v>0</v>
      </c>
      <c r="U585">
        <v>0</v>
      </c>
    </row>
    <row r="586" spans="1:21" x14ac:dyDescent="0.25">
      <c r="A586" t="s">
        <v>3854</v>
      </c>
      <c r="B586" t="s">
        <v>924</v>
      </c>
      <c r="C586" t="s">
        <v>925</v>
      </c>
      <c r="D586" t="s">
        <v>926</v>
      </c>
      <c r="E586" t="s">
        <v>927</v>
      </c>
      <c r="F586" t="s">
        <v>581</v>
      </c>
      <c r="G586" t="s">
        <v>1396</v>
      </c>
      <c r="H586" t="s">
        <v>582</v>
      </c>
      <c r="I586" t="s">
        <v>582</v>
      </c>
      <c r="J586" t="s">
        <v>582</v>
      </c>
      <c r="K586" t="s">
        <v>582</v>
      </c>
      <c r="L586" t="s">
        <v>1396</v>
      </c>
      <c r="M586" t="s">
        <v>1396</v>
      </c>
      <c r="N586" t="s">
        <v>1396</v>
      </c>
      <c r="O586" t="s">
        <v>582</v>
      </c>
      <c r="P586">
        <v>0</v>
      </c>
      <c r="Q586">
        <v>0</v>
      </c>
      <c r="R586">
        <v>0</v>
      </c>
      <c r="S586">
        <v>0</v>
      </c>
      <c r="T586">
        <v>0</v>
      </c>
      <c r="U586">
        <v>0</v>
      </c>
    </row>
    <row r="587" spans="1:21" x14ac:dyDescent="0.25">
      <c r="A587" t="s">
        <v>3855</v>
      </c>
      <c r="B587" t="s">
        <v>928</v>
      </c>
      <c r="C587" t="s">
        <v>929</v>
      </c>
      <c r="D587" t="s">
        <v>930</v>
      </c>
      <c r="E587" t="s">
        <v>931</v>
      </c>
      <c r="F587" t="s">
        <v>581</v>
      </c>
      <c r="G587" t="s">
        <v>1396</v>
      </c>
      <c r="H587" t="s">
        <v>582</v>
      </c>
      <c r="I587" t="s">
        <v>582</v>
      </c>
      <c r="J587" t="s">
        <v>582</v>
      </c>
      <c r="K587" t="s">
        <v>582</v>
      </c>
      <c r="L587" t="s">
        <v>1396</v>
      </c>
      <c r="M587" t="s">
        <v>1396</v>
      </c>
      <c r="N587" t="s">
        <v>1396</v>
      </c>
      <c r="O587" t="s">
        <v>582</v>
      </c>
      <c r="P587">
        <v>0</v>
      </c>
      <c r="Q587">
        <v>0</v>
      </c>
      <c r="R587">
        <v>0</v>
      </c>
      <c r="S587">
        <v>0</v>
      </c>
      <c r="T587">
        <v>0</v>
      </c>
      <c r="U587">
        <v>0</v>
      </c>
    </row>
    <row r="588" spans="1:21" x14ac:dyDescent="0.25">
      <c r="A588" t="s">
        <v>3856</v>
      </c>
      <c r="B588" t="s">
        <v>932</v>
      </c>
      <c r="C588" t="s">
        <v>933</v>
      </c>
      <c r="D588" t="s">
        <v>934</v>
      </c>
      <c r="E588" t="s">
        <v>935</v>
      </c>
      <c r="F588" t="s">
        <v>581</v>
      </c>
      <c r="G588" t="s">
        <v>1396</v>
      </c>
      <c r="H588" t="s">
        <v>582</v>
      </c>
      <c r="I588" t="s">
        <v>582</v>
      </c>
      <c r="J588" t="s">
        <v>582</v>
      </c>
      <c r="K588" t="s">
        <v>582</v>
      </c>
      <c r="L588" t="s">
        <v>1396</v>
      </c>
      <c r="M588" t="s">
        <v>1396</v>
      </c>
      <c r="N588" t="s">
        <v>1396</v>
      </c>
      <c r="O588" t="s">
        <v>582</v>
      </c>
      <c r="P588">
        <v>0</v>
      </c>
      <c r="Q588">
        <v>0</v>
      </c>
      <c r="R588">
        <v>0</v>
      </c>
      <c r="S588">
        <v>0</v>
      </c>
      <c r="T588">
        <v>0</v>
      </c>
      <c r="U588">
        <v>0</v>
      </c>
    </row>
    <row r="589" spans="1:21" x14ac:dyDescent="0.25">
      <c r="A589" t="s">
        <v>3857</v>
      </c>
      <c r="B589" t="s">
        <v>936</v>
      </c>
      <c r="C589" t="s">
        <v>937</v>
      </c>
      <c r="D589" t="s">
        <v>938</v>
      </c>
      <c r="E589" t="s">
        <v>939</v>
      </c>
      <c r="F589" t="s">
        <v>581</v>
      </c>
      <c r="G589" t="s">
        <v>1396</v>
      </c>
      <c r="H589" t="s">
        <v>582</v>
      </c>
      <c r="I589" t="s">
        <v>582</v>
      </c>
      <c r="J589" t="s">
        <v>582</v>
      </c>
      <c r="K589" t="s">
        <v>582</v>
      </c>
      <c r="L589" t="s">
        <v>1396</v>
      </c>
      <c r="M589" t="s">
        <v>1396</v>
      </c>
      <c r="N589" t="s">
        <v>1396</v>
      </c>
      <c r="O589" t="s">
        <v>582</v>
      </c>
      <c r="P589">
        <v>0</v>
      </c>
      <c r="Q589">
        <v>0</v>
      </c>
      <c r="R589">
        <v>0</v>
      </c>
      <c r="S589">
        <v>0</v>
      </c>
      <c r="T589">
        <v>0</v>
      </c>
      <c r="U589">
        <v>0</v>
      </c>
    </row>
    <row r="590" spans="1:21" x14ac:dyDescent="0.25">
      <c r="A590" t="s">
        <v>3858</v>
      </c>
      <c r="B590" t="s">
        <v>3859</v>
      </c>
      <c r="C590" t="s">
        <v>3860</v>
      </c>
      <c r="D590" t="s">
        <v>3861</v>
      </c>
      <c r="E590" t="s">
        <v>3862</v>
      </c>
      <c r="F590" t="s">
        <v>1396</v>
      </c>
      <c r="G590" t="s">
        <v>1396</v>
      </c>
      <c r="H590" t="s">
        <v>582</v>
      </c>
      <c r="I590" t="s">
        <v>582</v>
      </c>
      <c r="J590" t="s">
        <v>582</v>
      </c>
      <c r="K590" t="s">
        <v>582</v>
      </c>
      <c r="L590" t="s">
        <v>1396</v>
      </c>
      <c r="M590" t="s">
        <v>1396</v>
      </c>
      <c r="N590" t="s">
        <v>1396</v>
      </c>
      <c r="O590" t="s">
        <v>582</v>
      </c>
      <c r="P590">
        <v>0</v>
      </c>
      <c r="Q590">
        <v>0</v>
      </c>
      <c r="R590">
        <v>0</v>
      </c>
      <c r="S590">
        <v>0</v>
      </c>
      <c r="T590">
        <v>0</v>
      </c>
      <c r="U590">
        <v>0</v>
      </c>
    </row>
    <row r="591" spans="1:21" x14ac:dyDescent="0.25">
      <c r="A591" t="s">
        <v>3863</v>
      </c>
      <c r="B591" t="s">
        <v>2592</v>
      </c>
      <c r="C591" t="s">
        <v>2198</v>
      </c>
      <c r="D591" t="s">
        <v>3864</v>
      </c>
      <c r="E591" t="s">
        <v>3865</v>
      </c>
      <c r="F591" t="s">
        <v>3444</v>
      </c>
      <c r="G591" t="s">
        <v>1396</v>
      </c>
      <c r="H591" t="s">
        <v>583</v>
      </c>
      <c r="I591" t="s">
        <v>582</v>
      </c>
      <c r="J591" t="s">
        <v>582</v>
      </c>
      <c r="K591" t="s">
        <v>582</v>
      </c>
      <c r="L591" t="s">
        <v>1396</v>
      </c>
      <c r="M591" t="s">
        <v>1396</v>
      </c>
      <c r="N591" t="s">
        <v>1396</v>
      </c>
      <c r="O591" t="s">
        <v>582</v>
      </c>
      <c r="P591">
        <v>0</v>
      </c>
      <c r="Q591">
        <v>0</v>
      </c>
      <c r="R591">
        <v>0</v>
      </c>
      <c r="S591">
        <v>0</v>
      </c>
      <c r="T591">
        <v>0</v>
      </c>
      <c r="U591">
        <v>0</v>
      </c>
    </row>
    <row r="592" spans="1:21" x14ac:dyDescent="0.25">
      <c r="A592" t="s">
        <v>3866</v>
      </c>
      <c r="B592" t="s">
        <v>940</v>
      </c>
      <c r="C592" t="s">
        <v>941</v>
      </c>
      <c r="D592" t="s">
        <v>942</v>
      </c>
      <c r="E592" t="s">
        <v>943</v>
      </c>
      <c r="F592" t="s">
        <v>581</v>
      </c>
      <c r="G592" t="s">
        <v>1396</v>
      </c>
      <c r="H592" t="s">
        <v>583</v>
      </c>
      <c r="I592" t="s">
        <v>582</v>
      </c>
      <c r="J592" t="s">
        <v>582</v>
      </c>
      <c r="K592" t="s">
        <v>582</v>
      </c>
      <c r="L592" t="s">
        <v>1396</v>
      </c>
      <c r="M592" t="s">
        <v>1396</v>
      </c>
      <c r="N592" t="s">
        <v>1396</v>
      </c>
      <c r="O592" t="s">
        <v>582</v>
      </c>
      <c r="P592">
        <v>0</v>
      </c>
      <c r="Q592">
        <v>0</v>
      </c>
      <c r="R592">
        <v>0</v>
      </c>
      <c r="S592">
        <v>0</v>
      </c>
      <c r="T592">
        <v>0</v>
      </c>
      <c r="U592">
        <v>0</v>
      </c>
    </row>
    <row r="593" spans="1:21" x14ac:dyDescent="0.25">
      <c r="A593" t="s">
        <v>3867</v>
      </c>
      <c r="B593" t="s">
        <v>944</v>
      </c>
      <c r="C593" t="s">
        <v>411</v>
      </c>
      <c r="D593" t="s">
        <v>945</v>
      </c>
      <c r="E593" t="s">
        <v>412</v>
      </c>
      <c r="F593" t="s">
        <v>581</v>
      </c>
      <c r="G593" t="s">
        <v>1396</v>
      </c>
      <c r="H593" t="s">
        <v>582</v>
      </c>
      <c r="I593" t="s">
        <v>582</v>
      </c>
      <c r="J593" t="s">
        <v>582</v>
      </c>
      <c r="K593" t="s">
        <v>582</v>
      </c>
      <c r="L593" t="s">
        <v>1396</v>
      </c>
      <c r="M593" t="s">
        <v>1396</v>
      </c>
      <c r="N593" t="s">
        <v>1396</v>
      </c>
      <c r="O593" t="s">
        <v>582</v>
      </c>
      <c r="P593">
        <v>0</v>
      </c>
      <c r="Q593">
        <v>0</v>
      </c>
      <c r="R593">
        <v>0</v>
      </c>
      <c r="S593">
        <v>0</v>
      </c>
      <c r="T593">
        <v>0</v>
      </c>
      <c r="U593">
        <v>0</v>
      </c>
    </row>
    <row r="594" spans="1:21" x14ac:dyDescent="0.25">
      <c r="A594" t="s">
        <v>3868</v>
      </c>
      <c r="B594" t="s">
        <v>120</v>
      </c>
      <c r="C594" t="s">
        <v>428</v>
      </c>
      <c r="D594" t="s">
        <v>946</v>
      </c>
      <c r="E594" t="s">
        <v>429</v>
      </c>
      <c r="F594" t="s">
        <v>581</v>
      </c>
      <c r="G594" t="s">
        <v>1396</v>
      </c>
      <c r="H594" t="s">
        <v>582</v>
      </c>
      <c r="I594" t="s">
        <v>582</v>
      </c>
      <c r="J594" t="s">
        <v>582</v>
      </c>
      <c r="K594" t="s">
        <v>582</v>
      </c>
      <c r="L594" t="s">
        <v>1396</v>
      </c>
      <c r="M594" t="s">
        <v>1396</v>
      </c>
      <c r="N594" t="s">
        <v>1396</v>
      </c>
      <c r="O594" t="s">
        <v>582</v>
      </c>
      <c r="P594">
        <v>0</v>
      </c>
      <c r="Q594">
        <v>0</v>
      </c>
      <c r="R594">
        <v>0</v>
      </c>
      <c r="S594">
        <v>0</v>
      </c>
      <c r="T594">
        <v>0</v>
      </c>
      <c r="U594">
        <v>0</v>
      </c>
    </row>
    <row r="595" spans="1:21" x14ac:dyDescent="0.25">
      <c r="A595" t="s">
        <v>3869</v>
      </c>
      <c r="B595" t="s">
        <v>54</v>
      </c>
      <c r="C595" t="s">
        <v>449</v>
      </c>
      <c r="D595" t="s">
        <v>947</v>
      </c>
      <c r="E595" t="s">
        <v>450</v>
      </c>
      <c r="F595" t="s">
        <v>581</v>
      </c>
      <c r="G595" t="s">
        <v>1396</v>
      </c>
      <c r="H595" t="s">
        <v>582</v>
      </c>
      <c r="I595" t="s">
        <v>582</v>
      </c>
      <c r="J595" t="s">
        <v>582</v>
      </c>
      <c r="K595" t="s">
        <v>582</v>
      </c>
      <c r="L595" t="s">
        <v>1396</v>
      </c>
      <c r="M595" t="s">
        <v>1396</v>
      </c>
      <c r="N595" t="s">
        <v>1396</v>
      </c>
      <c r="O595" t="s">
        <v>582</v>
      </c>
      <c r="P595">
        <v>0</v>
      </c>
      <c r="Q595">
        <v>0</v>
      </c>
      <c r="R595">
        <v>0</v>
      </c>
      <c r="S595">
        <v>0</v>
      </c>
      <c r="T595">
        <v>0</v>
      </c>
      <c r="U595">
        <v>0</v>
      </c>
    </row>
    <row r="596" spans="1:21" x14ac:dyDescent="0.25">
      <c r="A596" t="s">
        <v>3870</v>
      </c>
      <c r="B596" t="s">
        <v>44</v>
      </c>
      <c r="C596" t="s">
        <v>400</v>
      </c>
      <c r="D596" t="s">
        <v>948</v>
      </c>
      <c r="E596" t="s">
        <v>401</v>
      </c>
      <c r="F596" t="s">
        <v>581</v>
      </c>
      <c r="G596" t="s">
        <v>1396</v>
      </c>
      <c r="H596" t="s">
        <v>582</v>
      </c>
      <c r="I596" t="s">
        <v>582</v>
      </c>
      <c r="J596" t="s">
        <v>582</v>
      </c>
      <c r="K596" t="s">
        <v>582</v>
      </c>
      <c r="L596" t="s">
        <v>1396</v>
      </c>
      <c r="M596" t="s">
        <v>1396</v>
      </c>
      <c r="N596" t="s">
        <v>1396</v>
      </c>
      <c r="O596" t="s">
        <v>582</v>
      </c>
      <c r="P596">
        <v>0</v>
      </c>
      <c r="Q596">
        <v>0</v>
      </c>
      <c r="R596">
        <v>0</v>
      </c>
      <c r="S596">
        <v>0</v>
      </c>
      <c r="T596">
        <v>0</v>
      </c>
      <c r="U596">
        <v>0</v>
      </c>
    </row>
    <row r="597" spans="1:21" x14ac:dyDescent="0.25">
      <c r="A597" t="s">
        <v>3871</v>
      </c>
      <c r="B597" t="s">
        <v>44</v>
      </c>
      <c r="C597" t="s">
        <v>3872</v>
      </c>
      <c r="D597" t="s">
        <v>3873</v>
      </c>
      <c r="E597" t="s">
        <v>3874</v>
      </c>
      <c r="F597" t="s">
        <v>1396</v>
      </c>
      <c r="G597" t="s">
        <v>1396</v>
      </c>
      <c r="H597" t="s">
        <v>582</v>
      </c>
      <c r="I597" t="s">
        <v>582</v>
      </c>
      <c r="J597" t="s">
        <v>582</v>
      </c>
      <c r="K597" t="s">
        <v>582</v>
      </c>
      <c r="L597" t="s">
        <v>1396</v>
      </c>
      <c r="M597" t="s">
        <v>1396</v>
      </c>
      <c r="N597" t="s">
        <v>1396</v>
      </c>
      <c r="O597" t="s">
        <v>582</v>
      </c>
      <c r="P597">
        <v>0</v>
      </c>
      <c r="Q597">
        <v>0</v>
      </c>
      <c r="R597">
        <v>0</v>
      </c>
      <c r="S597">
        <v>0</v>
      </c>
      <c r="T597">
        <v>0</v>
      </c>
      <c r="U597">
        <v>0</v>
      </c>
    </row>
    <row r="598" spans="1:21" x14ac:dyDescent="0.25">
      <c r="A598" t="s">
        <v>3875</v>
      </c>
      <c r="B598" t="s">
        <v>949</v>
      </c>
      <c r="C598" t="s">
        <v>454</v>
      </c>
      <c r="D598" t="s">
        <v>950</v>
      </c>
      <c r="E598" t="s">
        <v>455</v>
      </c>
      <c r="F598" t="s">
        <v>581</v>
      </c>
      <c r="G598" t="s">
        <v>1396</v>
      </c>
      <c r="H598" t="s">
        <v>582</v>
      </c>
      <c r="I598" t="s">
        <v>582</v>
      </c>
      <c r="J598" t="s">
        <v>582</v>
      </c>
      <c r="K598" t="s">
        <v>582</v>
      </c>
      <c r="L598" t="s">
        <v>1396</v>
      </c>
      <c r="M598" t="s">
        <v>1396</v>
      </c>
      <c r="N598" t="s">
        <v>1396</v>
      </c>
      <c r="O598" t="s">
        <v>582</v>
      </c>
      <c r="P598">
        <v>0</v>
      </c>
      <c r="Q598">
        <v>0</v>
      </c>
      <c r="R598">
        <v>0</v>
      </c>
      <c r="S598">
        <v>0</v>
      </c>
      <c r="T598">
        <v>0</v>
      </c>
      <c r="U598">
        <v>0</v>
      </c>
    </row>
    <row r="599" spans="1:21" x14ac:dyDescent="0.25">
      <c r="A599" t="s">
        <v>3876</v>
      </c>
      <c r="B599" t="s">
        <v>102</v>
      </c>
      <c r="C599" t="s">
        <v>408</v>
      </c>
      <c r="D599" t="s">
        <v>951</v>
      </c>
      <c r="E599" t="s">
        <v>383</v>
      </c>
      <c r="F599" t="s">
        <v>581</v>
      </c>
      <c r="G599" t="s">
        <v>1396</v>
      </c>
      <c r="H599" t="s">
        <v>583</v>
      </c>
      <c r="I599" t="s">
        <v>582</v>
      </c>
      <c r="J599" t="s">
        <v>582</v>
      </c>
      <c r="K599" t="s">
        <v>582</v>
      </c>
      <c r="L599" t="s">
        <v>1396</v>
      </c>
      <c r="M599" t="s">
        <v>1396</v>
      </c>
      <c r="N599" t="s">
        <v>3877</v>
      </c>
      <c r="O599" t="s">
        <v>583</v>
      </c>
      <c r="P599">
        <v>0</v>
      </c>
      <c r="Q599">
        <v>251</v>
      </c>
      <c r="R599">
        <v>0</v>
      </c>
      <c r="S599">
        <v>0</v>
      </c>
      <c r="T599">
        <v>0</v>
      </c>
      <c r="U599">
        <v>0</v>
      </c>
    </row>
    <row r="600" spans="1:21" x14ac:dyDescent="0.25">
      <c r="A600" t="s">
        <v>3878</v>
      </c>
      <c r="B600" t="s">
        <v>552</v>
      </c>
      <c r="C600" t="s">
        <v>457</v>
      </c>
      <c r="D600" t="s">
        <v>952</v>
      </c>
      <c r="E600" t="s">
        <v>458</v>
      </c>
      <c r="F600" t="s">
        <v>581</v>
      </c>
      <c r="G600" t="s">
        <v>1396</v>
      </c>
      <c r="H600" t="s">
        <v>582</v>
      </c>
      <c r="I600" t="s">
        <v>582</v>
      </c>
      <c r="J600" t="s">
        <v>582</v>
      </c>
      <c r="K600" t="s">
        <v>582</v>
      </c>
      <c r="L600" t="s">
        <v>1396</v>
      </c>
      <c r="M600" t="s">
        <v>1396</v>
      </c>
      <c r="N600" t="s">
        <v>1396</v>
      </c>
      <c r="O600" t="s">
        <v>582</v>
      </c>
      <c r="P600">
        <v>0</v>
      </c>
      <c r="Q600">
        <v>0</v>
      </c>
      <c r="R600">
        <v>0</v>
      </c>
      <c r="S600">
        <v>0</v>
      </c>
      <c r="T600">
        <v>0</v>
      </c>
      <c r="U600">
        <v>0</v>
      </c>
    </row>
    <row r="601" spans="1:21" x14ac:dyDescent="0.25">
      <c r="A601" t="s">
        <v>3879</v>
      </c>
      <c r="B601" t="s">
        <v>3880</v>
      </c>
      <c r="C601" t="s">
        <v>2049</v>
      </c>
      <c r="D601" t="s">
        <v>3881</v>
      </c>
      <c r="E601" t="s">
        <v>3882</v>
      </c>
      <c r="F601" t="s">
        <v>2737</v>
      </c>
      <c r="G601" t="s">
        <v>1396</v>
      </c>
      <c r="H601" t="s">
        <v>582</v>
      </c>
      <c r="I601" t="s">
        <v>582</v>
      </c>
      <c r="J601" t="s">
        <v>582</v>
      </c>
      <c r="K601" t="s">
        <v>582</v>
      </c>
      <c r="L601" t="s">
        <v>1396</v>
      </c>
      <c r="M601" t="s">
        <v>1396</v>
      </c>
      <c r="N601" t="s">
        <v>1396</v>
      </c>
      <c r="O601" t="s">
        <v>582</v>
      </c>
      <c r="P601">
        <v>0</v>
      </c>
      <c r="Q601">
        <v>0</v>
      </c>
      <c r="R601">
        <v>0</v>
      </c>
      <c r="S601">
        <v>0</v>
      </c>
      <c r="T601">
        <v>0</v>
      </c>
      <c r="U601">
        <v>0</v>
      </c>
    </row>
    <row r="602" spans="1:21" x14ac:dyDescent="0.25">
      <c r="A602" t="s">
        <v>3883</v>
      </c>
      <c r="B602" t="s">
        <v>3884</v>
      </c>
      <c r="C602" t="s">
        <v>3885</v>
      </c>
      <c r="D602" t="s">
        <v>3886</v>
      </c>
      <c r="E602" t="s">
        <v>3887</v>
      </c>
      <c r="F602" t="s">
        <v>2737</v>
      </c>
      <c r="G602" t="s">
        <v>1396</v>
      </c>
      <c r="H602" t="s">
        <v>582</v>
      </c>
      <c r="I602" t="s">
        <v>582</v>
      </c>
      <c r="J602" t="s">
        <v>582</v>
      </c>
      <c r="K602" t="s">
        <v>582</v>
      </c>
      <c r="L602" t="s">
        <v>1396</v>
      </c>
      <c r="M602" t="s">
        <v>1396</v>
      </c>
      <c r="N602" t="s">
        <v>1396</v>
      </c>
      <c r="O602" t="s">
        <v>582</v>
      </c>
      <c r="P602">
        <v>0</v>
      </c>
      <c r="Q602">
        <v>0</v>
      </c>
      <c r="R602">
        <v>0</v>
      </c>
      <c r="S602">
        <v>0</v>
      </c>
      <c r="T602">
        <v>0</v>
      </c>
      <c r="U602">
        <v>0</v>
      </c>
    </row>
    <row r="603" spans="1:21" x14ac:dyDescent="0.25">
      <c r="A603" t="s">
        <v>3888</v>
      </c>
      <c r="B603" t="s">
        <v>3293</v>
      </c>
      <c r="C603" t="s">
        <v>3889</v>
      </c>
      <c r="D603" t="s">
        <v>3890</v>
      </c>
      <c r="E603" t="s">
        <v>3891</v>
      </c>
      <c r="F603" t="s">
        <v>2737</v>
      </c>
      <c r="G603" t="s">
        <v>1396</v>
      </c>
      <c r="H603" t="s">
        <v>582</v>
      </c>
      <c r="I603" t="s">
        <v>582</v>
      </c>
      <c r="J603" t="s">
        <v>582</v>
      </c>
      <c r="K603" t="s">
        <v>582</v>
      </c>
      <c r="L603" t="s">
        <v>1396</v>
      </c>
      <c r="M603" t="s">
        <v>1396</v>
      </c>
      <c r="N603" t="s">
        <v>1396</v>
      </c>
      <c r="O603" t="s">
        <v>583</v>
      </c>
      <c r="P603">
        <v>0</v>
      </c>
      <c r="Q603">
        <v>0</v>
      </c>
      <c r="R603">
        <v>0</v>
      </c>
      <c r="S603">
        <v>0</v>
      </c>
      <c r="T603">
        <v>0</v>
      </c>
      <c r="U603">
        <v>0</v>
      </c>
    </row>
    <row r="604" spans="1:21" x14ac:dyDescent="0.25">
      <c r="A604" t="s">
        <v>3892</v>
      </c>
      <c r="B604" t="s">
        <v>3164</v>
      </c>
      <c r="C604" t="s">
        <v>3893</v>
      </c>
      <c r="D604" t="s">
        <v>3894</v>
      </c>
      <c r="E604" t="s">
        <v>3895</v>
      </c>
      <c r="F604" t="s">
        <v>2737</v>
      </c>
      <c r="G604" t="s">
        <v>1396</v>
      </c>
      <c r="H604" t="s">
        <v>582</v>
      </c>
      <c r="I604" t="s">
        <v>582</v>
      </c>
      <c r="J604" t="s">
        <v>582</v>
      </c>
      <c r="K604" t="s">
        <v>582</v>
      </c>
      <c r="L604" t="s">
        <v>1396</v>
      </c>
      <c r="M604" t="s">
        <v>1396</v>
      </c>
      <c r="N604" t="s">
        <v>1396</v>
      </c>
      <c r="O604" t="s">
        <v>583</v>
      </c>
      <c r="P604">
        <v>0</v>
      </c>
      <c r="Q604">
        <v>0</v>
      </c>
      <c r="R604">
        <v>0</v>
      </c>
      <c r="S604">
        <v>0</v>
      </c>
      <c r="T604">
        <v>0</v>
      </c>
      <c r="U604">
        <v>0</v>
      </c>
    </row>
    <row r="605" spans="1:21" x14ac:dyDescent="0.25">
      <c r="A605" t="s">
        <v>3896</v>
      </c>
      <c r="B605" t="s">
        <v>3897</v>
      </c>
      <c r="C605" t="s">
        <v>3898</v>
      </c>
      <c r="D605" t="s">
        <v>3899</v>
      </c>
      <c r="E605" t="s">
        <v>3900</v>
      </c>
      <c r="F605" t="s">
        <v>2857</v>
      </c>
      <c r="G605" t="s">
        <v>1396</v>
      </c>
      <c r="H605" t="s">
        <v>583</v>
      </c>
      <c r="I605" t="s">
        <v>582</v>
      </c>
      <c r="J605" t="s">
        <v>582</v>
      </c>
      <c r="K605" t="s">
        <v>582</v>
      </c>
      <c r="L605" t="s">
        <v>1396</v>
      </c>
      <c r="M605" t="s">
        <v>1396</v>
      </c>
      <c r="N605" t="s">
        <v>1396</v>
      </c>
      <c r="O605" t="s">
        <v>582</v>
      </c>
      <c r="P605">
        <v>0</v>
      </c>
      <c r="Q605">
        <v>0</v>
      </c>
      <c r="R605">
        <v>0</v>
      </c>
      <c r="S605">
        <v>0</v>
      </c>
      <c r="T605">
        <v>0</v>
      </c>
      <c r="U605">
        <v>0</v>
      </c>
    </row>
    <row r="606" spans="1:21" x14ac:dyDescent="0.25">
      <c r="A606" t="s">
        <v>3901</v>
      </c>
      <c r="B606" t="s">
        <v>3902</v>
      </c>
      <c r="C606" t="s">
        <v>3903</v>
      </c>
      <c r="D606" t="s">
        <v>3904</v>
      </c>
      <c r="E606" t="s">
        <v>3905</v>
      </c>
      <c r="F606" t="s">
        <v>2857</v>
      </c>
      <c r="G606" t="s">
        <v>1396</v>
      </c>
      <c r="H606" t="s">
        <v>583</v>
      </c>
      <c r="I606" t="s">
        <v>582</v>
      </c>
      <c r="J606" t="s">
        <v>582</v>
      </c>
      <c r="K606" t="s">
        <v>582</v>
      </c>
      <c r="L606" t="s">
        <v>1396</v>
      </c>
      <c r="M606" t="s">
        <v>1396</v>
      </c>
      <c r="N606" t="s">
        <v>1396</v>
      </c>
      <c r="O606" t="s">
        <v>582</v>
      </c>
      <c r="P606">
        <v>0</v>
      </c>
      <c r="Q606">
        <v>0</v>
      </c>
      <c r="R606">
        <v>0</v>
      </c>
      <c r="S606">
        <v>0</v>
      </c>
      <c r="T606">
        <v>0</v>
      </c>
      <c r="U606">
        <v>0</v>
      </c>
    </row>
    <row r="607" spans="1:21" x14ac:dyDescent="0.25">
      <c r="A607" t="s">
        <v>3906</v>
      </c>
      <c r="B607" t="s">
        <v>3907</v>
      </c>
      <c r="C607" t="s">
        <v>3908</v>
      </c>
      <c r="D607" t="s">
        <v>3909</v>
      </c>
      <c r="E607" t="s">
        <v>3910</v>
      </c>
      <c r="F607" t="s">
        <v>1565</v>
      </c>
      <c r="G607" t="s">
        <v>1396</v>
      </c>
      <c r="H607" t="s">
        <v>582</v>
      </c>
      <c r="I607" t="s">
        <v>582</v>
      </c>
      <c r="J607" t="s">
        <v>582</v>
      </c>
      <c r="K607" t="s">
        <v>582</v>
      </c>
      <c r="L607" t="s">
        <v>1396</v>
      </c>
      <c r="M607" t="s">
        <v>1396</v>
      </c>
      <c r="N607" t="s">
        <v>1396</v>
      </c>
      <c r="O607" t="s">
        <v>582</v>
      </c>
      <c r="P607">
        <v>0</v>
      </c>
      <c r="Q607">
        <v>0</v>
      </c>
      <c r="R607">
        <v>0</v>
      </c>
      <c r="S607">
        <v>0</v>
      </c>
      <c r="T607">
        <v>0</v>
      </c>
      <c r="U607">
        <v>0</v>
      </c>
    </row>
    <row r="608" spans="1:21" x14ac:dyDescent="0.25">
      <c r="A608" t="s">
        <v>3911</v>
      </c>
      <c r="B608" t="s">
        <v>2828</v>
      </c>
      <c r="C608" t="s">
        <v>3912</v>
      </c>
      <c r="D608" t="s">
        <v>3913</v>
      </c>
      <c r="E608" t="s">
        <v>3914</v>
      </c>
      <c r="F608" t="s">
        <v>3050</v>
      </c>
      <c r="G608" t="s">
        <v>1396</v>
      </c>
      <c r="H608" t="s">
        <v>582</v>
      </c>
      <c r="I608" t="s">
        <v>582</v>
      </c>
      <c r="J608" t="s">
        <v>582</v>
      </c>
      <c r="K608" t="s">
        <v>582</v>
      </c>
      <c r="L608" t="s">
        <v>1396</v>
      </c>
      <c r="M608" t="s">
        <v>1396</v>
      </c>
      <c r="N608" t="s">
        <v>1396</v>
      </c>
      <c r="O608" t="s">
        <v>582</v>
      </c>
      <c r="P608">
        <v>0</v>
      </c>
      <c r="Q608">
        <v>0</v>
      </c>
      <c r="R608">
        <v>0</v>
      </c>
      <c r="S608">
        <v>0</v>
      </c>
      <c r="T608">
        <v>0</v>
      </c>
      <c r="U608">
        <v>0</v>
      </c>
    </row>
    <row r="609" spans="1:21" x14ac:dyDescent="0.25">
      <c r="A609" t="s">
        <v>3915</v>
      </c>
      <c r="B609" t="s">
        <v>2315</v>
      </c>
      <c r="C609" t="s">
        <v>3834</v>
      </c>
      <c r="D609" t="s">
        <v>3916</v>
      </c>
      <c r="E609" t="s">
        <v>3917</v>
      </c>
      <c r="F609" t="s">
        <v>1626</v>
      </c>
      <c r="G609" t="s">
        <v>1396</v>
      </c>
      <c r="H609" t="s">
        <v>582</v>
      </c>
      <c r="I609" t="s">
        <v>582</v>
      </c>
      <c r="J609" t="s">
        <v>582</v>
      </c>
      <c r="K609" t="s">
        <v>582</v>
      </c>
      <c r="L609" t="s">
        <v>1396</v>
      </c>
      <c r="M609" t="s">
        <v>1396</v>
      </c>
      <c r="N609" t="s">
        <v>1396</v>
      </c>
      <c r="O609" t="s">
        <v>582</v>
      </c>
      <c r="P609">
        <v>0</v>
      </c>
      <c r="Q609">
        <v>0</v>
      </c>
      <c r="R609">
        <v>0</v>
      </c>
      <c r="S609">
        <v>0</v>
      </c>
      <c r="T609">
        <v>0</v>
      </c>
      <c r="U609">
        <v>0</v>
      </c>
    </row>
    <row r="610" spans="1:21" x14ac:dyDescent="0.25">
      <c r="A610" t="s">
        <v>3918</v>
      </c>
      <c r="B610" t="s">
        <v>3919</v>
      </c>
      <c r="C610" t="s">
        <v>3920</v>
      </c>
      <c r="D610" t="s">
        <v>3921</v>
      </c>
      <c r="E610" t="s">
        <v>3922</v>
      </c>
      <c r="F610" t="s">
        <v>2440</v>
      </c>
      <c r="G610" t="s">
        <v>1396</v>
      </c>
      <c r="H610" t="s">
        <v>582</v>
      </c>
      <c r="I610" t="s">
        <v>583</v>
      </c>
      <c r="J610" t="s">
        <v>582</v>
      </c>
      <c r="K610" t="s">
        <v>583</v>
      </c>
      <c r="L610" t="s">
        <v>584</v>
      </c>
      <c r="M610" t="s">
        <v>2440</v>
      </c>
      <c r="N610" t="s">
        <v>1396</v>
      </c>
      <c r="O610" t="s">
        <v>583</v>
      </c>
      <c r="P610">
        <v>0</v>
      </c>
      <c r="Q610">
        <v>0</v>
      </c>
      <c r="R610">
        <v>171</v>
      </c>
      <c r="S610">
        <v>0</v>
      </c>
      <c r="T610">
        <v>0</v>
      </c>
      <c r="U610">
        <v>0</v>
      </c>
    </row>
    <row r="611" spans="1:21" x14ac:dyDescent="0.25">
      <c r="A611" t="s">
        <v>3923</v>
      </c>
      <c r="B611" t="s">
        <v>2436</v>
      </c>
      <c r="C611" t="s">
        <v>2437</v>
      </c>
      <c r="D611" t="s">
        <v>2438</v>
      </c>
      <c r="E611" t="s">
        <v>3924</v>
      </c>
      <c r="F611" t="s">
        <v>1565</v>
      </c>
      <c r="G611" t="s">
        <v>1396</v>
      </c>
      <c r="H611" t="s">
        <v>582</v>
      </c>
      <c r="I611" t="s">
        <v>583</v>
      </c>
      <c r="J611" t="s">
        <v>582</v>
      </c>
      <c r="K611" t="s">
        <v>583</v>
      </c>
      <c r="L611" t="s">
        <v>584</v>
      </c>
      <c r="M611" t="s">
        <v>1586</v>
      </c>
      <c r="N611" t="s">
        <v>1396</v>
      </c>
      <c r="O611" t="s">
        <v>583</v>
      </c>
      <c r="P611">
        <v>0</v>
      </c>
      <c r="Q611">
        <v>0</v>
      </c>
      <c r="R611">
        <v>44</v>
      </c>
      <c r="S611">
        <v>75</v>
      </c>
      <c r="T611">
        <v>0</v>
      </c>
      <c r="U611">
        <v>0</v>
      </c>
    </row>
    <row r="612" spans="1:21" x14ac:dyDescent="0.25">
      <c r="A612" t="s">
        <v>3925</v>
      </c>
      <c r="B612" t="s">
        <v>3926</v>
      </c>
      <c r="C612" t="s">
        <v>3927</v>
      </c>
      <c r="D612" t="s">
        <v>3928</v>
      </c>
      <c r="E612" t="s">
        <v>3929</v>
      </c>
      <c r="F612" t="s">
        <v>2893</v>
      </c>
      <c r="G612" t="s">
        <v>1396</v>
      </c>
      <c r="H612" t="s">
        <v>583</v>
      </c>
      <c r="I612" t="s">
        <v>582</v>
      </c>
      <c r="J612" t="s">
        <v>582</v>
      </c>
      <c r="K612" t="s">
        <v>582</v>
      </c>
      <c r="L612" t="s">
        <v>1396</v>
      </c>
      <c r="M612" t="s">
        <v>1396</v>
      </c>
      <c r="N612" t="s">
        <v>1396</v>
      </c>
      <c r="O612" t="s">
        <v>583</v>
      </c>
      <c r="P612">
        <v>0</v>
      </c>
      <c r="Q612">
        <v>98</v>
      </c>
      <c r="R612">
        <v>0</v>
      </c>
      <c r="S612">
        <v>0</v>
      </c>
      <c r="T612">
        <v>0</v>
      </c>
      <c r="U612">
        <v>0</v>
      </c>
    </row>
    <row r="613" spans="1:21" x14ac:dyDescent="0.25">
      <c r="A613" t="s">
        <v>3930</v>
      </c>
      <c r="B613" t="s">
        <v>1784</v>
      </c>
      <c r="C613" t="s">
        <v>3931</v>
      </c>
      <c r="D613" t="s">
        <v>3932</v>
      </c>
      <c r="E613" t="s">
        <v>3933</v>
      </c>
      <c r="F613" t="s">
        <v>1565</v>
      </c>
      <c r="G613" t="s">
        <v>1396</v>
      </c>
      <c r="H613" t="s">
        <v>582</v>
      </c>
      <c r="I613" t="s">
        <v>582</v>
      </c>
      <c r="J613" t="s">
        <v>582</v>
      </c>
      <c r="K613" t="s">
        <v>582</v>
      </c>
      <c r="L613" t="s">
        <v>1396</v>
      </c>
      <c r="M613" t="s">
        <v>1396</v>
      </c>
      <c r="N613" t="s">
        <v>1396</v>
      </c>
      <c r="O613" t="s">
        <v>582</v>
      </c>
      <c r="P613">
        <v>0</v>
      </c>
      <c r="Q613">
        <v>0</v>
      </c>
      <c r="R613">
        <v>0</v>
      </c>
      <c r="S613">
        <v>0</v>
      </c>
      <c r="T613">
        <v>0</v>
      </c>
      <c r="U613">
        <v>0</v>
      </c>
    </row>
    <row r="614" spans="1:21" x14ac:dyDescent="0.25">
      <c r="A614" t="s">
        <v>3934</v>
      </c>
      <c r="B614" t="s">
        <v>3935</v>
      </c>
      <c r="C614" t="s">
        <v>3936</v>
      </c>
      <c r="D614" t="s">
        <v>3937</v>
      </c>
      <c r="E614" t="s">
        <v>3938</v>
      </c>
      <c r="F614" t="s">
        <v>1626</v>
      </c>
      <c r="G614" t="s">
        <v>1396</v>
      </c>
      <c r="H614" t="s">
        <v>582</v>
      </c>
      <c r="I614" t="s">
        <v>582</v>
      </c>
      <c r="J614" t="s">
        <v>582</v>
      </c>
      <c r="K614" t="s">
        <v>582</v>
      </c>
      <c r="L614" t="s">
        <v>1396</v>
      </c>
      <c r="M614" t="s">
        <v>1396</v>
      </c>
      <c r="N614" t="s">
        <v>1396</v>
      </c>
      <c r="O614" t="s">
        <v>582</v>
      </c>
      <c r="P614">
        <v>0</v>
      </c>
      <c r="Q614">
        <v>0</v>
      </c>
      <c r="R614">
        <v>0</v>
      </c>
      <c r="S614">
        <v>0</v>
      </c>
      <c r="T614">
        <v>0</v>
      </c>
      <c r="U614">
        <v>0</v>
      </c>
    </row>
    <row r="615" spans="1:21" x14ac:dyDescent="0.25">
      <c r="A615" t="s">
        <v>3939</v>
      </c>
      <c r="B615" t="s">
        <v>3940</v>
      </c>
      <c r="C615" t="s">
        <v>3941</v>
      </c>
      <c r="D615" t="s">
        <v>3942</v>
      </c>
      <c r="E615" t="s">
        <v>3943</v>
      </c>
      <c r="F615" t="s">
        <v>2135</v>
      </c>
      <c r="G615" t="s">
        <v>1396</v>
      </c>
      <c r="H615" t="s">
        <v>582</v>
      </c>
      <c r="I615" t="s">
        <v>582</v>
      </c>
      <c r="J615" t="s">
        <v>582</v>
      </c>
      <c r="K615" t="s">
        <v>583</v>
      </c>
      <c r="L615" t="s">
        <v>993</v>
      </c>
      <c r="M615" t="s">
        <v>2226</v>
      </c>
      <c r="N615" t="s">
        <v>1396</v>
      </c>
      <c r="O615" t="s">
        <v>582</v>
      </c>
      <c r="P615">
        <v>0</v>
      </c>
      <c r="Q615">
        <v>0</v>
      </c>
      <c r="R615">
        <v>0</v>
      </c>
      <c r="S615">
        <v>0</v>
      </c>
      <c r="T615">
        <v>0</v>
      </c>
      <c r="U615">
        <v>0</v>
      </c>
    </row>
    <row r="616" spans="1:21" x14ac:dyDescent="0.25">
      <c r="A616" t="s">
        <v>3944</v>
      </c>
      <c r="B616" t="s">
        <v>953</v>
      </c>
      <c r="C616" t="s">
        <v>954</v>
      </c>
      <c r="D616" t="s">
        <v>955</v>
      </c>
      <c r="E616" t="s">
        <v>956</v>
      </c>
      <c r="F616" t="s">
        <v>581</v>
      </c>
      <c r="G616" t="s">
        <v>1396</v>
      </c>
      <c r="H616" t="s">
        <v>583</v>
      </c>
      <c r="I616" t="s">
        <v>582</v>
      </c>
      <c r="J616" t="s">
        <v>582</v>
      </c>
      <c r="K616" t="s">
        <v>582</v>
      </c>
      <c r="L616" t="s">
        <v>1396</v>
      </c>
      <c r="M616" t="s">
        <v>1396</v>
      </c>
      <c r="N616" t="s">
        <v>1396</v>
      </c>
      <c r="O616" t="s">
        <v>583</v>
      </c>
      <c r="P616">
        <v>5</v>
      </c>
      <c r="Q616">
        <v>0</v>
      </c>
      <c r="R616">
        <v>0</v>
      </c>
      <c r="S616">
        <v>0</v>
      </c>
      <c r="T616">
        <v>0</v>
      </c>
      <c r="U616">
        <v>0</v>
      </c>
    </row>
    <row r="617" spans="1:21" x14ac:dyDescent="0.25">
      <c r="A617" t="s">
        <v>3945</v>
      </c>
      <c r="B617" t="s">
        <v>957</v>
      </c>
      <c r="C617" t="s">
        <v>772</v>
      </c>
      <c r="D617" t="s">
        <v>958</v>
      </c>
      <c r="E617" t="s">
        <v>959</v>
      </c>
      <c r="F617" t="s">
        <v>581</v>
      </c>
      <c r="G617" t="s">
        <v>1396</v>
      </c>
      <c r="H617" t="s">
        <v>583</v>
      </c>
      <c r="I617" t="s">
        <v>582</v>
      </c>
      <c r="J617" t="s">
        <v>582</v>
      </c>
      <c r="K617" t="s">
        <v>582</v>
      </c>
      <c r="L617" t="s">
        <v>1396</v>
      </c>
      <c r="M617" t="s">
        <v>1396</v>
      </c>
      <c r="N617" t="s">
        <v>1396</v>
      </c>
      <c r="O617" t="s">
        <v>583</v>
      </c>
      <c r="P617">
        <v>0</v>
      </c>
      <c r="Q617">
        <v>26</v>
      </c>
      <c r="R617">
        <v>0</v>
      </c>
      <c r="S617">
        <v>0</v>
      </c>
      <c r="T617">
        <v>0</v>
      </c>
      <c r="U617">
        <v>0</v>
      </c>
    </row>
    <row r="618" spans="1:21" x14ac:dyDescent="0.25">
      <c r="A618" t="s">
        <v>3946</v>
      </c>
      <c r="B618" t="s">
        <v>671</v>
      </c>
      <c r="C618" t="s">
        <v>960</v>
      </c>
      <c r="D618" t="s">
        <v>961</v>
      </c>
      <c r="E618" t="s">
        <v>962</v>
      </c>
      <c r="F618" t="s">
        <v>581</v>
      </c>
      <c r="G618" t="s">
        <v>1396</v>
      </c>
      <c r="H618" t="s">
        <v>582</v>
      </c>
      <c r="I618" t="s">
        <v>582</v>
      </c>
      <c r="J618" t="s">
        <v>582</v>
      </c>
      <c r="K618" t="s">
        <v>582</v>
      </c>
      <c r="L618" t="s">
        <v>1396</v>
      </c>
      <c r="M618" t="s">
        <v>1396</v>
      </c>
      <c r="N618" t="s">
        <v>1396</v>
      </c>
      <c r="O618" t="s">
        <v>582</v>
      </c>
      <c r="P618">
        <v>0</v>
      </c>
      <c r="Q618">
        <v>0</v>
      </c>
      <c r="R618">
        <v>0</v>
      </c>
      <c r="S618">
        <v>0</v>
      </c>
      <c r="T618">
        <v>0</v>
      </c>
      <c r="U618">
        <v>0</v>
      </c>
    </row>
    <row r="619" spans="1:21" x14ac:dyDescent="0.25">
      <c r="A619" t="s">
        <v>3947</v>
      </c>
      <c r="B619" t="s">
        <v>963</v>
      </c>
      <c r="C619" t="s">
        <v>964</v>
      </c>
      <c r="D619" t="s">
        <v>965</v>
      </c>
      <c r="E619" t="s">
        <v>966</v>
      </c>
      <c r="F619" t="s">
        <v>581</v>
      </c>
      <c r="G619" t="s">
        <v>1396</v>
      </c>
      <c r="H619" t="s">
        <v>583</v>
      </c>
      <c r="I619" t="s">
        <v>583</v>
      </c>
      <c r="J619" t="s">
        <v>582</v>
      </c>
      <c r="K619" t="s">
        <v>583</v>
      </c>
      <c r="L619" t="s">
        <v>590</v>
      </c>
      <c r="M619" t="s">
        <v>692</v>
      </c>
      <c r="N619" t="s">
        <v>1396</v>
      </c>
      <c r="O619" t="s">
        <v>583</v>
      </c>
      <c r="P619">
        <v>42</v>
      </c>
      <c r="Q619">
        <v>0</v>
      </c>
      <c r="R619">
        <v>34</v>
      </c>
      <c r="S619">
        <v>0</v>
      </c>
      <c r="T619">
        <v>0</v>
      </c>
      <c r="U619">
        <v>0</v>
      </c>
    </row>
    <row r="620" spans="1:21" x14ac:dyDescent="0.25">
      <c r="A620" t="s">
        <v>3948</v>
      </c>
      <c r="B620" t="s">
        <v>967</v>
      </c>
      <c r="C620" t="s">
        <v>968</v>
      </c>
      <c r="D620" t="s">
        <v>969</v>
      </c>
      <c r="E620" t="s">
        <v>970</v>
      </c>
      <c r="F620" t="s">
        <v>581</v>
      </c>
      <c r="G620" t="s">
        <v>1396</v>
      </c>
      <c r="H620" t="s">
        <v>583</v>
      </c>
      <c r="I620" t="s">
        <v>583</v>
      </c>
      <c r="J620" t="s">
        <v>582</v>
      </c>
      <c r="K620" t="s">
        <v>583</v>
      </c>
      <c r="L620" t="s">
        <v>590</v>
      </c>
      <c r="M620" t="s">
        <v>642</v>
      </c>
      <c r="N620" t="s">
        <v>1396</v>
      </c>
      <c r="O620" t="s">
        <v>583</v>
      </c>
      <c r="P620">
        <v>62</v>
      </c>
      <c r="Q620">
        <v>87</v>
      </c>
      <c r="R620">
        <v>209</v>
      </c>
      <c r="S620">
        <v>319</v>
      </c>
      <c r="T620">
        <v>0</v>
      </c>
      <c r="U620">
        <v>0</v>
      </c>
    </row>
    <row r="621" spans="1:21" x14ac:dyDescent="0.25">
      <c r="A621" t="s">
        <v>3949</v>
      </c>
      <c r="B621" t="s">
        <v>971</v>
      </c>
      <c r="C621" t="s">
        <v>972</v>
      </c>
      <c r="D621" t="s">
        <v>973</v>
      </c>
      <c r="E621" t="s">
        <v>974</v>
      </c>
      <c r="F621" t="s">
        <v>581</v>
      </c>
      <c r="G621" t="s">
        <v>1396</v>
      </c>
      <c r="H621" t="s">
        <v>582</v>
      </c>
      <c r="I621" t="s">
        <v>582</v>
      </c>
      <c r="J621" t="s">
        <v>582</v>
      </c>
      <c r="K621" t="s">
        <v>582</v>
      </c>
      <c r="L621" t="s">
        <v>1396</v>
      </c>
      <c r="M621" t="s">
        <v>1396</v>
      </c>
      <c r="N621" t="s">
        <v>1396</v>
      </c>
      <c r="O621" t="s">
        <v>582</v>
      </c>
      <c r="P621">
        <v>0</v>
      </c>
      <c r="Q621">
        <v>0</v>
      </c>
      <c r="R621">
        <v>0</v>
      </c>
      <c r="S621">
        <v>0</v>
      </c>
      <c r="T621">
        <v>0</v>
      </c>
      <c r="U621">
        <v>0</v>
      </c>
    </row>
    <row r="622" spans="1:21" x14ac:dyDescent="0.25">
      <c r="A622" t="s">
        <v>3950</v>
      </c>
      <c r="B622" t="s">
        <v>975</v>
      </c>
      <c r="C622" t="s">
        <v>976</v>
      </c>
      <c r="D622" t="s">
        <v>977</v>
      </c>
      <c r="E622" t="s">
        <v>978</v>
      </c>
      <c r="F622" t="s">
        <v>581</v>
      </c>
      <c r="G622" t="s">
        <v>1396</v>
      </c>
      <c r="H622" t="s">
        <v>583</v>
      </c>
      <c r="I622" t="s">
        <v>583</v>
      </c>
      <c r="J622" t="s">
        <v>582</v>
      </c>
      <c r="K622" t="s">
        <v>582</v>
      </c>
      <c r="L622" t="s">
        <v>1396</v>
      </c>
      <c r="M622" t="s">
        <v>1396</v>
      </c>
      <c r="N622" t="s">
        <v>1396</v>
      </c>
      <c r="O622" t="s">
        <v>583</v>
      </c>
      <c r="P622">
        <v>0</v>
      </c>
      <c r="Q622">
        <v>42</v>
      </c>
      <c r="R622">
        <v>0</v>
      </c>
      <c r="S622">
        <v>32</v>
      </c>
      <c r="T622">
        <v>0</v>
      </c>
      <c r="U622">
        <v>0</v>
      </c>
    </row>
    <row r="623" spans="1:21" x14ac:dyDescent="0.25">
      <c r="A623" t="s">
        <v>3951</v>
      </c>
      <c r="B623" t="s">
        <v>3952</v>
      </c>
      <c r="C623" t="s">
        <v>3764</v>
      </c>
      <c r="D623" t="s">
        <v>3953</v>
      </c>
      <c r="E623" t="s">
        <v>3954</v>
      </c>
      <c r="F623" t="s">
        <v>1626</v>
      </c>
      <c r="G623" t="s">
        <v>1396</v>
      </c>
      <c r="H623" t="s">
        <v>582</v>
      </c>
      <c r="I623" t="s">
        <v>582</v>
      </c>
      <c r="J623" t="s">
        <v>582</v>
      </c>
      <c r="K623" t="s">
        <v>582</v>
      </c>
      <c r="L623" t="s">
        <v>1396</v>
      </c>
      <c r="M623" t="s">
        <v>1396</v>
      </c>
      <c r="N623" t="s">
        <v>1396</v>
      </c>
      <c r="O623" t="s">
        <v>582</v>
      </c>
      <c r="P623">
        <v>0</v>
      </c>
      <c r="Q623">
        <v>0</v>
      </c>
      <c r="R623">
        <v>0</v>
      </c>
      <c r="S623">
        <v>0</v>
      </c>
      <c r="T623">
        <v>0</v>
      </c>
      <c r="U623">
        <v>0</v>
      </c>
    </row>
    <row r="624" spans="1:21" x14ac:dyDescent="0.25">
      <c r="A624" t="s">
        <v>3955</v>
      </c>
      <c r="B624" t="s">
        <v>3359</v>
      </c>
      <c r="C624" t="s">
        <v>3956</v>
      </c>
      <c r="D624" t="s">
        <v>3957</v>
      </c>
      <c r="E624" t="s">
        <v>3958</v>
      </c>
      <c r="F624" t="s">
        <v>2135</v>
      </c>
      <c r="G624" t="s">
        <v>1396</v>
      </c>
      <c r="H624" t="s">
        <v>582</v>
      </c>
      <c r="I624" t="s">
        <v>582</v>
      </c>
      <c r="J624" t="s">
        <v>582</v>
      </c>
      <c r="K624" t="s">
        <v>583</v>
      </c>
      <c r="L624" t="s">
        <v>993</v>
      </c>
      <c r="M624" t="s">
        <v>2226</v>
      </c>
      <c r="N624" t="s">
        <v>1396</v>
      </c>
      <c r="O624" t="s">
        <v>583</v>
      </c>
      <c r="P624">
        <v>0</v>
      </c>
      <c r="Q624">
        <v>0</v>
      </c>
      <c r="R624">
        <v>0</v>
      </c>
      <c r="S624">
        <v>0</v>
      </c>
      <c r="T624">
        <v>0</v>
      </c>
      <c r="U624">
        <v>0</v>
      </c>
    </row>
    <row r="625" spans="1:21" x14ac:dyDescent="0.25">
      <c r="A625" t="s">
        <v>3959</v>
      </c>
      <c r="B625" t="s">
        <v>1647</v>
      </c>
      <c r="C625" t="s">
        <v>3960</v>
      </c>
      <c r="D625" t="s">
        <v>3961</v>
      </c>
      <c r="E625" t="s">
        <v>3962</v>
      </c>
      <c r="F625" t="s">
        <v>2135</v>
      </c>
      <c r="G625" t="s">
        <v>1396</v>
      </c>
      <c r="H625" t="s">
        <v>582</v>
      </c>
      <c r="I625" t="s">
        <v>582</v>
      </c>
      <c r="J625" t="s">
        <v>582</v>
      </c>
      <c r="K625" t="s">
        <v>583</v>
      </c>
      <c r="L625" t="s">
        <v>993</v>
      </c>
      <c r="M625" t="s">
        <v>2226</v>
      </c>
      <c r="N625" t="s">
        <v>1396</v>
      </c>
      <c r="O625" t="s">
        <v>583</v>
      </c>
      <c r="P625">
        <v>0</v>
      </c>
      <c r="Q625">
        <v>0</v>
      </c>
      <c r="R625">
        <v>0</v>
      </c>
      <c r="S625">
        <v>0</v>
      </c>
      <c r="T625">
        <v>0</v>
      </c>
      <c r="U625">
        <v>0</v>
      </c>
    </row>
    <row r="626" spans="1:21" x14ac:dyDescent="0.25">
      <c r="A626" t="s">
        <v>3963</v>
      </c>
      <c r="B626" t="s">
        <v>3777</v>
      </c>
      <c r="C626" t="s">
        <v>3964</v>
      </c>
      <c r="D626" t="s">
        <v>3965</v>
      </c>
      <c r="E626" t="s">
        <v>3966</v>
      </c>
      <c r="F626" t="s">
        <v>2737</v>
      </c>
      <c r="G626" t="s">
        <v>1396</v>
      </c>
      <c r="H626" t="s">
        <v>582</v>
      </c>
      <c r="I626" t="s">
        <v>582</v>
      </c>
      <c r="J626" t="s">
        <v>582</v>
      </c>
      <c r="K626" t="s">
        <v>582</v>
      </c>
      <c r="L626" t="s">
        <v>1396</v>
      </c>
      <c r="M626" t="s">
        <v>1396</v>
      </c>
      <c r="N626" t="s">
        <v>1396</v>
      </c>
      <c r="O626" t="s">
        <v>582</v>
      </c>
      <c r="P626">
        <v>0</v>
      </c>
      <c r="Q626">
        <v>0</v>
      </c>
      <c r="R626">
        <v>0</v>
      </c>
      <c r="S626">
        <v>0</v>
      </c>
      <c r="T626">
        <v>0</v>
      </c>
      <c r="U626">
        <v>0</v>
      </c>
    </row>
    <row r="627" spans="1:21" x14ac:dyDescent="0.25">
      <c r="A627" t="s">
        <v>3967</v>
      </c>
      <c r="B627" t="s">
        <v>2791</v>
      </c>
      <c r="C627" t="s">
        <v>3968</v>
      </c>
      <c r="D627" t="s">
        <v>3969</v>
      </c>
      <c r="E627" t="s">
        <v>3970</v>
      </c>
      <c r="F627" t="s">
        <v>2737</v>
      </c>
      <c r="G627" t="s">
        <v>1396</v>
      </c>
      <c r="H627" t="s">
        <v>582</v>
      </c>
      <c r="I627" t="s">
        <v>582</v>
      </c>
      <c r="J627" t="s">
        <v>582</v>
      </c>
      <c r="K627" t="s">
        <v>582</v>
      </c>
      <c r="L627" t="s">
        <v>1396</v>
      </c>
      <c r="M627" t="s">
        <v>1396</v>
      </c>
      <c r="N627" t="s">
        <v>1396</v>
      </c>
      <c r="O627" t="s">
        <v>582</v>
      </c>
      <c r="P627">
        <v>0</v>
      </c>
      <c r="Q627">
        <v>0</v>
      </c>
      <c r="R627">
        <v>0</v>
      </c>
      <c r="S627">
        <v>0</v>
      </c>
      <c r="T627">
        <v>0</v>
      </c>
      <c r="U627">
        <v>0</v>
      </c>
    </row>
    <row r="628" spans="1:21" x14ac:dyDescent="0.25">
      <c r="A628" t="s">
        <v>3971</v>
      </c>
      <c r="B628" t="s">
        <v>3972</v>
      </c>
      <c r="C628" t="s">
        <v>3973</v>
      </c>
      <c r="D628" t="s">
        <v>3974</v>
      </c>
      <c r="E628" t="s">
        <v>3975</v>
      </c>
      <c r="F628" t="s">
        <v>2737</v>
      </c>
      <c r="G628" t="s">
        <v>1396</v>
      </c>
      <c r="H628" t="s">
        <v>582</v>
      </c>
      <c r="I628" t="s">
        <v>582</v>
      </c>
      <c r="J628" t="s">
        <v>582</v>
      </c>
      <c r="K628" t="s">
        <v>582</v>
      </c>
      <c r="L628" t="s">
        <v>1396</v>
      </c>
      <c r="M628" t="s">
        <v>1396</v>
      </c>
      <c r="N628" t="s">
        <v>1396</v>
      </c>
      <c r="O628" t="s">
        <v>582</v>
      </c>
      <c r="P628">
        <v>0</v>
      </c>
      <c r="Q628">
        <v>0</v>
      </c>
      <c r="R628">
        <v>0</v>
      </c>
      <c r="S628">
        <v>0</v>
      </c>
      <c r="T628">
        <v>0</v>
      </c>
      <c r="U628">
        <v>0</v>
      </c>
    </row>
    <row r="629" spans="1:21" x14ac:dyDescent="0.25">
      <c r="A629" t="s">
        <v>3976</v>
      </c>
      <c r="B629" t="s">
        <v>1647</v>
      </c>
      <c r="C629" t="s">
        <v>3977</v>
      </c>
      <c r="D629" t="s">
        <v>3978</v>
      </c>
      <c r="E629" t="s">
        <v>3979</v>
      </c>
      <c r="F629" t="s">
        <v>2737</v>
      </c>
      <c r="G629" t="s">
        <v>1396</v>
      </c>
      <c r="H629" t="s">
        <v>582</v>
      </c>
      <c r="I629" t="s">
        <v>582</v>
      </c>
      <c r="J629" t="s">
        <v>582</v>
      </c>
      <c r="K629" t="s">
        <v>582</v>
      </c>
      <c r="L629" t="s">
        <v>1396</v>
      </c>
      <c r="M629" t="s">
        <v>1396</v>
      </c>
      <c r="N629" t="s">
        <v>1396</v>
      </c>
      <c r="O629" t="s">
        <v>582</v>
      </c>
      <c r="P629">
        <v>0</v>
      </c>
      <c r="Q629">
        <v>0</v>
      </c>
      <c r="R629">
        <v>0</v>
      </c>
      <c r="S629">
        <v>0</v>
      </c>
      <c r="T629">
        <v>0</v>
      </c>
      <c r="U629">
        <v>0</v>
      </c>
    </row>
    <row r="630" spans="1:21" x14ac:dyDescent="0.25">
      <c r="A630" t="s">
        <v>3980</v>
      </c>
      <c r="B630" t="s">
        <v>1956</v>
      </c>
      <c r="C630" t="s">
        <v>905</v>
      </c>
      <c r="D630" t="s">
        <v>3981</v>
      </c>
      <c r="E630" t="s">
        <v>3982</v>
      </c>
      <c r="F630" t="s">
        <v>1929</v>
      </c>
      <c r="G630" t="s">
        <v>1396</v>
      </c>
      <c r="H630" t="s">
        <v>582</v>
      </c>
      <c r="I630" t="s">
        <v>582</v>
      </c>
      <c r="J630" t="s">
        <v>582</v>
      </c>
      <c r="K630" t="s">
        <v>582</v>
      </c>
      <c r="L630" t="s">
        <v>1396</v>
      </c>
      <c r="M630" t="s">
        <v>1396</v>
      </c>
      <c r="N630" t="s">
        <v>1396</v>
      </c>
      <c r="O630" t="s">
        <v>582</v>
      </c>
      <c r="P630">
        <v>0</v>
      </c>
      <c r="Q630">
        <v>0</v>
      </c>
      <c r="R630">
        <v>0</v>
      </c>
      <c r="S630">
        <v>0</v>
      </c>
      <c r="T630">
        <v>0</v>
      </c>
      <c r="U630">
        <v>0</v>
      </c>
    </row>
    <row r="631" spans="1:21" x14ac:dyDescent="0.25">
      <c r="A631" t="s">
        <v>3983</v>
      </c>
      <c r="B631" t="s">
        <v>3919</v>
      </c>
      <c r="C631" t="s">
        <v>2665</v>
      </c>
      <c r="D631" t="s">
        <v>3984</v>
      </c>
      <c r="E631" t="s">
        <v>3985</v>
      </c>
      <c r="F631" t="s">
        <v>2737</v>
      </c>
      <c r="G631" t="s">
        <v>1396</v>
      </c>
      <c r="H631" t="s">
        <v>582</v>
      </c>
      <c r="I631" t="s">
        <v>582</v>
      </c>
      <c r="J631" t="s">
        <v>582</v>
      </c>
      <c r="K631" t="s">
        <v>582</v>
      </c>
      <c r="L631" t="s">
        <v>1396</v>
      </c>
      <c r="M631" t="s">
        <v>1396</v>
      </c>
      <c r="N631" t="s">
        <v>1396</v>
      </c>
      <c r="O631" t="s">
        <v>582</v>
      </c>
      <c r="P631">
        <v>0</v>
      </c>
      <c r="Q631">
        <v>0</v>
      </c>
      <c r="R631">
        <v>0</v>
      </c>
      <c r="S631">
        <v>0</v>
      </c>
      <c r="T631">
        <v>0</v>
      </c>
      <c r="U631">
        <v>0</v>
      </c>
    </row>
    <row r="632" spans="1:21" x14ac:dyDescent="0.25">
      <c r="A632" t="s">
        <v>3986</v>
      </c>
      <c r="B632" t="s">
        <v>3987</v>
      </c>
      <c r="C632" t="s">
        <v>3988</v>
      </c>
      <c r="D632" t="s">
        <v>3989</v>
      </c>
      <c r="E632" t="s">
        <v>3990</v>
      </c>
      <c r="F632" t="s">
        <v>3991</v>
      </c>
      <c r="G632" t="s">
        <v>1396</v>
      </c>
      <c r="H632" t="s">
        <v>582</v>
      </c>
      <c r="I632" t="s">
        <v>583</v>
      </c>
      <c r="J632" t="s">
        <v>582</v>
      </c>
      <c r="K632" t="s">
        <v>583</v>
      </c>
      <c r="L632" t="s">
        <v>584</v>
      </c>
      <c r="M632" t="s">
        <v>3991</v>
      </c>
      <c r="N632" t="s">
        <v>1396</v>
      </c>
      <c r="O632" t="s">
        <v>583</v>
      </c>
      <c r="P632">
        <v>0</v>
      </c>
      <c r="Q632">
        <v>0</v>
      </c>
      <c r="R632">
        <v>0</v>
      </c>
      <c r="S632">
        <v>57</v>
      </c>
      <c r="T632">
        <v>0</v>
      </c>
      <c r="U632">
        <v>0</v>
      </c>
    </row>
    <row r="633" spans="1:21" x14ac:dyDescent="0.25">
      <c r="A633" t="s">
        <v>3992</v>
      </c>
      <c r="B633" t="s">
        <v>3993</v>
      </c>
      <c r="C633" t="s">
        <v>3994</v>
      </c>
      <c r="D633" t="s">
        <v>3995</v>
      </c>
      <c r="E633" t="s">
        <v>3996</v>
      </c>
      <c r="F633" t="s">
        <v>3991</v>
      </c>
      <c r="G633" t="s">
        <v>1396</v>
      </c>
      <c r="H633" t="s">
        <v>582</v>
      </c>
      <c r="I633" t="s">
        <v>583</v>
      </c>
      <c r="J633" t="s">
        <v>582</v>
      </c>
      <c r="K633" t="s">
        <v>582</v>
      </c>
      <c r="L633" t="s">
        <v>1396</v>
      </c>
      <c r="M633" t="s">
        <v>1396</v>
      </c>
      <c r="N633" t="s">
        <v>1396</v>
      </c>
      <c r="O633" t="s">
        <v>583</v>
      </c>
      <c r="P633">
        <v>0</v>
      </c>
      <c r="Q633">
        <v>0</v>
      </c>
      <c r="R633">
        <v>60</v>
      </c>
      <c r="S633">
        <v>0</v>
      </c>
      <c r="T633">
        <v>0</v>
      </c>
      <c r="U633">
        <v>0</v>
      </c>
    </row>
    <row r="634" spans="1:21" x14ac:dyDescent="0.25">
      <c r="A634" t="s">
        <v>3997</v>
      </c>
      <c r="B634" t="s">
        <v>3998</v>
      </c>
      <c r="C634" t="s">
        <v>3999</v>
      </c>
      <c r="D634" t="s">
        <v>4000</v>
      </c>
      <c r="E634" t="s">
        <v>4001</v>
      </c>
      <c r="F634" t="s">
        <v>3991</v>
      </c>
      <c r="G634" t="s">
        <v>1396</v>
      </c>
      <c r="H634" t="s">
        <v>583</v>
      </c>
      <c r="I634" t="s">
        <v>582</v>
      </c>
      <c r="J634" t="s">
        <v>582</v>
      </c>
      <c r="K634" t="s">
        <v>582</v>
      </c>
      <c r="L634" t="s">
        <v>1396</v>
      </c>
      <c r="M634" t="s">
        <v>1396</v>
      </c>
      <c r="N634" t="s">
        <v>1396</v>
      </c>
      <c r="O634" t="s">
        <v>583</v>
      </c>
      <c r="P634">
        <v>60</v>
      </c>
      <c r="Q634">
        <v>0</v>
      </c>
      <c r="R634">
        <v>0</v>
      </c>
      <c r="S634">
        <v>0</v>
      </c>
      <c r="T634">
        <v>0</v>
      </c>
      <c r="U634">
        <v>0</v>
      </c>
    </row>
    <row r="635" spans="1:21" x14ac:dyDescent="0.25">
      <c r="A635" t="s">
        <v>4002</v>
      </c>
      <c r="B635" t="s">
        <v>4003</v>
      </c>
      <c r="C635" t="s">
        <v>3336</v>
      </c>
      <c r="D635" t="s">
        <v>4004</v>
      </c>
      <c r="E635" t="s">
        <v>4005</v>
      </c>
      <c r="F635" t="s">
        <v>3991</v>
      </c>
      <c r="G635" t="s">
        <v>1396</v>
      </c>
      <c r="H635" t="s">
        <v>583</v>
      </c>
      <c r="I635" t="s">
        <v>582</v>
      </c>
      <c r="J635" t="s">
        <v>582</v>
      </c>
      <c r="K635" t="s">
        <v>582</v>
      </c>
      <c r="L635" t="s">
        <v>1396</v>
      </c>
      <c r="M635" t="s">
        <v>1396</v>
      </c>
      <c r="N635" t="s">
        <v>1396</v>
      </c>
      <c r="O635" t="s">
        <v>583</v>
      </c>
      <c r="P635">
        <v>0</v>
      </c>
      <c r="Q635">
        <v>59</v>
      </c>
      <c r="R635">
        <v>0</v>
      </c>
      <c r="S635">
        <v>0</v>
      </c>
      <c r="T635">
        <v>0</v>
      </c>
      <c r="U635">
        <v>0</v>
      </c>
    </row>
    <row r="636" spans="1:21" x14ac:dyDescent="0.25">
      <c r="A636" t="s">
        <v>4006</v>
      </c>
      <c r="B636" t="s">
        <v>2024</v>
      </c>
      <c r="C636" t="s">
        <v>4007</v>
      </c>
      <c r="D636" t="s">
        <v>4008</v>
      </c>
      <c r="E636" t="s">
        <v>4009</v>
      </c>
      <c r="F636" t="s">
        <v>1728</v>
      </c>
      <c r="G636" t="s">
        <v>1413</v>
      </c>
      <c r="H636" t="s">
        <v>583</v>
      </c>
      <c r="I636" t="s">
        <v>583</v>
      </c>
      <c r="J636" t="s">
        <v>582</v>
      </c>
      <c r="K636" t="s">
        <v>583</v>
      </c>
      <c r="L636" t="s">
        <v>584</v>
      </c>
      <c r="M636" t="s">
        <v>1728</v>
      </c>
      <c r="N636" t="s">
        <v>1396</v>
      </c>
      <c r="O636" t="s">
        <v>583</v>
      </c>
      <c r="P636">
        <v>14</v>
      </c>
      <c r="Q636">
        <v>46</v>
      </c>
      <c r="R636">
        <v>27</v>
      </c>
      <c r="S636">
        <v>0</v>
      </c>
      <c r="T636">
        <v>0</v>
      </c>
      <c r="U636">
        <v>0</v>
      </c>
    </row>
    <row r="637" spans="1:21" x14ac:dyDescent="0.25">
      <c r="A637" t="s">
        <v>4010</v>
      </c>
      <c r="B637" t="s">
        <v>4011</v>
      </c>
      <c r="C637" t="s">
        <v>4012</v>
      </c>
      <c r="D637" t="s">
        <v>4013</v>
      </c>
      <c r="E637" t="s">
        <v>4014</v>
      </c>
      <c r="F637" t="s">
        <v>1407</v>
      </c>
      <c r="G637" t="s">
        <v>1413</v>
      </c>
      <c r="H637" t="s">
        <v>582</v>
      </c>
      <c r="I637" t="s">
        <v>582</v>
      </c>
      <c r="J637" t="s">
        <v>582</v>
      </c>
      <c r="K637" t="s">
        <v>583</v>
      </c>
      <c r="L637" t="s">
        <v>590</v>
      </c>
      <c r="M637" t="s">
        <v>1444</v>
      </c>
      <c r="N637" t="s">
        <v>1396</v>
      </c>
      <c r="O637" t="s">
        <v>583</v>
      </c>
      <c r="P637">
        <v>0</v>
      </c>
      <c r="Q637">
        <v>0</v>
      </c>
      <c r="R637">
        <v>0</v>
      </c>
      <c r="S637">
        <v>0</v>
      </c>
      <c r="T637">
        <v>0</v>
      </c>
      <c r="U637">
        <v>0</v>
      </c>
    </row>
    <row r="638" spans="1:21" x14ac:dyDescent="0.25">
      <c r="A638" t="s">
        <v>4015</v>
      </c>
      <c r="B638" t="s">
        <v>4016</v>
      </c>
      <c r="C638" t="s">
        <v>4017</v>
      </c>
      <c r="D638" t="s">
        <v>4018</v>
      </c>
      <c r="E638" t="s">
        <v>4019</v>
      </c>
      <c r="F638" t="s">
        <v>1407</v>
      </c>
      <c r="G638" t="s">
        <v>1413</v>
      </c>
      <c r="H638" t="s">
        <v>582</v>
      </c>
      <c r="I638" t="s">
        <v>582</v>
      </c>
      <c r="J638" t="s">
        <v>582</v>
      </c>
      <c r="K638" t="s">
        <v>583</v>
      </c>
      <c r="L638" t="s">
        <v>590</v>
      </c>
      <c r="M638" t="s">
        <v>1444</v>
      </c>
      <c r="N638" t="s">
        <v>1396</v>
      </c>
      <c r="O638" t="s">
        <v>583</v>
      </c>
      <c r="P638">
        <v>0</v>
      </c>
      <c r="Q638">
        <v>0</v>
      </c>
      <c r="R638">
        <v>0</v>
      </c>
      <c r="S638">
        <v>0</v>
      </c>
      <c r="T638">
        <v>0</v>
      </c>
      <c r="U638">
        <v>0</v>
      </c>
    </row>
    <row r="639" spans="1:21" x14ac:dyDescent="0.25">
      <c r="A639" t="s">
        <v>4020</v>
      </c>
      <c r="B639" t="s">
        <v>4021</v>
      </c>
      <c r="C639" t="s">
        <v>4022</v>
      </c>
      <c r="D639" t="s">
        <v>4023</v>
      </c>
      <c r="E639" t="s">
        <v>4024</v>
      </c>
      <c r="F639" t="s">
        <v>4025</v>
      </c>
      <c r="G639" t="s">
        <v>1396</v>
      </c>
      <c r="H639" t="s">
        <v>583</v>
      </c>
      <c r="I639" t="s">
        <v>582</v>
      </c>
      <c r="J639" t="s">
        <v>582</v>
      </c>
      <c r="K639" t="s">
        <v>582</v>
      </c>
      <c r="L639" t="s">
        <v>1396</v>
      </c>
      <c r="M639" t="s">
        <v>1396</v>
      </c>
      <c r="N639" t="s">
        <v>1396</v>
      </c>
      <c r="O639" t="s">
        <v>583</v>
      </c>
      <c r="P639">
        <v>47</v>
      </c>
      <c r="Q639">
        <v>0</v>
      </c>
      <c r="R639">
        <v>0</v>
      </c>
      <c r="S639">
        <v>0</v>
      </c>
      <c r="T639">
        <v>0</v>
      </c>
      <c r="U639">
        <v>0</v>
      </c>
    </row>
    <row r="640" spans="1:21" x14ac:dyDescent="0.25">
      <c r="A640" t="s">
        <v>4026</v>
      </c>
      <c r="B640" t="s">
        <v>4027</v>
      </c>
      <c r="C640" t="s">
        <v>4028</v>
      </c>
      <c r="D640" t="s">
        <v>4029</v>
      </c>
      <c r="E640" t="s">
        <v>4030</v>
      </c>
      <c r="F640" t="s">
        <v>4025</v>
      </c>
      <c r="G640" t="s">
        <v>1396</v>
      </c>
      <c r="H640" t="s">
        <v>582</v>
      </c>
      <c r="I640" t="s">
        <v>582</v>
      </c>
      <c r="J640" t="s">
        <v>582</v>
      </c>
      <c r="K640" t="s">
        <v>582</v>
      </c>
      <c r="L640" t="s">
        <v>1396</v>
      </c>
      <c r="M640" t="s">
        <v>1396</v>
      </c>
      <c r="N640" t="s">
        <v>1396</v>
      </c>
      <c r="O640" t="s">
        <v>582</v>
      </c>
      <c r="P640">
        <v>0</v>
      </c>
      <c r="Q640">
        <v>0</v>
      </c>
      <c r="R640">
        <v>0</v>
      </c>
      <c r="S640">
        <v>0</v>
      </c>
      <c r="T640">
        <v>0</v>
      </c>
      <c r="U640">
        <v>0</v>
      </c>
    </row>
    <row r="641" spans="1:21" x14ac:dyDescent="0.25">
      <c r="A641" t="s">
        <v>4031</v>
      </c>
      <c r="B641" t="s">
        <v>1440</v>
      </c>
      <c r="C641" t="s">
        <v>4032</v>
      </c>
      <c r="D641" t="s">
        <v>4033</v>
      </c>
      <c r="E641" t="s">
        <v>4034</v>
      </c>
      <c r="F641" t="s">
        <v>3050</v>
      </c>
      <c r="G641" t="s">
        <v>1396</v>
      </c>
      <c r="H641" t="s">
        <v>583</v>
      </c>
      <c r="I641" t="s">
        <v>582</v>
      </c>
      <c r="J641" t="s">
        <v>582</v>
      </c>
      <c r="K641" t="s">
        <v>582</v>
      </c>
      <c r="L641" t="s">
        <v>1396</v>
      </c>
      <c r="M641" t="s">
        <v>1396</v>
      </c>
      <c r="N641" t="s">
        <v>1396</v>
      </c>
      <c r="O641" t="s">
        <v>583</v>
      </c>
      <c r="P641">
        <v>0</v>
      </c>
      <c r="Q641">
        <v>0</v>
      </c>
      <c r="R641">
        <v>0</v>
      </c>
      <c r="S641">
        <v>0</v>
      </c>
      <c r="T641">
        <v>0</v>
      </c>
      <c r="U641">
        <v>0</v>
      </c>
    </row>
    <row r="642" spans="1:21" x14ac:dyDescent="0.25">
      <c r="A642" t="s">
        <v>4035</v>
      </c>
      <c r="B642" t="s">
        <v>4036</v>
      </c>
      <c r="C642" t="s">
        <v>4037</v>
      </c>
      <c r="D642" t="s">
        <v>4038</v>
      </c>
      <c r="E642" t="s">
        <v>4039</v>
      </c>
      <c r="F642" t="s">
        <v>2135</v>
      </c>
      <c r="G642" t="s">
        <v>1396</v>
      </c>
      <c r="H642" t="s">
        <v>582</v>
      </c>
      <c r="I642" t="s">
        <v>582</v>
      </c>
      <c r="J642" t="s">
        <v>582</v>
      </c>
      <c r="K642" t="s">
        <v>583</v>
      </c>
      <c r="L642" t="s">
        <v>993</v>
      </c>
      <c r="M642" t="s">
        <v>2136</v>
      </c>
      <c r="N642" t="s">
        <v>1396</v>
      </c>
      <c r="O642" t="s">
        <v>583</v>
      </c>
      <c r="P642">
        <v>0</v>
      </c>
      <c r="Q642">
        <v>0</v>
      </c>
      <c r="R642">
        <v>0</v>
      </c>
      <c r="S642">
        <v>0</v>
      </c>
      <c r="T642">
        <v>0</v>
      </c>
      <c r="U642">
        <v>0</v>
      </c>
    </row>
    <row r="643" spans="1:21" x14ac:dyDescent="0.25">
      <c r="A643" t="s">
        <v>4040</v>
      </c>
      <c r="B643" t="s">
        <v>2328</v>
      </c>
      <c r="C643" t="s">
        <v>4041</v>
      </c>
      <c r="D643" t="s">
        <v>4042</v>
      </c>
      <c r="E643" t="s">
        <v>4043</v>
      </c>
      <c r="F643" t="s">
        <v>2135</v>
      </c>
      <c r="G643" t="s">
        <v>1396</v>
      </c>
      <c r="H643" t="s">
        <v>582</v>
      </c>
      <c r="I643" t="s">
        <v>582</v>
      </c>
      <c r="J643" t="s">
        <v>582</v>
      </c>
      <c r="K643" t="s">
        <v>583</v>
      </c>
      <c r="L643" t="s">
        <v>993</v>
      </c>
      <c r="M643" t="s">
        <v>2136</v>
      </c>
      <c r="N643" t="s">
        <v>1396</v>
      </c>
      <c r="O643" t="s">
        <v>583</v>
      </c>
      <c r="P643">
        <v>0</v>
      </c>
      <c r="Q643">
        <v>0</v>
      </c>
      <c r="R643">
        <v>0</v>
      </c>
      <c r="S643">
        <v>0</v>
      </c>
      <c r="T643">
        <v>0</v>
      </c>
      <c r="U643">
        <v>0</v>
      </c>
    </row>
    <row r="644" spans="1:21" x14ac:dyDescent="0.25">
      <c r="A644" t="s">
        <v>4044</v>
      </c>
      <c r="B644" t="s">
        <v>4045</v>
      </c>
      <c r="C644" t="s">
        <v>4046</v>
      </c>
      <c r="D644" t="s">
        <v>4047</v>
      </c>
      <c r="E644" t="s">
        <v>4048</v>
      </c>
      <c r="F644" t="s">
        <v>2135</v>
      </c>
      <c r="G644" t="s">
        <v>1396</v>
      </c>
      <c r="H644" t="s">
        <v>582</v>
      </c>
      <c r="I644" t="s">
        <v>582</v>
      </c>
      <c r="J644" t="s">
        <v>582</v>
      </c>
      <c r="K644" t="s">
        <v>583</v>
      </c>
      <c r="L644" t="s">
        <v>993</v>
      </c>
      <c r="M644" t="s">
        <v>2136</v>
      </c>
      <c r="N644" t="s">
        <v>1396</v>
      </c>
      <c r="O644" t="s">
        <v>582</v>
      </c>
      <c r="P644">
        <v>0</v>
      </c>
      <c r="Q644">
        <v>0</v>
      </c>
      <c r="R644">
        <v>0</v>
      </c>
      <c r="S644">
        <v>0</v>
      </c>
      <c r="T644">
        <v>0</v>
      </c>
      <c r="U644">
        <v>0</v>
      </c>
    </row>
    <row r="645" spans="1:21" x14ac:dyDescent="0.25">
      <c r="A645" t="s">
        <v>4049</v>
      </c>
      <c r="B645" t="s">
        <v>4050</v>
      </c>
      <c r="C645" t="s">
        <v>4051</v>
      </c>
      <c r="D645" t="s">
        <v>4052</v>
      </c>
      <c r="E645" t="s">
        <v>4053</v>
      </c>
      <c r="F645" t="s">
        <v>2135</v>
      </c>
      <c r="G645" t="s">
        <v>1396</v>
      </c>
      <c r="H645" t="s">
        <v>582</v>
      </c>
      <c r="I645" t="s">
        <v>582</v>
      </c>
      <c r="J645" t="s">
        <v>582</v>
      </c>
      <c r="K645" t="s">
        <v>583</v>
      </c>
      <c r="L645" t="s">
        <v>993</v>
      </c>
      <c r="M645" t="s">
        <v>4054</v>
      </c>
      <c r="N645" t="s">
        <v>1396</v>
      </c>
      <c r="O645" t="s">
        <v>583</v>
      </c>
      <c r="P645">
        <v>0</v>
      </c>
      <c r="Q645">
        <v>0</v>
      </c>
      <c r="R645">
        <v>0</v>
      </c>
      <c r="S645">
        <v>0</v>
      </c>
      <c r="T645">
        <v>0</v>
      </c>
      <c r="U645">
        <v>0</v>
      </c>
    </row>
    <row r="646" spans="1:21" x14ac:dyDescent="0.25">
      <c r="A646" t="s">
        <v>4055</v>
      </c>
      <c r="B646" t="s">
        <v>1488</v>
      </c>
      <c r="C646" t="s">
        <v>4056</v>
      </c>
      <c r="D646" t="s">
        <v>4057</v>
      </c>
      <c r="E646" t="s">
        <v>4058</v>
      </c>
      <c r="F646" t="s">
        <v>2135</v>
      </c>
      <c r="G646" t="s">
        <v>1396</v>
      </c>
      <c r="H646" t="s">
        <v>582</v>
      </c>
      <c r="I646" t="s">
        <v>582</v>
      </c>
      <c r="J646" t="s">
        <v>582</v>
      </c>
      <c r="K646" t="s">
        <v>583</v>
      </c>
      <c r="L646" t="s">
        <v>993</v>
      </c>
      <c r="M646" t="s">
        <v>2136</v>
      </c>
      <c r="N646" t="s">
        <v>1396</v>
      </c>
      <c r="O646" t="s">
        <v>582</v>
      </c>
      <c r="P646">
        <v>0</v>
      </c>
      <c r="Q646">
        <v>0</v>
      </c>
      <c r="R646">
        <v>0</v>
      </c>
      <c r="S646">
        <v>0</v>
      </c>
      <c r="T646">
        <v>0</v>
      </c>
      <c r="U646">
        <v>0</v>
      </c>
    </row>
    <row r="647" spans="1:21" x14ac:dyDescent="0.25">
      <c r="A647" t="s">
        <v>4059</v>
      </c>
      <c r="B647" t="s">
        <v>18</v>
      </c>
      <c r="C647" t="s">
        <v>4060</v>
      </c>
      <c r="D647" t="s">
        <v>4061</v>
      </c>
      <c r="E647" t="s">
        <v>4062</v>
      </c>
      <c r="F647" t="s">
        <v>2135</v>
      </c>
      <c r="G647" t="s">
        <v>1396</v>
      </c>
      <c r="H647" t="s">
        <v>582</v>
      </c>
      <c r="I647" t="s">
        <v>582</v>
      </c>
      <c r="J647" t="s">
        <v>582</v>
      </c>
      <c r="K647" t="s">
        <v>583</v>
      </c>
      <c r="L647" t="s">
        <v>993</v>
      </c>
      <c r="M647" t="s">
        <v>2136</v>
      </c>
      <c r="N647" t="s">
        <v>1396</v>
      </c>
      <c r="O647" t="s">
        <v>582</v>
      </c>
      <c r="P647">
        <v>0</v>
      </c>
      <c r="Q647">
        <v>0</v>
      </c>
      <c r="R647">
        <v>0</v>
      </c>
      <c r="S647">
        <v>0</v>
      </c>
      <c r="T647">
        <v>0</v>
      </c>
      <c r="U647">
        <v>0</v>
      </c>
    </row>
    <row r="648" spans="1:21" x14ac:dyDescent="0.25">
      <c r="A648" t="s">
        <v>4063</v>
      </c>
      <c r="B648" t="s">
        <v>4064</v>
      </c>
      <c r="C648" t="s">
        <v>4065</v>
      </c>
      <c r="D648" t="s">
        <v>4066</v>
      </c>
      <c r="E648" t="s">
        <v>4067</v>
      </c>
      <c r="F648" t="s">
        <v>2135</v>
      </c>
      <c r="G648" t="s">
        <v>1396</v>
      </c>
      <c r="H648" t="s">
        <v>582</v>
      </c>
      <c r="I648" t="s">
        <v>582</v>
      </c>
      <c r="J648" t="s">
        <v>582</v>
      </c>
      <c r="K648" t="s">
        <v>583</v>
      </c>
      <c r="L648" t="s">
        <v>993</v>
      </c>
      <c r="M648" t="s">
        <v>2136</v>
      </c>
      <c r="N648" t="s">
        <v>1396</v>
      </c>
      <c r="O648" t="s">
        <v>582</v>
      </c>
      <c r="P648">
        <v>0</v>
      </c>
      <c r="Q648">
        <v>0</v>
      </c>
      <c r="R648">
        <v>0</v>
      </c>
      <c r="S648">
        <v>0</v>
      </c>
      <c r="T648">
        <v>0</v>
      </c>
      <c r="U648">
        <v>0</v>
      </c>
    </row>
    <row r="649" spans="1:21" x14ac:dyDescent="0.25">
      <c r="A649" t="s">
        <v>4068</v>
      </c>
      <c r="B649" t="s">
        <v>2131</v>
      </c>
      <c r="C649" t="s">
        <v>4069</v>
      </c>
      <c r="D649" t="s">
        <v>4070</v>
      </c>
      <c r="E649" t="s">
        <v>4071</v>
      </c>
      <c r="F649" t="s">
        <v>2135</v>
      </c>
      <c r="G649" t="s">
        <v>1396</v>
      </c>
      <c r="H649" t="s">
        <v>582</v>
      </c>
      <c r="I649" t="s">
        <v>582</v>
      </c>
      <c r="J649" t="s">
        <v>582</v>
      </c>
      <c r="K649" t="s">
        <v>583</v>
      </c>
      <c r="L649" t="s">
        <v>993</v>
      </c>
      <c r="M649" t="s">
        <v>2136</v>
      </c>
      <c r="N649" t="s">
        <v>1396</v>
      </c>
      <c r="O649" t="s">
        <v>582</v>
      </c>
      <c r="P649">
        <v>0</v>
      </c>
      <c r="Q649">
        <v>0</v>
      </c>
      <c r="R649">
        <v>0</v>
      </c>
      <c r="S649">
        <v>0</v>
      </c>
      <c r="T649">
        <v>0</v>
      </c>
      <c r="U649">
        <v>0</v>
      </c>
    </row>
    <row r="650" spans="1:21" x14ac:dyDescent="0.25">
      <c r="A650" t="s">
        <v>4072</v>
      </c>
      <c r="B650" t="s">
        <v>4073</v>
      </c>
      <c r="C650" t="s">
        <v>3964</v>
      </c>
      <c r="D650" t="s">
        <v>4074</v>
      </c>
      <c r="E650" t="s">
        <v>4075</v>
      </c>
      <c r="F650" t="s">
        <v>2135</v>
      </c>
      <c r="G650" t="s">
        <v>1396</v>
      </c>
      <c r="H650" t="s">
        <v>582</v>
      </c>
      <c r="I650" t="s">
        <v>582</v>
      </c>
      <c r="J650" t="s">
        <v>582</v>
      </c>
      <c r="K650" t="s">
        <v>583</v>
      </c>
      <c r="L650" t="s">
        <v>993</v>
      </c>
      <c r="M650" t="s">
        <v>4054</v>
      </c>
      <c r="N650" t="s">
        <v>1396</v>
      </c>
      <c r="O650" t="s">
        <v>583</v>
      </c>
      <c r="P650">
        <v>0</v>
      </c>
      <c r="Q650">
        <v>0</v>
      </c>
      <c r="R650">
        <v>0</v>
      </c>
      <c r="S650">
        <v>0</v>
      </c>
      <c r="T650">
        <v>0</v>
      </c>
      <c r="U650">
        <v>0</v>
      </c>
    </row>
    <row r="651" spans="1:21" x14ac:dyDescent="0.25">
      <c r="A651" t="s">
        <v>4076</v>
      </c>
      <c r="B651" t="s">
        <v>2153</v>
      </c>
      <c r="C651" t="s">
        <v>2154</v>
      </c>
      <c r="D651" t="s">
        <v>4077</v>
      </c>
      <c r="E651" t="s">
        <v>4078</v>
      </c>
      <c r="F651" t="s">
        <v>2135</v>
      </c>
      <c r="G651" t="s">
        <v>1396</v>
      </c>
      <c r="H651" t="s">
        <v>582</v>
      </c>
      <c r="I651" t="s">
        <v>582</v>
      </c>
      <c r="J651" t="s">
        <v>582</v>
      </c>
      <c r="K651" t="s">
        <v>583</v>
      </c>
      <c r="L651" t="s">
        <v>993</v>
      </c>
      <c r="M651" t="s">
        <v>2146</v>
      </c>
      <c r="N651" t="s">
        <v>1396</v>
      </c>
      <c r="O651" t="s">
        <v>583</v>
      </c>
      <c r="P651">
        <v>0</v>
      </c>
      <c r="Q651">
        <v>0</v>
      </c>
      <c r="R651">
        <v>0</v>
      </c>
      <c r="S651">
        <v>0</v>
      </c>
      <c r="T651">
        <v>0</v>
      </c>
      <c r="U651">
        <v>0</v>
      </c>
    </row>
    <row r="652" spans="1:21" x14ac:dyDescent="0.25">
      <c r="A652" t="s">
        <v>4079</v>
      </c>
      <c r="B652" t="s">
        <v>2008</v>
      </c>
      <c r="C652" t="s">
        <v>2163</v>
      </c>
      <c r="D652" t="s">
        <v>2164</v>
      </c>
      <c r="E652" t="s">
        <v>4080</v>
      </c>
      <c r="F652" t="s">
        <v>2135</v>
      </c>
      <c r="G652" t="s">
        <v>1396</v>
      </c>
      <c r="H652" t="s">
        <v>582</v>
      </c>
      <c r="I652" t="s">
        <v>582</v>
      </c>
      <c r="J652" t="s">
        <v>582</v>
      </c>
      <c r="K652" t="s">
        <v>583</v>
      </c>
      <c r="L652" t="s">
        <v>993</v>
      </c>
      <c r="M652" t="s">
        <v>2136</v>
      </c>
      <c r="N652" t="s">
        <v>1396</v>
      </c>
      <c r="O652" t="s">
        <v>583</v>
      </c>
      <c r="P652">
        <v>0</v>
      </c>
      <c r="Q652">
        <v>0</v>
      </c>
      <c r="R652">
        <v>0</v>
      </c>
      <c r="S652">
        <v>0</v>
      </c>
      <c r="T652">
        <v>0</v>
      </c>
      <c r="U652">
        <v>0</v>
      </c>
    </row>
    <row r="653" spans="1:21" x14ac:dyDescent="0.25">
      <c r="A653" t="s">
        <v>4081</v>
      </c>
      <c r="B653" t="s">
        <v>1905</v>
      </c>
      <c r="C653" t="s">
        <v>2148</v>
      </c>
      <c r="D653" t="s">
        <v>4082</v>
      </c>
      <c r="E653" t="s">
        <v>4083</v>
      </c>
      <c r="F653" t="s">
        <v>2135</v>
      </c>
      <c r="G653" t="s">
        <v>1396</v>
      </c>
      <c r="H653" t="s">
        <v>582</v>
      </c>
      <c r="I653" t="s">
        <v>582</v>
      </c>
      <c r="J653" t="s">
        <v>582</v>
      </c>
      <c r="K653" t="s">
        <v>582</v>
      </c>
      <c r="L653" t="s">
        <v>1396</v>
      </c>
      <c r="M653" t="s">
        <v>1396</v>
      </c>
      <c r="N653" t="s">
        <v>1396</v>
      </c>
      <c r="O653" t="s">
        <v>582</v>
      </c>
      <c r="P653">
        <v>0</v>
      </c>
      <c r="Q653">
        <v>0</v>
      </c>
      <c r="R653">
        <v>0</v>
      </c>
      <c r="S653">
        <v>0</v>
      </c>
      <c r="T653">
        <v>0</v>
      </c>
      <c r="U653">
        <v>0</v>
      </c>
    </row>
    <row r="654" spans="1:21" x14ac:dyDescent="0.25">
      <c r="A654" t="s">
        <v>4084</v>
      </c>
      <c r="B654" t="s">
        <v>3941</v>
      </c>
      <c r="C654" t="s">
        <v>4085</v>
      </c>
      <c r="D654" t="s">
        <v>4086</v>
      </c>
      <c r="E654" t="s">
        <v>4087</v>
      </c>
      <c r="F654" t="s">
        <v>2737</v>
      </c>
      <c r="G654" t="s">
        <v>1396</v>
      </c>
      <c r="H654" t="s">
        <v>582</v>
      </c>
      <c r="I654" t="s">
        <v>582</v>
      </c>
      <c r="J654" t="s">
        <v>582</v>
      </c>
      <c r="K654" t="s">
        <v>582</v>
      </c>
      <c r="L654" t="s">
        <v>1396</v>
      </c>
      <c r="M654" t="s">
        <v>1396</v>
      </c>
      <c r="N654" t="s">
        <v>1396</v>
      </c>
      <c r="O654" t="s">
        <v>582</v>
      </c>
      <c r="P654">
        <v>0</v>
      </c>
      <c r="Q654">
        <v>0</v>
      </c>
      <c r="R654">
        <v>0</v>
      </c>
      <c r="S654">
        <v>0</v>
      </c>
      <c r="T654">
        <v>0</v>
      </c>
      <c r="U654">
        <v>0</v>
      </c>
    </row>
    <row r="655" spans="1:21" x14ac:dyDescent="0.25">
      <c r="A655" t="s">
        <v>4088</v>
      </c>
      <c r="B655" t="s">
        <v>4089</v>
      </c>
      <c r="C655" t="s">
        <v>4090</v>
      </c>
      <c r="D655" t="s">
        <v>4091</v>
      </c>
      <c r="E655" t="s">
        <v>4092</v>
      </c>
      <c r="F655" t="s">
        <v>2737</v>
      </c>
      <c r="G655" t="s">
        <v>1396</v>
      </c>
      <c r="H655" t="s">
        <v>582</v>
      </c>
      <c r="I655" t="s">
        <v>582</v>
      </c>
      <c r="J655" t="s">
        <v>582</v>
      </c>
      <c r="K655" t="s">
        <v>582</v>
      </c>
      <c r="L655" t="s">
        <v>1396</v>
      </c>
      <c r="M655" t="s">
        <v>1396</v>
      </c>
      <c r="N655" t="s">
        <v>1396</v>
      </c>
      <c r="O655" t="s">
        <v>582</v>
      </c>
      <c r="P655">
        <v>0</v>
      </c>
      <c r="Q655">
        <v>0</v>
      </c>
      <c r="R655">
        <v>0</v>
      </c>
      <c r="S655">
        <v>0</v>
      </c>
      <c r="T655">
        <v>0</v>
      </c>
      <c r="U655">
        <v>0</v>
      </c>
    </row>
    <row r="656" spans="1:21" x14ac:dyDescent="0.25">
      <c r="A656" t="s">
        <v>4093</v>
      </c>
      <c r="B656" t="s">
        <v>4094</v>
      </c>
      <c r="C656" t="s">
        <v>4095</v>
      </c>
      <c r="D656" t="s">
        <v>4096</v>
      </c>
      <c r="E656" t="s">
        <v>4097</v>
      </c>
      <c r="F656" t="s">
        <v>3105</v>
      </c>
      <c r="G656" t="s">
        <v>1396</v>
      </c>
      <c r="H656" t="s">
        <v>583</v>
      </c>
      <c r="I656" t="s">
        <v>583</v>
      </c>
      <c r="J656" t="s">
        <v>582</v>
      </c>
      <c r="K656" t="s">
        <v>582</v>
      </c>
      <c r="L656" t="s">
        <v>1396</v>
      </c>
      <c r="M656" t="s">
        <v>1396</v>
      </c>
      <c r="N656" t="s">
        <v>1396</v>
      </c>
      <c r="O656" t="s">
        <v>583</v>
      </c>
      <c r="P656">
        <v>0</v>
      </c>
      <c r="Q656">
        <v>82</v>
      </c>
      <c r="R656">
        <v>0</v>
      </c>
      <c r="S656">
        <v>0</v>
      </c>
      <c r="T656">
        <v>0</v>
      </c>
      <c r="U656">
        <v>0</v>
      </c>
    </row>
    <row r="657" spans="1:21" x14ac:dyDescent="0.25">
      <c r="A657" t="s">
        <v>4098</v>
      </c>
      <c r="B657" t="s">
        <v>979</v>
      </c>
      <c r="C657" t="s">
        <v>980</v>
      </c>
      <c r="D657" t="s">
        <v>981</v>
      </c>
      <c r="E657" t="s">
        <v>982</v>
      </c>
      <c r="F657" t="s">
        <v>581</v>
      </c>
      <c r="G657" t="s">
        <v>1396</v>
      </c>
      <c r="H657" t="s">
        <v>582</v>
      </c>
      <c r="I657" t="s">
        <v>582</v>
      </c>
      <c r="J657" t="s">
        <v>582</v>
      </c>
      <c r="K657" t="s">
        <v>582</v>
      </c>
      <c r="L657" t="s">
        <v>1396</v>
      </c>
      <c r="M657" t="s">
        <v>1396</v>
      </c>
      <c r="N657" t="s">
        <v>1396</v>
      </c>
      <c r="O657" t="s">
        <v>582</v>
      </c>
      <c r="P657">
        <v>0</v>
      </c>
      <c r="Q657">
        <v>0</v>
      </c>
      <c r="R657">
        <v>0</v>
      </c>
      <c r="S657">
        <v>0</v>
      </c>
      <c r="T657">
        <v>0</v>
      </c>
      <c r="U657">
        <v>0</v>
      </c>
    </row>
    <row r="658" spans="1:21" x14ac:dyDescent="0.25">
      <c r="A658" t="s">
        <v>4099</v>
      </c>
      <c r="B658" t="s">
        <v>1543</v>
      </c>
      <c r="C658" t="s">
        <v>4100</v>
      </c>
      <c r="D658" t="s">
        <v>4101</v>
      </c>
      <c r="E658" t="s">
        <v>4102</v>
      </c>
      <c r="F658" t="s">
        <v>1407</v>
      </c>
      <c r="G658" t="s">
        <v>1413</v>
      </c>
      <c r="H658" t="s">
        <v>582</v>
      </c>
      <c r="I658" t="s">
        <v>582</v>
      </c>
      <c r="J658" t="s">
        <v>582</v>
      </c>
      <c r="K658" t="s">
        <v>582</v>
      </c>
      <c r="L658" t="s">
        <v>1396</v>
      </c>
      <c r="M658" t="s">
        <v>1396</v>
      </c>
      <c r="N658" t="s">
        <v>1396</v>
      </c>
      <c r="O658" t="s">
        <v>582</v>
      </c>
      <c r="P658">
        <v>0</v>
      </c>
      <c r="Q658">
        <v>0</v>
      </c>
      <c r="R658">
        <v>0</v>
      </c>
      <c r="S658">
        <v>0</v>
      </c>
      <c r="T658">
        <v>0</v>
      </c>
      <c r="U658">
        <v>0</v>
      </c>
    </row>
    <row r="659" spans="1:21" x14ac:dyDescent="0.25">
      <c r="A659" t="s">
        <v>4103</v>
      </c>
      <c r="B659" t="s">
        <v>983</v>
      </c>
      <c r="C659" t="s">
        <v>984</v>
      </c>
      <c r="D659" t="s">
        <v>985</v>
      </c>
      <c r="E659" t="s">
        <v>986</v>
      </c>
      <c r="F659" t="s">
        <v>581</v>
      </c>
      <c r="G659" t="s">
        <v>1396</v>
      </c>
      <c r="H659" t="s">
        <v>582</v>
      </c>
      <c r="I659" t="s">
        <v>582</v>
      </c>
      <c r="J659" t="s">
        <v>582</v>
      </c>
      <c r="K659" t="s">
        <v>583</v>
      </c>
      <c r="L659" t="s">
        <v>584</v>
      </c>
      <c r="M659" t="s">
        <v>581</v>
      </c>
      <c r="N659" t="s">
        <v>1396</v>
      </c>
      <c r="O659" t="s">
        <v>583</v>
      </c>
      <c r="P659">
        <v>0</v>
      </c>
      <c r="Q659">
        <v>0</v>
      </c>
      <c r="R659">
        <v>0</v>
      </c>
      <c r="S659">
        <v>0</v>
      </c>
      <c r="T659">
        <v>0</v>
      </c>
      <c r="U659">
        <v>0</v>
      </c>
    </row>
    <row r="660" spans="1:21" x14ac:dyDescent="0.25">
      <c r="A660" t="s">
        <v>4104</v>
      </c>
      <c r="B660" t="s">
        <v>800</v>
      </c>
      <c r="C660" t="s">
        <v>801</v>
      </c>
      <c r="D660" t="s">
        <v>987</v>
      </c>
      <c r="E660" t="s">
        <v>988</v>
      </c>
      <c r="F660" t="s">
        <v>581</v>
      </c>
      <c r="G660" t="s">
        <v>1396</v>
      </c>
      <c r="H660" t="s">
        <v>582</v>
      </c>
      <c r="I660" t="s">
        <v>583</v>
      </c>
      <c r="J660" t="s">
        <v>582</v>
      </c>
      <c r="K660" t="s">
        <v>582</v>
      </c>
      <c r="L660" t="s">
        <v>1396</v>
      </c>
      <c r="M660" t="s">
        <v>1396</v>
      </c>
      <c r="N660" t="s">
        <v>1396</v>
      </c>
      <c r="O660" t="s">
        <v>582</v>
      </c>
      <c r="P660">
        <v>0</v>
      </c>
      <c r="Q660">
        <v>0</v>
      </c>
      <c r="R660">
        <v>0</v>
      </c>
      <c r="S660">
        <v>0</v>
      </c>
      <c r="T660">
        <v>0</v>
      </c>
      <c r="U660">
        <v>0</v>
      </c>
    </row>
    <row r="661" spans="1:21" x14ac:dyDescent="0.25">
      <c r="A661" t="s">
        <v>4105</v>
      </c>
      <c r="B661" t="s">
        <v>4106</v>
      </c>
      <c r="C661" t="s">
        <v>1896</v>
      </c>
      <c r="D661" t="s">
        <v>4107</v>
      </c>
      <c r="E661" t="s">
        <v>4108</v>
      </c>
      <c r="F661" t="s">
        <v>1565</v>
      </c>
      <c r="G661" t="s">
        <v>1396</v>
      </c>
      <c r="H661" t="s">
        <v>583</v>
      </c>
      <c r="I661" t="s">
        <v>582</v>
      </c>
      <c r="J661" t="s">
        <v>582</v>
      </c>
      <c r="K661" t="s">
        <v>582</v>
      </c>
      <c r="L661" t="s">
        <v>1396</v>
      </c>
      <c r="M661" t="s">
        <v>1396</v>
      </c>
      <c r="N661" t="s">
        <v>1396</v>
      </c>
      <c r="O661" t="s">
        <v>583</v>
      </c>
      <c r="P661">
        <v>18</v>
      </c>
      <c r="Q661">
        <v>2</v>
      </c>
      <c r="R661">
        <v>0</v>
      </c>
      <c r="S661">
        <v>0</v>
      </c>
      <c r="T661">
        <v>0</v>
      </c>
      <c r="U661">
        <v>0</v>
      </c>
    </row>
    <row r="662" spans="1:21" x14ac:dyDescent="0.25">
      <c r="A662" t="s">
        <v>4109</v>
      </c>
      <c r="B662" t="s">
        <v>4110</v>
      </c>
      <c r="C662" t="s">
        <v>4111</v>
      </c>
      <c r="D662" t="s">
        <v>4112</v>
      </c>
      <c r="E662" t="s">
        <v>4113</v>
      </c>
      <c r="F662" t="s">
        <v>1565</v>
      </c>
      <c r="G662" t="s">
        <v>1396</v>
      </c>
      <c r="H662" t="s">
        <v>583</v>
      </c>
      <c r="I662" t="s">
        <v>582</v>
      </c>
      <c r="J662" t="s">
        <v>582</v>
      </c>
      <c r="K662" t="s">
        <v>582</v>
      </c>
      <c r="L662" t="s">
        <v>1396</v>
      </c>
      <c r="M662" t="s">
        <v>1396</v>
      </c>
      <c r="N662" t="s">
        <v>1396</v>
      </c>
      <c r="O662" t="s">
        <v>583</v>
      </c>
      <c r="P662">
        <v>36</v>
      </c>
      <c r="Q662">
        <v>2</v>
      </c>
      <c r="R662">
        <v>0</v>
      </c>
      <c r="S662">
        <v>0</v>
      </c>
      <c r="T662">
        <v>0</v>
      </c>
      <c r="U662">
        <v>0</v>
      </c>
    </row>
    <row r="663" spans="1:21" x14ac:dyDescent="0.25">
      <c r="A663" t="s">
        <v>4114</v>
      </c>
      <c r="B663" t="s">
        <v>4115</v>
      </c>
      <c r="C663" t="s">
        <v>4116</v>
      </c>
      <c r="D663" t="s">
        <v>4117</v>
      </c>
      <c r="E663" t="s">
        <v>4118</v>
      </c>
      <c r="F663" t="s">
        <v>1565</v>
      </c>
      <c r="G663" t="s">
        <v>1396</v>
      </c>
      <c r="H663" t="s">
        <v>583</v>
      </c>
      <c r="I663" t="s">
        <v>582</v>
      </c>
      <c r="J663" t="s">
        <v>582</v>
      </c>
      <c r="K663" t="s">
        <v>582</v>
      </c>
      <c r="L663" t="s">
        <v>1396</v>
      </c>
      <c r="M663" t="s">
        <v>1396</v>
      </c>
      <c r="N663" t="s">
        <v>1396</v>
      </c>
      <c r="O663" t="s">
        <v>583</v>
      </c>
      <c r="P663">
        <v>67</v>
      </c>
      <c r="Q663">
        <v>4</v>
      </c>
      <c r="R663">
        <v>0</v>
      </c>
      <c r="S663">
        <v>0</v>
      </c>
      <c r="T663">
        <v>0</v>
      </c>
      <c r="U663">
        <v>0</v>
      </c>
    </row>
    <row r="664" spans="1:21" x14ac:dyDescent="0.25">
      <c r="A664" t="s">
        <v>4119</v>
      </c>
      <c r="B664" t="s">
        <v>4120</v>
      </c>
      <c r="C664" t="s">
        <v>2770</v>
      </c>
      <c r="D664" t="s">
        <v>4121</v>
      </c>
      <c r="E664" t="s">
        <v>4122</v>
      </c>
      <c r="F664" t="s">
        <v>1407</v>
      </c>
      <c r="G664" t="s">
        <v>1413</v>
      </c>
      <c r="H664" t="s">
        <v>583</v>
      </c>
      <c r="I664" t="s">
        <v>583</v>
      </c>
      <c r="J664" t="s">
        <v>582</v>
      </c>
      <c r="K664" t="s">
        <v>583</v>
      </c>
      <c r="L664" t="s">
        <v>590</v>
      </c>
      <c r="M664" t="s">
        <v>1407</v>
      </c>
      <c r="N664" t="s">
        <v>1396</v>
      </c>
      <c r="O664" t="s">
        <v>583</v>
      </c>
      <c r="P664">
        <v>169</v>
      </c>
      <c r="Q664">
        <v>5</v>
      </c>
      <c r="R664">
        <v>27</v>
      </c>
      <c r="S664">
        <v>2</v>
      </c>
      <c r="T664">
        <v>0</v>
      </c>
      <c r="U664">
        <v>0</v>
      </c>
    </row>
    <row r="665" spans="1:21" x14ac:dyDescent="0.25">
      <c r="A665" t="s">
        <v>4123</v>
      </c>
      <c r="B665" t="s">
        <v>4124</v>
      </c>
      <c r="C665" t="s">
        <v>4125</v>
      </c>
      <c r="D665" t="s">
        <v>4126</v>
      </c>
      <c r="E665" t="s">
        <v>4127</v>
      </c>
      <c r="F665" t="s">
        <v>2852</v>
      </c>
      <c r="G665" t="s">
        <v>1396</v>
      </c>
      <c r="H665" t="s">
        <v>582</v>
      </c>
      <c r="I665" t="s">
        <v>582</v>
      </c>
      <c r="J665" t="s">
        <v>582</v>
      </c>
      <c r="K665" t="s">
        <v>582</v>
      </c>
      <c r="L665" t="s">
        <v>1396</v>
      </c>
      <c r="M665" t="s">
        <v>1396</v>
      </c>
      <c r="N665" t="s">
        <v>1396</v>
      </c>
      <c r="O665" t="s">
        <v>582</v>
      </c>
      <c r="P665">
        <v>0</v>
      </c>
      <c r="Q665">
        <v>0</v>
      </c>
      <c r="R665">
        <v>0</v>
      </c>
      <c r="S665">
        <v>0</v>
      </c>
      <c r="T665">
        <v>0</v>
      </c>
      <c r="U665">
        <v>0</v>
      </c>
    </row>
    <row r="666" spans="1:21" x14ac:dyDescent="0.25">
      <c r="A666" t="s">
        <v>4128</v>
      </c>
      <c r="B666" t="s">
        <v>989</v>
      </c>
      <c r="C666" t="s">
        <v>990</v>
      </c>
      <c r="D666" t="s">
        <v>991</v>
      </c>
      <c r="E666" t="s">
        <v>992</v>
      </c>
      <c r="F666" t="s">
        <v>581</v>
      </c>
      <c r="G666" t="s">
        <v>1396</v>
      </c>
      <c r="H666" t="s">
        <v>582</v>
      </c>
      <c r="I666" t="s">
        <v>582</v>
      </c>
      <c r="J666" t="s">
        <v>582</v>
      </c>
      <c r="K666" t="s">
        <v>583</v>
      </c>
      <c r="L666" t="s">
        <v>993</v>
      </c>
      <c r="M666" t="s">
        <v>581</v>
      </c>
      <c r="N666" t="s">
        <v>1396</v>
      </c>
      <c r="O666" t="s">
        <v>583</v>
      </c>
      <c r="P666">
        <v>0</v>
      </c>
      <c r="Q666">
        <v>0</v>
      </c>
      <c r="R666">
        <v>0</v>
      </c>
      <c r="S666">
        <v>0</v>
      </c>
      <c r="T666">
        <v>0</v>
      </c>
      <c r="U666">
        <v>0</v>
      </c>
    </row>
    <row r="667" spans="1:21" x14ac:dyDescent="0.25">
      <c r="A667" t="s">
        <v>4129</v>
      </c>
      <c r="B667" t="s">
        <v>994</v>
      </c>
      <c r="C667" t="s">
        <v>995</v>
      </c>
      <c r="D667" t="s">
        <v>996</v>
      </c>
      <c r="E667" t="s">
        <v>997</v>
      </c>
      <c r="F667" t="s">
        <v>581</v>
      </c>
      <c r="G667" t="s">
        <v>1396</v>
      </c>
      <c r="H667" t="s">
        <v>582</v>
      </c>
      <c r="I667" t="s">
        <v>582</v>
      </c>
      <c r="J667" t="s">
        <v>582</v>
      </c>
      <c r="K667" t="s">
        <v>583</v>
      </c>
      <c r="L667" t="s">
        <v>993</v>
      </c>
      <c r="M667" t="s">
        <v>581</v>
      </c>
      <c r="N667" t="s">
        <v>1396</v>
      </c>
      <c r="O667" t="s">
        <v>583</v>
      </c>
      <c r="P667">
        <v>0</v>
      </c>
      <c r="Q667">
        <v>0</v>
      </c>
      <c r="R667">
        <v>0</v>
      </c>
      <c r="S667">
        <v>0</v>
      </c>
      <c r="T667">
        <v>0</v>
      </c>
      <c r="U667">
        <v>0</v>
      </c>
    </row>
    <row r="668" spans="1:21" x14ac:dyDescent="0.25">
      <c r="A668" t="s">
        <v>4130</v>
      </c>
      <c r="B668" t="s">
        <v>998</v>
      </c>
      <c r="C668" t="s">
        <v>999</v>
      </c>
      <c r="D668" t="s">
        <v>1000</v>
      </c>
      <c r="E668" t="s">
        <v>1001</v>
      </c>
      <c r="F668" t="s">
        <v>581</v>
      </c>
      <c r="G668" t="s">
        <v>1396</v>
      </c>
      <c r="H668" t="s">
        <v>582</v>
      </c>
      <c r="I668" t="s">
        <v>582</v>
      </c>
      <c r="J668" t="s">
        <v>582</v>
      </c>
      <c r="K668" t="s">
        <v>583</v>
      </c>
      <c r="L668" t="s">
        <v>993</v>
      </c>
      <c r="M668" t="s">
        <v>581</v>
      </c>
      <c r="N668" t="s">
        <v>1396</v>
      </c>
      <c r="O668" t="s">
        <v>583</v>
      </c>
      <c r="P668">
        <v>0</v>
      </c>
      <c r="Q668">
        <v>0</v>
      </c>
      <c r="R668">
        <v>0</v>
      </c>
      <c r="S668">
        <v>0</v>
      </c>
      <c r="T668">
        <v>0</v>
      </c>
      <c r="U668">
        <v>0</v>
      </c>
    </row>
    <row r="669" spans="1:21" x14ac:dyDescent="0.25">
      <c r="A669" t="s">
        <v>4131</v>
      </c>
      <c r="B669" t="s">
        <v>2024</v>
      </c>
      <c r="C669" t="s">
        <v>2537</v>
      </c>
      <c r="D669" t="s">
        <v>4132</v>
      </c>
      <c r="E669" t="s">
        <v>4133</v>
      </c>
      <c r="F669" t="s">
        <v>1407</v>
      </c>
      <c r="G669" t="s">
        <v>1413</v>
      </c>
      <c r="H669" t="s">
        <v>582</v>
      </c>
      <c r="I669" t="s">
        <v>583</v>
      </c>
      <c r="J669" t="s">
        <v>582</v>
      </c>
      <c r="K669" t="s">
        <v>583</v>
      </c>
      <c r="L669" t="s">
        <v>590</v>
      </c>
      <c r="M669" t="s">
        <v>1444</v>
      </c>
      <c r="N669" t="s">
        <v>1396</v>
      </c>
      <c r="O669" t="s">
        <v>583</v>
      </c>
      <c r="P669">
        <v>0</v>
      </c>
      <c r="Q669">
        <v>0</v>
      </c>
      <c r="R669">
        <v>0</v>
      </c>
      <c r="S669">
        <v>0</v>
      </c>
      <c r="T669">
        <v>0</v>
      </c>
      <c r="U669">
        <v>0</v>
      </c>
    </row>
    <row r="670" spans="1:21" x14ac:dyDescent="0.25">
      <c r="A670" t="s">
        <v>4134</v>
      </c>
      <c r="B670" t="s">
        <v>4135</v>
      </c>
      <c r="C670" t="s">
        <v>4136</v>
      </c>
      <c r="D670" t="s">
        <v>4137</v>
      </c>
      <c r="E670" t="s">
        <v>4138</v>
      </c>
      <c r="F670" t="s">
        <v>1592</v>
      </c>
      <c r="G670" t="s">
        <v>1396</v>
      </c>
      <c r="H670" t="s">
        <v>583</v>
      </c>
      <c r="I670" t="s">
        <v>583</v>
      </c>
      <c r="J670" t="s">
        <v>582</v>
      </c>
      <c r="K670" t="s">
        <v>582</v>
      </c>
      <c r="L670" t="s">
        <v>1396</v>
      </c>
      <c r="M670" t="s">
        <v>1396</v>
      </c>
      <c r="N670" t="s">
        <v>1396</v>
      </c>
      <c r="O670" t="s">
        <v>583</v>
      </c>
      <c r="P670">
        <v>2</v>
      </c>
      <c r="Q670">
        <v>0</v>
      </c>
      <c r="R670">
        <v>4</v>
      </c>
      <c r="S670">
        <v>0</v>
      </c>
      <c r="T670">
        <v>0</v>
      </c>
      <c r="U670">
        <v>0</v>
      </c>
    </row>
    <row r="671" spans="1:21" x14ac:dyDescent="0.25">
      <c r="A671" t="s">
        <v>4139</v>
      </c>
      <c r="B671" t="s">
        <v>3149</v>
      </c>
      <c r="C671" t="s">
        <v>4140</v>
      </c>
      <c r="D671" t="s">
        <v>4141</v>
      </c>
      <c r="E671" t="s">
        <v>4142</v>
      </c>
      <c r="F671" t="s">
        <v>1592</v>
      </c>
      <c r="G671" t="s">
        <v>1396</v>
      </c>
      <c r="H671" t="s">
        <v>582</v>
      </c>
      <c r="I671" t="s">
        <v>583</v>
      </c>
      <c r="J671" t="s">
        <v>582</v>
      </c>
      <c r="K671" t="s">
        <v>583</v>
      </c>
      <c r="L671" t="s">
        <v>590</v>
      </c>
      <c r="M671" t="s">
        <v>4143</v>
      </c>
      <c r="N671" t="s">
        <v>1396</v>
      </c>
      <c r="O671" t="s">
        <v>583</v>
      </c>
      <c r="P671">
        <v>0</v>
      </c>
      <c r="Q671">
        <v>0</v>
      </c>
      <c r="R671">
        <v>5</v>
      </c>
      <c r="S671">
        <v>0</v>
      </c>
      <c r="T671">
        <v>0</v>
      </c>
      <c r="U671">
        <v>0</v>
      </c>
    </row>
    <row r="672" spans="1:21" x14ac:dyDescent="0.25">
      <c r="A672" t="s">
        <v>4144</v>
      </c>
      <c r="B672" t="s">
        <v>3350</v>
      </c>
      <c r="C672" t="s">
        <v>4145</v>
      </c>
      <c r="D672" t="s">
        <v>4146</v>
      </c>
      <c r="E672" t="s">
        <v>4147</v>
      </c>
      <c r="F672" t="s">
        <v>1592</v>
      </c>
      <c r="G672" t="s">
        <v>1396</v>
      </c>
      <c r="H672" t="s">
        <v>582</v>
      </c>
      <c r="I672" t="s">
        <v>582</v>
      </c>
      <c r="J672" t="s">
        <v>582</v>
      </c>
      <c r="K672" t="s">
        <v>582</v>
      </c>
      <c r="L672" t="s">
        <v>1396</v>
      </c>
      <c r="M672" t="s">
        <v>1396</v>
      </c>
      <c r="N672" t="s">
        <v>1396</v>
      </c>
      <c r="O672" t="s">
        <v>582</v>
      </c>
      <c r="P672">
        <v>0</v>
      </c>
      <c r="Q672">
        <v>0</v>
      </c>
      <c r="R672">
        <v>0</v>
      </c>
      <c r="S672">
        <v>0</v>
      </c>
      <c r="T672">
        <v>0</v>
      </c>
      <c r="U672">
        <v>0</v>
      </c>
    </row>
    <row r="673" spans="1:21" x14ac:dyDescent="0.25">
      <c r="A673" t="s">
        <v>4148</v>
      </c>
      <c r="B673" t="s">
        <v>4149</v>
      </c>
      <c r="C673" t="s">
        <v>4150</v>
      </c>
      <c r="D673" t="s">
        <v>4151</v>
      </c>
      <c r="E673" t="s">
        <v>4152</v>
      </c>
      <c r="F673" t="s">
        <v>1592</v>
      </c>
      <c r="G673" t="s">
        <v>1396</v>
      </c>
      <c r="H673" t="s">
        <v>583</v>
      </c>
      <c r="I673" t="s">
        <v>583</v>
      </c>
      <c r="J673" t="s">
        <v>582</v>
      </c>
      <c r="K673" t="s">
        <v>582</v>
      </c>
      <c r="L673" t="s">
        <v>1396</v>
      </c>
      <c r="M673" t="s">
        <v>1396</v>
      </c>
      <c r="N673" t="s">
        <v>1396</v>
      </c>
      <c r="O673" t="s">
        <v>583</v>
      </c>
      <c r="P673">
        <v>7</v>
      </c>
      <c r="Q673">
        <v>0</v>
      </c>
      <c r="R673">
        <v>9</v>
      </c>
      <c r="S673">
        <v>0</v>
      </c>
      <c r="T673">
        <v>0</v>
      </c>
      <c r="U673">
        <v>0</v>
      </c>
    </row>
    <row r="674" spans="1:21" x14ac:dyDescent="0.25">
      <c r="A674" t="s">
        <v>4153</v>
      </c>
      <c r="B674" t="s">
        <v>4154</v>
      </c>
      <c r="C674" t="s">
        <v>4155</v>
      </c>
      <c r="D674" t="s">
        <v>4156</v>
      </c>
      <c r="E674" t="s">
        <v>4157</v>
      </c>
      <c r="F674" t="s">
        <v>2323</v>
      </c>
      <c r="G674" t="s">
        <v>1396</v>
      </c>
      <c r="H674" t="s">
        <v>582</v>
      </c>
      <c r="I674" t="s">
        <v>583</v>
      </c>
      <c r="J674" t="s">
        <v>582</v>
      </c>
      <c r="K674" t="s">
        <v>583</v>
      </c>
      <c r="L674" t="s">
        <v>584</v>
      </c>
      <c r="M674" t="s">
        <v>4158</v>
      </c>
      <c r="N674" t="s">
        <v>1396</v>
      </c>
      <c r="O674" t="s">
        <v>583</v>
      </c>
      <c r="P674">
        <v>0</v>
      </c>
      <c r="Q674">
        <v>0</v>
      </c>
      <c r="R674">
        <v>5</v>
      </c>
      <c r="S674">
        <v>0</v>
      </c>
      <c r="T674">
        <v>0</v>
      </c>
      <c r="U674">
        <v>0</v>
      </c>
    </row>
    <row r="675" spans="1:21" x14ac:dyDescent="0.25">
      <c r="A675" t="s">
        <v>4159</v>
      </c>
      <c r="B675" t="s">
        <v>2949</v>
      </c>
      <c r="C675" t="s">
        <v>4160</v>
      </c>
      <c r="D675" t="s">
        <v>4161</v>
      </c>
      <c r="E675" t="s">
        <v>4162</v>
      </c>
      <c r="F675" t="s">
        <v>2893</v>
      </c>
      <c r="G675" t="s">
        <v>1396</v>
      </c>
      <c r="H675" t="s">
        <v>583</v>
      </c>
      <c r="I675" t="s">
        <v>582</v>
      </c>
      <c r="J675" t="s">
        <v>582</v>
      </c>
      <c r="K675" t="s">
        <v>582</v>
      </c>
      <c r="L675" t="s">
        <v>1396</v>
      </c>
      <c r="M675" t="s">
        <v>1396</v>
      </c>
      <c r="N675" t="s">
        <v>1396</v>
      </c>
      <c r="O675" t="s">
        <v>583</v>
      </c>
      <c r="P675">
        <v>0</v>
      </c>
      <c r="Q675">
        <v>12</v>
      </c>
      <c r="R675">
        <v>0</v>
      </c>
      <c r="S675">
        <v>0</v>
      </c>
      <c r="T675">
        <v>0</v>
      </c>
      <c r="U675">
        <v>0</v>
      </c>
    </row>
    <row r="676" spans="1:21" x14ac:dyDescent="0.25">
      <c r="A676" t="s">
        <v>4163</v>
      </c>
      <c r="B676" t="s">
        <v>1002</v>
      </c>
      <c r="C676" t="s">
        <v>1003</v>
      </c>
      <c r="D676" t="s">
        <v>1004</v>
      </c>
      <c r="E676" t="s">
        <v>1005</v>
      </c>
      <c r="F676" t="s">
        <v>581</v>
      </c>
      <c r="G676" t="s">
        <v>1396</v>
      </c>
      <c r="H676" t="s">
        <v>582</v>
      </c>
      <c r="I676" t="s">
        <v>583</v>
      </c>
      <c r="J676" t="s">
        <v>582</v>
      </c>
      <c r="K676" t="s">
        <v>583</v>
      </c>
      <c r="L676" t="s">
        <v>590</v>
      </c>
      <c r="M676" t="s">
        <v>1006</v>
      </c>
      <c r="N676" t="s">
        <v>1396</v>
      </c>
      <c r="O676" t="s">
        <v>583</v>
      </c>
      <c r="P676">
        <v>0</v>
      </c>
      <c r="Q676">
        <v>0</v>
      </c>
      <c r="R676">
        <v>252</v>
      </c>
      <c r="S676">
        <v>47</v>
      </c>
      <c r="T676">
        <v>0</v>
      </c>
      <c r="U676">
        <v>0</v>
      </c>
    </row>
    <row r="677" spans="1:21" x14ac:dyDescent="0.25">
      <c r="A677" t="s">
        <v>4164</v>
      </c>
      <c r="B677" t="s">
        <v>4165</v>
      </c>
      <c r="C677" t="s">
        <v>4166</v>
      </c>
      <c r="D677" t="s">
        <v>4167</v>
      </c>
      <c r="E677" t="s">
        <v>4168</v>
      </c>
      <c r="F677" t="s">
        <v>2135</v>
      </c>
      <c r="G677" t="s">
        <v>1396</v>
      </c>
      <c r="H677" t="s">
        <v>582</v>
      </c>
      <c r="I677" t="s">
        <v>582</v>
      </c>
      <c r="J677" t="s">
        <v>582</v>
      </c>
      <c r="K677" t="s">
        <v>583</v>
      </c>
      <c r="L677" t="s">
        <v>993</v>
      </c>
      <c r="M677" t="s">
        <v>4169</v>
      </c>
      <c r="N677" t="s">
        <v>1396</v>
      </c>
      <c r="O677" t="s">
        <v>583</v>
      </c>
      <c r="P677">
        <v>0</v>
      </c>
      <c r="Q677">
        <v>0</v>
      </c>
      <c r="R677">
        <v>0</v>
      </c>
      <c r="S677">
        <v>0</v>
      </c>
      <c r="T677">
        <v>0</v>
      </c>
      <c r="U677">
        <v>0</v>
      </c>
    </row>
    <row r="678" spans="1:21" x14ac:dyDescent="0.25">
      <c r="A678" t="s">
        <v>4170</v>
      </c>
      <c r="B678" t="s">
        <v>4171</v>
      </c>
      <c r="C678" t="s">
        <v>4172</v>
      </c>
      <c r="D678" t="s">
        <v>4173</v>
      </c>
      <c r="E678" t="s">
        <v>4174</v>
      </c>
      <c r="F678" t="s">
        <v>2135</v>
      </c>
      <c r="G678" t="s">
        <v>1396</v>
      </c>
      <c r="H678" t="s">
        <v>582</v>
      </c>
      <c r="I678" t="s">
        <v>582</v>
      </c>
      <c r="J678" t="s">
        <v>582</v>
      </c>
      <c r="K678" t="s">
        <v>583</v>
      </c>
      <c r="L678" t="s">
        <v>993</v>
      </c>
      <c r="M678" t="s">
        <v>2136</v>
      </c>
      <c r="N678" t="s">
        <v>1396</v>
      </c>
      <c r="O678" t="s">
        <v>583</v>
      </c>
      <c r="P678">
        <v>0</v>
      </c>
      <c r="Q678">
        <v>0</v>
      </c>
      <c r="R678">
        <v>0</v>
      </c>
      <c r="S678">
        <v>0</v>
      </c>
      <c r="T678">
        <v>0</v>
      </c>
      <c r="U678">
        <v>0</v>
      </c>
    </row>
    <row r="679" spans="1:21" x14ac:dyDescent="0.25">
      <c r="A679" t="s">
        <v>4175</v>
      </c>
      <c r="B679" t="s">
        <v>4176</v>
      </c>
      <c r="C679" t="s">
        <v>4177</v>
      </c>
      <c r="D679" t="s">
        <v>4178</v>
      </c>
      <c r="E679" t="s">
        <v>4179</v>
      </c>
      <c r="F679" t="s">
        <v>2135</v>
      </c>
      <c r="G679" t="s">
        <v>1396</v>
      </c>
      <c r="H679" t="s">
        <v>582</v>
      </c>
      <c r="I679" t="s">
        <v>582</v>
      </c>
      <c r="J679" t="s">
        <v>582</v>
      </c>
      <c r="K679" t="s">
        <v>583</v>
      </c>
      <c r="L679" t="s">
        <v>993</v>
      </c>
      <c r="M679" t="s">
        <v>2136</v>
      </c>
      <c r="N679" t="s">
        <v>1396</v>
      </c>
      <c r="O679" t="s">
        <v>583</v>
      </c>
      <c r="P679">
        <v>0</v>
      </c>
      <c r="Q679">
        <v>0</v>
      </c>
      <c r="R679">
        <v>0</v>
      </c>
      <c r="S679">
        <v>0</v>
      </c>
      <c r="T679">
        <v>0</v>
      </c>
      <c r="U679">
        <v>0</v>
      </c>
    </row>
    <row r="680" spans="1:21" x14ac:dyDescent="0.25">
      <c r="A680" t="s">
        <v>4180</v>
      </c>
      <c r="B680" t="s">
        <v>4181</v>
      </c>
      <c r="C680" t="s">
        <v>4182</v>
      </c>
      <c r="D680" t="s">
        <v>4183</v>
      </c>
      <c r="E680" t="s">
        <v>4184</v>
      </c>
      <c r="F680" t="s">
        <v>2135</v>
      </c>
      <c r="G680" t="s">
        <v>1396</v>
      </c>
      <c r="H680" t="s">
        <v>582</v>
      </c>
      <c r="I680" t="s">
        <v>582</v>
      </c>
      <c r="J680" t="s">
        <v>582</v>
      </c>
      <c r="K680" t="s">
        <v>583</v>
      </c>
      <c r="L680" t="s">
        <v>993</v>
      </c>
      <c r="M680" t="s">
        <v>4169</v>
      </c>
      <c r="N680" t="s">
        <v>1396</v>
      </c>
      <c r="O680" t="s">
        <v>583</v>
      </c>
      <c r="P680">
        <v>0</v>
      </c>
      <c r="Q680">
        <v>0</v>
      </c>
      <c r="R680">
        <v>0</v>
      </c>
      <c r="S680">
        <v>0</v>
      </c>
      <c r="T680">
        <v>0</v>
      </c>
      <c r="U680">
        <v>0</v>
      </c>
    </row>
    <row r="681" spans="1:21" x14ac:dyDescent="0.25">
      <c r="A681" t="s">
        <v>4185</v>
      </c>
      <c r="B681" t="s">
        <v>4186</v>
      </c>
      <c r="C681" t="s">
        <v>4187</v>
      </c>
      <c r="D681" t="s">
        <v>4188</v>
      </c>
      <c r="E681" t="s">
        <v>4189</v>
      </c>
      <c r="F681" t="s">
        <v>2135</v>
      </c>
      <c r="G681" t="s">
        <v>1396</v>
      </c>
      <c r="H681" t="s">
        <v>582</v>
      </c>
      <c r="I681" t="s">
        <v>582</v>
      </c>
      <c r="J681" t="s">
        <v>582</v>
      </c>
      <c r="K681" t="s">
        <v>583</v>
      </c>
      <c r="L681" t="s">
        <v>993</v>
      </c>
      <c r="M681" t="s">
        <v>2136</v>
      </c>
      <c r="N681" t="s">
        <v>1396</v>
      </c>
      <c r="O681" t="s">
        <v>583</v>
      </c>
      <c r="P681">
        <v>0</v>
      </c>
      <c r="Q681">
        <v>0</v>
      </c>
      <c r="R681">
        <v>0</v>
      </c>
      <c r="S681">
        <v>0</v>
      </c>
      <c r="T681">
        <v>0</v>
      </c>
      <c r="U681">
        <v>0</v>
      </c>
    </row>
    <row r="682" spans="1:21" x14ac:dyDescent="0.25">
      <c r="A682" t="s">
        <v>4190</v>
      </c>
      <c r="B682" t="s">
        <v>4191</v>
      </c>
      <c r="C682" t="s">
        <v>4192</v>
      </c>
      <c r="D682" t="s">
        <v>4193</v>
      </c>
      <c r="E682" t="s">
        <v>4194</v>
      </c>
      <c r="F682" t="s">
        <v>2135</v>
      </c>
      <c r="G682" t="s">
        <v>1396</v>
      </c>
      <c r="H682" t="s">
        <v>582</v>
      </c>
      <c r="I682" t="s">
        <v>582</v>
      </c>
      <c r="J682" t="s">
        <v>582</v>
      </c>
      <c r="K682" t="s">
        <v>583</v>
      </c>
      <c r="L682" t="s">
        <v>993</v>
      </c>
      <c r="M682" t="s">
        <v>2136</v>
      </c>
      <c r="N682" t="s">
        <v>1396</v>
      </c>
      <c r="O682" t="s">
        <v>583</v>
      </c>
      <c r="P682">
        <v>0</v>
      </c>
      <c r="Q682">
        <v>0</v>
      </c>
      <c r="R682">
        <v>0</v>
      </c>
      <c r="S682">
        <v>0</v>
      </c>
      <c r="T682">
        <v>0</v>
      </c>
      <c r="U682">
        <v>0</v>
      </c>
    </row>
    <row r="683" spans="1:21" x14ac:dyDescent="0.25">
      <c r="A683" t="s">
        <v>4195</v>
      </c>
      <c r="B683" t="s">
        <v>4196</v>
      </c>
      <c r="C683" t="s">
        <v>4197</v>
      </c>
      <c r="D683" t="s">
        <v>4198</v>
      </c>
      <c r="E683" t="s">
        <v>4199</v>
      </c>
      <c r="F683" t="s">
        <v>1728</v>
      </c>
      <c r="G683" t="s">
        <v>1396</v>
      </c>
      <c r="H683" t="s">
        <v>583</v>
      </c>
      <c r="I683" t="s">
        <v>582</v>
      </c>
      <c r="J683" t="s">
        <v>582</v>
      </c>
      <c r="K683" t="s">
        <v>582</v>
      </c>
      <c r="L683" t="s">
        <v>1396</v>
      </c>
      <c r="M683" t="s">
        <v>1396</v>
      </c>
      <c r="N683" t="s">
        <v>1396</v>
      </c>
      <c r="O683" t="s">
        <v>582</v>
      </c>
      <c r="P683">
        <v>0</v>
      </c>
      <c r="Q683">
        <v>0</v>
      </c>
      <c r="R683">
        <v>0</v>
      </c>
      <c r="S683">
        <v>0</v>
      </c>
      <c r="T683">
        <v>0</v>
      </c>
      <c r="U683">
        <v>0</v>
      </c>
    </row>
    <row r="684" spans="1:21" x14ac:dyDescent="0.25">
      <c r="A684" t="s">
        <v>4200</v>
      </c>
      <c r="B684" t="s">
        <v>4201</v>
      </c>
      <c r="C684" t="s">
        <v>4202</v>
      </c>
      <c r="D684" t="s">
        <v>4201</v>
      </c>
      <c r="E684" t="s">
        <v>4203</v>
      </c>
      <c r="F684" t="s">
        <v>1728</v>
      </c>
      <c r="G684" t="s">
        <v>1396</v>
      </c>
      <c r="H684" t="s">
        <v>583</v>
      </c>
      <c r="I684" t="s">
        <v>582</v>
      </c>
      <c r="J684" t="s">
        <v>582</v>
      </c>
      <c r="K684" t="s">
        <v>582</v>
      </c>
      <c r="L684" t="s">
        <v>1396</v>
      </c>
      <c r="M684" t="s">
        <v>1396</v>
      </c>
      <c r="N684" t="s">
        <v>1396</v>
      </c>
      <c r="O684" t="s">
        <v>582</v>
      </c>
      <c r="P684">
        <v>0</v>
      </c>
      <c r="Q684">
        <v>0</v>
      </c>
      <c r="R684">
        <v>0</v>
      </c>
      <c r="S684">
        <v>0</v>
      </c>
      <c r="T684">
        <v>0</v>
      </c>
      <c r="U684">
        <v>0</v>
      </c>
    </row>
    <row r="685" spans="1:21" x14ac:dyDescent="0.25">
      <c r="A685" t="s">
        <v>4204</v>
      </c>
      <c r="B685" t="s">
        <v>4205</v>
      </c>
      <c r="C685" t="s">
        <v>4206</v>
      </c>
      <c r="D685" t="s">
        <v>4207</v>
      </c>
      <c r="E685" t="s">
        <v>4208</v>
      </c>
      <c r="F685" t="s">
        <v>1728</v>
      </c>
      <c r="G685" t="s">
        <v>1396</v>
      </c>
      <c r="H685" t="s">
        <v>583</v>
      </c>
      <c r="I685" t="s">
        <v>582</v>
      </c>
      <c r="J685" t="s">
        <v>582</v>
      </c>
      <c r="K685" t="s">
        <v>582</v>
      </c>
      <c r="L685" t="s">
        <v>1396</v>
      </c>
      <c r="M685" t="s">
        <v>1396</v>
      </c>
      <c r="N685" t="s">
        <v>1396</v>
      </c>
      <c r="O685" t="s">
        <v>582</v>
      </c>
      <c r="P685">
        <v>0</v>
      </c>
      <c r="Q685">
        <v>0</v>
      </c>
      <c r="R685">
        <v>0</v>
      </c>
      <c r="S685">
        <v>0</v>
      </c>
      <c r="T685">
        <v>0</v>
      </c>
      <c r="U685">
        <v>0</v>
      </c>
    </row>
    <row r="686" spans="1:21" x14ac:dyDescent="0.25">
      <c r="A686" t="s">
        <v>4209</v>
      </c>
      <c r="B686" t="s">
        <v>4210</v>
      </c>
      <c r="C686" t="s">
        <v>4202</v>
      </c>
      <c r="D686" t="s">
        <v>4210</v>
      </c>
      <c r="E686" t="s">
        <v>4211</v>
      </c>
      <c r="F686" t="s">
        <v>1728</v>
      </c>
      <c r="G686" t="s">
        <v>1396</v>
      </c>
      <c r="H686" t="s">
        <v>583</v>
      </c>
      <c r="I686" t="s">
        <v>582</v>
      </c>
      <c r="J686" t="s">
        <v>582</v>
      </c>
      <c r="K686" t="s">
        <v>582</v>
      </c>
      <c r="L686" t="s">
        <v>1396</v>
      </c>
      <c r="M686" t="s">
        <v>1396</v>
      </c>
      <c r="N686" t="s">
        <v>1396</v>
      </c>
      <c r="O686" t="s">
        <v>582</v>
      </c>
      <c r="P686">
        <v>0</v>
      </c>
      <c r="Q686">
        <v>0</v>
      </c>
      <c r="R686">
        <v>0</v>
      </c>
      <c r="S686">
        <v>0</v>
      </c>
      <c r="T686">
        <v>0</v>
      </c>
      <c r="U686">
        <v>0</v>
      </c>
    </row>
    <row r="687" spans="1:21" x14ac:dyDescent="0.25">
      <c r="A687" t="s">
        <v>4212</v>
      </c>
      <c r="B687" t="s">
        <v>4213</v>
      </c>
      <c r="C687" t="s">
        <v>4214</v>
      </c>
      <c r="D687" t="s">
        <v>4215</v>
      </c>
      <c r="E687" t="s">
        <v>4216</v>
      </c>
      <c r="F687" t="s">
        <v>1728</v>
      </c>
      <c r="G687" t="s">
        <v>1396</v>
      </c>
      <c r="H687" t="s">
        <v>583</v>
      </c>
      <c r="I687" t="s">
        <v>582</v>
      </c>
      <c r="J687" t="s">
        <v>582</v>
      </c>
      <c r="K687" t="s">
        <v>582</v>
      </c>
      <c r="L687" t="s">
        <v>1396</v>
      </c>
      <c r="M687" t="s">
        <v>1396</v>
      </c>
      <c r="N687" t="s">
        <v>1396</v>
      </c>
      <c r="O687" t="s">
        <v>582</v>
      </c>
      <c r="P687">
        <v>0</v>
      </c>
      <c r="Q687">
        <v>0</v>
      </c>
      <c r="R687">
        <v>0</v>
      </c>
      <c r="S687">
        <v>0</v>
      </c>
      <c r="T687">
        <v>0</v>
      </c>
      <c r="U687">
        <v>0</v>
      </c>
    </row>
    <row r="688" spans="1:21" x14ac:dyDescent="0.25">
      <c r="A688" t="s">
        <v>4217</v>
      </c>
      <c r="B688" t="s">
        <v>4027</v>
      </c>
      <c r="C688" t="s">
        <v>4218</v>
      </c>
      <c r="D688" t="s">
        <v>4219</v>
      </c>
      <c r="E688" t="s">
        <v>4220</v>
      </c>
      <c r="F688" t="s">
        <v>1592</v>
      </c>
      <c r="G688" t="s">
        <v>1396</v>
      </c>
      <c r="H688" t="s">
        <v>583</v>
      </c>
      <c r="I688" t="s">
        <v>582</v>
      </c>
      <c r="J688" t="s">
        <v>582</v>
      </c>
      <c r="K688" t="s">
        <v>582</v>
      </c>
      <c r="L688" t="s">
        <v>1396</v>
      </c>
      <c r="M688" t="s">
        <v>1396</v>
      </c>
      <c r="N688" t="s">
        <v>1396</v>
      </c>
      <c r="O688" t="s">
        <v>582</v>
      </c>
      <c r="P688">
        <v>0</v>
      </c>
      <c r="Q688">
        <v>0</v>
      </c>
      <c r="R688">
        <v>0</v>
      </c>
      <c r="S688">
        <v>0</v>
      </c>
      <c r="T688">
        <v>0</v>
      </c>
      <c r="U688">
        <v>0</v>
      </c>
    </row>
    <row r="689" spans="1:21" x14ac:dyDescent="0.25">
      <c r="A689" t="s">
        <v>4221</v>
      </c>
      <c r="B689" t="s">
        <v>4222</v>
      </c>
      <c r="C689" t="s">
        <v>4223</v>
      </c>
      <c r="D689" t="s">
        <v>4224</v>
      </c>
      <c r="E689" t="s">
        <v>4225</v>
      </c>
      <c r="F689" t="s">
        <v>1592</v>
      </c>
      <c r="G689" t="s">
        <v>1396</v>
      </c>
      <c r="H689" t="s">
        <v>583</v>
      </c>
      <c r="I689" t="s">
        <v>582</v>
      </c>
      <c r="J689" t="s">
        <v>582</v>
      </c>
      <c r="K689" t="s">
        <v>582</v>
      </c>
      <c r="L689" t="s">
        <v>1396</v>
      </c>
      <c r="M689" t="s">
        <v>1396</v>
      </c>
      <c r="N689" t="s">
        <v>1396</v>
      </c>
      <c r="O689" t="s">
        <v>582</v>
      </c>
      <c r="P689">
        <v>0</v>
      </c>
      <c r="Q689">
        <v>0</v>
      </c>
      <c r="R689">
        <v>0</v>
      </c>
      <c r="S689">
        <v>0</v>
      </c>
      <c r="T689">
        <v>0</v>
      </c>
      <c r="U689">
        <v>0</v>
      </c>
    </row>
    <row r="690" spans="1:21" x14ac:dyDescent="0.25">
      <c r="A690" t="s">
        <v>4226</v>
      </c>
      <c r="B690" t="s">
        <v>4227</v>
      </c>
      <c r="C690" t="s">
        <v>4228</v>
      </c>
      <c r="D690" t="s">
        <v>4229</v>
      </c>
      <c r="E690" t="s">
        <v>4230</v>
      </c>
      <c r="F690" t="s">
        <v>3991</v>
      </c>
      <c r="G690" t="s">
        <v>1396</v>
      </c>
      <c r="H690" t="s">
        <v>583</v>
      </c>
      <c r="I690" t="s">
        <v>582</v>
      </c>
      <c r="J690" t="s">
        <v>582</v>
      </c>
      <c r="K690" t="s">
        <v>582</v>
      </c>
      <c r="L690" t="s">
        <v>1396</v>
      </c>
      <c r="M690" t="s">
        <v>1396</v>
      </c>
      <c r="N690" t="s">
        <v>1396</v>
      </c>
      <c r="O690" t="s">
        <v>582</v>
      </c>
      <c r="P690">
        <v>0</v>
      </c>
      <c r="Q690">
        <v>0</v>
      </c>
      <c r="R690">
        <v>0</v>
      </c>
      <c r="S690">
        <v>0</v>
      </c>
      <c r="T690">
        <v>0</v>
      </c>
      <c r="U690">
        <v>0</v>
      </c>
    </row>
    <row r="691" spans="1:21" x14ac:dyDescent="0.25">
      <c r="A691" t="s">
        <v>4231</v>
      </c>
      <c r="B691" t="s">
        <v>4232</v>
      </c>
      <c r="C691" t="s">
        <v>4233</v>
      </c>
      <c r="D691" t="s">
        <v>4234</v>
      </c>
      <c r="E691" t="s">
        <v>4235</v>
      </c>
      <c r="F691" t="s">
        <v>1728</v>
      </c>
      <c r="G691" t="s">
        <v>1396</v>
      </c>
      <c r="H691" t="s">
        <v>583</v>
      </c>
      <c r="I691" t="s">
        <v>582</v>
      </c>
      <c r="J691" t="s">
        <v>582</v>
      </c>
      <c r="K691" t="s">
        <v>582</v>
      </c>
      <c r="L691" t="s">
        <v>1396</v>
      </c>
      <c r="M691" t="s">
        <v>1396</v>
      </c>
      <c r="N691" t="s">
        <v>1396</v>
      </c>
      <c r="O691" t="s">
        <v>582</v>
      </c>
      <c r="P691">
        <v>0</v>
      </c>
      <c r="Q691">
        <v>0</v>
      </c>
      <c r="R691">
        <v>0</v>
      </c>
      <c r="S691">
        <v>0</v>
      </c>
      <c r="T691">
        <v>0</v>
      </c>
      <c r="U691">
        <v>0</v>
      </c>
    </row>
    <row r="692" spans="1:21" x14ac:dyDescent="0.25">
      <c r="A692" t="s">
        <v>4236</v>
      </c>
      <c r="B692" t="s">
        <v>1143</v>
      </c>
      <c r="C692" t="s">
        <v>4237</v>
      </c>
      <c r="D692" t="s">
        <v>4238</v>
      </c>
      <c r="E692" t="s">
        <v>4239</v>
      </c>
      <c r="F692" t="s">
        <v>1592</v>
      </c>
      <c r="G692" t="s">
        <v>1396</v>
      </c>
      <c r="H692" t="s">
        <v>582</v>
      </c>
      <c r="I692" t="s">
        <v>582</v>
      </c>
      <c r="J692" t="s">
        <v>582</v>
      </c>
      <c r="K692" t="s">
        <v>583</v>
      </c>
      <c r="L692" t="s">
        <v>590</v>
      </c>
      <c r="M692" t="s">
        <v>4240</v>
      </c>
      <c r="N692" t="s">
        <v>1396</v>
      </c>
      <c r="O692" t="s">
        <v>583</v>
      </c>
      <c r="P692">
        <v>0</v>
      </c>
      <c r="Q692">
        <v>0</v>
      </c>
      <c r="R692">
        <v>0</v>
      </c>
      <c r="S692">
        <v>0</v>
      </c>
      <c r="T692">
        <v>0</v>
      </c>
      <c r="U692">
        <v>0</v>
      </c>
    </row>
    <row r="693" spans="1:21" x14ac:dyDescent="0.25">
      <c r="A693" t="s">
        <v>4241</v>
      </c>
      <c r="B693" t="s">
        <v>1544</v>
      </c>
      <c r="C693" t="s">
        <v>4242</v>
      </c>
      <c r="D693" t="s">
        <v>4243</v>
      </c>
      <c r="E693" t="s">
        <v>4244</v>
      </c>
      <c r="F693" t="s">
        <v>1592</v>
      </c>
      <c r="G693" t="s">
        <v>1396</v>
      </c>
      <c r="H693" t="s">
        <v>582</v>
      </c>
      <c r="I693" t="s">
        <v>582</v>
      </c>
      <c r="J693" t="s">
        <v>582</v>
      </c>
      <c r="K693" t="s">
        <v>582</v>
      </c>
      <c r="L693" t="s">
        <v>1396</v>
      </c>
      <c r="M693" t="s">
        <v>1396</v>
      </c>
      <c r="N693" t="s">
        <v>1396</v>
      </c>
      <c r="O693" t="s">
        <v>582</v>
      </c>
      <c r="P693">
        <v>0</v>
      </c>
      <c r="Q693">
        <v>2</v>
      </c>
      <c r="R693">
        <v>0</v>
      </c>
      <c r="S693">
        <v>0</v>
      </c>
      <c r="T693">
        <v>0</v>
      </c>
      <c r="U693">
        <v>0</v>
      </c>
    </row>
    <row r="694" spans="1:21" x14ac:dyDescent="0.25">
      <c r="A694" t="s">
        <v>4245</v>
      </c>
      <c r="B694" t="s">
        <v>122</v>
      </c>
      <c r="C694" t="s">
        <v>4246</v>
      </c>
      <c r="D694" t="s">
        <v>4247</v>
      </c>
      <c r="E694" t="s">
        <v>4248</v>
      </c>
      <c r="F694" t="s">
        <v>1565</v>
      </c>
      <c r="G694" t="s">
        <v>1396</v>
      </c>
      <c r="H694" t="s">
        <v>582</v>
      </c>
      <c r="I694" t="s">
        <v>583</v>
      </c>
      <c r="J694" t="s">
        <v>582</v>
      </c>
      <c r="K694" t="s">
        <v>583</v>
      </c>
      <c r="L694" t="s">
        <v>584</v>
      </c>
      <c r="M694" t="s">
        <v>1909</v>
      </c>
      <c r="N694" t="s">
        <v>1396</v>
      </c>
      <c r="O694" t="s">
        <v>583</v>
      </c>
      <c r="P694">
        <v>0</v>
      </c>
      <c r="Q694">
        <v>0</v>
      </c>
      <c r="R694">
        <v>33</v>
      </c>
      <c r="S694">
        <v>153</v>
      </c>
      <c r="T694">
        <v>0</v>
      </c>
      <c r="U694">
        <v>0</v>
      </c>
    </row>
    <row r="695" spans="1:21" x14ac:dyDescent="0.25">
      <c r="A695" t="s">
        <v>4249</v>
      </c>
      <c r="B695" t="s">
        <v>1459</v>
      </c>
      <c r="C695" t="s">
        <v>4250</v>
      </c>
      <c r="D695" t="s">
        <v>4251</v>
      </c>
      <c r="E695" t="s">
        <v>4252</v>
      </c>
      <c r="F695" t="s">
        <v>1565</v>
      </c>
      <c r="G695" t="s">
        <v>1396</v>
      </c>
      <c r="H695" t="s">
        <v>582</v>
      </c>
      <c r="I695" t="s">
        <v>582</v>
      </c>
      <c r="J695" t="s">
        <v>582</v>
      </c>
      <c r="K695" t="s">
        <v>582</v>
      </c>
      <c r="L695" t="s">
        <v>1396</v>
      </c>
      <c r="M695" t="s">
        <v>1396</v>
      </c>
      <c r="N695" t="s">
        <v>1396</v>
      </c>
      <c r="O695" t="s">
        <v>582</v>
      </c>
      <c r="P695">
        <v>0</v>
      </c>
      <c r="Q695">
        <v>0</v>
      </c>
      <c r="R695">
        <v>0</v>
      </c>
      <c r="S695">
        <v>0</v>
      </c>
      <c r="T695">
        <v>0</v>
      </c>
      <c r="U695">
        <v>0</v>
      </c>
    </row>
    <row r="696" spans="1:21" x14ac:dyDescent="0.25">
      <c r="A696" t="s">
        <v>4253</v>
      </c>
      <c r="B696" t="s">
        <v>4254</v>
      </c>
      <c r="C696" t="s">
        <v>1937</v>
      </c>
      <c r="D696" t="s">
        <v>4255</v>
      </c>
      <c r="E696" t="s">
        <v>4256</v>
      </c>
      <c r="F696" t="s">
        <v>4025</v>
      </c>
      <c r="G696" t="s">
        <v>1396</v>
      </c>
      <c r="H696" t="s">
        <v>582</v>
      </c>
      <c r="I696" t="s">
        <v>582</v>
      </c>
      <c r="J696" t="s">
        <v>582</v>
      </c>
      <c r="K696" t="s">
        <v>583</v>
      </c>
      <c r="L696" t="s">
        <v>584</v>
      </c>
      <c r="M696" t="s">
        <v>4025</v>
      </c>
      <c r="N696" t="s">
        <v>1396</v>
      </c>
      <c r="O696" t="s">
        <v>583</v>
      </c>
      <c r="P696">
        <v>0</v>
      </c>
      <c r="Q696">
        <v>0</v>
      </c>
      <c r="R696">
        <v>0</v>
      </c>
      <c r="S696">
        <v>0</v>
      </c>
      <c r="T696">
        <v>0</v>
      </c>
      <c r="U696">
        <v>0</v>
      </c>
    </row>
    <row r="697" spans="1:21" x14ac:dyDescent="0.25">
      <c r="A697" t="s">
        <v>4257</v>
      </c>
      <c r="B697" t="s">
        <v>1871</v>
      </c>
      <c r="C697" t="s">
        <v>2890</v>
      </c>
      <c r="D697" t="s">
        <v>4258</v>
      </c>
      <c r="E697" t="s">
        <v>4259</v>
      </c>
      <c r="F697" t="s">
        <v>4025</v>
      </c>
      <c r="G697" t="s">
        <v>1396</v>
      </c>
      <c r="H697" t="s">
        <v>582</v>
      </c>
      <c r="I697" t="s">
        <v>582</v>
      </c>
      <c r="J697" t="s">
        <v>582</v>
      </c>
      <c r="K697" t="s">
        <v>583</v>
      </c>
      <c r="L697" t="s">
        <v>584</v>
      </c>
      <c r="M697" t="s">
        <v>4025</v>
      </c>
      <c r="N697" t="s">
        <v>1396</v>
      </c>
      <c r="O697" t="s">
        <v>583</v>
      </c>
      <c r="P697">
        <v>0</v>
      </c>
      <c r="Q697">
        <v>0</v>
      </c>
      <c r="R697">
        <v>0</v>
      </c>
      <c r="S697">
        <v>0</v>
      </c>
      <c r="T697">
        <v>0</v>
      </c>
      <c r="U697">
        <v>0</v>
      </c>
    </row>
    <row r="698" spans="1:21" x14ac:dyDescent="0.25">
      <c r="A698" t="s">
        <v>4260</v>
      </c>
      <c r="B698" t="s">
        <v>4261</v>
      </c>
      <c r="C698" t="s">
        <v>4262</v>
      </c>
      <c r="D698" t="s">
        <v>4263</v>
      </c>
      <c r="E698" t="s">
        <v>4264</v>
      </c>
      <c r="F698" t="s">
        <v>1728</v>
      </c>
      <c r="G698" t="s">
        <v>1396</v>
      </c>
      <c r="H698" t="s">
        <v>582</v>
      </c>
      <c r="I698" t="s">
        <v>582</v>
      </c>
      <c r="J698" t="s">
        <v>582</v>
      </c>
      <c r="K698" t="s">
        <v>583</v>
      </c>
      <c r="L698" t="s">
        <v>590</v>
      </c>
      <c r="M698" t="s">
        <v>4265</v>
      </c>
      <c r="N698" t="s">
        <v>1396</v>
      </c>
      <c r="O698" t="s">
        <v>583</v>
      </c>
      <c r="P698">
        <v>0</v>
      </c>
      <c r="Q698">
        <v>0</v>
      </c>
      <c r="R698">
        <v>0</v>
      </c>
      <c r="S698">
        <v>0</v>
      </c>
      <c r="T698">
        <v>0</v>
      </c>
      <c r="U698">
        <v>0</v>
      </c>
    </row>
    <row r="699" spans="1:21" x14ac:dyDescent="0.25">
      <c r="A699" t="s">
        <v>4266</v>
      </c>
      <c r="B699" t="s">
        <v>671</v>
      </c>
      <c r="C699" t="s">
        <v>2907</v>
      </c>
      <c r="D699" t="s">
        <v>4267</v>
      </c>
      <c r="E699" t="s">
        <v>4268</v>
      </c>
      <c r="F699" t="s">
        <v>2893</v>
      </c>
      <c r="G699" t="s">
        <v>1396</v>
      </c>
      <c r="H699" t="s">
        <v>582</v>
      </c>
      <c r="I699" t="s">
        <v>582</v>
      </c>
      <c r="J699" t="s">
        <v>582</v>
      </c>
      <c r="K699" t="s">
        <v>582</v>
      </c>
      <c r="L699" t="s">
        <v>1396</v>
      </c>
      <c r="M699" t="s">
        <v>1396</v>
      </c>
      <c r="N699" t="s">
        <v>1396</v>
      </c>
      <c r="O699" t="s">
        <v>582</v>
      </c>
      <c r="P699">
        <v>0</v>
      </c>
      <c r="Q699">
        <v>0</v>
      </c>
      <c r="R699">
        <v>0</v>
      </c>
      <c r="S699">
        <v>0</v>
      </c>
      <c r="T699">
        <v>0</v>
      </c>
      <c r="U699">
        <v>0</v>
      </c>
    </row>
    <row r="700" spans="1:21" x14ac:dyDescent="0.25">
      <c r="A700" t="s">
        <v>4269</v>
      </c>
      <c r="B700" t="s">
        <v>4270</v>
      </c>
      <c r="C700" t="s">
        <v>4271</v>
      </c>
      <c r="D700" t="s">
        <v>4272</v>
      </c>
      <c r="E700" t="s">
        <v>4273</v>
      </c>
      <c r="F700" t="s">
        <v>1626</v>
      </c>
      <c r="G700" t="s">
        <v>1396</v>
      </c>
      <c r="H700" t="s">
        <v>582</v>
      </c>
      <c r="I700" t="s">
        <v>582</v>
      </c>
      <c r="J700" t="s">
        <v>582</v>
      </c>
      <c r="K700" t="s">
        <v>582</v>
      </c>
      <c r="L700" t="s">
        <v>1396</v>
      </c>
      <c r="M700" t="s">
        <v>1396</v>
      </c>
      <c r="N700" t="s">
        <v>1396</v>
      </c>
      <c r="O700" t="s">
        <v>582</v>
      </c>
      <c r="P700">
        <v>0</v>
      </c>
      <c r="Q700">
        <v>0</v>
      </c>
      <c r="R700">
        <v>0</v>
      </c>
      <c r="S700">
        <v>0</v>
      </c>
      <c r="T700">
        <v>0</v>
      </c>
      <c r="U700">
        <v>0</v>
      </c>
    </row>
    <row r="701" spans="1:21" x14ac:dyDescent="0.25">
      <c r="A701" t="s">
        <v>4274</v>
      </c>
      <c r="B701" t="s">
        <v>4275</v>
      </c>
      <c r="C701" t="s">
        <v>4276</v>
      </c>
      <c r="D701" t="s">
        <v>4277</v>
      </c>
      <c r="E701" t="s">
        <v>4278</v>
      </c>
      <c r="F701" t="s">
        <v>2135</v>
      </c>
      <c r="G701" t="s">
        <v>1396</v>
      </c>
      <c r="H701" t="s">
        <v>582</v>
      </c>
      <c r="I701" t="s">
        <v>582</v>
      </c>
      <c r="J701" t="s">
        <v>582</v>
      </c>
      <c r="K701" t="s">
        <v>583</v>
      </c>
      <c r="L701" t="s">
        <v>993</v>
      </c>
      <c r="M701" t="s">
        <v>2146</v>
      </c>
      <c r="N701" t="s">
        <v>1396</v>
      </c>
      <c r="O701" t="s">
        <v>583</v>
      </c>
      <c r="P701">
        <v>0</v>
      </c>
      <c r="Q701">
        <v>0</v>
      </c>
      <c r="R701">
        <v>0</v>
      </c>
      <c r="S701">
        <v>0</v>
      </c>
      <c r="T701">
        <v>0</v>
      </c>
      <c r="U701">
        <v>0</v>
      </c>
    </row>
    <row r="702" spans="1:21" x14ac:dyDescent="0.25">
      <c r="A702" t="s">
        <v>4279</v>
      </c>
      <c r="B702" t="s">
        <v>1007</v>
      </c>
      <c r="C702" t="s">
        <v>1008</v>
      </c>
      <c r="D702" t="s">
        <v>1007</v>
      </c>
      <c r="E702" t="s">
        <v>1009</v>
      </c>
      <c r="F702" t="s">
        <v>581</v>
      </c>
      <c r="G702" t="s">
        <v>1396</v>
      </c>
      <c r="H702" t="s">
        <v>582</v>
      </c>
      <c r="I702" t="s">
        <v>582</v>
      </c>
      <c r="J702" t="s">
        <v>582</v>
      </c>
      <c r="K702" t="s">
        <v>582</v>
      </c>
      <c r="L702" t="s">
        <v>1396</v>
      </c>
      <c r="M702" t="s">
        <v>1396</v>
      </c>
      <c r="N702" t="s">
        <v>1396</v>
      </c>
      <c r="O702" t="s">
        <v>582</v>
      </c>
      <c r="P702">
        <v>0</v>
      </c>
      <c r="Q702">
        <v>0</v>
      </c>
      <c r="R702">
        <v>0</v>
      </c>
      <c r="S702">
        <v>0</v>
      </c>
      <c r="T702">
        <v>0</v>
      </c>
      <c r="U702">
        <v>0</v>
      </c>
    </row>
    <row r="703" spans="1:21" x14ac:dyDescent="0.25">
      <c r="A703" t="s">
        <v>4280</v>
      </c>
      <c r="B703" t="s">
        <v>4281</v>
      </c>
      <c r="C703" t="s">
        <v>4282</v>
      </c>
      <c r="D703" t="s">
        <v>4283</v>
      </c>
      <c r="E703" t="s">
        <v>4284</v>
      </c>
      <c r="F703" t="s">
        <v>1626</v>
      </c>
      <c r="G703" t="s">
        <v>1396</v>
      </c>
      <c r="H703" t="s">
        <v>583</v>
      </c>
      <c r="I703" t="s">
        <v>582</v>
      </c>
      <c r="J703" t="s">
        <v>582</v>
      </c>
      <c r="K703" t="s">
        <v>582</v>
      </c>
      <c r="L703" t="s">
        <v>1396</v>
      </c>
      <c r="M703" t="s">
        <v>1396</v>
      </c>
      <c r="N703" t="s">
        <v>3639</v>
      </c>
      <c r="O703" t="s">
        <v>583</v>
      </c>
      <c r="P703">
        <v>0</v>
      </c>
      <c r="Q703">
        <v>2</v>
      </c>
      <c r="R703">
        <v>0</v>
      </c>
      <c r="S703">
        <v>0</v>
      </c>
      <c r="T703">
        <v>0</v>
      </c>
      <c r="U703">
        <v>0</v>
      </c>
    </row>
    <row r="704" spans="1:21" x14ac:dyDescent="0.25">
      <c r="A704" t="s">
        <v>4285</v>
      </c>
      <c r="B704" t="s">
        <v>1479</v>
      </c>
      <c r="C704" t="s">
        <v>4286</v>
      </c>
      <c r="D704" t="s">
        <v>4287</v>
      </c>
      <c r="E704" t="s">
        <v>4288</v>
      </c>
      <c r="F704" t="s">
        <v>1626</v>
      </c>
      <c r="G704" t="s">
        <v>1396</v>
      </c>
      <c r="H704" t="s">
        <v>583</v>
      </c>
      <c r="I704" t="s">
        <v>582</v>
      </c>
      <c r="J704" t="s">
        <v>582</v>
      </c>
      <c r="K704" t="s">
        <v>582</v>
      </c>
      <c r="L704" t="s">
        <v>1396</v>
      </c>
      <c r="M704" t="s">
        <v>1396</v>
      </c>
      <c r="N704" t="s">
        <v>3639</v>
      </c>
      <c r="O704" t="s">
        <v>583</v>
      </c>
      <c r="P704">
        <v>0</v>
      </c>
      <c r="Q704">
        <v>0</v>
      </c>
      <c r="R704">
        <v>0</v>
      </c>
      <c r="S704">
        <v>0</v>
      </c>
      <c r="T704">
        <v>0</v>
      </c>
      <c r="U704">
        <v>0</v>
      </c>
    </row>
    <row r="705" spans="1:21" x14ac:dyDescent="0.25">
      <c r="A705" t="s">
        <v>4289</v>
      </c>
      <c r="B705" t="s">
        <v>1595</v>
      </c>
      <c r="C705" t="s">
        <v>4290</v>
      </c>
      <c r="D705" t="s">
        <v>4291</v>
      </c>
      <c r="E705" t="s">
        <v>4292</v>
      </c>
      <c r="F705" t="s">
        <v>1407</v>
      </c>
      <c r="G705" t="s">
        <v>1413</v>
      </c>
      <c r="H705" t="s">
        <v>583</v>
      </c>
      <c r="I705" t="s">
        <v>583</v>
      </c>
      <c r="J705" t="s">
        <v>582</v>
      </c>
      <c r="K705" t="s">
        <v>583</v>
      </c>
      <c r="L705" t="s">
        <v>590</v>
      </c>
      <c r="M705" t="s">
        <v>1407</v>
      </c>
      <c r="N705" t="s">
        <v>1396</v>
      </c>
      <c r="O705" t="s">
        <v>583</v>
      </c>
      <c r="P705">
        <v>13</v>
      </c>
      <c r="Q705">
        <v>44</v>
      </c>
      <c r="R705">
        <v>1</v>
      </c>
      <c r="S705">
        <v>3</v>
      </c>
      <c r="T705">
        <v>0</v>
      </c>
      <c r="U705">
        <v>0</v>
      </c>
    </row>
    <row r="706" spans="1:21" x14ac:dyDescent="0.25">
      <c r="A706" t="s">
        <v>4293</v>
      </c>
      <c r="B706" t="s">
        <v>1242</v>
      </c>
      <c r="C706" t="s">
        <v>1446</v>
      </c>
      <c r="D706" t="s">
        <v>1447</v>
      </c>
      <c r="E706" t="s">
        <v>4294</v>
      </c>
      <c r="F706" t="s">
        <v>1407</v>
      </c>
      <c r="G706" t="s">
        <v>1413</v>
      </c>
      <c r="H706" t="s">
        <v>583</v>
      </c>
      <c r="I706" t="s">
        <v>583</v>
      </c>
      <c r="J706" t="s">
        <v>582</v>
      </c>
      <c r="K706" t="s">
        <v>583</v>
      </c>
      <c r="L706" t="s">
        <v>590</v>
      </c>
      <c r="M706" t="s">
        <v>1444</v>
      </c>
      <c r="N706" t="s">
        <v>1396</v>
      </c>
      <c r="O706" t="s">
        <v>583</v>
      </c>
      <c r="P706">
        <v>30</v>
      </c>
      <c r="Q706">
        <v>33</v>
      </c>
      <c r="R706">
        <v>136</v>
      </c>
      <c r="S706">
        <v>24</v>
      </c>
      <c r="T706">
        <v>0</v>
      </c>
      <c r="U706">
        <v>0</v>
      </c>
    </row>
    <row r="707" spans="1:21" x14ac:dyDescent="0.25">
      <c r="A707" t="s">
        <v>4295</v>
      </c>
      <c r="B707" t="s">
        <v>2931</v>
      </c>
      <c r="C707" t="s">
        <v>4296</v>
      </c>
      <c r="D707" t="s">
        <v>4297</v>
      </c>
      <c r="E707" t="s">
        <v>4298</v>
      </c>
      <c r="F707" t="s">
        <v>1767</v>
      </c>
      <c r="G707" t="s">
        <v>1396</v>
      </c>
      <c r="H707" t="s">
        <v>583</v>
      </c>
      <c r="I707" t="s">
        <v>582</v>
      </c>
      <c r="J707" t="s">
        <v>582</v>
      </c>
      <c r="K707" t="s">
        <v>583</v>
      </c>
      <c r="L707" t="s">
        <v>590</v>
      </c>
      <c r="M707" t="s">
        <v>4299</v>
      </c>
      <c r="N707" t="s">
        <v>1396</v>
      </c>
      <c r="O707" t="s">
        <v>583</v>
      </c>
      <c r="P707">
        <v>10</v>
      </c>
      <c r="Q707">
        <v>0</v>
      </c>
      <c r="R707">
        <v>0</v>
      </c>
      <c r="S707">
        <v>0</v>
      </c>
      <c r="T707">
        <v>0</v>
      </c>
      <c r="U707">
        <v>0</v>
      </c>
    </row>
    <row r="708" spans="1:21" x14ac:dyDescent="0.25">
      <c r="A708" t="s">
        <v>4300</v>
      </c>
      <c r="B708" t="s">
        <v>2138</v>
      </c>
      <c r="C708" t="s">
        <v>4301</v>
      </c>
      <c r="D708" t="s">
        <v>4302</v>
      </c>
      <c r="E708" t="s">
        <v>4303</v>
      </c>
      <c r="F708" t="s">
        <v>1396</v>
      </c>
      <c r="G708" t="s">
        <v>1396</v>
      </c>
      <c r="H708" t="s">
        <v>582</v>
      </c>
      <c r="I708" t="s">
        <v>582</v>
      </c>
      <c r="J708" t="s">
        <v>582</v>
      </c>
      <c r="K708" t="s">
        <v>582</v>
      </c>
      <c r="L708" t="s">
        <v>1396</v>
      </c>
      <c r="M708" t="s">
        <v>1396</v>
      </c>
      <c r="N708" t="s">
        <v>1396</v>
      </c>
      <c r="O708" t="s">
        <v>582</v>
      </c>
      <c r="P708">
        <v>0</v>
      </c>
      <c r="Q708">
        <v>0</v>
      </c>
      <c r="R708">
        <v>0</v>
      </c>
      <c r="S708">
        <v>0</v>
      </c>
      <c r="T708">
        <v>0</v>
      </c>
      <c r="U708">
        <v>0</v>
      </c>
    </row>
    <row r="709" spans="1:21" x14ac:dyDescent="0.25">
      <c r="A709" t="s">
        <v>4304</v>
      </c>
      <c r="B709" t="s">
        <v>885</v>
      </c>
      <c r="C709" t="s">
        <v>3165</v>
      </c>
      <c r="D709" t="s">
        <v>4305</v>
      </c>
      <c r="E709" t="s">
        <v>4306</v>
      </c>
      <c r="F709" t="s">
        <v>2012</v>
      </c>
      <c r="G709" t="s">
        <v>1396</v>
      </c>
      <c r="H709" t="s">
        <v>582</v>
      </c>
      <c r="I709" t="s">
        <v>583</v>
      </c>
      <c r="J709" t="s">
        <v>582</v>
      </c>
      <c r="K709" t="s">
        <v>583</v>
      </c>
      <c r="L709" t="s">
        <v>590</v>
      </c>
      <c r="M709" t="s">
        <v>4307</v>
      </c>
      <c r="N709" t="s">
        <v>1396</v>
      </c>
      <c r="O709" t="s">
        <v>583</v>
      </c>
      <c r="P709">
        <v>0</v>
      </c>
      <c r="Q709">
        <v>0</v>
      </c>
      <c r="R709">
        <v>0</v>
      </c>
      <c r="S709">
        <v>578</v>
      </c>
      <c r="T709">
        <v>0</v>
      </c>
      <c r="U709">
        <v>0</v>
      </c>
    </row>
    <row r="710" spans="1:21" x14ac:dyDescent="0.25">
      <c r="A710" t="s">
        <v>4308</v>
      </c>
      <c r="B710" t="s">
        <v>4309</v>
      </c>
      <c r="C710" t="s">
        <v>4310</v>
      </c>
      <c r="D710" t="s">
        <v>4311</v>
      </c>
      <c r="E710" t="s">
        <v>4312</v>
      </c>
      <c r="F710" t="s">
        <v>2012</v>
      </c>
      <c r="G710" t="s">
        <v>1396</v>
      </c>
      <c r="H710" t="s">
        <v>583</v>
      </c>
      <c r="I710" t="s">
        <v>582</v>
      </c>
      <c r="J710" t="s">
        <v>582</v>
      </c>
      <c r="K710" t="s">
        <v>583</v>
      </c>
      <c r="L710" t="s">
        <v>590</v>
      </c>
      <c r="M710" t="s">
        <v>4313</v>
      </c>
      <c r="N710" t="s">
        <v>1396</v>
      </c>
      <c r="O710" t="s">
        <v>583</v>
      </c>
      <c r="P710">
        <v>16</v>
      </c>
      <c r="Q710">
        <v>0</v>
      </c>
      <c r="R710">
        <v>0</v>
      </c>
      <c r="S710">
        <v>0</v>
      </c>
      <c r="T710">
        <v>0</v>
      </c>
      <c r="U710">
        <v>0</v>
      </c>
    </row>
    <row r="711" spans="1:21" x14ac:dyDescent="0.25">
      <c r="A711" t="s">
        <v>4314</v>
      </c>
      <c r="B711" t="s">
        <v>4315</v>
      </c>
      <c r="C711" t="s">
        <v>4316</v>
      </c>
      <c r="D711" t="s">
        <v>4317</v>
      </c>
      <c r="E711" t="s">
        <v>4318</v>
      </c>
      <c r="F711" t="s">
        <v>2012</v>
      </c>
      <c r="G711" t="s">
        <v>1396</v>
      </c>
      <c r="H711" t="s">
        <v>582</v>
      </c>
      <c r="I711" t="s">
        <v>583</v>
      </c>
      <c r="J711" t="s">
        <v>582</v>
      </c>
      <c r="K711" t="s">
        <v>583</v>
      </c>
      <c r="L711" t="s">
        <v>590</v>
      </c>
      <c r="M711" t="s">
        <v>4319</v>
      </c>
      <c r="N711" t="s">
        <v>1396</v>
      </c>
      <c r="O711" t="s">
        <v>583</v>
      </c>
      <c r="P711">
        <v>0</v>
      </c>
      <c r="Q711">
        <v>0</v>
      </c>
      <c r="R711">
        <v>101</v>
      </c>
      <c r="S711">
        <v>2</v>
      </c>
      <c r="T711">
        <v>0</v>
      </c>
      <c r="U711">
        <v>0</v>
      </c>
    </row>
    <row r="712" spans="1:21" x14ac:dyDescent="0.25">
      <c r="A712" t="s">
        <v>4320</v>
      </c>
      <c r="B712" t="s">
        <v>4321</v>
      </c>
      <c r="C712" t="s">
        <v>4322</v>
      </c>
      <c r="D712" t="s">
        <v>4323</v>
      </c>
      <c r="E712" t="s">
        <v>4324</v>
      </c>
      <c r="F712" t="s">
        <v>2012</v>
      </c>
      <c r="G712" t="s">
        <v>1396</v>
      </c>
      <c r="H712" t="s">
        <v>582</v>
      </c>
      <c r="I712" t="s">
        <v>582</v>
      </c>
      <c r="J712" t="s">
        <v>582</v>
      </c>
      <c r="K712" t="s">
        <v>582</v>
      </c>
      <c r="L712" t="s">
        <v>1396</v>
      </c>
      <c r="M712" t="s">
        <v>1396</v>
      </c>
      <c r="N712" t="s">
        <v>1396</v>
      </c>
      <c r="O712" t="s">
        <v>582</v>
      </c>
      <c r="P712">
        <v>0</v>
      </c>
      <c r="Q712">
        <v>0</v>
      </c>
      <c r="R712">
        <v>0</v>
      </c>
      <c r="S712">
        <v>0</v>
      </c>
      <c r="T712">
        <v>0</v>
      </c>
      <c r="U712">
        <v>0</v>
      </c>
    </row>
    <row r="713" spans="1:21" x14ac:dyDescent="0.25">
      <c r="A713" t="s">
        <v>4325</v>
      </c>
      <c r="B713" t="s">
        <v>638</v>
      </c>
      <c r="C713" t="s">
        <v>4326</v>
      </c>
      <c r="D713" t="s">
        <v>4327</v>
      </c>
      <c r="E713" t="s">
        <v>4328</v>
      </c>
      <c r="F713" t="s">
        <v>3991</v>
      </c>
      <c r="G713" t="s">
        <v>1396</v>
      </c>
      <c r="H713" t="s">
        <v>583</v>
      </c>
      <c r="I713" t="s">
        <v>583</v>
      </c>
      <c r="J713" t="s">
        <v>582</v>
      </c>
      <c r="K713" t="s">
        <v>582</v>
      </c>
      <c r="L713" t="s">
        <v>1396</v>
      </c>
      <c r="M713" t="s">
        <v>1396</v>
      </c>
      <c r="N713" t="s">
        <v>1396</v>
      </c>
      <c r="O713" t="s">
        <v>583</v>
      </c>
      <c r="P713">
        <v>27</v>
      </c>
      <c r="Q713">
        <v>15</v>
      </c>
      <c r="R713">
        <v>9</v>
      </c>
      <c r="S713">
        <v>0</v>
      </c>
      <c r="T713">
        <v>0</v>
      </c>
      <c r="U713">
        <v>0</v>
      </c>
    </row>
    <row r="714" spans="1:21" x14ac:dyDescent="0.25">
      <c r="A714" t="s">
        <v>4329</v>
      </c>
      <c r="B714" t="s">
        <v>4330</v>
      </c>
      <c r="C714" t="s">
        <v>4331</v>
      </c>
      <c r="D714" t="s">
        <v>4332</v>
      </c>
      <c r="E714" t="s">
        <v>4333</v>
      </c>
      <c r="F714" t="s">
        <v>3991</v>
      </c>
      <c r="G714" t="s">
        <v>1396</v>
      </c>
      <c r="H714" t="s">
        <v>583</v>
      </c>
      <c r="I714" t="s">
        <v>583</v>
      </c>
      <c r="J714" t="s">
        <v>582</v>
      </c>
      <c r="K714" t="s">
        <v>582</v>
      </c>
      <c r="L714" t="s">
        <v>1396</v>
      </c>
      <c r="M714" t="s">
        <v>1396</v>
      </c>
      <c r="N714" t="s">
        <v>1396</v>
      </c>
      <c r="O714" t="s">
        <v>583</v>
      </c>
      <c r="P714">
        <v>13</v>
      </c>
      <c r="Q714">
        <v>28</v>
      </c>
      <c r="R714">
        <v>9</v>
      </c>
      <c r="S714">
        <v>0</v>
      </c>
      <c r="T714">
        <v>0</v>
      </c>
      <c r="U714">
        <v>0</v>
      </c>
    </row>
    <row r="715" spans="1:21" x14ac:dyDescent="0.25">
      <c r="A715" t="s">
        <v>4334</v>
      </c>
      <c r="B715" t="s">
        <v>4335</v>
      </c>
      <c r="C715" t="s">
        <v>4336</v>
      </c>
      <c r="D715" t="s">
        <v>4337</v>
      </c>
      <c r="E715" t="s">
        <v>4338</v>
      </c>
      <c r="F715" t="s">
        <v>3991</v>
      </c>
      <c r="G715" t="s">
        <v>1396</v>
      </c>
      <c r="H715" t="s">
        <v>582</v>
      </c>
      <c r="I715" t="s">
        <v>582</v>
      </c>
      <c r="J715" t="s">
        <v>582</v>
      </c>
      <c r="K715" t="s">
        <v>582</v>
      </c>
      <c r="L715" t="s">
        <v>1396</v>
      </c>
      <c r="M715" t="s">
        <v>1396</v>
      </c>
      <c r="N715" t="s">
        <v>1396</v>
      </c>
      <c r="O715" t="s">
        <v>582</v>
      </c>
      <c r="P715">
        <v>0</v>
      </c>
      <c r="Q715">
        <v>0</v>
      </c>
      <c r="R715">
        <v>0</v>
      </c>
      <c r="S715">
        <v>0</v>
      </c>
      <c r="T715">
        <v>0</v>
      </c>
      <c r="U715">
        <v>0</v>
      </c>
    </row>
    <row r="716" spans="1:21" x14ac:dyDescent="0.25">
      <c r="A716" t="s">
        <v>4339</v>
      </c>
      <c r="B716" t="s">
        <v>629</v>
      </c>
      <c r="C716" t="s">
        <v>3455</v>
      </c>
      <c r="D716" t="s">
        <v>4340</v>
      </c>
      <c r="E716" t="s">
        <v>4341</v>
      </c>
      <c r="F716" t="s">
        <v>1592</v>
      </c>
      <c r="G716" t="s">
        <v>1396</v>
      </c>
      <c r="H716" t="s">
        <v>582</v>
      </c>
      <c r="I716" t="s">
        <v>582</v>
      </c>
      <c r="J716" t="s">
        <v>582</v>
      </c>
      <c r="K716" t="s">
        <v>582</v>
      </c>
      <c r="L716" t="s">
        <v>1396</v>
      </c>
      <c r="M716" t="s">
        <v>1396</v>
      </c>
      <c r="N716" t="s">
        <v>1396</v>
      </c>
      <c r="O716" t="s">
        <v>582</v>
      </c>
      <c r="P716">
        <v>0</v>
      </c>
      <c r="Q716">
        <v>0</v>
      </c>
      <c r="R716">
        <v>0</v>
      </c>
      <c r="S716">
        <v>0</v>
      </c>
      <c r="T716">
        <v>0</v>
      </c>
      <c r="U716">
        <v>0</v>
      </c>
    </row>
    <row r="717" spans="1:21" x14ac:dyDescent="0.25">
      <c r="A717" t="s">
        <v>4342</v>
      </c>
      <c r="B717" t="s">
        <v>1010</v>
      </c>
      <c r="C717" t="s">
        <v>1011</v>
      </c>
      <c r="D717" t="s">
        <v>1012</v>
      </c>
      <c r="E717" t="s">
        <v>1013</v>
      </c>
      <c r="F717" t="s">
        <v>581</v>
      </c>
      <c r="G717" t="s">
        <v>1396</v>
      </c>
      <c r="H717" t="s">
        <v>582</v>
      </c>
      <c r="I717" t="s">
        <v>582</v>
      </c>
      <c r="J717" t="s">
        <v>582</v>
      </c>
      <c r="K717" t="s">
        <v>582</v>
      </c>
      <c r="L717" t="s">
        <v>1396</v>
      </c>
      <c r="M717" t="s">
        <v>1396</v>
      </c>
      <c r="N717" t="s">
        <v>1396</v>
      </c>
      <c r="O717" t="s">
        <v>582</v>
      </c>
      <c r="P717">
        <v>0</v>
      </c>
      <c r="Q717">
        <v>0</v>
      </c>
      <c r="R717">
        <v>0</v>
      </c>
      <c r="S717">
        <v>0</v>
      </c>
      <c r="T717">
        <v>0</v>
      </c>
      <c r="U717">
        <v>0</v>
      </c>
    </row>
    <row r="718" spans="1:21" x14ac:dyDescent="0.25">
      <c r="A718" t="s">
        <v>4343</v>
      </c>
      <c r="B718" t="s">
        <v>4344</v>
      </c>
      <c r="C718" t="s">
        <v>4345</v>
      </c>
      <c r="D718" t="s">
        <v>4346</v>
      </c>
      <c r="E718" t="s">
        <v>4347</v>
      </c>
      <c r="F718" t="s">
        <v>1592</v>
      </c>
      <c r="G718" t="s">
        <v>1396</v>
      </c>
      <c r="H718" t="s">
        <v>583</v>
      </c>
      <c r="I718" t="s">
        <v>582</v>
      </c>
      <c r="J718" t="s">
        <v>582</v>
      </c>
      <c r="K718" t="s">
        <v>582</v>
      </c>
      <c r="L718" t="s">
        <v>1396</v>
      </c>
      <c r="M718" t="s">
        <v>1396</v>
      </c>
      <c r="N718" t="s">
        <v>1396</v>
      </c>
      <c r="O718" t="s">
        <v>583</v>
      </c>
      <c r="P718">
        <v>8</v>
      </c>
      <c r="Q718">
        <v>0</v>
      </c>
      <c r="R718">
        <v>0</v>
      </c>
      <c r="S718">
        <v>0</v>
      </c>
      <c r="T718">
        <v>0</v>
      </c>
      <c r="U718">
        <v>0</v>
      </c>
    </row>
    <row r="719" spans="1:21" x14ac:dyDescent="0.25">
      <c r="A719" t="s">
        <v>4348</v>
      </c>
      <c r="B719" t="s">
        <v>1014</v>
      </c>
      <c r="C719" t="s">
        <v>1015</v>
      </c>
      <c r="D719" t="s">
        <v>1016</v>
      </c>
      <c r="E719" t="s">
        <v>1017</v>
      </c>
      <c r="F719" t="s">
        <v>581</v>
      </c>
      <c r="G719" t="s">
        <v>1396</v>
      </c>
      <c r="H719" t="s">
        <v>582</v>
      </c>
      <c r="I719" t="s">
        <v>582</v>
      </c>
      <c r="J719" t="s">
        <v>582</v>
      </c>
      <c r="K719" t="s">
        <v>582</v>
      </c>
      <c r="L719" t="s">
        <v>1396</v>
      </c>
      <c r="M719" t="s">
        <v>1396</v>
      </c>
      <c r="N719" t="s">
        <v>1396</v>
      </c>
      <c r="O719" t="s">
        <v>582</v>
      </c>
      <c r="P719">
        <v>0</v>
      </c>
      <c r="Q719">
        <v>0</v>
      </c>
      <c r="R719">
        <v>0</v>
      </c>
      <c r="S719">
        <v>0</v>
      </c>
      <c r="T719">
        <v>0</v>
      </c>
      <c r="U719">
        <v>0</v>
      </c>
    </row>
    <row r="720" spans="1:21" x14ac:dyDescent="0.25">
      <c r="A720" t="s">
        <v>4349</v>
      </c>
      <c r="B720" t="s">
        <v>1018</v>
      </c>
      <c r="C720" t="s">
        <v>1019</v>
      </c>
      <c r="D720" t="s">
        <v>1020</v>
      </c>
      <c r="E720" t="s">
        <v>1021</v>
      </c>
      <c r="F720" t="s">
        <v>581</v>
      </c>
      <c r="G720" t="s">
        <v>1396</v>
      </c>
      <c r="H720" t="s">
        <v>582</v>
      </c>
      <c r="I720" t="s">
        <v>582</v>
      </c>
      <c r="J720" t="s">
        <v>582</v>
      </c>
      <c r="K720" t="s">
        <v>582</v>
      </c>
      <c r="L720" t="s">
        <v>1396</v>
      </c>
      <c r="M720" t="s">
        <v>1396</v>
      </c>
      <c r="N720" t="s">
        <v>1396</v>
      </c>
      <c r="O720" t="s">
        <v>582</v>
      </c>
      <c r="P720">
        <v>0</v>
      </c>
      <c r="Q720">
        <v>0</v>
      </c>
      <c r="R720">
        <v>0</v>
      </c>
      <c r="S720">
        <v>0</v>
      </c>
      <c r="T720">
        <v>0</v>
      </c>
      <c r="U720">
        <v>0</v>
      </c>
    </row>
    <row r="721" spans="1:21" x14ac:dyDescent="0.25">
      <c r="A721" t="s">
        <v>4350</v>
      </c>
      <c r="B721" t="s">
        <v>1022</v>
      </c>
      <c r="C721" t="s">
        <v>894</v>
      </c>
      <c r="D721" t="s">
        <v>1023</v>
      </c>
      <c r="E721" t="s">
        <v>1024</v>
      </c>
      <c r="F721" t="s">
        <v>581</v>
      </c>
      <c r="G721" t="s">
        <v>1396</v>
      </c>
      <c r="H721" t="s">
        <v>583</v>
      </c>
      <c r="I721" t="s">
        <v>582</v>
      </c>
      <c r="J721" t="s">
        <v>582</v>
      </c>
      <c r="K721" t="s">
        <v>582</v>
      </c>
      <c r="L721" t="s">
        <v>1396</v>
      </c>
      <c r="M721" t="s">
        <v>1396</v>
      </c>
      <c r="N721" t="s">
        <v>4351</v>
      </c>
      <c r="O721" t="s">
        <v>583</v>
      </c>
      <c r="P721">
        <v>0</v>
      </c>
      <c r="Q721">
        <v>0</v>
      </c>
      <c r="R721">
        <v>0</v>
      </c>
      <c r="S721">
        <v>0</v>
      </c>
      <c r="T721">
        <v>0</v>
      </c>
      <c r="U721">
        <v>0</v>
      </c>
    </row>
    <row r="722" spans="1:21" x14ac:dyDescent="0.25">
      <c r="A722" t="s">
        <v>4352</v>
      </c>
      <c r="B722" t="s">
        <v>1026</v>
      </c>
      <c r="C722" t="s">
        <v>1027</v>
      </c>
      <c r="D722" t="s">
        <v>1028</v>
      </c>
      <c r="E722" t="s">
        <v>1029</v>
      </c>
      <c r="F722" t="s">
        <v>581</v>
      </c>
      <c r="G722" t="s">
        <v>1396</v>
      </c>
      <c r="H722" t="s">
        <v>583</v>
      </c>
      <c r="I722" t="s">
        <v>582</v>
      </c>
      <c r="J722" t="s">
        <v>582</v>
      </c>
      <c r="K722" t="s">
        <v>582</v>
      </c>
      <c r="L722" t="s">
        <v>1396</v>
      </c>
      <c r="M722" t="s">
        <v>1396</v>
      </c>
      <c r="N722" t="s">
        <v>4353</v>
      </c>
      <c r="O722" t="s">
        <v>583</v>
      </c>
      <c r="P722">
        <v>0</v>
      </c>
      <c r="Q722">
        <v>0</v>
      </c>
      <c r="R722">
        <v>0</v>
      </c>
      <c r="S722">
        <v>0</v>
      </c>
      <c r="T722">
        <v>0</v>
      </c>
      <c r="U722">
        <v>0</v>
      </c>
    </row>
    <row r="723" spans="1:21" x14ac:dyDescent="0.25">
      <c r="A723" t="s">
        <v>4354</v>
      </c>
      <c r="B723" t="s">
        <v>1031</v>
      </c>
      <c r="C723" t="s">
        <v>1032</v>
      </c>
      <c r="D723" t="s">
        <v>1033</v>
      </c>
      <c r="E723" t="s">
        <v>1034</v>
      </c>
      <c r="F723" t="s">
        <v>581</v>
      </c>
      <c r="G723" t="s">
        <v>1396</v>
      </c>
      <c r="H723" t="s">
        <v>583</v>
      </c>
      <c r="I723" t="s">
        <v>582</v>
      </c>
      <c r="J723" t="s">
        <v>582</v>
      </c>
      <c r="K723" t="s">
        <v>582</v>
      </c>
      <c r="L723" t="s">
        <v>1396</v>
      </c>
      <c r="M723" t="s">
        <v>1396</v>
      </c>
      <c r="N723" t="s">
        <v>1030</v>
      </c>
      <c r="O723" t="s">
        <v>583</v>
      </c>
      <c r="P723">
        <v>0</v>
      </c>
      <c r="Q723">
        <v>0</v>
      </c>
      <c r="R723">
        <v>0</v>
      </c>
      <c r="S723">
        <v>0</v>
      </c>
      <c r="T723">
        <v>0</v>
      </c>
      <c r="U723">
        <v>0</v>
      </c>
    </row>
    <row r="724" spans="1:21" x14ac:dyDescent="0.25">
      <c r="A724" t="s">
        <v>4355</v>
      </c>
      <c r="B724" t="s">
        <v>4356</v>
      </c>
      <c r="C724" t="s">
        <v>4357</v>
      </c>
      <c r="D724" t="s">
        <v>4358</v>
      </c>
      <c r="E724" t="s">
        <v>4359</v>
      </c>
      <c r="F724" t="s">
        <v>1396</v>
      </c>
      <c r="G724" t="s">
        <v>1396</v>
      </c>
      <c r="H724" t="s">
        <v>582</v>
      </c>
      <c r="I724" t="s">
        <v>582</v>
      </c>
      <c r="J724" t="s">
        <v>582</v>
      </c>
      <c r="K724" t="s">
        <v>582</v>
      </c>
      <c r="L724" t="s">
        <v>1396</v>
      </c>
      <c r="M724" t="s">
        <v>1396</v>
      </c>
      <c r="N724" t="s">
        <v>1396</v>
      </c>
      <c r="O724" t="s">
        <v>582</v>
      </c>
      <c r="P724">
        <v>0</v>
      </c>
      <c r="Q724">
        <v>0</v>
      </c>
      <c r="R724">
        <v>0</v>
      </c>
      <c r="S724">
        <v>0</v>
      </c>
      <c r="T724">
        <v>0</v>
      </c>
      <c r="U724">
        <v>0</v>
      </c>
    </row>
    <row r="725" spans="1:21" x14ac:dyDescent="0.25">
      <c r="A725" t="s">
        <v>4360</v>
      </c>
      <c r="B725" t="s">
        <v>1035</v>
      </c>
      <c r="C725" t="s">
        <v>1036</v>
      </c>
      <c r="D725" t="s">
        <v>1037</v>
      </c>
      <c r="E725" t="s">
        <v>1038</v>
      </c>
      <c r="F725" t="s">
        <v>581</v>
      </c>
      <c r="G725" t="s">
        <v>1396</v>
      </c>
      <c r="H725" t="s">
        <v>582</v>
      </c>
      <c r="I725" t="s">
        <v>582</v>
      </c>
      <c r="J725" t="s">
        <v>582</v>
      </c>
      <c r="K725" t="s">
        <v>582</v>
      </c>
      <c r="L725" t="s">
        <v>1396</v>
      </c>
      <c r="M725" t="s">
        <v>1396</v>
      </c>
      <c r="N725" t="s">
        <v>1396</v>
      </c>
      <c r="O725" t="s">
        <v>582</v>
      </c>
      <c r="P725">
        <v>0</v>
      </c>
      <c r="Q725">
        <v>0</v>
      </c>
      <c r="R725">
        <v>0</v>
      </c>
      <c r="S725">
        <v>0</v>
      </c>
      <c r="T725">
        <v>0</v>
      </c>
      <c r="U725">
        <v>0</v>
      </c>
    </row>
    <row r="726" spans="1:21" x14ac:dyDescent="0.25">
      <c r="A726" t="s">
        <v>4361</v>
      </c>
      <c r="B726" t="s">
        <v>1039</v>
      </c>
      <c r="C726" t="s">
        <v>1040</v>
      </c>
      <c r="D726" t="s">
        <v>1041</v>
      </c>
      <c r="E726" t="s">
        <v>1042</v>
      </c>
      <c r="F726" t="s">
        <v>581</v>
      </c>
      <c r="G726" t="s">
        <v>1396</v>
      </c>
      <c r="H726" t="s">
        <v>582</v>
      </c>
      <c r="I726" t="s">
        <v>582</v>
      </c>
      <c r="J726" t="s">
        <v>582</v>
      </c>
      <c r="K726" t="s">
        <v>582</v>
      </c>
      <c r="L726" t="s">
        <v>1396</v>
      </c>
      <c r="M726" t="s">
        <v>1396</v>
      </c>
      <c r="N726" t="s">
        <v>1396</v>
      </c>
      <c r="O726" t="s">
        <v>582</v>
      </c>
      <c r="P726">
        <v>0</v>
      </c>
      <c r="Q726">
        <v>0</v>
      </c>
      <c r="R726">
        <v>0</v>
      </c>
      <c r="S726">
        <v>0</v>
      </c>
      <c r="T726">
        <v>0</v>
      </c>
      <c r="U726">
        <v>0</v>
      </c>
    </row>
    <row r="727" spans="1:21" x14ac:dyDescent="0.25">
      <c r="A727" t="s">
        <v>4362</v>
      </c>
      <c r="B727" t="s">
        <v>1213</v>
      </c>
      <c r="C727" t="s">
        <v>4363</v>
      </c>
      <c r="D727" t="s">
        <v>4364</v>
      </c>
      <c r="E727" t="s">
        <v>4365</v>
      </c>
      <c r="F727" t="s">
        <v>3991</v>
      </c>
      <c r="G727" t="s">
        <v>1396</v>
      </c>
      <c r="H727" t="s">
        <v>583</v>
      </c>
      <c r="I727" t="s">
        <v>583</v>
      </c>
      <c r="J727" t="s">
        <v>582</v>
      </c>
      <c r="K727" t="s">
        <v>582</v>
      </c>
      <c r="L727" t="s">
        <v>1396</v>
      </c>
      <c r="M727" t="s">
        <v>1396</v>
      </c>
      <c r="N727" t="s">
        <v>1396</v>
      </c>
      <c r="O727" t="s">
        <v>583</v>
      </c>
      <c r="P727">
        <v>54</v>
      </c>
      <c r="Q727">
        <v>0</v>
      </c>
      <c r="R727">
        <v>0</v>
      </c>
      <c r="S727">
        <v>16</v>
      </c>
      <c r="T727">
        <v>0</v>
      </c>
      <c r="U727">
        <v>0</v>
      </c>
    </row>
    <row r="728" spans="1:21" x14ac:dyDescent="0.25">
      <c r="A728" t="s">
        <v>4366</v>
      </c>
      <c r="B728" t="s">
        <v>4367</v>
      </c>
      <c r="C728" t="s">
        <v>4368</v>
      </c>
      <c r="D728" t="s">
        <v>4369</v>
      </c>
      <c r="E728" t="s">
        <v>4370</v>
      </c>
      <c r="F728" t="s">
        <v>3991</v>
      </c>
      <c r="G728" t="s">
        <v>1396</v>
      </c>
      <c r="H728" t="s">
        <v>583</v>
      </c>
      <c r="I728" t="s">
        <v>583</v>
      </c>
      <c r="J728" t="s">
        <v>582</v>
      </c>
      <c r="K728" t="s">
        <v>582</v>
      </c>
      <c r="L728" t="s">
        <v>1396</v>
      </c>
      <c r="M728" t="s">
        <v>1396</v>
      </c>
      <c r="N728" t="s">
        <v>1396</v>
      </c>
      <c r="O728" t="s">
        <v>583</v>
      </c>
      <c r="P728">
        <v>6</v>
      </c>
      <c r="Q728">
        <v>0</v>
      </c>
      <c r="R728">
        <v>28</v>
      </c>
      <c r="S728">
        <v>0</v>
      </c>
      <c r="T728">
        <v>0</v>
      </c>
      <c r="U728">
        <v>0</v>
      </c>
    </row>
    <row r="729" spans="1:21" x14ac:dyDescent="0.25">
      <c r="A729" t="s">
        <v>4371</v>
      </c>
      <c r="B729" t="s">
        <v>2217</v>
      </c>
      <c r="C729" t="s">
        <v>3455</v>
      </c>
      <c r="D729" t="s">
        <v>4372</v>
      </c>
      <c r="E729" t="s">
        <v>4373</v>
      </c>
      <c r="F729" t="s">
        <v>3991</v>
      </c>
      <c r="G729" t="s">
        <v>1396</v>
      </c>
      <c r="H729" t="s">
        <v>582</v>
      </c>
      <c r="I729" t="s">
        <v>582</v>
      </c>
      <c r="J729" t="s">
        <v>582</v>
      </c>
      <c r="K729" t="s">
        <v>582</v>
      </c>
      <c r="L729" t="s">
        <v>1396</v>
      </c>
      <c r="M729" t="s">
        <v>1396</v>
      </c>
      <c r="N729" t="s">
        <v>1396</v>
      </c>
      <c r="O729" t="s">
        <v>582</v>
      </c>
      <c r="P729">
        <v>0</v>
      </c>
      <c r="Q729">
        <v>0</v>
      </c>
      <c r="R729">
        <v>0</v>
      </c>
      <c r="S729">
        <v>0</v>
      </c>
      <c r="T729">
        <v>0</v>
      </c>
      <c r="U729">
        <v>0</v>
      </c>
    </row>
    <row r="730" spans="1:21" x14ac:dyDescent="0.25">
      <c r="A730" t="s">
        <v>4374</v>
      </c>
      <c r="B730" t="s">
        <v>1544</v>
      </c>
      <c r="C730" t="s">
        <v>4375</v>
      </c>
      <c r="D730" t="s">
        <v>4376</v>
      </c>
      <c r="E730" t="s">
        <v>4377</v>
      </c>
      <c r="F730" t="s">
        <v>3050</v>
      </c>
      <c r="G730" t="s">
        <v>1396</v>
      </c>
      <c r="H730" t="s">
        <v>582</v>
      </c>
      <c r="I730" t="s">
        <v>582</v>
      </c>
      <c r="J730" t="s">
        <v>582</v>
      </c>
      <c r="K730" t="s">
        <v>582</v>
      </c>
      <c r="L730" t="s">
        <v>1396</v>
      </c>
      <c r="M730" t="s">
        <v>1396</v>
      </c>
      <c r="N730" t="s">
        <v>1396</v>
      </c>
      <c r="O730" t="s">
        <v>582</v>
      </c>
      <c r="P730">
        <v>0</v>
      </c>
      <c r="Q730">
        <v>0</v>
      </c>
      <c r="R730">
        <v>0</v>
      </c>
      <c r="S730">
        <v>0</v>
      </c>
      <c r="T730">
        <v>0</v>
      </c>
      <c r="U730">
        <v>0</v>
      </c>
    </row>
    <row r="731" spans="1:21" x14ac:dyDescent="0.25">
      <c r="A731" t="s">
        <v>4378</v>
      </c>
      <c r="B731" t="s">
        <v>2822</v>
      </c>
      <c r="C731" t="s">
        <v>4379</v>
      </c>
      <c r="D731" t="s">
        <v>4380</v>
      </c>
      <c r="E731" t="s">
        <v>4381</v>
      </c>
      <c r="F731" t="s">
        <v>3991</v>
      </c>
      <c r="G731" t="s">
        <v>1396</v>
      </c>
      <c r="H731" t="s">
        <v>583</v>
      </c>
      <c r="I731" t="s">
        <v>582</v>
      </c>
      <c r="J731" t="s">
        <v>582</v>
      </c>
      <c r="K731" t="s">
        <v>582</v>
      </c>
      <c r="L731" t="s">
        <v>1396</v>
      </c>
      <c r="M731" t="s">
        <v>1396</v>
      </c>
      <c r="N731" t="s">
        <v>1396</v>
      </c>
      <c r="O731" t="s">
        <v>583</v>
      </c>
      <c r="P731">
        <v>12</v>
      </c>
      <c r="Q731">
        <v>0</v>
      </c>
      <c r="R731">
        <v>0</v>
      </c>
      <c r="S731">
        <v>0</v>
      </c>
      <c r="T731">
        <v>0</v>
      </c>
      <c r="U731">
        <v>0</v>
      </c>
    </row>
    <row r="732" spans="1:21" x14ac:dyDescent="0.25">
      <c r="A732" t="s">
        <v>4382</v>
      </c>
      <c r="B732" t="s">
        <v>2792</v>
      </c>
      <c r="C732" t="s">
        <v>4383</v>
      </c>
      <c r="D732" t="s">
        <v>4384</v>
      </c>
      <c r="E732" t="s">
        <v>4385</v>
      </c>
      <c r="F732" t="s">
        <v>3991</v>
      </c>
      <c r="G732" t="s">
        <v>1396</v>
      </c>
      <c r="H732" t="s">
        <v>583</v>
      </c>
      <c r="I732" t="s">
        <v>583</v>
      </c>
      <c r="J732" t="s">
        <v>582</v>
      </c>
      <c r="K732" t="s">
        <v>582</v>
      </c>
      <c r="L732" t="s">
        <v>1396</v>
      </c>
      <c r="M732" t="s">
        <v>1396</v>
      </c>
      <c r="N732" t="s">
        <v>1396</v>
      </c>
      <c r="O732" t="s">
        <v>583</v>
      </c>
      <c r="P732">
        <v>4</v>
      </c>
      <c r="Q732">
        <v>12</v>
      </c>
      <c r="R732">
        <v>0</v>
      </c>
      <c r="S732">
        <v>54</v>
      </c>
      <c r="T732">
        <v>0</v>
      </c>
      <c r="U732">
        <v>0</v>
      </c>
    </row>
    <row r="733" spans="1:21" x14ac:dyDescent="0.25">
      <c r="A733" t="s">
        <v>4386</v>
      </c>
      <c r="B733" t="s">
        <v>2587</v>
      </c>
      <c r="C733" t="s">
        <v>4387</v>
      </c>
      <c r="D733" t="s">
        <v>4388</v>
      </c>
      <c r="E733" t="s">
        <v>4389</v>
      </c>
      <c r="F733" t="s">
        <v>3991</v>
      </c>
      <c r="G733" t="s">
        <v>1396</v>
      </c>
      <c r="H733" t="s">
        <v>582</v>
      </c>
      <c r="I733" t="s">
        <v>583</v>
      </c>
      <c r="J733" t="s">
        <v>582</v>
      </c>
      <c r="K733" t="s">
        <v>582</v>
      </c>
      <c r="L733" t="s">
        <v>1396</v>
      </c>
      <c r="M733" t="s">
        <v>1396</v>
      </c>
      <c r="N733" t="s">
        <v>1396</v>
      </c>
      <c r="O733" t="s">
        <v>583</v>
      </c>
      <c r="P733">
        <v>0</v>
      </c>
      <c r="Q733">
        <v>0</v>
      </c>
      <c r="R733">
        <v>0</v>
      </c>
      <c r="S733">
        <v>34</v>
      </c>
      <c r="T733">
        <v>0</v>
      </c>
      <c r="U733">
        <v>0</v>
      </c>
    </row>
    <row r="734" spans="1:21" x14ac:dyDescent="0.25">
      <c r="A734" t="s">
        <v>4390</v>
      </c>
      <c r="B734" t="s">
        <v>4391</v>
      </c>
      <c r="C734" t="s">
        <v>4392</v>
      </c>
      <c r="D734" t="s">
        <v>4393</v>
      </c>
      <c r="E734" t="s">
        <v>4394</v>
      </c>
      <c r="F734" t="s">
        <v>3991</v>
      </c>
      <c r="G734" t="s">
        <v>1396</v>
      </c>
      <c r="H734" t="s">
        <v>582</v>
      </c>
      <c r="I734" t="s">
        <v>583</v>
      </c>
      <c r="J734" t="s">
        <v>582</v>
      </c>
      <c r="K734" t="s">
        <v>582</v>
      </c>
      <c r="L734" t="s">
        <v>1396</v>
      </c>
      <c r="M734" t="s">
        <v>1396</v>
      </c>
      <c r="N734" t="s">
        <v>1396</v>
      </c>
      <c r="O734" t="s">
        <v>583</v>
      </c>
      <c r="P734">
        <v>0</v>
      </c>
      <c r="Q734">
        <v>0</v>
      </c>
      <c r="R734">
        <v>70</v>
      </c>
      <c r="S734">
        <v>0</v>
      </c>
      <c r="T734">
        <v>0</v>
      </c>
      <c r="U734">
        <v>0</v>
      </c>
    </row>
    <row r="735" spans="1:21" x14ac:dyDescent="0.25">
      <c r="A735" t="s">
        <v>4395</v>
      </c>
      <c r="B735" t="s">
        <v>1043</v>
      </c>
      <c r="C735" t="s">
        <v>1044</v>
      </c>
      <c r="D735" t="s">
        <v>1045</v>
      </c>
      <c r="E735" t="s">
        <v>1046</v>
      </c>
      <c r="F735" t="s">
        <v>581</v>
      </c>
      <c r="G735" t="s">
        <v>1396</v>
      </c>
      <c r="H735" t="s">
        <v>582</v>
      </c>
      <c r="I735" t="s">
        <v>582</v>
      </c>
      <c r="J735" t="s">
        <v>582</v>
      </c>
      <c r="K735" t="s">
        <v>582</v>
      </c>
      <c r="L735" t="s">
        <v>1396</v>
      </c>
      <c r="M735" t="s">
        <v>1396</v>
      </c>
      <c r="N735" t="s">
        <v>1396</v>
      </c>
      <c r="O735" t="s">
        <v>582</v>
      </c>
      <c r="P735">
        <v>0</v>
      </c>
      <c r="Q735">
        <v>0</v>
      </c>
      <c r="R735">
        <v>0</v>
      </c>
      <c r="S735">
        <v>0</v>
      </c>
      <c r="T735">
        <v>0</v>
      </c>
      <c r="U735">
        <v>0</v>
      </c>
    </row>
    <row r="736" spans="1:21" x14ac:dyDescent="0.25">
      <c r="A736" t="s">
        <v>4396</v>
      </c>
      <c r="B736" t="s">
        <v>1047</v>
      </c>
      <c r="C736" t="s">
        <v>1048</v>
      </c>
      <c r="D736" t="s">
        <v>1049</v>
      </c>
      <c r="E736" t="s">
        <v>1050</v>
      </c>
      <c r="F736" t="s">
        <v>581</v>
      </c>
      <c r="G736" t="s">
        <v>1396</v>
      </c>
      <c r="H736" t="s">
        <v>582</v>
      </c>
      <c r="I736" t="s">
        <v>582</v>
      </c>
      <c r="J736" t="s">
        <v>582</v>
      </c>
      <c r="K736" t="s">
        <v>583</v>
      </c>
      <c r="L736" t="s">
        <v>993</v>
      </c>
      <c r="M736" t="s">
        <v>683</v>
      </c>
      <c r="N736" t="s">
        <v>1396</v>
      </c>
      <c r="O736" t="s">
        <v>583</v>
      </c>
      <c r="P736">
        <v>0</v>
      </c>
      <c r="Q736">
        <v>0</v>
      </c>
      <c r="R736">
        <v>0</v>
      </c>
      <c r="S736">
        <v>0</v>
      </c>
      <c r="T736">
        <v>0</v>
      </c>
      <c r="U736">
        <v>0</v>
      </c>
    </row>
    <row r="737" spans="1:21" x14ac:dyDescent="0.25">
      <c r="A737" t="s">
        <v>4397</v>
      </c>
      <c r="B737" t="s">
        <v>1051</v>
      </c>
      <c r="C737" t="s">
        <v>1052</v>
      </c>
      <c r="D737" t="s">
        <v>1053</v>
      </c>
      <c r="E737" t="s">
        <v>1054</v>
      </c>
      <c r="F737" t="s">
        <v>581</v>
      </c>
      <c r="G737" t="s">
        <v>1396</v>
      </c>
      <c r="H737" t="s">
        <v>582</v>
      </c>
      <c r="I737" t="s">
        <v>582</v>
      </c>
      <c r="J737" t="s">
        <v>582</v>
      </c>
      <c r="K737" t="s">
        <v>582</v>
      </c>
      <c r="L737" t="s">
        <v>1396</v>
      </c>
      <c r="M737" t="s">
        <v>1396</v>
      </c>
      <c r="N737" t="s">
        <v>1396</v>
      </c>
      <c r="O737" t="s">
        <v>582</v>
      </c>
      <c r="P737">
        <v>0</v>
      </c>
      <c r="Q737">
        <v>0</v>
      </c>
      <c r="R737">
        <v>0</v>
      </c>
      <c r="S737">
        <v>0</v>
      </c>
      <c r="T737">
        <v>0</v>
      </c>
      <c r="U737">
        <v>0</v>
      </c>
    </row>
    <row r="738" spans="1:21" x14ac:dyDescent="0.25">
      <c r="A738" t="s">
        <v>4398</v>
      </c>
      <c r="B738" t="s">
        <v>1055</v>
      </c>
      <c r="C738" t="s">
        <v>1056</v>
      </c>
      <c r="D738" t="s">
        <v>1057</v>
      </c>
      <c r="E738" t="s">
        <v>1058</v>
      </c>
      <c r="F738" t="s">
        <v>581</v>
      </c>
      <c r="G738" t="s">
        <v>1396</v>
      </c>
      <c r="H738" t="s">
        <v>583</v>
      </c>
      <c r="I738" t="s">
        <v>582</v>
      </c>
      <c r="J738" t="s">
        <v>582</v>
      </c>
      <c r="K738" t="s">
        <v>582</v>
      </c>
      <c r="L738" t="s">
        <v>1396</v>
      </c>
      <c r="M738" t="s">
        <v>1396</v>
      </c>
      <c r="N738" t="s">
        <v>1059</v>
      </c>
      <c r="O738" t="s">
        <v>583</v>
      </c>
      <c r="P738">
        <v>0</v>
      </c>
      <c r="Q738">
        <v>0</v>
      </c>
      <c r="R738">
        <v>0</v>
      </c>
      <c r="S738">
        <v>0</v>
      </c>
      <c r="T738">
        <v>0</v>
      </c>
      <c r="U738">
        <v>0</v>
      </c>
    </row>
    <row r="739" spans="1:21" x14ac:dyDescent="0.25">
      <c r="A739" t="s">
        <v>4399</v>
      </c>
      <c r="B739" t="s">
        <v>1060</v>
      </c>
      <c r="C739" t="s">
        <v>753</v>
      </c>
      <c r="D739" t="s">
        <v>1061</v>
      </c>
      <c r="E739" t="s">
        <v>1062</v>
      </c>
      <c r="F739" t="s">
        <v>581</v>
      </c>
      <c r="G739" t="s">
        <v>1396</v>
      </c>
      <c r="H739" t="s">
        <v>582</v>
      </c>
      <c r="I739" t="s">
        <v>582</v>
      </c>
      <c r="J739" t="s">
        <v>582</v>
      </c>
      <c r="K739" t="s">
        <v>582</v>
      </c>
      <c r="L739" t="s">
        <v>1396</v>
      </c>
      <c r="M739" t="s">
        <v>1396</v>
      </c>
      <c r="N739" t="s">
        <v>1396</v>
      </c>
      <c r="O739" t="s">
        <v>582</v>
      </c>
      <c r="P739">
        <v>0</v>
      </c>
      <c r="Q739">
        <v>0</v>
      </c>
      <c r="R739">
        <v>0</v>
      </c>
      <c r="S739">
        <v>0</v>
      </c>
      <c r="T739">
        <v>0</v>
      </c>
      <c r="U739">
        <v>0</v>
      </c>
    </row>
    <row r="740" spans="1:21" x14ac:dyDescent="0.25">
      <c r="A740" t="s">
        <v>4400</v>
      </c>
      <c r="B740" t="s">
        <v>1063</v>
      </c>
      <c r="C740" t="s">
        <v>1064</v>
      </c>
      <c r="D740" t="s">
        <v>1065</v>
      </c>
      <c r="E740" t="s">
        <v>1066</v>
      </c>
      <c r="F740" t="s">
        <v>581</v>
      </c>
      <c r="G740" t="s">
        <v>1396</v>
      </c>
      <c r="H740" t="s">
        <v>582</v>
      </c>
      <c r="I740" t="s">
        <v>582</v>
      </c>
      <c r="J740" t="s">
        <v>582</v>
      </c>
      <c r="K740" t="s">
        <v>582</v>
      </c>
      <c r="L740" t="s">
        <v>1396</v>
      </c>
      <c r="M740" t="s">
        <v>1396</v>
      </c>
      <c r="N740" t="s">
        <v>1396</v>
      </c>
      <c r="O740" t="s">
        <v>582</v>
      </c>
      <c r="P740">
        <v>0</v>
      </c>
      <c r="Q740">
        <v>0</v>
      </c>
      <c r="R740">
        <v>0</v>
      </c>
      <c r="S740">
        <v>0</v>
      </c>
      <c r="T740">
        <v>0</v>
      </c>
      <c r="U740">
        <v>0</v>
      </c>
    </row>
    <row r="741" spans="1:21" x14ac:dyDescent="0.25">
      <c r="A741" t="s">
        <v>4401</v>
      </c>
      <c r="B741" t="s">
        <v>1067</v>
      </c>
      <c r="C741" t="s">
        <v>1068</v>
      </c>
      <c r="D741" t="s">
        <v>1069</v>
      </c>
      <c r="E741" t="s">
        <v>1070</v>
      </c>
      <c r="F741" t="s">
        <v>581</v>
      </c>
      <c r="G741" t="s">
        <v>1396</v>
      </c>
      <c r="H741" t="s">
        <v>582</v>
      </c>
      <c r="I741" t="s">
        <v>582</v>
      </c>
      <c r="J741" t="s">
        <v>582</v>
      </c>
      <c r="K741" t="s">
        <v>582</v>
      </c>
      <c r="L741" t="s">
        <v>1396</v>
      </c>
      <c r="M741" t="s">
        <v>1396</v>
      </c>
      <c r="N741" t="s">
        <v>1396</v>
      </c>
      <c r="O741" t="s">
        <v>582</v>
      </c>
      <c r="P741">
        <v>0</v>
      </c>
      <c r="Q741">
        <v>0</v>
      </c>
      <c r="R741">
        <v>0</v>
      </c>
      <c r="S741">
        <v>0</v>
      </c>
      <c r="T741">
        <v>0</v>
      </c>
      <c r="U741">
        <v>0</v>
      </c>
    </row>
    <row r="742" spans="1:21" x14ac:dyDescent="0.25">
      <c r="A742" t="s">
        <v>4402</v>
      </c>
      <c r="B742" t="s">
        <v>1071</v>
      </c>
      <c r="C742" t="s">
        <v>749</v>
      </c>
      <c r="D742" t="s">
        <v>1072</v>
      </c>
      <c r="E742" t="s">
        <v>1073</v>
      </c>
      <c r="F742" t="s">
        <v>581</v>
      </c>
      <c r="G742" t="s">
        <v>1396</v>
      </c>
      <c r="H742" t="s">
        <v>582</v>
      </c>
      <c r="I742" t="s">
        <v>582</v>
      </c>
      <c r="J742" t="s">
        <v>582</v>
      </c>
      <c r="K742" t="s">
        <v>582</v>
      </c>
      <c r="L742" t="s">
        <v>1396</v>
      </c>
      <c r="M742" t="s">
        <v>1396</v>
      </c>
      <c r="N742" t="s">
        <v>1396</v>
      </c>
      <c r="O742" t="s">
        <v>582</v>
      </c>
      <c r="P742">
        <v>0</v>
      </c>
      <c r="Q742">
        <v>0</v>
      </c>
      <c r="R742">
        <v>0</v>
      </c>
      <c r="S742">
        <v>0</v>
      </c>
      <c r="T742">
        <v>0</v>
      </c>
      <c r="U742">
        <v>0</v>
      </c>
    </row>
    <row r="743" spans="1:21" x14ac:dyDescent="0.25">
      <c r="A743" t="s">
        <v>4403</v>
      </c>
      <c r="B743" t="s">
        <v>1074</v>
      </c>
      <c r="C743" t="s">
        <v>1048</v>
      </c>
      <c r="D743" t="s">
        <v>1075</v>
      </c>
      <c r="E743" t="s">
        <v>1076</v>
      </c>
      <c r="F743" t="s">
        <v>581</v>
      </c>
      <c r="G743" t="s">
        <v>1396</v>
      </c>
      <c r="H743" t="s">
        <v>582</v>
      </c>
      <c r="I743" t="s">
        <v>582</v>
      </c>
      <c r="J743" t="s">
        <v>582</v>
      </c>
      <c r="K743" t="s">
        <v>582</v>
      </c>
      <c r="L743" t="s">
        <v>1396</v>
      </c>
      <c r="M743" t="s">
        <v>1396</v>
      </c>
      <c r="N743" t="s">
        <v>1396</v>
      </c>
      <c r="O743" t="s">
        <v>582</v>
      </c>
      <c r="P743">
        <v>0</v>
      </c>
      <c r="Q743">
        <v>0</v>
      </c>
      <c r="R743">
        <v>0</v>
      </c>
      <c r="S743">
        <v>0</v>
      </c>
      <c r="T743">
        <v>0</v>
      </c>
      <c r="U743">
        <v>0</v>
      </c>
    </row>
    <row r="744" spans="1:21" x14ac:dyDescent="0.25">
      <c r="A744" t="s">
        <v>4404</v>
      </c>
      <c r="B744" t="s">
        <v>1077</v>
      </c>
      <c r="C744" t="s">
        <v>1078</v>
      </c>
      <c r="D744" t="s">
        <v>1079</v>
      </c>
      <c r="E744" t="s">
        <v>1080</v>
      </c>
      <c r="F744" t="s">
        <v>581</v>
      </c>
      <c r="G744" t="s">
        <v>1396</v>
      </c>
      <c r="H744" t="s">
        <v>583</v>
      </c>
      <c r="I744" t="s">
        <v>582</v>
      </c>
      <c r="J744" t="s">
        <v>582</v>
      </c>
      <c r="K744" t="s">
        <v>582</v>
      </c>
      <c r="L744" t="s">
        <v>1396</v>
      </c>
      <c r="M744" t="s">
        <v>1396</v>
      </c>
      <c r="N744" t="s">
        <v>4405</v>
      </c>
      <c r="O744" t="s">
        <v>583</v>
      </c>
      <c r="P744">
        <v>0</v>
      </c>
      <c r="Q744">
        <v>0</v>
      </c>
      <c r="R744">
        <v>0</v>
      </c>
      <c r="S744">
        <v>0</v>
      </c>
      <c r="T744">
        <v>0</v>
      </c>
      <c r="U744">
        <v>0</v>
      </c>
    </row>
    <row r="745" spans="1:21" x14ac:dyDescent="0.25">
      <c r="A745" t="s">
        <v>4406</v>
      </c>
      <c r="B745" t="s">
        <v>1081</v>
      </c>
      <c r="C745" t="s">
        <v>894</v>
      </c>
      <c r="D745" t="s">
        <v>1082</v>
      </c>
      <c r="E745" t="s">
        <v>1083</v>
      </c>
      <c r="F745" t="s">
        <v>581</v>
      </c>
      <c r="G745" t="s">
        <v>1396</v>
      </c>
      <c r="H745" t="s">
        <v>583</v>
      </c>
      <c r="I745" t="s">
        <v>582</v>
      </c>
      <c r="J745" t="s">
        <v>582</v>
      </c>
      <c r="K745" t="s">
        <v>582</v>
      </c>
      <c r="L745" t="s">
        <v>1396</v>
      </c>
      <c r="M745" t="s">
        <v>1396</v>
      </c>
      <c r="N745" t="s">
        <v>4353</v>
      </c>
      <c r="O745" t="s">
        <v>583</v>
      </c>
      <c r="P745">
        <v>0</v>
      </c>
      <c r="Q745">
        <v>0</v>
      </c>
      <c r="R745">
        <v>0</v>
      </c>
      <c r="S745">
        <v>0</v>
      </c>
      <c r="T745">
        <v>0</v>
      </c>
      <c r="U745">
        <v>0</v>
      </c>
    </row>
    <row r="746" spans="1:21" x14ac:dyDescent="0.25">
      <c r="A746" t="s">
        <v>4407</v>
      </c>
      <c r="B746" t="s">
        <v>4408</v>
      </c>
      <c r="C746" t="s">
        <v>4409</v>
      </c>
      <c r="D746" t="s">
        <v>4410</v>
      </c>
      <c r="E746" t="s">
        <v>4411</v>
      </c>
      <c r="F746" t="s">
        <v>1626</v>
      </c>
      <c r="G746" t="s">
        <v>1396</v>
      </c>
      <c r="H746" t="s">
        <v>582</v>
      </c>
      <c r="I746" t="s">
        <v>582</v>
      </c>
      <c r="J746" t="s">
        <v>582</v>
      </c>
      <c r="K746" t="s">
        <v>582</v>
      </c>
      <c r="L746" t="s">
        <v>1396</v>
      </c>
      <c r="M746" t="s">
        <v>1396</v>
      </c>
      <c r="N746" t="s">
        <v>1396</v>
      </c>
      <c r="O746" t="s">
        <v>582</v>
      </c>
      <c r="P746">
        <v>0</v>
      </c>
      <c r="Q746">
        <v>0</v>
      </c>
      <c r="R746">
        <v>0</v>
      </c>
      <c r="S746">
        <v>0</v>
      </c>
      <c r="T746">
        <v>0</v>
      </c>
      <c r="U746">
        <v>0</v>
      </c>
    </row>
    <row r="747" spans="1:21" x14ac:dyDescent="0.25">
      <c r="A747" t="s">
        <v>4412</v>
      </c>
      <c r="B747" t="s">
        <v>4413</v>
      </c>
      <c r="C747" t="s">
        <v>4414</v>
      </c>
      <c r="D747" t="s">
        <v>4415</v>
      </c>
      <c r="E747" t="s">
        <v>4416</v>
      </c>
      <c r="F747" t="s">
        <v>1407</v>
      </c>
      <c r="G747" t="s">
        <v>1359</v>
      </c>
      <c r="H747" t="s">
        <v>582</v>
      </c>
      <c r="I747" t="s">
        <v>582</v>
      </c>
      <c r="J747" t="s">
        <v>582</v>
      </c>
      <c r="K747" t="s">
        <v>582</v>
      </c>
      <c r="L747" t="s">
        <v>1396</v>
      </c>
      <c r="M747" t="s">
        <v>1396</v>
      </c>
      <c r="N747" t="s">
        <v>1396</v>
      </c>
      <c r="O747" t="s">
        <v>582</v>
      </c>
      <c r="P747">
        <v>0</v>
      </c>
      <c r="Q747">
        <v>0</v>
      </c>
      <c r="R747">
        <v>0</v>
      </c>
      <c r="S747">
        <v>0</v>
      </c>
      <c r="T747">
        <v>0</v>
      </c>
      <c r="U747">
        <v>0</v>
      </c>
    </row>
    <row r="748" spans="1:21" x14ac:dyDescent="0.25">
      <c r="A748" t="s">
        <v>4417</v>
      </c>
      <c r="B748" t="s">
        <v>4418</v>
      </c>
      <c r="C748" t="s">
        <v>4419</v>
      </c>
      <c r="D748" t="s">
        <v>4420</v>
      </c>
      <c r="E748" t="s">
        <v>4421</v>
      </c>
      <c r="F748" t="s">
        <v>1407</v>
      </c>
      <c r="G748" t="s">
        <v>1359</v>
      </c>
      <c r="H748" t="s">
        <v>582</v>
      </c>
      <c r="I748" t="s">
        <v>582</v>
      </c>
      <c r="J748" t="s">
        <v>582</v>
      </c>
      <c r="K748" t="s">
        <v>583</v>
      </c>
      <c r="L748" t="s">
        <v>993</v>
      </c>
      <c r="M748" t="s">
        <v>1444</v>
      </c>
      <c r="N748" t="s">
        <v>1396</v>
      </c>
      <c r="O748" t="s">
        <v>583</v>
      </c>
      <c r="P748">
        <v>0</v>
      </c>
      <c r="Q748">
        <v>0</v>
      </c>
      <c r="R748">
        <v>0</v>
      </c>
      <c r="S748">
        <v>0</v>
      </c>
      <c r="T748">
        <v>0</v>
      </c>
      <c r="U748">
        <v>0</v>
      </c>
    </row>
    <row r="749" spans="1:21" x14ac:dyDescent="0.25">
      <c r="A749" t="s">
        <v>4422</v>
      </c>
      <c r="B749" t="s">
        <v>1084</v>
      </c>
      <c r="C749" t="s">
        <v>1085</v>
      </c>
      <c r="D749" t="s">
        <v>1086</v>
      </c>
      <c r="E749" t="s">
        <v>1087</v>
      </c>
      <c r="F749" t="s">
        <v>581</v>
      </c>
      <c r="G749" t="s">
        <v>1396</v>
      </c>
      <c r="H749" t="s">
        <v>582</v>
      </c>
      <c r="I749" t="s">
        <v>583</v>
      </c>
      <c r="J749" t="s">
        <v>582</v>
      </c>
      <c r="K749" t="s">
        <v>583</v>
      </c>
      <c r="L749" t="s">
        <v>590</v>
      </c>
      <c r="M749" t="s">
        <v>1088</v>
      </c>
      <c r="N749" t="s">
        <v>1396</v>
      </c>
      <c r="O749" t="s">
        <v>583</v>
      </c>
      <c r="P749">
        <v>0</v>
      </c>
      <c r="Q749">
        <v>0</v>
      </c>
      <c r="R749">
        <v>131</v>
      </c>
      <c r="S749">
        <v>102</v>
      </c>
      <c r="T749">
        <v>0</v>
      </c>
      <c r="U749">
        <v>0</v>
      </c>
    </row>
    <row r="750" spans="1:21" x14ac:dyDescent="0.25">
      <c r="A750" t="s">
        <v>4423</v>
      </c>
      <c r="B750" t="s">
        <v>1089</v>
      </c>
      <c r="C750" t="s">
        <v>1090</v>
      </c>
      <c r="D750" t="s">
        <v>1091</v>
      </c>
      <c r="E750" t="s">
        <v>1092</v>
      </c>
      <c r="F750" t="s">
        <v>581</v>
      </c>
      <c r="G750" t="s">
        <v>1396</v>
      </c>
      <c r="H750" t="s">
        <v>583</v>
      </c>
      <c r="I750" t="s">
        <v>583</v>
      </c>
      <c r="J750" t="s">
        <v>582</v>
      </c>
      <c r="K750" t="s">
        <v>582</v>
      </c>
      <c r="L750" t="s">
        <v>1396</v>
      </c>
      <c r="M750" t="s">
        <v>1396</v>
      </c>
      <c r="N750" t="s">
        <v>1396</v>
      </c>
      <c r="O750" t="s">
        <v>583</v>
      </c>
      <c r="P750">
        <v>68</v>
      </c>
      <c r="Q750">
        <v>0</v>
      </c>
      <c r="R750">
        <v>61</v>
      </c>
      <c r="S750">
        <v>0</v>
      </c>
      <c r="T750">
        <v>0</v>
      </c>
      <c r="U750">
        <v>0</v>
      </c>
    </row>
    <row r="751" spans="1:21" x14ac:dyDescent="0.25">
      <c r="A751" t="s">
        <v>4424</v>
      </c>
      <c r="B751" t="s">
        <v>1093</v>
      </c>
      <c r="C751" t="s">
        <v>1094</v>
      </c>
      <c r="D751" t="s">
        <v>1095</v>
      </c>
      <c r="E751" t="s">
        <v>1096</v>
      </c>
      <c r="F751" t="s">
        <v>581</v>
      </c>
      <c r="G751" t="s">
        <v>1396</v>
      </c>
      <c r="H751" t="s">
        <v>583</v>
      </c>
      <c r="I751" t="s">
        <v>583</v>
      </c>
      <c r="J751" t="s">
        <v>582</v>
      </c>
      <c r="K751" t="s">
        <v>583</v>
      </c>
      <c r="L751" t="s">
        <v>584</v>
      </c>
      <c r="M751" t="s">
        <v>1097</v>
      </c>
      <c r="N751" t="s">
        <v>1396</v>
      </c>
      <c r="O751" t="s">
        <v>583</v>
      </c>
      <c r="P751">
        <v>31</v>
      </c>
      <c r="Q751">
        <v>0</v>
      </c>
      <c r="R751">
        <v>55</v>
      </c>
      <c r="S751">
        <v>0</v>
      </c>
      <c r="T751">
        <v>0</v>
      </c>
      <c r="U751">
        <v>0</v>
      </c>
    </row>
    <row r="752" spans="1:21" x14ac:dyDescent="0.25">
      <c r="A752" t="s">
        <v>4425</v>
      </c>
      <c r="B752" t="s">
        <v>1098</v>
      </c>
      <c r="C752" t="s">
        <v>1068</v>
      </c>
      <c r="D752" t="s">
        <v>1099</v>
      </c>
      <c r="E752" t="s">
        <v>1100</v>
      </c>
      <c r="F752" t="s">
        <v>581</v>
      </c>
      <c r="G752" t="s">
        <v>1396</v>
      </c>
      <c r="H752" t="s">
        <v>582</v>
      </c>
      <c r="I752" t="s">
        <v>582</v>
      </c>
      <c r="J752" t="s">
        <v>582</v>
      </c>
      <c r="K752" t="s">
        <v>582</v>
      </c>
      <c r="L752" t="s">
        <v>1396</v>
      </c>
      <c r="M752" t="s">
        <v>1396</v>
      </c>
      <c r="N752" t="s">
        <v>1396</v>
      </c>
      <c r="O752" t="s">
        <v>582</v>
      </c>
      <c r="P752">
        <v>0</v>
      </c>
      <c r="Q752">
        <v>0</v>
      </c>
      <c r="R752">
        <v>0</v>
      </c>
      <c r="S752">
        <v>0</v>
      </c>
      <c r="T752">
        <v>0</v>
      </c>
      <c r="U752">
        <v>0</v>
      </c>
    </row>
    <row r="753" spans="1:21" x14ac:dyDescent="0.25">
      <c r="A753" t="s">
        <v>4426</v>
      </c>
      <c r="B753" t="s">
        <v>1101</v>
      </c>
      <c r="C753" t="s">
        <v>753</v>
      </c>
      <c r="D753" t="s">
        <v>1102</v>
      </c>
      <c r="E753" t="s">
        <v>1103</v>
      </c>
      <c r="F753" t="s">
        <v>581</v>
      </c>
      <c r="G753" t="s">
        <v>1396</v>
      </c>
      <c r="H753" t="s">
        <v>582</v>
      </c>
      <c r="I753" t="s">
        <v>582</v>
      </c>
      <c r="J753" t="s">
        <v>582</v>
      </c>
      <c r="K753" t="s">
        <v>582</v>
      </c>
      <c r="L753" t="s">
        <v>1396</v>
      </c>
      <c r="M753" t="s">
        <v>1396</v>
      </c>
      <c r="N753" t="s">
        <v>1396</v>
      </c>
      <c r="O753" t="s">
        <v>582</v>
      </c>
      <c r="P753">
        <v>0</v>
      </c>
      <c r="Q753">
        <v>0</v>
      </c>
      <c r="R753">
        <v>0</v>
      </c>
      <c r="S753">
        <v>0</v>
      </c>
      <c r="T753">
        <v>0</v>
      </c>
      <c r="U753">
        <v>0</v>
      </c>
    </row>
    <row r="754" spans="1:21" x14ac:dyDescent="0.25">
      <c r="A754" t="s">
        <v>4427</v>
      </c>
      <c r="B754" t="s">
        <v>1104</v>
      </c>
      <c r="C754" t="s">
        <v>1105</v>
      </c>
      <c r="D754" t="s">
        <v>1106</v>
      </c>
      <c r="E754" t="s">
        <v>1107</v>
      </c>
      <c r="F754" t="s">
        <v>581</v>
      </c>
      <c r="G754" t="s">
        <v>1396</v>
      </c>
      <c r="H754" t="s">
        <v>582</v>
      </c>
      <c r="I754" t="s">
        <v>582</v>
      </c>
      <c r="J754" t="s">
        <v>582</v>
      </c>
      <c r="K754" t="s">
        <v>582</v>
      </c>
      <c r="L754" t="s">
        <v>1396</v>
      </c>
      <c r="M754" t="s">
        <v>1396</v>
      </c>
      <c r="N754" t="s">
        <v>1396</v>
      </c>
      <c r="O754" t="s">
        <v>582</v>
      </c>
      <c r="P754">
        <v>0</v>
      </c>
      <c r="Q754">
        <v>0</v>
      </c>
      <c r="R754">
        <v>0</v>
      </c>
      <c r="S754">
        <v>0</v>
      </c>
      <c r="T754">
        <v>0</v>
      </c>
      <c r="U754">
        <v>0</v>
      </c>
    </row>
    <row r="755" spans="1:21" x14ac:dyDescent="0.25">
      <c r="A755" t="s">
        <v>4428</v>
      </c>
      <c r="B755" t="s">
        <v>666</v>
      </c>
      <c r="C755" t="s">
        <v>4429</v>
      </c>
      <c r="D755" t="s">
        <v>4430</v>
      </c>
      <c r="E755" t="s">
        <v>4431</v>
      </c>
      <c r="F755" t="s">
        <v>1565</v>
      </c>
      <c r="G755" t="s">
        <v>1396</v>
      </c>
      <c r="H755" t="s">
        <v>582</v>
      </c>
      <c r="I755" t="s">
        <v>582</v>
      </c>
      <c r="J755" t="s">
        <v>582</v>
      </c>
      <c r="K755" t="s">
        <v>582</v>
      </c>
      <c r="L755" t="s">
        <v>1396</v>
      </c>
      <c r="M755" t="s">
        <v>1396</v>
      </c>
      <c r="N755" t="s">
        <v>1396</v>
      </c>
      <c r="O755" t="s">
        <v>582</v>
      </c>
      <c r="P755">
        <v>0</v>
      </c>
      <c r="Q755">
        <v>0</v>
      </c>
      <c r="R755">
        <v>0</v>
      </c>
      <c r="S755">
        <v>0</v>
      </c>
      <c r="T755">
        <v>0</v>
      </c>
      <c r="U755">
        <v>0</v>
      </c>
    </row>
    <row r="756" spans="1:21" x14ac:dyDescent="0.25">
      <c r="A756" t="s">
        <v>4432</v>
      </c>
      <c r="B756" t="s">
        <v>4433</v>
      </c>
      <c r="C756" t="s">
        <v>3740</v>
      </c>
      <c r="D756" t="s">
        <v>4434</v>
      </c>
      <c r="E756" t="s">
        <v>4435</v>
      </c>
      <c r="F756" t="s">
        <v>1565</v>
      </c>
      <c r="G756" t="s">
        <v>1396</v>
      </c>
      <c r="H756" t="s">
        <v>582</v>
      </c>
      <c r="I756" t="s">
        <v>582</v>
      </c>
      <c r="J756" t="s">
        <v>582</v>
      </c>
      <c r="K756" t="s">
        <v>582</v>
      </c>
      <c r="L756" t="s">
        <v>1396</v>
      </c>
      <c r="M756" t="s">
        <v>1396</v>
      </c>
      <c r="N756" t="s">
        <v>1396</v>
      </c>
      <c r="O756" t="s">
        <v>582</v>
      </c>
      <c r="P756">
        <v>0</v>
      </c>
      <c r="Q756">
        <v>0</v>
      </c>
      <c r="R756">
        <v>0</v>
      </c>
      <c r="S756">
        <v>0</v>
      </c>
      <c r="T756">
        <v>0</v>
      </c>
      <c r="U756">
        <v>0</v>
      </c>
    </row>
    <row r="757" spans="1:21" x14ac:dyDescent="0.25">
      <c r="A757" t="s">
        <v>4436</v>
      </c>
      <c r="B757" t="s">
        <v>1226</v>
      </c>
      <c r="C757" t="s">
        <v>4296</v>
      </c>
      <c r="D757" t="s">
        <v>4437</v>
      </c>
      <c r="E757" t="s">
        <v>4438</v>
      </c>
      <c r="F757" t="s">
        <v>2876</v>
      </c>
      <c r="G757" t="s">
        <v>1396</v>
      </c>
      <c r="H757" t="s">
        <v>583</v>
      </c>
      <c r="I757" t="s">
        <v>582</v>
      </c>
      <c r="J757" t="s">
        <v>582</v>
      </c>
      <c r="K757" t="s">
        <v>582</v>
      </c>
      <c r="L757" t="s">
        <v>1396</v>
      </c>
      <c r="M757" t="s">
        <v>1396</v>
      </c>
      <c r="N757" t="s">
        <v>1396</v>
      </c>
      <c r="O757" t="s">
        <v>583</v>
      </c>
      <c r="P757">
        <v>53</v>
      </c>
      <c r="Q757">
        <v>0</v>
      </c>
      <c r="R757">
        <v>0</v>
      </c>
      <c r="S757">
        <v>0</v>
      </c>
      <c r="T757">
        <v>0</v>
      </c>
      <c r="U757">
        <v>0</v>
      </c>
    </row>
    <row r="758" spans="1:21" x14ac:dyDescent="0.25">
      <c r="A758" t="s">
        <v>4439</v>
      </c>
      <c r="B758" t="s">
        <v>1108</v>
      </c>
      <c r="C758" t="s">
        <v>414</v>
      </c>
      <c r="D758" t="s">
        <v>1109</v>
      </c>
      <c r="E758" t="s">
        <v>415</v>
      </c>
      <c r="F758" t="s">
        <v>581</v>
      </c>
      <c r="G758" t="s">
        <v>1396</v>
      </c>
      <c r="H758" t="s">
        <v>582</v>
      </c>
      <c r="I758" t="s">
        <v>582</v>
      </c>
      <c r="J758" t="s">
        <v>582</v>
      </c>
      <c r="K758" t="s">
        <v>582</v>
      </c>
      <c r="L758" t="s">
        <v>1396</v>
      </c>
      <c r="M758" t="s">
        <v>1396</v>
      </c>
      <c r="N758" t="s">
        <v>1396</v>
      </c>
      <c r="O758" t="s">
        <v>582</v>
      </c>
      <c r="P758">
        <v>0</v>
      </c>
      <c r="Q758">
        <v>0</v>
      </c>
      <c r="R758">
        <v>0</v>
      </c>
      <c r="S758">
        <v>0</v>
      </c>
      <c r="T758">
        <v>0</v>
      </c>
      <c r="U758">
        <v>0</v>
      </c>
    </row>
    <row r="759" spans="1:21" x14ac:dyDescent="0.25">
      <c r="A759" t="s">
        <v>4440</v>
      </c>
      <c r="B759" t="s">
        <v>93</v>
      </c>
      <c r="C759" t="s">
        <v>1110</v>
      </c>
      <c r="D759" t="s">
        <v>1111</v>
      </c>
      <c r="E759" t="s">
        <v>1112</v>
      </c>
      <c r="F759" t="s">
        <v>581</v>
      </c>
      <c r="G759" t="s">
        <v>1396</v>
      </c>
      <c r="H759" t="s">
        <v>583</v>
      </c>
      <c r="I759" t="s">
        <v>583</v>
      </c>
      <c r="J759" t="s">
        <v>582</v>
      </c>
      <c r="K759" t="s">
        <v>582</v>
      </c>
      <c r="L759" t="s">
        <v>1396</v>
      </c>
      <c r="M759" t="s">
        <v>1396</v>
      </c>
      <c r="N759" t="s">
        <v>1396</v>
      </c>
      <c r="O759" t="s">
        <v>583</v>
      </c>
      <c r="P759">
        <v>0</v>
      </c>
      <c r="Q759">
        <v>0</v>
      </c>
      <c r="R759">
        <v>1</v>
      </c>
      <c r="S759">
        <v>46</v>
      </c>
      <c r="T759">
        <v>0</v>
      </c>
      <c r="U759">
        <v>0</v>
      </c>
    </row>
    <row r="760" spans="1:21" x14ac:dyDescent="0.25">
      <c r="A760" t="s">
        <v>4441</v>
      </c>
      <c r="B760" t="s">
        <v>4442</v>
      </c>
      <c r="C760" t="s">
        <v>4443</v>
      </c>
      <c r="D760" t="s">
        <v>4444</v>
      </c>
      <c r="E760" t="s">
        <v>4445</v>
      </c>
      <c r="F760" t="s">
        <v>1929</v>
      </c>
      <c r="G760" t="s">
        <v>1396</v>
      </c>
      <c r="H760" t="s">
        <v>583</v>
      </c>
      <c r="I760" t="s">
        <v>582</v>
      </c>
      <c r="J760" t="s">
        <v>582</v>
      </c>
      <c r="K760" t="s">
        <v>582</v>
      </c>
      <c r="L760" t="s">
        <v>1396</v>
      </c>
      <c r="M760" t="s">
        <v>1396</v>
      </c>
      <c r="N760" t="s">
        <v>1396</v>
      </c>
      <c r="O760" t="s">
        <v>583</v>
      </c>
      <c r="P760">
        <v>28</v>
      </c>
      <c r="Q760">
        <v>27</v>
      </c>
      <c r="R760">
        <v>0</v>
      </c>
      <c r="S760">
        <v>0</v>
      </c>
      <c r="T760">
        <v>0</v>
      </c>
      <c r="U760">
        <v>0</v>
      </c>
    </row>
    <row r="761" spans="1:21" x14ac:dyDescent="0.25">
      <c r="A761" t="s">
        <v>4446</v>
      </c>
      <c r="B761" t="s">
        <v>1113</v>
      </c>
      <c r="C761" t="s">
        <v>1114</v>
      </c>
      <c r="D761" t="s">
        <v>1115</v>
      </c>
      <c r="E761" t="s">
        <v>1116</v>
      </c>
      <c r="F761" t="s">
        <v>581</v>
      </c>
      <c r="G761" t="s">
        <v>1396</v>
      </c>
      <c r="H761" t="s">
        <v>583</v>
      </c>
      <c r="I761" t="s">
        <v>582</v>
      </c>
      <c r="J761" t="s">
        <v>582</v>
      </c>
      <c r="K761" t="s">
        <v>582</v>
      </c>
      <c r="L761" t="s">
        <v>1396</v>
      </c>
      <c r="M761" t="s">
        <v>1396</v>
      </c>
      <c r="N761" t="s">
        <v>1396</v>
      </c>
      <c r="O761" t="s">
        <v>583</v>
      </c>
      <c r="P761">
        <v>0</v>
      </c>
      <c r="Q761">
        <v>464</v>
      </c>
      <c r="R761">
        <v>0</v>
      </c>
      <c r="S761">
        <v>0</v>
      </c>
      <c r="T761">
        <v>0</v>
      </c>
      <c r="U761">
        <v>0</v>
      </c>
    </row>
    <row r="762" spans="1:21" x14ac:dyDescent="0.25">
      <c r="A762" t="s">
        <v>4447</v>
      </c>
      <c r="B762" t="s">
        <v>4448</v>
      </c>
      <c r="C762" t="s">
        <v>1040</v>
      </c>
      <c r="D762" t="s">
        <v>4449</v>
      </c>
      <c r="E762" t="s">
        <v>4450</v>
      </c>
      <c r="F762" t="s">
        <v>2485</v>
      </c>
      <c r="G762" t="s">
        <v>1396</v>
      </c>
      <c r="H762" t="s">
        <v>583</v>
      </c>
      <c r="I762" t="s">
        <v>583</v>
      </c>
      <c r="J762" t="s">
        <v>582</v>
      </c>
      <c r="K762" t="s">
        <v>582</v>
      </c>
      <c r="L762" t="s">
        <v>1396</v>
      </c>
      <c r="M762" t="s">
        <v>1396</v>
      </c>
      <c r="N762" t="s">
        <v>1396</v>
      </c>
      <c r="O762" t="s">
        <v>583</v>
      </c>
      <c r="P762">
        <v>7</v>
      </c>
      <c r="Q762">
        <v>0</v>
      </c>
      <c r="R762">
        <v>0</v>
      </c>
      <c r="S762">
        <v>0</v>
      </c>
      <c r="T762">
        <v>0</v>
      </c>
      <c r="U762">
        <v>0</v>
      </c>
    </row>
    <row r="763" spans="1:21" x14ac:dyDescent="0.25">
      <c r="A763" t="s">
        <v>4451</v>
      </c>
      <c r="B763" t="s">
        <v>3301</v>
      </c>
      <c r="C763" t="s">
        <v>1947</v>
      </c>
      <c r="D763" t="s">
        <v>4452</v>
      </c>
      <c r="E763" t="s">
        <v>4453</v>
      </c>
      <c r="F763" t="s">
        <v>2485</v>
      </c>
      <c r="G763" t="s">
        <v>1396</v>
      </c>
      <c r="H763" t="s">
        <v>583</v>
      </c>
      <c r="I763" t="s">
        <v>583</v>
      </c>
      <c r="J763" t="s">
        <v>582</v>
      </c>
      <c r="K763" t="s">
        <v>582</v>
      </c>
      <c r="L763" t="s">
        <v>1396</v>
      </c>
      <c r="M763" t="s">
        <v>1396</v>
      </c>
      <c r="N763" t="s">
        <v>1396</v>
      </c>
      <c r="O763" t="s">
        <v>583</v>
      </c>
      <c r="P763">
        <v>8</v>
      </c>
      <c r="Q763">
        <v>0</v>
      </c>
      <c r="R763">
        <v>0</v>
      </c>
      <c r="S763">
        <v>0</v>
      </c>
      <c r="T763">
        <v>0</v>
      </c>
      <c r="U763">
        <v>0</v>
      </c>
    </row>
    <row r="764" spans="1:21" x14ac:dyDescent="0.25">
      <c r="A764" t="s">
        <v>4454</v>
      </c>
      <c r="B764" t="s">
        <v>4455</v>
      </c>
      <c r="C764" t="s">
        <v>1678</v>
      </c>
      <c r="D764" t="s">
        <v>4456</v>
      </c>
      <c r="E764" t="s">
        <v>4457</v>
      </c>
      <c r="F764" t="s">
        <v>2485</v>
      </c>
      <c r="G764" t="s">
        <v>1396</v>
      </c>
      <c r="H764" t="s">
        <v>583</v>
      </c>
      <c r="I764" t="s">
        <v>583</v>
      </c>
      <c r="J764" t="s">
        <v>582</v>
      </c>
      <c r="K764" t="s">
        <v>582</v>
      </c>
      <c r="L764" t="s">
        <v>1396</v>
      </c>
      <c r="M764" t="s">
        <v>1396</v>
      </c>
      <c r="N764" t="s">
        <v>1396</v>
      </c>
      <c r="O764" t="s">
        <v>583</v>
      </c>
      <c r="P764">
        <v>6</v>
      </c>
      <c r="Q764">
        <v>0</v>
      </c>
      <c r="R764">
        <v>0</v>
      </c>
      <c r="S764">
        <v>0</v>
      </c>
      <c r="T764">
        <v>0</v>
      </c>
      <c r="U764">
        <v>0</v>
      </c>
    </row>
    <row r="765" spans="1:21" x14ac:dyDescent="0.25">
      <c r="A765" t="s">
        <v>4458</v>
      </c>
      <c r="B765" t="s">
        <v>1415</v>
      </c>
      <c r="C765" t="s">
        <v>2726</v>
      </c>
      <c r="D765" t="s">
        <v>4459</v>
      </c>
      <c r="E765" t="s">
        <v>4460</v>
      </c>
      <c r="F765" t="s">
        <v>2485</v>
      </c>
      <c r="G765" t="s">
        <v>1396</v>
      </c>
      <c r="H765" t="s">
        <v>583</v>
      </c>
      <c r="I765" t="s">
        <v>583</v>
      </c>
      <c r="J765" t="s">
        <v>582</v>
      </c>
      <c r="K765" t="s">
        <v>582</v>
      </c>
      <c r="L765" t="s">
        <v>1396</v>
      </c>
      <c r="M765" t="s">
        <v>1396</v>
      </c>
      <c r="N765" t="s">
        <v>1396</v>
      </c>
      <c r="O765" t="s">
        <v>583</v>
      </c>
      <c r="P765">
        <v>3</v>
      </c>
      <c r="Q765">
        <v>0</v>
      </c>
      <c r="R765">
        <v>0</v>
      </c>
      <c r="S765">
        <v>0</v>
      </c>
      <c r="T765">
        <v>0</v>
      </c>
      <c r="U765">
        <v>0</v>
      </c>
    </row>
    <row r="766" spans="1:21" x14ac:dyDescent="0.25">
      <c r="A766" t="s">
        <v>4461</v>
      </c>
      <c r="B766" t="s">
        <v>2838</v>
      </c>
      <c r="C766" t="s">
        <v>4462</v>
      </c>
      <c r="D766" t="s">
        <v>4463</v>
      </c>
      <c r="E766" t="s">
        <v>4464</v>
      </c>
      <c r="F766" t="s">
        <v>2485</v>
      </c>
      <c r="G766" t="s">
        <v>1396</v>
      </c>
      <c r="H766" t="s">
        <v>582</v>
      </c>
      <c r="I766" t="s">
        <v>582</v>
      </c>
      <c r="J766" t="s">
        <v>582</v>
      </c>
      <c r="K766" t="s">
        <v>582</v>
      </c>
      <c r="L766" t="s">
        <v>1396</v>
      </c>
      <c r="M766" t="s">
        <v>1396</v>
      </c>
      <c r="N766" t="s">
        <v>1396</v>
      </c>
      <c r="O766" t="s">
        <v>582</v>
      </c>
      <c r="P766">
        <v>0</v>
      </c>
      <c r="Q766">
        <v>0</v>
      </c>
      <c r="R766">
        <v>0</v>
      </c>
      <c r="S766">
        <v>0</v>
      </c>
      <c r="T766">
        <v>0</v>
      </c>
      <c r="U766">
        <v>0</v>
      </c>
    </row>
    <row r="767" spans="1:21" x14ac:dyDescent="0.25">
      <c r="A767" t="s">
        <v>4465</v>
      </c>
      <c r="B767" t="s">
        <v>1784</v>
      </c>
      <c r="C767" t="s">
        <v>894</v>
      </c>
      <c r="D767" t="s">
        <v>4466</v>
      </c>
      <c r="E767" t="s">
        <v>4467</v>
      </c>
      <c r="F767" t="s">
        <v>2485</v>
      </c>
      <c r="G767" t="s">
        <v>1396</v>
      </c>
      <c r="H767" t="s">
        <v>583</v>
      </c>
      <c r="I767" t="s">
        <v>583</v>
      </c>
      <c r="J767" t="s">
        <v>582</v>
      </c>
      <c r="K767" t="s">
        <v>582</v>
      </c>
      <c r="L767" t="s">
        <v>1396</v>
      </c>
      <c r="M767" t="s">
        <v>1396</v>
      </c>
      <c r="N767" t="s">
        <v>1396</v>
      </c>
      <c r="O767" t="s">
        <v>583</v>
      </c>
      <c r="P767">
        <v>5</v>
      </c>
      <c r="Q767">
        <v>0</v>
      </c>
      <c r="R767">
        <v>28</v>
      </c>
      <c r="S767">
        <v>0</v>
      </c>
      <c r="T767">
        <v>0</v>
      </c>
      <c r="U767">
        <v>0</v>
      </c>
    </row>
    <row r="768" spans="1:21" x14ac:dyDescent="0.25">
      <c r="A768" t="s">
        <v>4468</v>
      </c>
      <c r="B768" t="s">
        <v>4469</v>
      </c>
      <c r="C768" t="s">
        <v>4470</v>
      </c>
      <c r="D768" t="s">
        <v>4471</v>
      </c>
      <c r="E768" t="s">
        <v>4472</v>
      </c>
      <c r="F768" t="s">
        <v>2485</v>
      </c>
      <c r="G768" t="s">
        <v>1396</v>
      </c>
      <c r="H768" t="s">
        <v>583</v>
      </c>
      <c r="I768" t="s">
        <v>583</v>
      </c>
      <c r="J768" t="s">
        <v>582</v>
      </c>
      <c r="K768" t="s">
        <v>582</v>
      </c>
      <c r="L768" t="s">
        <v>1396</v>
      </c>
      <c r="M768" t="s">
        <v>1396</v>
      </c>
      <c r="N768" t="s">
        <v>1396</v>
      </c>
      <c r="O768" t="s">
        <v>583</v>
      </c>
      <c r="P768">
        <v>0</v>
      </c>
      <c r="Q768">
        <v>0</v>
      </c>
      <c r="R768">
        <v>5</v>
      </c>
      <c r="S768">
        <v>0</v>
      </c>
      <c r="T768">
        <v>0</v>
      </c>
      <c r="U768">
        <v>0</v>
      </c>
    </row>
    <row r="769" spans="1:21" x14ac:dyDescent="0.25">
      <c r="A769" t="s">
        <v>4473</v>
      </c>
      <c r="B769" t="s">
        <v>4474</v>
      </c>
      <c r="C769" t="s">
        <v>4475</v>
      </c>
      <c r="D769" t="s">
        <v>4476</v>
      </c>
      <c r="E769" t="s">
        <v>4477</v>
      </c>
      <c r="F769" t="s">
        <v>1407</v>
      </c>
      <c r="G769" t="s">
        <v>4478</v>
      </c>
      <c r="H769" t="s">
        <v>582</v>
      </c>
      <c r="I769" t="s">
        <v>582</v>
      </c>
      <c r="J769" t="s">
        <v>582</v>
      </c>
      <c r="K769" t="s">
        <v>583</v>
      </c>
      <c r="L769" t="s">
        <v>993</v>
      </c>
      <c r="M769" t="s">
        <v>1444</v>
      </c>
      <c r="N769" t="s">
        <v>1396</v>
      </c>
      <c r="O769" t="s">
        <v>583</v>
      </c>
      <c r="P769">
        <v>0</v>
      </c>
      <c r="Q769">
        <v>0</v>
      </c>
      <c r="R769">
        <v>0</v>
      </c>
      <c r="S769">
        <v>0</v>
      </c>
      <c r="T769">
        <v>0</v>
      </c>
      <c r="U769">
        <v>0</v>
      </c>
    </row>
    <row r="770" spans="1:21" x14ac:dyDescent="0.25">
      <c r="A770" t="s">
        <v>4479</v>
      </c>
      <c r="B770" t="s">
        <v>4480</v>
      </c>
      <c r="C770" t="s">
        <v>4481</v>
      </c>
      <c r="D770" t="s">
        <v>4482</v>
      </c>
      <c r="E770" t="s">
        <v>4483</v>
      </c>
      <c r="F770" t="s">
        <v>2135</v>
      </c>
      <c r="G770" t="s">
        <v>1396</v>
      </c>
      <c r="H770" t="s">
        <v>582</v>
      </c>
      <c r="I770" t="s">
        <v>582</v>
      </c>
      <c r="J770" t="s">
        <v>582</v>
      </c>
      <c r="K770" t="s">
        <v>583</v>
      </c>
      <c r="L770" t="s">
        <v>993</v>
      </c>
      <c r="M770" t="s">
        <v>4484</v>
      </c>
      <c r="N770" t="s">
        <v>1396</v>
      </c>
      <c r="O770" t="s">
        <v>583</v>
      </c>
      <c r="P770">
        <v>0</v>
      </c>
      <c r="Q770">
        <v>0</v>
      </c>
      <c r="R770">
        <v>0</v>
      </c>
      <c r="S770">
        <v>0</v>
      </c>
      <c r="T770">
        <v>0</v>
      </c>
      <c r="U770">
        <v>0</v>
      </c>
    </row>
    <row r="771" spans="1:21" x14ac:dyDescent="0.25">
      <c r="A771" t="s">
        <v>4485</v>
      </c>
      <c r="B771" t="s">
        <v>1671</v>
      </c>
      <c r="C771" t="s">
        <v>4486</v>
      </c>
      <c r="D771" t="s">
        <v>4487</v>
      </c>
      <c r="E771" t="s">
        <v>4488</v>
      </c>
      <c r="F771" t="s">
        <v>2893</v>
      </c>
      <c r="G771" t="s">
        <v>1396</v>
      </c>
      <c r="H771" t="s">
        <v>583</v>
      </c>
      <c r="I771" t="s">
        <v>582</v>
      </c>
      <c r="J771" t="s">
        <v>582</v>
      </c>
      <c r="K771" t="s">
        <v>582</v>
      </c>
      <c r="L771" t="s">
        <v>1396</v>
      </c>
      <c r="M771" t="s">
        <v>1396</v>
      </c>
      <c r="N771" t="s">
        <v>1396</v>
      </c>
      <c r="O771" t="s">
        <v>583</v>
      </c>
      <c r="P771">
        <v>93</v>
      </c>
      <c r="Q771">
        <v>0</v>
      </c>
      <c r="R771">
        <v>0</v>
      </c>
      <c r="S771">
        <v>0</v>
      </c>
      <c r="T771">
        <v>0</v>
      </c>
      <c r="U771">
        <v>0</v>
      </c>
    </row>
    <row r="772" spans="1:21" x14ac:dyDescent="0.25">
      <c r="A772" t="s">
        <v>4489</v>
      </c>
      <c r="B772" t="s">
        <v>4490</v>
      </c>
      <c r="C772" t="s">
        <v>3815</v>
      </c>
      <c r="D772" t="s">
        <v>4491</v>
      </c>
      <c r="E772" t="s">
        <v>4492</v>
      </c>
      <c r="F772" t="s">
        <v>2893</v>
      </c>
      <c r="G772" t="s">
        <v>1396</v>
      </c>
      <c r="H772" t="s">
        <v>583</v>
      </c>
      <c r="I772" t="s">
        <v>582</v>
      </c>
      <c r="J772" t="s">
        <v>582</v>
      </c>
      <c r="K772" t="s">
        <v>582</v>
      </c>
      <c r="L772" t="s">
        <v>1396</v>
      </c>
      <c r="M772" t="s">
        <v>1396</v>
      </c>
      <c r="N772" t="s">
        <v>1396</v>
      </c>
      <c r="O772" t="s">
        <v>583</v>
      </c>
      <c r="P772">
        <v>0</v>
      </c>
      <c r="Q772">
        <v>147</v>
      </c>
      <c r="R772">
        <v>0</v>
      </c>
      <c r="S772">
        <v>0</v>
      </c>
      <c r="T772">
        <v>0</v>
      </c>
      <c r="U772">
        <v>0</v>
      </c>
    </row>
    <row r="773" spans="1:21" x14ac:dyDescent="0.25">
      <c r="A773" t="s">
        <v>4493</v>
      </c>
      <c r="B773" t="s">
        <v>2665</v>
      </c>
      <c r="C773" t="s">
        <v>4494</v>
      </c>
      <c r="D773" t="s">
        <v>4495</v>
      </c>
      <c r="E773" t="s">
        <v>4496</v>
      </c>
      <c r="F773" t="s">
        <v>3105</v>
      </c>
      <c r="G773" t="s">
        <v>1396</v>
      </c>
      <c r="H773" t="s">
        <v>583</v>
      </c>
      <c r="I773" t="s">
        <v>582</v>
      </c>
      <c r="J773" t="s">
        <v>582</v>
      </c>
      <c r="K773" t="s">
        <v>582</v>
      </c>
      <c r="L773" t="s">
        <v>1396</v>
      </c>
      <c r="M773" t="s">
        <v>1396</v>
      </c>
      <c r="N773" t="s">
        <v>1396</v>
      </c>
      <c r="O773" t="s">
        <v>583</v>
      </c>
      <c r="P773">
        <v>41</v>
      </c>
      <c r="Q773">
        <v>78</v>
      </c>
      <c r="R773">
        <v>0</v>
      </c>
      <c r="S773">
        <v>0</v>
      </c>
      <c r="T773">
        <v>0</v>
      </c>
      <c r="U773">
        <v>0</v>
      </c>
    </row>
    <row r="774" spans="1:21" x14ac:dyDescent="0.25">
      <c r="A774" t="s">
        <v>4497</v>
      </c>
      <c r="B774" t="s">
        <v>4498</v>
      </c>
      <c r="C774" t="s">
        <v>4499</v>
      </c>
      <c r="D774" t="s">
        <v>4500</v>
      </c>
      <c r="E774" t="s">
        <v>4501</v>
      </c>
      <c r="F774" t="s">
        <v>2893</v>
      </c>
      <c r="G774" t="s">
        <v>1396</v>
      </c>
      <c r="H774" t="s">
        <v>582</v>
      </c>
      <c r="I774" t="s">
        <v>582</v>
      </c>
      <c r="J774" t="s">
        <v>582</v>
      </c>
      <c r="K774" t="s">
        <v>582</v>
      </c>
      <c r="L774" t="s">
        <v>1396</v>
      </c>
      <c r="M774" t="s">
        <v>1396</v>
      </c>
      <c r="N774" t="s">
        <v>1396</v>
      </c>
      <c r="O774" t="s">
        <v>582</v>
      </c>
      <c r="P774">
        <v>0</v>
      </c>
      <c r="Q774">
        <v>0</v>
      </c>
      <c r="R774">
        <v>0</v>
      </c>
      <c r="S774">
        <v>0</v>
      </c>
      <c r="T774">
        <v>0</v>
      </c>
      <c r="U774">
        <v>0</v>
      </c>
    </row>
    <row r="775" spans="1:21" x14ac:dyDescent="0.25">
      <c r="A775" t="s">
        <v>4502</v>
      </c>
      <c r="B775" t="s">
        <v>4503</v>
      </c>
      <c r="C775" t="s">
        <v>4504</v>
      </c>
      <c r="D775" t="s">
        <v>4505</v>
      </c>
      <c r="E775" t="s">
        <v>4506</v>
      </c>
      <c r="F775" t="s">
        <v>4507</v>
      </c>
      <c r="G775" t="s">
        <v>1396</v>
      </c>
      <c r="H775" t="s">
        <v>582</v>
      </c>
      <c r="I775" t="s">
        <v>582</v>
      </c>
      <c r="J775" t="s">
        <v>582</v>
      </c>
      <c r="K775" t="s">
        <v>583</v>
      </c>
      <c r="L775" t="s">
        <v>590</v>
      </c>
      <c r="M775" t="s">
        <v>4507</v>
      </c>
      <c r="N775" t="s">
        <v>1396</v>
      </c>
      <c r="O775" t="s">
        <v>583</v>
      </c>
      <c r="P775">
        <v>0</v>
      </c>
      <c r="Q775">
        <v>0</v>
      </c>
      <c r="R775">
        <v>0</v>
      </c>
      <c r="S775">
        <v>0</v>
      </c>
      <c r="T775">
        <v>0</v>
      </c>
      <c r="U775">
        <v>0</v>
      </c>
    </row>
    <row r="776" spans="1:21" x14ac:dyDescent="0.25">
      <c r="A776" t="s">
        <v>4508</v>
      </c>
      <c r="B776" t="s">
        <v>4509</v>
      </c>
      <c r="C776" t="s">
        <v>4510</v>
      </c>
      <c r="D776" t="s">
        <v>4511</v>
      </c>
      <c r="E776" t="s">
        <v>4512</v>
      </c>
      <c r="F776" t="s">
        <v>1407</v>
      </c>
      <c r="G776" t="s">
        <v>1372</v>
      </c>
      <c r="H776" t="s">
        <v>582</v>
      </c>
      <c r="I776" t="s">
        <v>582</v>
      </c>
      <c r="J776" t="s">
        <v>582</v>
      </c>
      <c r="K776" t="s">
        <v>582</v>
      </c>
      <c r="L776" t="s">
        <v>1396</v>
      </c>
      <c r="M776" t="s">
        <v>1396</v>
      </c>
      <c r="N776" t="s">
        <v>1396</v>
      </c>
      <c r="O776" t="s">
        <v>583</v>
      </c>
      <c r="P776">
        <v>0</v>
      </c>
      <c r="Q776">
        <v>0</v>
      </c>
      <c r="R776">
        <v>0</v>
      </c>
      <c r="S776">
        <v>0</v>
      </c>
      <c r="T776">
        <v>0</v>
      </c>
      <c r="U776">
        <v>0</v>
      </c>
    </row>
    <row r="777" spans="1:21" x14ac:dyDescent="0.25">
      <c r="A777" t="s">
        <v>4513</v>
      </c>
      <c r="B777" t="s">
        <v>4514</v>
      </c>
      <c r="C777" t="s">
        <v>4515</v>
      </c>
      <c r="D777" t="s">
        <v>4516</v>
      </c>
      <c r="E777" t="s">
        <v>4517</v>
      </c>
      <c r="F777" t="s">
        <v>1407</v>
      </c>
      <c r="G777" t="s">
        <v>1644</v>
      </c>
      <c r="H777" t="s">
        <v>583</v>
      </c>
      <c r="I777" t="s">
        <v>582</v>
      </c>
      <c r="J777" t="s">
        <v>582</v>
      </c>
      <c r="K777" t="s">
        <v>582</v>
      </c>
      <c r="L777" t="s">
        <v>1396</v>
      </c>
      <c r="M777" t="s">
        <v>1396</v>
      </c>
      <c r="N777" t="s">
        <v>4518</v>
      </c>
      <c r="O777" t="s">
        <v>583</v>
      </c>
      <c r="P777">
        <v>0</v>
      </c>
      <c r="Q777">
        <v>0</v>
      </c>
      <c r="R777">
        <v>0</v>
      </c>
      <c r="S777">
        <v>0</v>
      </c>
      <c r="T777">
        <v>0</v>
      </c>
      <c r="U777">
        <v>0</v>
      </c>
    </row>
    <row r="778" spans="1:21" x14ac:dyDescent="0.25">
      <c r="A778" t="s">
        <v>4519</v>
      </c>
      <c r="B778" t="s">
        <v>1263</v>
      </c>
      <c r="C778" t="s">
        <v>4520</v>
      </c>
      <c r="D778" t="s">
        <v>4521</v>
      </c>
      <c r="E778" t="s">
        <v>4522</v>
      </c>
      <c r="F778" t="s">
        <v>1407</v>
      </c>
      <c r="G778" t="s">
        <v>1644</v>
      </c>
      <c r="H778" t="s">
        <v>583</v>
      </c>
      <c r="I778" t="s">
        <v>582</v>
      </c>
      <c r="J778" t="s">
        <v>582</v>
      </c>
      <c r="K778" t="s">
        <v>582</v>
      </c>
      <c r="L778" t="s">
        <v>1396</v>
      </c>
      <c r="M778" t="s">
        <v>1396</v>
      </c>
      <c r="N778" t="s">
        <v>1396</v>
      </c>
      <c r="O778" t="s">
        <v>583</v>
      </c>
      <c r="P778">
        <v>0</v>
      </c>
      <c r="Q778">
        <v>891</v>
      </c>
      <c r="R778">
        <v>0</v>
      </c>
      <c r="S778">
        <v>0</v>
      </c>
      <c r="T778">
        <v>0</v>
      </c>
      <c r="U778">
        <v>0</v>
      </c>
    </row>
    <row r="779" spans="1:21" x14ac:dyDescent="0.25">
      <c r="A779" t="s">
        <v>4523</v>
      </c>
      <c r="B779" t="s">
        <v>1117</v>
      </c>
      <c r="C779" t="s">
        <v>1118</v>
      </c>
      <c r="D779" t="s">
        <v>1119</v>
      </c>
      <c r="E779" t="s">
        <v>1120</v>
      </c>
      <c r="F779" t="s">
        <v>581</v>
      </c>
      <c r="G779" t="s">
        <v>1396</v>
      </c>
      <c r="H779" t="s">
        <v>582</v>
      </c>
      <c r="I779" t="s">
        <v>582</v>
      </c>
      <c r="J779" t="s">
        <v>582</v>
      </c>
      <c r="K779" t="s">
        <v>582</v>
      </c>
      <c r="L779" t="s">
        <v>1396</v>
      </c>
      <c r="M779" t="s">
        <v>1396</v>
      </c>
      <c r="N779" t="s">
        <v>1396</v>
      </c>
      <c r="O779" t="s">
        <v>582</v>
      </c>
      <c r="P779">
        <v>0</v>
      </c>
      <c r="Q779">
        <v>0</v>
      </c>
      <c r="R779">
        <v>0</v>
      </c>
      <c r="S779">
        <v>0</v>
      </c>
      <c r="T779">
        <v>0</v>
      </c>
      <c r="U779">
        <v>0</v>
      </c>
    </row>
    <row r="780" spans="1:21" x14ac:dyDescent="0.25">
      <c r="A780" t="s">
        <v>4524</v>
      </c>
      <c r="B780" t="s">
        <v>2641</v>
      </c>
      <c r="C780" t="s">
        <v>4525</v>
      </c>
      <c r="D780" t="s">
        <v>4526</v>
      </c>
      <c r="E780" t="s">
        <v>4527</v>
      </c>
      <c r="F780" t="s">
        <v>2012</v>
      </c>
      <c r="G780" t="s">
        <v>1396</v>
      </c>
      <c r="H780" t="s">
        <v>582</v>
      </c>
      <c r="I780" t="s">
        <v>582</v>
      </c>
      <c r="J780" t="s">
        <v>582</v>
      </c>
      <c r="K780" t="s">
        <v>583</v>
      </c>
      <c r="L780" t="s">
        <v>590</v>
      </c>
      <c r="M780" t="s">
        <v>1396</v>
      </c>
      <c r="N780" t="s">
        <v>1396</v>
      </c>
      <c r="O780" t="s">
        <v>582</v>
      </c>
      <c r="P780">
        <v>0</v>
      </c>
      <c r="Q780">
        <v>0</v>
      </c>
      <c r="R780">
        <v>0</v>
      </c>
      <c r="S780">
        <v>0</v>
      </c>
      <c r="T780">
        <v>0</v>
      </c>
      <c r="U780">
        <v>0</v>
      </c>
    </row>
    <row r="781" spans="1:21" x14ac:dyDescent="0.25">
      <c r="A781" t="s">
        <v>4528</v>
      </c>
      <c r="B781" t="s">
        <v>671</v>
      </c>
      <c r="C781" t="s">
        <v>4529</v>
      </c>
      <c r="D781" t="s">
        <v>4530</v>
      </c>
      <c r="E781" t="s">
        <v>4531</v>
      </c>
      <c r="F781" t="s">
        <v>1407</v>
      </c>
      <c r="G781" t="s">
        <v>4478</v>
      </c>
      <c r="H781" t="s">
        <v>582</v>
      </c>
      <c r="I781" t="s">
        <v>582</v>
      </c>
      <c r="J781" t="s">
        <v>582</v>
      </c>
      <c r="K781" t="s">
        <v>583</v>
      </c>
      <c r="L781" t="s">
        <v>993</v>
      </c>
      <c r="M781" t="s">
        <v>1444</v>
      </c>
      <c r="N781" t="s">
        <v>1396</v>
      </c>
      <c r="O781" t="s">
        <v>583</v>
      </c>
      <c r="P781">
        <v>0</v>
      </c>
      <c r="Q781">
        <v>0</v>
      </c>
      <c r="R781">
        <v>0</v>
      </c>
      <c r="S781">
        <v>0</v>
      </c>
      <c r="T781">
        <v>0</v>
      </c>
      <c r="U781">
        <v>0</v>
      </c>
    </row>
    <row r="782" spans="1:21" x14ac:dyDescent="0.25">
      <c r="A782" t="s">
        <v>4532</v>
      </c>
      <c r="B782" t="s">
        <v>3068</v>
      </c>
      <c r="C782" t="s">
        <v>3830</v>
      </c>
      <c r="D782" t="s">
        <v>4533</v>
      </c>
      <c r="E782" t="s">
        <v>4534</v>
      </c>
      <c r="F782" t="s">
        <v>1396</v>
      </c>
      <c r="G782" t="s">
        <v>1396</v>
      </c>
      <c r="H782" t="s">
        <v>582</v>
      </c>
      <c r="I782" t="s">
        <v>582</v>
      </c>
      <c r="J782" t="s">
        <v>582</v>
      </c>
      <c r="K782" t="s">
        <v>582</v>
      </c>
      <c r="L782" t="s">
        <v>1396</v>
      </c>
      <c r="M782" t="s">
        <v>1396</v>
      </c>
      <c r="N782" t="s">
        <v>1396</v>
      </c>
      <c r="O782" t="s">
        <v>582</v>
      </c>
      <c r="P782">
        <v>0</v>
      </c>
      <c r="Q782">
        <v>0</v>
      </c>
      <c r="R782">
        <v>0</v>
      </c>
      <c r="S782">
        <v>0</v>
      </c>
      <c r="T782">
        <v>0</v>
      </c>
      <c r="U782">
        <v>0</v>
      </c>
    </row>
    <row r="783" spans="1:21" x14ac:dyDescent="0.25">
      <c r="A783" t="s">
        <v>4535</v>
      </c>
      <c r="B783" t="s">
        <v>4536</v>
      </c>
      <c r="C783" t="s">
        <v>4537</v>
      </c>
      <c r="D783" t="s">
        <v>4538</v>
      </c>
      <c r="E783" t="s">
        <v>4539</v>
      </c>
      <c r="F783" t="s">
        <v>2135</v>
      </c>
      <c r="G783" t="s">
        <v>1396</v>
      </c>
      <c r="H783" t="s">
        <v>582</v>
      </c>
      <c r="I783" t="s">
        <v>582</v>
      </c>
      <c r="J783" t="s">
        <v>582</v>
      </c>
      <c r="K783" t="s">
        <v>583</v>
      </c>
      <c r="L783" t="s">
        <v>993</v>
      </c>
      <c r="M783" t="s">
        <v>4540</v>
      </c>
      <c r="N783" t="s">
        <v>1396</v>
      </c>
      <c r="O783" t="s">
        <v>582</v>
      </c>
      <c r="P783">
        <v>0</v>
      </c>
      <c r="Q783">
        <v>0</v>
      </c>
      <c r="R783">
        <v>0</v>
      </c>
      <c r="S783">
        <v>0</v>
      </c>
      <c r="T783">
        <v>0</v>
      </c>
      <c r="U783">
        <v>0</v>
      </c>
    </row>
    <row r="784" spans="1:21" x14ac:dyDescent="0.25">
      <c r="A784" t="s">
        <v>4541</v>
      </c>
      <c r="B784" t="s">
        <v>2426</v>
      </c>
      <c r="C784" t="s">
        <v>4542</v>
      </c>
      <c r="D784" t="s">
        <v>4543</v>
      </c>
      <c r="E784" t="s">
        <v>4544</v>
      </c>
      <c r="F784" t="s">
        <v>2135</v>
      </c>
      <c r="G784" t="s">
        <v>1396</v>
      </c>
      <c r="H784" t="s">
        <v>582</v>
      </c>
      <c r="I784" t="s">
        <v>582</v>
      </c>
      <c r="J784" t="s">
        <v>582</v>
      </c>
      <c r="K784" t="s">
        <v>582</v>
      </c>
      <c r="L784" t="s">
        <v>1396</v>
      </c>
      <c r="M784" t="s">
        <v>1396</v>
      </c>
      <c r="N784" t="s">
        <v>1396</v>
      </c>
      <c r="O784" t="s">
        <v>582</v>
      </c>
      <c r="P784">
        <v>0</v>
      </c>
      <c r="Q784">
        <v>0</v>
      </c>
      <c r="R784">
        <v>0</v>
      </c>
      <c r="S784">
        <v>0</v>
      </c>
      <c r="T784">
        <v>0</v>
      </c>
      <c r="U784">
        <v>0</v>
      </c>
    </row>
    <row r="785" spans="1:21" x14ac:dyDescent="0.25">
      <c r="A785" t="s">
        <v>4545</v>
      </c>
      <c r="B785" t="s">
        <v>2792</v>
      </c>
      <c r="C785" t="s">
        <v>4546</v>
      </c>
      <c r="D785" t="s">
        <v>4547</v>
      </c>
      <c r="E785" t="s">
        <v>4548</v>
      </c>
      <c r="F785" t="s">
        <v>2135</v>
      </c>
      <c r="G785" t="s">
        <v>1396</v>
      </c>
      <c r="H785" t="s">
        <v>582</v>
      </c>
      <c r="I785" t="s">
        <v>582</v>
      </c>
      <c r="J785" t="s">
        <v>582</v>
      </c>
      <c r="K785" t="s">
        <v>583</v>
      </c>
      <c r="L785" t="s">
        <v>993</v>
      </c>
      <c r="M785" t="s">
        <v>4054</v>
      </c>
      <c r="N785" t="s">
        <v>1396</v>
      </c>
      <c r="O785" t="s">
        <v>583</v>
      </c>
      <c r="P785">
        <v>0</v>
      </c>
      <c r="Q785">
        <v>0</v>
      </c>
      <c r="R785">
        <v>0</v>
      </c>
      <c r="S785">
        <v>0</v>
      </c>
      <c r="T785">
        <v>0</v>
      </c>
      <c r="U785">
        <v>0</v>
      </c>
    </row>
    <row r="786" spans="1:21" x14ac:dyDescent="0.25">
      <c r="A786" t="s">
        <v>4549</v>
      </c>
      <c r="B786" t="s">
        <v>4550</v>
      </c>
      <c r="C786" t="s">
        <v>4551</v>
      </c>
      <c r="D786" t="s">
        <v>4550</v>
      </c>
      <c r="E786" t="s">
        <v>4552</v>
      </c>
      <c r="F786" t="s">
        <v>2135</v>
      </c>
      <c r="G786" t="s">
        <v>1396</v>
      </c>
      <c r="H786" t="s">
        <v>582</v>
      </c>
      <c r="I786" t="s">
        <v>582</v>
      </c>
      <c r="J786" t="s">
        <v>582</v>
      </c>
      <c r="K786" t="s">
        <v>583</v>
      </c>
      <c r="L786" t="s">
        <v>993</v>
      </c>
      <c r="M786" t="s">
        <v>2136</v>
      </c>
      <c r="N786" t="s">
        <v>1396</v>
      </c>
      <c r="O786" t="s">
        <v>582</v>
      </c>
      <c r="P786">
        <v>0</v>
      </c>
      <c r="Q786">
        <v>0</v>
      </c>
      <c r="R786">
        <v>0</v>
      </c>
      <c r="S786">
        <v>0</v>
      </c>
      <c r="T786">
        <v>0</v>
      </c>
      <c r="U786">
        <v>0</v>
      </c>
    </row>
    <row r="787" spans="1:21" x14ac:dyDescent="0.25">
      <c r="A787" t="s">
        <v>4553</v>
      </c>
      <c r="B787" t="s">
        <v>1121</v>
      </c>
      <c r="C787" t="s">
        <v>1122</v>
      </c>
      <c r="D787" t="s">
        <v>1123</v>
      </c>
      <c r="E787" t="s">
        <v>1124</v>
      </c>
      <c r="F787" t="s">
        <v>581</v>
      </c>
      <c r="G787" t="s">
        <v>1396</v>
      </c>
      <c r="H787" t="s">
        <v>582</v>
      </c>
      <c r="I787" t="s">
        <v>582</v>
      </c>
      <c r="J787" t="s">
        <v>582</v>
      </c>
      <c r="K787" t="s">
        <v>582</v>
      </c>
      <c r="L787" t="s">
        <v>1396</v>
      </c>
      <c r="M787" t="s">
        <v>1396</v>
      </c>
      <c r="N787" t="s">
        <v>1396</v>
      </c>
      <c r="O787" t="s">
        <v>582</v>
      </c>
      <c r="P787">
        <v>0</v>
      </c>
      <c r="Q787">
        <v>0</v>
      </c>
      <c r="R787">
        <v>0</v>
      </c>
      <c r="S787">
        <v>0</v>
      </c>
      <c r="T787">
        <v>0</v>
      </c>
      <c r="U787">
        <v>0</v>
      </c>
    </row>
    <row r="788" spans="1:21" x14ac:dyDescent="0.25">
      <c r="A788" t="s">
        <v>4554</v>
      </c>
      <c r="B788" t="s">
        <v>1125</v>
      </c>
      <c r="C788" t="s">
        <v>1126</v>
      </c>
      <c r="D788" t="s">
        <v>1127</v>
      </c>
      <c r="E788" t="s">
        <v>1128</v>
      </c>
      <c r="F788" t="s">
        <v>581</v>
      </c>
      <c r="G788" t="s">
        <v>1396</v>
      </c>
      <c r="H788" t="s">
        <v>583</v>
      </c>
      <c r="I788" t="s">
        <v>583</v>
      </c>
      <c r="J788" t="s">
        <v>582</v>
      </c>
      <c r="K788" t="s">
        <v>582</v>
      </c>
      <c r="L788" t="s">
        <v>1396</v>
      </c>
      <c r="M788" t="s">
        <v>1396</v>
      </c>
      <c r="N788" t="s">
        <v>1396</v>
      </c>
      <c r="O788" t="s">
        <v>583</v>
      </c>
      <c r="P788">
        <v>88</v>
      </c>
      <c r="Q788">
        <v>182</v>
      </c>
      <c r="R788">
        <v>129</v>
      </c>
      <c r="S788">
        <v>1</v>
      </c>
      <c r="T788">
        <v>0</v>
      </c>
      <c r="U788">
        <v>0</v>
      </c>
    </row>
    <row r="789" spans="1:21" x14ac:dyDescent="0.25">
      <c r="A789" t="s">
        <v>4555</v>
      </c>
      <c r="B789" t="s">
        <v>1518</v>
      </c>
      <c r="C789" t="s">
        <v>4556</v>
      </c>
      <c r="D789" t="s">
        <v>4557</v>
      </c>
      <c r="E789" t="s">
        <v>4558</v>
      </c>
      <c r="F789" t="s">
        <v>1565</v>
      </c>
      <c r="G789" t="s">
        <v>1396</v>
      </c>
      <c r="H789" t="s">
        <v>582</v>
      </c>
      <c r="I789" t="s">
        <v>582</v>
      </c>
      <c r="J789" t="s">
        <v>582</v>
      </c>
      <c r="K789" t="s">
        <v>582</v>
      </c>
      <c r="L789" t="s">
        <v>1396</v>
      </c>
      <c r="M789" t="s">
        <v>1396</v>
      </c>
      <c r="N789" t="s">
        <v>1396</v>
      </c>
      <c r="O789" t="s">
        <v>582</v>
      </c>
      <c r="P789">
        <v>0</v>
      </c>
      <c r="Q789">
        <v>0</v>
      </c>
      <c r="R789">
        <v>0</v>
      </c>
      <c r="S789">
        <v>0</v>
      </c>
      <c r="T789">
        <v>0</v>
      </c>
      <c r="U789">
        <v>0</v>
      </c>
    </row>
    <row r="790" spans="1:21" x14ac:dyDescent="0.25">
      <c r="A790" t="s">
        <v>4559</v>
      </c>
      <c r="B790" t="s">
        <v>4560</v>
      </c>
      <c r="C790" t="s">
        <v>4561</v>
      </c>
      <c r="D790" t="s">
        <v>4562</v>
      </c>
      <c r="E790" t="s">
        <v>4563</v>
      </c>
      <c r="F790" t="s">
        <v>1929</v>
      </c>
      <c r="G790" t="s">
        <v>1396</v>
      </c>
      <c r="H790" t="s">
        <v>583</v>
      </c>
      <c r="I790" t="s">
        <v>582</v>
      </c>
      <c r="J790" t="s">
        <v>582</v>
      </c>
      <c r="K790" t="s">
        <v>582</v>
      </c>
      <c r="L790" t="s">
        <v>1396</v>
      </c>
      <c r="M790" t="s">
        <v>1396</v>
      </c>
      <c r="N790" t="s">
        <v>1396</v>
      </c>
      <c r="O790" t="s">
        <v>583</v>
      </c>
      <c r="P790">
        <v>9</v>
      </c>
      <c r="Q790">
        <v>0</v>
      </c>
      <c r="R790">
        <v>0</v>
      </c>
      <c r="S790">
        <v>0</v>
      </c>
      <c r="T790">
        <v>0</v>
      </c>
      <c r="U790">
        <v>0</v>
      </c>
    </row>
    <row r="791" spans="1:21" x14ac:dyDescent="0.25">
      <c r="A791" t="s">
        <v>4564</v>
      </c>
      <c r="B791" t="s">
        <v>1440</v>
      </c>
      <c r="C791" t="s">
        <v>4565</v>
      </c>
      <c r="D791" t="s">
        <v>4566</v>
      </c>
      <c r="E791" t="s">
        <v>4567</v>
      </c>
      <c r="F791" t="s">
        <v>4568</v>
      </c>
      <c r="G791" t="s">
        <v>1396</v>
      </c>
      <c r="H791" t="s">
        <v>582</v>
      </c>
      <c r="I791" t="s">
        <v>582</v>
      </c>
      <c r="J791" t="s">
        <v>582</v>
      </c>
      <c r="K791" t="s">
        <v>582</v>
      </c>
      <c r="L791" t="s">
        <v>1396</v>
      </c>
      <c r="M791" t="s">
        <v>1396</v>
      </c>
      <c r="N791" t="s">
        <v>1396</v>
      </c>
      <c r="O791" t="s">
        <v>582</v>
      </c>
      <c r="P791">
        <v>0</v>
      </c>
      <c r="Q791">
        <v>0</v>
      </c>
      <c r="R791">
        <v>0</v>
      </c>
      <c r="S791">
        <v>0</v>
      </c>
      <c r="T791">
        <v>0</v>
      </c>
      <c r="U791">
        <v>0</v>
      </c>
    </row>
    <row r="792" spans="1:21" x14ac:dyDescent="0.25">
      <c r="A792" t="s">
        <v>4569</v>
      </c>
      <c r="B792" t="s">
        <v>4570</v>
      </c>
      <c r="C792" t="s">
        <v>4571</v>
      </c>
      <c r="D792" t="s">
        <v>4572</v>
      </c>
      <c r="E792" t="s">
        <v>4573</v>
      </c>
      <c r="F792" t="s">
        <v>1592</v>
      </c>
      <c r="G792" t="s">
        <v>1396</v>
      </c>
      <c r="H792" t="s">
        <v>583</v>
      </c>
      <c r="I792" t="s">
        <v>583</v>
      </c>
      <c r="J792" t="s">
        <v>582</v>
      </c>
      <c r="K792" t="s">
        <v>582</v>
      </c>
      <c r="L792" t="s">
        <v>1396</v>
      </c>
      <c r="M792" t="s">
        <v>1396</v>
      </c>
      <c r="N792" t="s">
        <v>1396</v>
      </c>
      <c r="O792" t="s">
        <v>583</v>
      </c>
      <c r="P792">
        <v>23</v>
      </c>
      <c r="Q792">
        <v>0</v>
      </c>
      <c r="R792">
        <v>31</v>
      </c>
      <c r="S792">
        <v>1</v>
      </c>
      <c r="T792">
        <v>0</v>
      </c>
      <c r="U792">
        <v>0</v>
      </c>
    </row>
    <row r="793" spans="1:21" x14ac:dyDescent="0.25">
      <c r="A793" t="s">
        <v>4574</v>
      </c>
      <c r="B793" t="s">
        <v>1129</v>
      </c>
      <c r="C793" t="s">
        <v>1130</v>
      </c>
      <c r="D793" t="s">
        <v>1131</v>
      </c>
      <c r="E793" t="s">
        <v>1132</v>
      </c>
      <c r="F793" t="s">
        <v>581</v>
      </c>
      <c r="G793" t="s">
        <v>1396</v>
      </c>
      <c r="H793" t="s">
        <v>583</v>
      </c>
      <c r="I793" t="s">
        <v>583</v>
      </c>
      <c r="J793" t="s">
        <v>582</v>
      </c>
      <c r="K793" t="s">
        <v>582</v>
      </c>
      <c r="L793" t="s">
        <v>1396</v>
      </c>
      <c r="M793" t="s">
        <v>1396</v>
      </c>
      <c r="N793" t="s">
        <v>1396</v>
      </c>
      <c r="O793" t="s">
        <v>583</v>
      </c>
      <c r="P793">
        <v>106</v>
      </c>
      <c r="Q793">
        <v>124</v>
      </c>
      <c r="R793">
        <v>360</v>
      </c>
      <c r="S793">
        <v>192</v>
      </c>
      <c r="T793">
        <v>0</v>
      </c>
      <c r="U793">
        <v>0</v>
      </c>
    </row>
    <row r="794" spans="1:21" x14ac:dyDescent="0.25">
      <c r="A794" t="s">
        <v>4575</v>
      </c>
      <c r="B794" t="s">
        <v>4576</v>
      </c>
      <c r="C794" t="s">
        <v>4577</v>
      </c>
      <c r="D794" t="s">
        <v>4578</v>
      </c>
      <c r="E794" t="s">
        <v>4579</v>
      </c>
      <c r="F794" t="s">
        <v>1407</v>
      </c>
      <c r="G794" t="s">
        <v>1413</v>
      </c>
      <c r="H794" t="s">
        <v>582</v>
      </c>
      <c r="I794" t="s">
        <v>582</v>
      </c>
      <c r="J794" t="s">
        <v>582</v>
      </c>
      <c r="K794" t="s">
        <v>582</v>
      </c>
      <c r="L794" t="s">
        <v>1396</v>
      </c>
      <c r="M794" t="s">
        <v>1396</v>
      </c>
      <c r="N794" t="s">
        <v>1396</v>
      </c>
      <c r="O794" t="s">
        <v>582</v>
      </c>
      <c r="P794">
        <v>0</v>
      </c>
      <c r="Q794">
        <v>0</v>
      </c>
      <c r="R794">
        <v>0</v>
      </c>
      <c r="S794">
        <v>0</v>
      </c>
      <c r="T794">
        <v>0</v>
      </c>
      <c r="U794">
        <v>0</v>
      </c>
    </row>
    <row r="795" spans="1:21" x14ac:dyDescent="0.25">
      <c r="A795" t="s">
        <v>4580</v>
      </c>
      <c r="B795" t="s">
        <v>4581</v>
      </c>
      <c r="C795" t="s">
        <v>4582</v>
      </c>
      <c r="D795" t="s">
        <v>4583</v>
      </c>
      <c r="E795" t="s">
        <v>4584</v>
      </c>
      <c r="F795" t="s">
        <v>1626</v>
      </c>
      <c r="G795" t="s">
        <v>1396</v>
      </c>
      <c r="H795" t="s">
        <v>582</v>
      </c>
      <c r="I795" t="s">
        <v>582</v>
      </c>
      <c r="J795" t="s">
        <v>582</v>
      </c>
      <c r="K795" t="s">
        <v>582</v>
      </c>
      <c r="L795" t="s">
        <v>1396</v>
      </c>
      <c r="M795" t="s">
        <v>1396</v>
      </c>
      <c r="N795" t="s">
        <v>1396</v>
      </c>
      <c r="O795" t="s">
        <v>582</v>
      </c>
      <c r="P795">
        <v>0</v>
      </c>
      <c r="Q795">
        <v>0</v>
      </c>
      <c r="R795">
        <v>0</v>
      </c>
      <c r="S795">
        <v>0</v>
      </c>
      <c r="T795">
        <v>0</v>
      </c>
      <c r="U795">
        <v>0</v>
      </c>
    </row>
    <row r="796" spans="1:21" x14ac:dyDescent="0.25">
      <c r="A796" t="s">
        <v>4585</v>
      </c>
      <c r="B796" t="s">
        <v>2043</v>
      </c>
      <c r="C796" t="s">
        <v>4586</v>
      </c>
      <c r="D796" t="s">
        <v>4587</v>
      </c>
      <c r="E796" t="s">
        <v>4588</v>
      </c>
      <c r="F796" t="s">
        <v>1626</v>
      </c>
      <c r="G796" t="s">
        <v>1396</v>
      </c>
      <c r="H796" t="s">
        <v>582</v>
      </c>
      <c r="I796" t="s">
        <v>582</v>
      </c>
      <c r="J796" t="s">
        <v>582</v>
      </c>
      <c r="K796" t="s">
        <v>582</v>
      </c>
      <c r="L796" t="s">
        <v>1396</v>
      </c>
      <c r="M796" t="s">
        <v>1396</v>
      </c>
      <c r="N796" t="s">
        <v>1396</v>
      </c>
      <c r="O796" t="s">
        <v>582</v>
      </c>
      <c r="P796">
        <v>0</v>
      </c>
      <c r="Q796">
        <v>0</v>
      </c>
      <c r="R796">
        <v>0</v>
      </c>
      <c r="S796">
        <v>0</v>
      </c>
      <c r="T796">
        <v>0</v>
      </c>
      <c r="U796">
        <v>0</v>
      </c>
    </row>
    <row r="797" spans="1:21" x14ac:dyDescent="0.25">
      <c r="A797" t="s">
        <v>4589</v>
      </c>
      <c r="B797" t="s">
        <v>4590</v>
      </c>
      <c r="C797" t="s">
        <v>2864</v>
      </c>
      <c r="D797" t="s">
        <v>4591</v>
      </c>
      <c r="E797" t="s">
        <v>4592</v>
      </c>
      <c r="F797" t="s">
        <v>1626</v>
      </c>
      <c r="G797" t="s">
        <v>1396</v>
      </c>
      <c r="H797" t="s">
        <v>582</v>
      </c>
      <c r="I797" t="s">
        <v>582</v>
      </c>
      <c r="J797" t="s">
        <v>582</v>
      </c>
      <c r="K797" t="s">
        <v>582</v>
      </c>
      <c r="L797" t="s">
        <v>1396</v>
      </c>
      <c r="M797" t="s">
        <v>1396</v>
      </c>
      <c r="N797" t="s">
        <v>1396</v>
      </c>
      <c r="O797" t="s">
        <v>582</v>
      </c>
      <c r="P797">
        <v>0</v>
      </c>
      <c r="Q797">
        <v>0</v>
      </c>
      <c r="R797">
        <v>0</v>
      </c>
      <c r="S797">
        <v>0</v>
      </c>
      <c r="T797">
        <v>0</v>
      </c>
      <c r="U797">
        <v>0</v>
      </c>
    </row>
    <row r="798" spans="1:21" x14ac:dyDescent="0.25">
      <c r="A798" t="s">
        <v>4593</v>
      </c>
      <c r="B798" t="s">
        <v>4594</v>
      </c>
      <c r="C798" t="s">
        <v>671</v>
      </c>
      <c r="D798" t="s">
        <v>4595</v>
      </c>
      <c r="E798" t="s">
        <v>4596</v>
      </c>
      <c r="F798" t="s">
        <v>1626</v>
      </c>
      <c r="G798" t="s">
        <v>1396</v>
      </c>
      <c r="H798" t="s">
        <v>582</v>
      </c>
      <c r="I798" t="s">
        <v>582</v>
      </c>
      <c r="J798" t="s">
        <v>582</v>
      </c>
      <c r="K798" t="s">
        <v>582</v>
      </c>
      <c r="L798" t="s">
        <v>1396</v>
      </c>
      <c r="M798" t="s">
        <v>1396</v>
      </c>
      <c r="N798" t="s">
        <v>1396</v>
      </c>
      <c r="O798" t="s">
        <v>582</v>
      </c>
      <c r="P798">
        <v>0</v>
      </c>
      <c r="Q798">
        <v>0</v>
      </c>
      <c r="R798">
        <v>0</v>
      </c>
      <c r="S798">
        <v>0</v>
      </c>
      <c r="T798">
        <v>0</v>
      </c>
      <c r="U798">
        <v>0</v>
      </c>
    </row>
    <row r="799" spans="1:21" x14ac:dyDescent="0.25">
      <c r="A799" t="s">
        <v>4597</v>
      </c>
      <c r="B799" t="s">
        <v>4598</v>
      </c>
      <c r="C799" t="s">
        <v>4599</v>
      </c>
      <c r="D799" t="s">
        <v>4600</v>
      </c>
      <c r="E799" t="s">
        <v>4601</v>
      </c>
      <c r="F799" t="s">
        <v>1626</v>
      </c>
      <c r="G799" t="s">
        <v>1396</v>
      </c>
      <c r="H799" t="s">
        <v>582</v>
      </c>
      <c r="I799" t="s">
        <v>582</v>
      </c>
      <c r="J799" t="s">
        <v>582</v>
      </c>
      <c r="K799" t="s">
        <v>582</v>
      </c>
      <c r="L799" t="s">
        <v>1396</v>
      </c>
      <c r="M799" t="s">
        <v>1396</v>
      </c>
      <c r="N799" t="s">
        <v>1396</v>
      </c>
      <c r="O799" t="s">
        <v>582</v>
      </c>
      <c r="P799">
        <v>0</v>
      </c>
      <c r="Q799">
        <v>0</v>
      </c>
      <c r="R799">
        <v>0</v>
      </c>
      <c r="S799">
        <v>0</v>
      </c>
      <c r="T799">
        <v>0</v>
      </c>
      <c r="U799">
        <v>0</v>
      </c>
    </row>
    <row r="800" spans="1:21" x14ac:dyDescent="0.25">
      <c r="A800" t="s">
        <v>4602</v>
      </c>
      <c r="B800" t="s">
        <v>1133</v>
      </c>
      <c r="C800" t="s">
        <v>1134</v>
      </c>
      <c r="D800" t="s">
        <v>1135</v>
      </c>
      <c r="E800" t="s">
        <v>1136</v>
      </c>
      <c r="F800" t="s">
        <v>581</v>
      </c>
      <c r="G800" t="s">
        <v>1396</v>
      </c>
      <c r="H800" t="s">
        <v>583</v>
      </c>
      <c r="I800" t="s">
        <v>583</v>
      </c>
      <c r="J800" t="s">
        <v>582</v>
      </c>
      <c r="K800" t="s">
        <v>582</v>
      </c>
      <c r="L800" t="s">
        <v>1396</v>
      </c>
      <c r="M800" t="s">
        <v>1396</v>
      </c>
      <c r="N800" t="s">
        <v>1396</v>
      </c>
      <c r="O800" t="s">
        <v>583</v>
      </c>
      <c r="P800">
        <v>99</v>
      </c>
      <c r="Q800">
        <v>130</v>
      </c>
      <c r="R800">
        <v>0</v>
      </c>
      <c r="S800">
        <v>0</v>
      </c>
      <c r="T800">
        <v>0</v>
      </c>
      <c r="U800">
        <v>0</v>
      </c>
    </row>
    <row r="801" spans="1:21" x14ac:dyDescent="0.25">
      <c r="A801" t="s">
        <v>4603</v>
      </c>
      <c r="B801" t="s">
        <v>851</v>
      </c>
      <c r="C801" t="s">
        <v>1137</v>
      </c>
      <c r="D801" t="s">
        <v>1138</v>
      </c>
      <c r="E801" t="s">
        <v>1139</v>
      </c>
      <c r="F801" t="s">
        <v>581</v>
      </c>
      <c r="G801" t="s">
        <v>1396</v>
      </c>
      <c r="H801" t="s">
        <v>583</v>
      </c>
      <c r="I801" t="s">
        <v>583</v>
      </c>
      <c r="J801" t="s">
        <v>582</v>
      </c>
      <c r="K801" t="s">
        <v>582</v>
      </c>
      <c r="L801" t="s">
        <v>1396</v>
      </c>
      <c r="M801" t="s">
        <v>1396</v>
      </c>
      <c r="N801" t="s">
        <v>1396</v>
      </c>
      <c r="O801" t="s">
        <v>583</v>
      </c>
      <c r="P801">
        <v>109</v>
      </c>
      <c r="Q801">
        <v>68</v>
      </c>
      <c r="R801">
        <v>20</v>
      </c>
      <c r="S801">
        <v>0</v>
      </c>
      <c r="T801">
        <v>0</v>
      </c>
      <c r="U801">
        <v>0</v>
      </c>
    </row>
    <row r="802" spans="1:21" x14ac:dyDescent="0.25">
      <c r="A802" t="s">
        <v>4604</v>
      </c>
      <c r="B802" t="s">
        <v>671</v>
      </c>
      <c r="C802" t="s">
        <v>1140</v>
      </c>
      <c r="D802" t="s">
        <v>1141</v>
      </c>
      <c r="E802" t="s">
        <v>1142</v>
      </c>
      <c r="F802" t="s">
        <v>581</v>
      </c>
      <c r="G802" t="s">
        <v>1396</v>
      </c>
      <c r="H802" t="s">
        <v>582</v>
      </c>
      <c r="I802" t="s">
        <v>583</v>
      </c>
      <c r="J802" t="s">
        <v>582</v>
      </c>
      <c r="K802" t="s">
        <v>582</v>
      </c>
      <c r="L802" t="s">
        <v>1396</v>
      </c>
      <c r="M802" t="s">
        <v>1396</v>
      </c>
      <c r="N802" t="s">
        <v>1396</v>
      </c>
      <c r="O802" t="s">
        <v>583</v>
      </c>
      <c r="P802">
        <v>0</v>
      </c>
      <c r="Q802">
        <v>0</v>
      </c>
      <c r="R802">
        <v>40</v>
      </c>
      <c r="S802">
        <v>139</v>
      </c>
      <c r="T802">
        <v>0</v>
      </c>
      <c r="U802">
        <v>0</v>
      </c>
    </row>
    <row r="803" spans="1:21" x14ac:dyDescent="0.25">
      <c r="A803" t="s">
        <v>4605</v>
      </c>
      <c r="B803" t="s">
        <v>1143</v>
      </c>
      <c r="C803" t="s">
        <v>1144</v>
      </c>
      <c r="D803" t="s">
        <v>1145</v>
      </c>
      <c r="E803" t="s">
        <v>1146</v>
      </c>
      <c r="F803" t="s">
        <v>581</v>
      </c>
      <c r="G803" t="s">
        <v>1396</v>
      </c>
      <c r="H803" t="s">
        <v>582</v>
      </c>
      <c r="I803" t="s">
        <v>583</v>
      </c>
      <c r="J803" t="s">
        <v>582</v>
      </c>
      <c r="K803" t="s">
        <v>582</v>
      </c>
      <c r="L803" t="s">
        <v>1396</v>
      </c>
      <c r="M803" t="s">
        <v>1396</v>
      </c>
      <c r="N803" t="s">
        <v>1396</v>
      </c>
      <c r="O803" t="s">
        <v>583</v>
      </c>
      <c r="P803">
        <v>0</v>
      </c>
      <c r="Q803">
        <v>0</v>
      </c>
      <c r="R803">
        <v>123</v>
      </c>
      <c r="S803">
        <v>0</v>
      </c>
      <c r="T803">
        <v>0</v>
      </c>
      <c r="U803">
        <v>0</v>
      </c>
    </row>
    <row r="804" spans="1:21" x14ac:dyDescent="0.25">
      <c r="A804" t="s">
        <v>4606</v>
      </c>
      <c r="B804" t="s">
        <v>1147</v>
      </c>
      <c r="C804" t="s">
        <v>1148</v>
      </c>
      <c r="D804" t="s">
        <v>1149</v>
      </c>
      <c r="E804" t="s">
        <v>1150</v>
      </c>
      <c r="F804" t="s">
        <v>581</v>
      </c>
      <c r="G804" t="s">
        <v>1396</v>
      </c>
      <c r="H804" t="s">
        <v>582</v>
      </c>
      <c r="I804" t="s">
        <v>583</v>
      </c>
      <c r="J804" t="s">
        <v>582</v>
      </c>
      <c r="K804" t="s">
        <v>582</v>
      </c>
      <c r="L804" t="s">
        <v>1396</v>
      </c>
      <c r="M804" t="s">
        <v>1396</v>
      </c>
      <c r="N804" t="s">
        <v>1396</v>
      </c>
      <c r="O804" t="s">
        <v>583</v>
      </c>
      <c r="P804">
        <v>0</v>
      </c>
      <c r="Q804">
        <v>0</v>
      </c>
      <c r="R804">
        <v>20</v>
      </c>
      <c r="S804">
        <v>0</v>
      </c>
      <c r="T804">
        <v>0</v>
      </c>
      <c r="U804">
        <v>0</v>
      </c>
    </row>
    <row r="805" spans="1:21" x14ac:dyDescent="0.25">
      <c r="A805" t="s">
        <v>4607</v>
      </c>
      <c r="B805" t="s">
        <v>1151</v>
      </c>
      <c r="C805" t="s">
        <v>1152</v>
      </c>
      <c r="D805" t="s">
        <v>1153</v>
      </c>
      <c r="E805" t="s">
        <v>1154</v>
      </c>
      <c r="F805" t="s">
        <v>581</v>
      </c>
      <c r="G805" t="s">
        <v>1396</v>
      </c>
      <c r="H805" t="s">
        <v>582</v>
      </c>
      <c r="I805" t="s">
        <v>583</v>
      </c>
      <c r="J805" t="s">
        <v>582</v>
      </c>
      <c r="K805" t="s">
        <v>582</v>
      </c>
      <c r="L805" t="s">
        <v>1396</v>
      </c>
      <c r="M805" t="s">
        <v>1396</v>
      </c>
      <c r="N805" t="s">
        <v>1396</v>
      </c>
      <c r="O805" t="s">
        <v>583</v>
      </c>
      <c r="P805">
        <v>0</v>
      </c>
      <c r="Q805">
        <v>0</v>
      </c>
      <c r="R805">
        <v>13</v>
      </c>
      <c r="S805">
        <v>0</v>
      </c>
      <c r="T805">
        <v>0</v>
      </c>
      <c r="U805">
        <v>0</v>
      </c>
    </row>
    <row r="806" spans="1:21" x14ac:dyDescent="0.25">
      <c r="A806" t="s">
        <v>4608</v>
      </c>
      <c r="B806" t="s">
        <v>1155</v>
      </c>
      <c r="C806" t="s">
        <v>1156</v>
      </c>
      <c r="D806" t="s">
        <v>1157</v>
      </c>
      <c r="E806" t="s">
        <v>1158</v>
      </c>
      <c r="F806" t="s">
        <v>581</v>
      </c>
      <c r="G806" t="s">
        <v>1396</v>
      </c>
      <c r="H806" t="s">
        <v>582</v>
      </c>
      <c r="I806" t="s">
        <v>583</v>
      </c>
      <c r="J806" t="s">
        <v>582</v>
      </c>
      <c r="K806" t="s">
        <v>583</v>
      </c>
      <c r="L806" t="s">
        <v>590</v>
      </c>
      <c r="M806" t="s">
        <v>1159</v>
      </c>
      <c r="N806" t="s">
        <v>1396</v>
      </c>
      <c r="O806" t="s">
        <v>583</v>
      </c>
      <c r="P806">
        <v>0</v>
      </c>
      <c r="Q806">
        <v>0</v>
      </c>
      <c r="R806">
        <v>89</v>
      </c>
      <c r="S806">
        <v>161</v>
      </c>
      <c r="T806">
        <v>0</v>
      </c>
      <c r="U806">
        <v>0</v>
      </c>
    </row>
    <row r="807" spans="1:21" x14ac:dyDescent="0.25">
      <c r="A807" t="s">
        <v>4609</v>
      </c>
      <c r="B807" t="s">
        <v>1160</v>
      </c>
      <c r="C807" t="s">
        <v>1161</v>
      </c>
      <c r="D807" t="s">
        <v>1162</v>
      </c>
      <c r="E807" t="s">
        <v>1163</v>
      </c>
      <c r="F807" t="s">
        <v>581</v>
      </c>
      <c r="G807" t="s">
        <v>1396</v>
      </c>
      <c r="H807" t="s">
        <v>583</v>
      </c>
      <c r="I807" t="s">
        <v>583</v>
      </c>
      <c r="J807" t="s">
        <v>582</v>
      </c>
      <c r="K807" t="s">
        <v>582</v>
      </c>
      <c r="L807" t="s">
        <v>1396</v>
      </c>
      <c r="M807" t="s">
        <v>1396</v>
      </c>
      <c r="N807" t="s">
        <v>1396</v>
      </c>
      <c r="O807" t="s">
        <v>583</v>
      </c>
      <c r="P807">
        <v>52</v>
      </c>
      <c r="Q807">
        <v>0</v>
      </c>
      <c r="R807">
        <v>109</v>
      </c>
      <c r="S807">
        <v>0</v>
      </c>
      <c r="T807">
        <v>0</v>
      </c>
      <c r="U807">
        <v>0</v>
      </c>
    </row>
    <row r="808" spans="1:21" x14ac:dyDescent="0.25">
      <c r="A808" t="s">
        <v>4610</v>
      </c>
      <c r="B808" t="s">
        <v>1164</v>
      </c>
      <c r="C808" t="s">
        <v>1165</v>
      </c>
      <c r="D808" t="s">
        <v>1166</v>
      </c>
      <c r="E808" t="s">
        <v>1167</v>
      </c>
      <c r="F808" t="s">
        <v>581</v>
      </c>
      <c r="G808" t="s">
        <v>1396</v>
      </c>
      <c r="H808" t="s">
        <v>583</v>
      </c>
      <c r="I808" t="s">
        <v>582</v>
      </c>
      <c r="J808" t="s">
        <v>582</v>
      </c>
      <c r="K808" t="s">
        <v>582</v>
      </c>
      <c r="L808" t="s">
        <v>1396</v>
      </c>
      <c r="M808" t="s">
        <v>1396</v>
      </c>
      <c r="N808" t="s">
        <v>1396</v>
      </c>
      <c r="O808" t="s">
        <v>583</v>
      </c>
      <c r="P808">
        <v>38</v>
      </c>
      <c r="Q808">
        <v>0</v>
      </c>
      <c r="R808">
        <v>0</v>
      </c>
      <c r="S808">
        <v>0</v>
      </c>
      <c r="T808">
        <v>0</v>
      </c>
      <c r="U808">
        <v>0</v>
      </c>
    </row>
    <row r="809" spans="1:21" x14ac:dyDescent="0.25">
      <c r="A809" t="s">
        <v>4611</v>
      </c>
      <c r="B809" t="s">
        <v>42</v>
      </c>
      <c r="C809" t="s">
        <v>1168</v>
      </c>
      <c r="D809" t="s">
        <v>1169</v>
      </c>
      <c r="E809" t="s">
        <v>1170</v>
      </c>
      <c r="F809" t="s">
        <v>581</v>
      </c>
      <c r="G809" t="s">
        <v>1396</v>
      </c>
      <c r="H809" t="s">
        <v>582</v>
      </c>
      <c r="I809" t="s">
        <v>582</v>
      </c>
      <c r="J809" t="s">
        <v>582</v>
      </c>
      <c r="K809" t="s">
        <v>582</v>
      </c>
      <c r="L809" t="s">
        <v>1396</v>
      </c>
      <c r="M809" t="s">
        <v>1396</v>
      </c>
      <c r="N809" t="s">
        <v>1396</v>
      </c>
      <c r="O809" t="s">
        <v>582</v>
      </c>
      <c r="P809">
        <v>0</v>
      </c>
      <c r="Q809">
        <v>0</v>
      </c>
      <c r="R809">
        <v>0</v>
      </c>
      <c r="S809">
        <v>0</v>
      </c>
      <c r="T809">
        <v>0</v>
      </c>
      <c r="U809">
        <v>0</v>
      </c>
    </row>
    <row r="810" spans="1:21" x14ac:dyDescent="0.25">
      <c r="A810" t="s">
        <v>4612</v>
      </c>
      <c r="B810" t="s">
        <v>1171</v>
      </c>
      <c r="C810" t="s">
        <v>1172</v>
      </c>
      <c r="D810" t="s">
        <v>1173</v>
      </c>
      <c r="E810" t="s">
        <v>1174</v>
      </c>
      <c r="F810" t="s">
        <v>581</v>
      </c>
      <c r="G810" t="s">
        <v>1396</v>
      </c>
      <c r="H810" t="s">
        <v>583</v>
      </c>
      <c r="I810" t="s">
        <v>582</v>
      </c>
      <c r="J810" t="s">
        <v>582</v>
      </c>
      <c r="K810" t="s">
        <v>582</v>
      </c>
      <c r="L810" t="s">
        <v>1396</v>
      </c>
      <c r="M810" t="s">
        <v>1396</v>
      </c>
      <c r="N810" t="s">
        <v>1396</v>
      </c>
      <c r="O810" t="s">
        <v>583</v>
      </c>
      <c r="P810">
        <v>69</v>
      </c>
      <c r="Q810">
        <v>0</v>
      </c>
      <c r="R810">
        <v>0</v>
      </c>
      <c r="S810">
        <v>0</v>
      </c>
      <c r="T810">
        <v>0</v>
      </c>
      <c r="U810">
        <v>0</v>
      </c>
    </row>
    <row r="811" spans="1:21" x14ac:dyDescent="0.25">
      <c r="A811" t="s">
        <v>4613</v>
      </c>
      <c r="B811" t="s">
        <v>1175</v>
      </c>
      <c r="C811" t="s">
        <v>1176</v>
      </c>
      <c r="D811" t="s">
        <v>1177</v>
      </c>
      <c r="E811" t="s">
        <v>1178</v>
      </c>
      <c r="F811" t="s">
        <v>581</v>
      </c>
      <c r="G811" t="s">
        <v>1396</v>
      </c>
      <c r="H811" t="s">
        <v>583</v>
      </c>
      <c r="I811" t="s">
        <v>583</v>
      </c>
      <c r="J811" t="s">
        <v>582</v>
      </c>
      <c r="K811" t="s">
        <v>582</v>
      </c>
      <c r="L811" t="s">
        <v>1396</v>
      </c>
      <c r="M811" t="s">
        <v>1396</v>
      </c>
      <c r="N811" t="s">
        <v>1396</v>
      </c>
      <c r="O811" t="s">
        <v>583</v>
      </c>
      <c r="P811">
        <v>84</v>
      </c>
      <c r="Q811">
        <v>0</v>
      </c>
      <c r="R811">
        <v>113</v>
      </c>
      <c r="S811">
        <v>0</v>
      </c>
      <c r="T811">
        <v>0</v>
      </c>
      <c r="U811">
        <v>0</v>
      </c>
    </row>
    <row r="812" spans="1:21" x14ac:dyDescent="0.25">
      <c r="A812" t="s">
        <v>4614</v>
      </c>
      <c r="B812" t="s">
        <v>1179</v>
      </c>
      <c r="C812" t="s">
        <v>821</v>
      </c>
      <c r="D812" t="s">
        <v>1180</v>
      </c>
      <c r="E812" t="s">
        <v>1181</v>
      </c>
      <c r="F812" t="s">
        <v>581</v>
      </c>
      <c r="G812" t="s">
        <v>1396</v>
      </c>
      <c r="H812" t="s">
        <v>582</v>
      </c>
      <c r="I812" t="s">
        <v>582</v>
      </c>
      <c r="J812" t="s">
        <v>582</v>
      </c>
      <c r="K812" t="s">
        <v>582</v>
      </c>
      <c r="L812" t="s">
        <v>1396</v>
      </c>
      <c r="M812" t="s">
        <v>1396</v>
      </c>
      <c r="N812" t="s">
        <v>1396</v>
      </c>
      <c r="O812" t="s">
        <v>582</v>
      </c>
      <c r="P812">
        <v>0</v>
      </c>
      <c r="Q812">
        <v>0</v>
      </c>
      <c r="R812">
        <v>0</v>
      </c>
      <c r="S812">
        <v>0</v>
      </c>
      <c r="T812">
        <v>0</v>
      </c>
      <c r="U812">
        <v>0</v>
      </c>
    </row>
    <row r="813" spans="1:21" x14ac:dyDescent="0.25">
      <c r="A813" t="s">
        <v>4615</v>
      </c>
      <c r="B813" t="s">
        <v>1182</v>
      </c>
      <c r="C813" t="s">
        <v>1183</v>
      </c>
      <c r="D813" t="s">
        <v>1184</v>
      </c>
      <c r="E813" t="s">
        <v>1185</v>
      </c>
      <c r="F813" t="s">
        <v>581</v>
      </c>
      <c r="G813" t="s">
        <v>1396</v>
      </c>
      <c r="H813" t="s">
        <v>583</v>
      </c>
      <c r="I813" t="s">
        <v>583</v>
      </c>
      <c r="J813" t="s">
        <v>582</v>
      </c>
      <c r="K813" t="s">
        <v>582</v>
      </c>
      <c r="L813" t="s">
        <v>1396</v>
      </c>
      <c r="M813" t="s">
        <v>1396</v>
      </c>
      <c r="N813" t="s">
        <v>1396</v>
      </c>
      <c r="O813" t="s">
        <v>583</v>
      </c>
      <c r="P813">
        <v>78</v>
      </c>
      <c r="Q813">
        <v>96</v>
      </c>
      <c r="R813">
        <v>28</v>
      </c>
      <c r="S813">
        <v>0</v>
      </c>
      <c r="T813">
        <v>0</v>
      </c>
      <c r="U813">
        <v>0</v>
      </c>
    </row>
    <row r="814" spans="1:21" x14ac:dyDescent="0.25">
      <c r="A814" t="s">
        <v>4616</v>
      </c>
      <c r="B814" t="s">
        <v>1186</v>
      </c>
      <c r="C814" t="s">
        <v>1187</v>
      </c>
      <c r="D814" t="s">
        <v>1188</v>
      </c>
      <c r="E814" t="s">
        <v>1189</v>
      </c>
      <c r="F814" t="s">
        <v>581</v>
      </c>
      <c r="G814" t="s">
        <v>1396</v>
      </c>
      <c r="H814" t="s">
        <v>583</v>
      </c>
      <c r="I814" t="s">
        <v>583</v>
      </c>
      <c r="J814" t="s">
        <v>582</v>
      </c>
      <c r="K814" t="s">
        <v>582</v>
      </c>
      <c r="L814" t="s">
        <v>1396</v>
      </c>
      <c r="M814" t="s">
        <v>1396</v>
      </c>
      <c r="N814" t="s">
        <v>1396</v>
      </c>
      <c r="O814" t="s">
        <v>583</v>
      </c>
      <c r="P814">
        <v>40</v>
      </c>
      <c r="Q814">
        <v>0</v>
      </c>
      <c r="R814">
        <v>16</v>
      </c>
      <c r="S814">
        <v>20</v>
      </c>
      <c r="T814">
        <v>0</v>
      </c>
      <c r="U814">
        <v>0</v>
      </c>
    </row>
    <row r="815" spans="1:21" x14ac:dyDescent="0.25">
      <c r="A815" t="s">
        <v>4617</v>
      </c>
      <c r="B815" t="s">
        <v>1190</v>
      </c>
      <c r="C815" t="s">
        <v>1191</v>
      </c>
      <c r="D815" t="s">
        <v>1192</v>
      </c>
      <c r="E815" t="s">
        <v>1193</v>
      </c>
      <c r="F815" t="s">
        <v>581</v>
      </c>
      <c r="G815" t="s">
        <v>1396</v>
      </c>
      <c r="H815" t="s">
        <v>583</v>
      </c>
      <c r="I815" t="s">
        <v>583</v>
      </c>
      <c r="J815" t="s">
        <v>582</v>
      </c>
      <c r="K815" t="s">
        <v>582</v>
      </c>
      <c r="L815" t="s">
        <v>1396</v>
      </c>
      <c r="M815" t="s">
        <v>1396</v>
      </c>
      <c r="N815" t="s">
        <v>1396</v>
      </c>
      <c r="O815" t="s">
        <v>583</v>
      </c>
      <c r="P815">
        <v>3</v>
      </c>
      <c r="Q815">
        <v>0</v>
      </c>
      <c r="R815">
        <v>10</v>
      </c>
      <c r="S815">
        <v>0</v>
      </c>
      <c r="T815">
        <v>0</v>
      </c>
      <c r="U815">
        <v>0</v>
      </c>
    </row>
    <row r="816" spans="1:21" x14ac:dyDescent="0.25">
      <c r="A816" t="s">
        <v>4618</v>
      </c>
      <c r="B816" t="s">
        <v>1194</v>
      </c>
      <c r="C816" t="s">
        <v>1195</v>
      </c>
      <c r="D816" t="s">
        <v>1196</v>
      </c>
      <c r="E816" t="s">
        <v>1197</v>
      </c>
      <c r="F816" t="s">
        <v>581</v>
      </c>
      <c r="G816" t="s">
        <v>1396</v>
      </c>
      <c r="H816" t="s">
        <v>583</v>
      </c>
      <c r="I816" t="s">
        <v>583</v>
      </c>
      <c r="J816" t="s">
        <v>582</v>
      </c>
      <c r="K816" t="s">
        <v>582</v>
      </c>
      <c r="L816" t="s">
        <v>1396</v>
      </c>
      <c r="M816" t="s">
        <v>1396</v>
      </c>
      <c r="N816" t="s">
        <v>1396</v>
      </c>
      <c r="O816" t="s">
        <v>583</v>
      </c>
      <c r="P816">
        <v>11</v>
      </c>
      <c r="Q816">
        <v>0</v>
      </c>
      <c r="R816">
        <v>2</v>
      </c>
      <c r="S816">
        <v>0</v>
      </c>
      <c r="T816">
        <v>0</v>
      </c>
      <c r="U816">
        <v>0</v>
      </c>
    </row>
    <row r="817" spans="1:21" x14ac:dyDescent="0.25">
      <c r="A817" t="s">
        <v>4619</v>
      </c>
      <c r="B817" t="s">
        <v>1198</v>
      </c>
      <c r="C817" t="s">
        <v>1199</v>
      </c>
      <c r="D817" t="s">
        <v>1200</v>
      </c>
      <c r="E817" t="s">
        <v>1201</v>
      </c>
      <c r="F817" t="s">
        <v>581</v>
      </c>
      <c r="G817" t="s">
        <v>1396</v>
      </c>
      <c r="H817" t="s">
        <v>583</v>
      </c>
      <c r="I817" t="s">
        <v>583</v>
      </c>
      <c r="J817" t="s">
        <v>582</v>
      </c>
      <c r="K817" t="s">
        <v>582</v>
      </c>
      <c r="L817" t="s">
        <v>1396</v>
      </c>
      <c r="M817" t="s">
        <v>1396</v>
      </c>
      <c r="N817" t="s">
        <v>1396</v>
      </c>
      <c r="O817" t="s">
        <v>583</v>
      </c>
      <c r="P817">
        <v>128</v>
      </c>
      <c r="Q817">
        <v>0</v>
      </c>
      <c r="R817">
        <v>22</v>
      </c>
      <c r="S817">
        <v>0</v>
      </c>
      <c r="T817">
        <v>0</v>
      </c>
      <c r="U817">
        <v>0</v>
      </c>
    </row>
    <row r="818" spans="1:21" x14ac:dyDescent="0.25">
      <c r="A818" t="s">
        <v>4620</v>
      </c>
      <c r="B818" t="s">
        <v>1202</v>
      </c>
      <c r="C818" t="s">
        <v>1172</v>
      </c>
      <c r="D818" t="s">
        <v>1203</v>
      </c>
      <c r="E818" t="s">
        <v>1204</v>
      </c>
      <c r="F818" t="s">
        <v>581</v>
      </c>
      <c r="G818" t="s">
        <v>1396</v>
      </c>
      <c r="H818" t="s">
        <v>583</v>
      </c>
      <c r="I818" t="s">
        <v>583</v>
      </c>
      <c r="J818" t="s">
        <v>582</v>
      </c>
      <c r="K818" t="s">
        <v>582</v>
      </c>
      <c r="L818" t="s">
        <v>1396</v>
      </c>
      <c r="M818" t="s">
        <v>1396</v>
      </c>
      <c r="N818" t="s">
        <v>1396</v>
      </c>
      <c r="O818" t="s">
        <v>583</v>
      </c>
      <c r="P818">
        <v>16</v>
      </c>
      <c r="Q818">
        <v>0</v>
      </c>
      <c r="R818">
        <v>4</v>
      </c>
      <c r="S818">
        <v>0</v>
      </c>
      <c r="T818">
        <v>0</v>
      </c>
      <c r="U818">
        <v>0</v>
      </c>
    </row>
    <row r="819" spans="1:21" x14ac:dyDescent="0.25">
      <c r="A819" t="s">
        <v>4621</v>
      </c>
      <c r="B819" t="s">
        <v>34</v>
      </c>
      <c r="C819" t="s">
        <v>510</v>
      </c>
      <c r="D819" t="s">
        <v>1205</v>
      </c>
      <c r="E819" t="s">
        <v>211</v>
      </c>
      <c r="F819" t="s">
        <v>581</v>
      </c>
      <c r="G819" t="s">
        <v>1396</v>
      </c>
      <c r="H819" t="s">
        <v>582</v>
      </c>
      <c r="I819" t="s">
        <v>582</v>
      </c>
      <c r="J819" t="s">
        <v>582</v>
      </c>
      <c r="K819" t="s">
        <v>583</v>
      </c>
      <c r="L819" t="s">
        <v>590</v>
      </c>
      <c r="M819" t="s">
        <v>581</v>
      </c>
      <c r="N819" t="s">
        <v>1396</v>
      </c>
      <c r="O819" t="s">
        <v>583</v>
      </c>
      <c r="P819">
        <v>0</v>
      </c>
      <c r="Q819">
        <v>0</v>
      </c>
      <c r="R819">
        <v>0</v>
      </c>
      <c r="S819">
        <v>0</v>
      </c>
      <c r="T819">
        <v>0</v>
      </c>
      <c r="U819">
        <v>0</v>
      </c>
    </row>
    <row r="820" spans="1:21" x14ac:dyDescent="0.25">
      <c r="A820" t="s">
        <v>4622</v>
      </c>
      <c r="B820" t="s">
        <v>48</v>
      </c>
      <c r="C820" t="s">
        <v>4623</v>
      </c>
      <c r="D820" t="s">
        <v>4624</v>
      </c>
      <c r="E820" t="s">
        <v>4625</v>
      </c>
      <c r="F820" t="s">
        <v>1396</v>
      </c>
      <c r="G820" t="s">
        <v>1396</v>
      </c>
      <c r="H820" t="s">
        <v>582</v>
      </c>
      <c r="I820" t="s">
        <v>582</v>
      </c>
      <c r="J820" t="s">
        <v>582</v>
      </c>
      <c r="K820" t="s">
        <v>582</v>
      </c>
      <c r="L820" t="s">
        <v>1396</v>
      </c>
      <c r="M820" t="s">
        <v>1396</v>
      </c>
      <c r="N820" t="s">
        <v>1396</v>
      </c>
      <c r="O820" t="s">
        <v>582</v>
      </c>
      <c r="P820">
        <v>0</v>
      </c>
      <c r="Q820">
        <v>0</v>
      </c>
      <c r="R820">
        <v>0</v>
      </c>
      <c r="S820">
        <v>0</v>
      </c>
      <c r="T820">
        <v>0</v>
      </c>
      <c r="U820">
        <v>0</v>
      </c>
    </row>
    <row r="821" spans="1:21" x14ac:dyDescent="0.25">
      <c r="A821" t="s">
        <v>4626</v>
      </c>
      <c r="B821" t="s">
        <v>1206</v>
      </c>
      <c r="C821" t="s">
        <v>1207</v>
      </c>
      <c r="D821" t="s">
        <v>1208</v>
      </c>
      <c r="E821" t="s">
        <v>1209</v>
      </c>
      <c r="F821" t="s">
        <v>581</v>
      </c>
      <c r="G821" t="s">
        <v>1396</v>
      </c>
      <c r="H821" t="s">
        <v>582</v>
      </c>
      <c r="I821" t="s">
        <v>582</v>
      </c>
      <c r="J821" t="s">
        <v>582</v>
      </c>
      <c r="K821" t="s">
        <v>583</v>
      </c>
      <c r="L821" t="s">
        <v>584</v>
      </c>
      <c r="M821" t="s">
        <v>581</v>
      </c>
      <c r="N821" t="s">
        <v>1396</v>
      </c>
      <c r="O821" t="s">
        <v>583</v>
      </c>
      <c r="P821">
        <v>0</v>
      </c>
      <c r="Q821">
        <v>0</v>
      </c>
      <c r="R821">
        <v>0</v>
      </c>
      <c r="S821">
        <v>0</v>
      </c>
      <c r="T821">
        <v>0</v>
      </c>
      <c r="U821">
        <v>0</v>
      </c>
    </row>
    <row r="822" spans="1:21" x14ac:dyDescent="0.25">
      <c r="A822" t="s">
        <v>4627</v>
      </c>
      <c r="B822" t="s">
        <v>8</v>
      </c>
      <c r="C822" t="s">
        <v>1210</v>
      </c>
      <c r="D822" t="s">
        <v>1211</v>
      </c>
      <c r="E822" t="s">
        <v>1212</v>
      </c>
      <c r="F822" t="s">
        <v>581</v>
      </c>
      <c r="G822" t="s">
        <v>1396</v>
      </c>
      <c r="H822" t="s">
        <v>582</v>
      </c>
      <c r="I822" t="s">
        <v>582</v>
      </c>
      <c r="J822" t="s">
        <v>582</v>
      </c>
      <c r="K822" t="s">
        <v>582</v>
      </c>
      <c r="L822" t="s">
        <v>1396</v>
      </c>
      <c r="M822" t="s">
        <v>1396</v>
      </c>
      <c r="N822" t="s">
        <v>1396</v>
      </c>
      <c r="O822" t="s">
        <v>582</v>
      </c>
      <c r="P822">
        <v>0</v>
      </c>
      <c r="Q822">
        <v>0</v>
      </c>
      <c r="R822">
        <v>0</v>
      </c>
      <c r="S822">
        <v>0</v>
      </c>
      <c r="T822">
        <v>0</v>
      </c>
      <c r="U822">
        <v>0</v>
      </c>
    </row>
    <row r="823" spans="1:21" x14ac:dyDescent="0.25">
      <c r="A823" t="s">
        <v>4628</v>
      </c>
      <c r="B823" t="s">
        <v>2748</v>
      </c>
      <c r="C823" t="s">
        <v>4629</v>
      </c>
      <c r="D823" t="s">
        <v>4630</v>
      </c>
      <c r="E823" t="s">
        <v>4631</v>
      </c>
      <c r="F823" t="s">
        <v>1767</v>
      </c>
      <c r="G823" t="s">
        <v>1396</v>
      </c>
      <c r="H823" t="s">
        <v>582</v>
      </c>
      <c r="I823" t="s">
        <v>582</v>
      </c>
      <c r="J823" t="s">
        <v>582</v>
      </c>
      <c r="K823" t="s">
        <v>583</v>
      </c>
      <c r="L823" t="s">
        <v>590</v>
      </c>
      <c r="M823" t="s">
        <v>4632</v>
      </c>
      <c r="N823" t="s">
        <v>1396</v>
      </c>
      <c r="O823" t="s">
        <v>583</v>
      </c>
      <c r="P823">
        <v>0</v>
      </c>
      <c r="Q823">
        <v>0</v>
      </c>
      <c r="R823">
        <v>0</v>
      </c>
      <c r="S823">
        <v>0</v>
      </c>
      <c r="T823">
        <v>0</v>
      </c>
      <c r="U823">
        <v>0</v>
      </c>
    </row>
    <row r="824" spans="1:21" x14ac:dyDescent="0.25">
      <c r="A824" t="s">
        <v>4633</v>
      </c>
      <c r="B824" t="s">
        <v>4634</v>
      </c>
      <c r="C824" t="s">
        <v>4635</v>
      </c>
      <c r="D824" t="s">
        <v>4636</v>
      </c>
      <c r="E824" t="s">
        <v>4637</v>
      </c>
      <c r="F824" t="s">
        <v>1396</v>
      </c>
      <c r="G824" t="s">
        <v>1396</v>
      </c>
      <c r="H824" t="s">
        <v>583</v>
      </c>
      <c r="I824" t="s">
        <v>583</v>
      </c>
      <c r="J824" t="s">
        <v>582</v>
      </c>
      <c r="K824" t="s">
        <v>582</v>
      </c>
      <c r="L824" t="s">
        <v>1396</v>
      </c>
      <c r="M824" t="s">
        <v>1396</v>
      </c>
      <c r="N824" t="s">
        <v>1396</v>
      </c>
      <c r="O824" t="s">
        <v>582</v>
      </c>
      <c r="P824">
        <v>0</v>
      </c>
      <c r="Q824">
        <v>0</v>
      </c>
      <c r="R824">
        <v>0</v>
      </c>
      <c r="S824">
        <v>0</v>
      </c>
      <c r="T824">
        <v>0</v>
      </c>
      <c r="U824">
        <v>0</v>
      </c>
    </row>
    <row r="825" spans="1:21" x14ac:dyDescent="0.25">
      <c r="A825" t="s">
        <v>4638</v>
      </c>
      <c r="B825" t="s">
        <v>2328</v>
      </c>
      <c r="C825" t="s">
        <v>4639</v>
      </c>
      <c r="D825" t="s">
        <v>4640</v>
      </c>
      <c r="E825" t="s">
        <v>4641</v>
      </c>
      <c r="F825" t="s">
        <v>1728</v>
      </c>
      <c r="G825" t="s">
        <v>1396</v>
      </c>
      <c r="H825" t="s">
        <v>582</v>
      </c>
      <c r="I825" t="s">
        <v>583</v>
      </c>
      <c r="J825" t="s">
        <v>583</v>
      </c>
      <c r="K825" t="s">
        <v>582</v>
      </c>
      <c r="L825" t="s">
        <v>1396</v>
      </c>
      <c r="M825" t="s">
        <v>1396</v>
      </c>
      <c r="N825" t="s">
        <v>1396</v>
      </c>
      <c r="O825" t="s">
        <v>583</v>
      </c>
      <c r="P825">
        <v>0</v>
      </c>
      <c r="Q825">
        <v>0</v>
      </c>
      <c r="R825">
        <v>0</v>
      </c>
      <c r="S825">
        <v>18</v>
      </c>
      <c r="T825">
        <v>0</v>
      </c>
      <c r="U825">
        <v>0</v>
      </c>
    </row>
    <row r="826" spans="1:21" x14ac:dyDescent="0.25">
      <c r="A826" t="s">
        <v>4642</v>
      </c>
      <c r="B826" t="s">
        <v>666</v>
      </c>
      <c r="C826" t="s">
        <v>4643</v>
      </c>
      <c r="D826" t="s">
        <v>4644</v>
      </c>
      <c r="E826" t="s">
        <v>4645</v>
      </c>
      <c r="F826" t="s">
        <v>2737</v>
      </c>
      <c r="G826" t="s">
        <v>1396</v>
      </c>
      <c r="H826" t="s">
        <v>582</v>
      </c>
      <c r="I826" t="s">
        <v>582</v>
      </c>
      <c r="J826" t="s">
        <v>582</v>
      </c>
      <c r="K826" t="s">
        <v>582</v>
      </c>
      <c r="L826" t="s">
        <v>1396</v>
      </c>
      <c r="M826" t="s">
        <v>1396</v>
      </c>
      <c r="N826" t="s">
        <v>1396</v>
      </c>
      <c r="O826" t="s">
        <v>583</v>
      </c>
      <c r="P826">
        <v>0</v>
      </c>
      <c r="Q826">
        <v>0</v>
      </c>
      <c r="R826">
        <v>0</v>
      </c>
      <c r="S826">
        <v>0</v>
      </c>
      <c r="T826">
        <v>0</v>
      </c>
      <c r="U826">
        <v>0</v>
      </c>
    </row>
    <row r="827" spans="1:21" x14ac:dyDescent="0.25">
      <c r="A827" t="s">
        <v>4646</v>
      </c>
      <c r="B827" t="s">
        <v>4647</v>
      </c>
      <c r="C827" t="s">
        <v>4648</v>
      </c>
      <c r="D827" t="s">
        <v>4649</v>
      </c>
      <c r="E827" t="s">
        <v>4650</v>
      </c>
      <c r="F827" t="s">
        <v>2135</v>
      </c>
      <c r="G827" t="s">
        <v>1396</v>
      </c>
      <c r="H827" t="s">
        <v>582</v>
      </c>
      <c r="I827" t="s">
        <v>582</v>
      </c>
      <c r="J827" t="s">
        <v>582</v>
      </c>
      <c r="K827" t="s">
        <v>583</v>
      </c>
      <c r="L827" t="s">
        <v>993</v>
      </c>
      <c r="M827" t="s">
        <v>2151</v>
      </c>
      <c r="N827" t="s">
        <v>1396</v>
      </c>
      <c r="O827" t="s">
        <v>582</v>
      </c>
      <c r="P827">
        <v>0</v>
      </c>
      <c r="Q827">
        <v>0</v>
      </c>
      <c r="R827">
        <v>0</v>
      </c>
      <c r="S827">
        <v>0</v>
      </c>
      <c r="T827">
        <v>0</v>
      </c>
      <c r="U827">
        <v>0</v>
      </c>
    </row>
    <row r="828" spans="1:21" x14ac:dyDescent="0.25">
      <c r="A828" t="s">
        <v>4651</v>
      </c>
      <c r="B828" t="s">
        <v>4652</v>
      </c>
      <c r="C828" t="s">
        <v>2684</v>
      </c>
      <c r="D828" t="s">
        <v>4653</v>
      </c>
      <c r="E828" t="s">
        <v>4654</v>
      </c>
      <c r="F828" t="s">
        <v>3050</v>
      </c>
      <c r="G828" t="s">
        <v>1396</v>
      </c>
      <c r="H828" t="s">
        <v>582</v>
      </c>
      <c r="I828" t="s">
        <v>583</v>
      </c>
      <c r="J828" t="s">
        <v>582</v>
      </c>
      <c r="K828" t="s">
        <v>583</v>
      </c>
      <c r="L828" t="s">
        <v>584</v>
      </c>
      <c r="M828" t="s">
        <v>3050</v>
      </c>
      <c r="N828" t="s">
        <v>1396</v>
      </c>
      <c r="O828" t="s">
        <v>583</v>
      </c>
      <c r="P828">
        <v>0</v>
      </c>
      <c r="Q828">
        <v>0</v>
      </c>
      <c r="R828">
        <v>0</v>
      </c>
      <c r="S828">
        <v>0</v>
      </c>
      <c r="T828">
        <v>0</v>
      </c>
      <c r="U828">
        <v>0</v>
      </c>
    </row>
    <row r="829" spans="1:21" x14ac:dyDescent="0.25">
      <c r="A829" t="s">
        <v>4655</v>
      </c>
      <c r="B829" t="s">
        <v>4656</v>
      </c>
      <c r="C829" t="s">
        <v>1715</v>
      </c>
      <c r="D829" t="s">
        <v>4657</v>
      </c>
      <c r="E829" t="s">
        <v>4658</v>
      </c>
      <c r="F829" t="s">
        <v>3050</v>
      </c>
      <c r="G829" t="s">
        <v>1396</v>
      </c>
      <c r="H829" t="s">
        <v>582</v>
      </c>
      <c r="I829" t="s">
        <v>582</v>
      </c>
      <c r="J829" t="s">
        <v>582</v>
      </c>
      <c r="K829" t="s">
        <v>582</v>
      </c>
      <c r="L829" t="s">
        <v>1396</v>
      </c>
      <c r="M829" t="s">
        <v>1396</v>
      </c>
      <c r="N829" t="s">
        <v>1396</v>
      </c>
      <c r="O829" t="s">
        <v>582</v>
      </c>
      <c r="P829">
        <v>0</v>
      </c>
      <c r="Q829">
        <v>0</v>
      </c>
      <c r="R829">
        <v>0</v>
      </c>
      <c r="S829">
        <v>0</v>
      </c>
      <c r="T829">
        <v>0</v>
      </c>
      <c r="U829">
        <v>0</v>
      </c>
    </row>
    <row r="830" spans="1:21" x14ac:dyDescent="0.25">
      <c r="A830" t="s">
        <v>4659</v>
      </c>
      <c r="B830" t="s">
        <v>1226</v>
      </c>
      <c r="C830" t="s">
        <v>4660</v>
      </c>
      <c r="D830" t="s">
        <v>4661</v>
      </c>
      <c r="E830" t="s">
        <v>4662</v>
      </c>
      <c r="F830" t="s">
        <v>1626</v>
      </c>
      <c r="G830" t="s">
        <v>1396</v>
      </c>
      <c r="H830" t="s">
        <v>583</v>
      </c>
      <c r="I830" t="s">
        <v>582</v>
      </c>
      <c r="J830" t="s">
        <v>582</v>
      </c>
      <c r="K830" t="s">
        <v>582</v>
      </c>
      <c r="L830" t="s">
        <v>1396</v>
      </c>
      <c r="M830" t="s">
        <v>1396</v>
      </c>
      <c r="N830" t="s">
        <v>3015</v>
      </c>
      <c r="O830" t="s">
        <v>583</v>
      </c>
      <c r="P830">
        <v>0</v>
      </c>
      <c r="Q830">
        <v>5</v>
      </c>
      <c r="R830">
        <v>0</v>
      </c>
      <c r="S830">
        <v>0</v>
      </c>
      <c r="T830">
        <v>0</v>
      </c>
      <c r="U830">
        <v>0</v>
      </c>
    </row>
    <row r="831" spans="1:21" x14ac:dyDescent="0.25">
      <c r="A831" t="s">
        <v>4663</v>
      </c>
      <c r="B831" t="s">
        <v>3076</v>
      </c>
      <c r="C831" t="s">
        <v>3077</v>
      </c>
      <c r="D831" t="s">
        <v>3078</v>
      </c>
      <c r="E831" t="s">
        <v>4664</v>
      </c>
      <c r="F831" t="s">
        <v>1407</v>
      </c>
      <c r="G831" t="s">
        <v>1418</v>
      </c>
      <c r="H831" t="s">
        <v>583</v>
      </c>
      <c r="I831" t="s">
        <v>582</v>
      </c>
      <c r="J831" t="s">
        <v>582</v>
      </c>
      <c r="K831" t="s">
        <v>582</v>
      </c>
      <c r="L831" t="s">
        <v>1396</v>
      </c>
      <c r="M831" t="s">
        <v>1396</v>
      </c>
      <c r="N831" t="s">
        <v>1396</v>
      </c>
      <c r="O831" t="s">
        <v>582</v>
      </c>
      <c r="P831">
        <v>0</v>
      </c>
      <c r="Q831">
        <v>0</v>
      </c>
      <c r="R831">
        <v>0</v>
      </c>
      <c r="S831">
        <v>0</v>
      </c>
      <c r="T831">
        <v>0</v>
      </c>
      <c r="U831">
        <v>0</v>
      </c>
    </row>
    <row r="832" spans="1:21" x14ac:dyDescent="0.25">
      <c r="A832" t="s">
        <v>4665</v>
      </c>
      <c r="B832" t="s">
        <v>800</v>
      </c>
      <c r="C832" t="s">
        <v>703</v>
      </c>
      <c r="D832" t="s">
        <v>3216</v>
      </c>
      <c r="E832" t="s">
        <v>4666</v>
      </c>
      <c r="F832" t="s">
        <v>1407</v>
      </c>
      <c r="G832" t="s">
        <v>1418</v>
      </c>
      <c r="H832" t="s">
        <v>582</v>
      </c>
      <c r="I832" t="s">
        <v>583</v>
      </c>
      <c r="J832" t="s">
        <v>582</v>
      </c>
      <c r="K832" t="s">
        <v>582</v>
      </c>
      <c r="L832" t="s">
        <v>1396</v>
      </c>
      <c r="M832" t="s">
        <v>1396</v>
      </c>
      <c r="N832" t="s">
        <v>1396</v>
      </c>
      <c r="O832" t="s">
        <v>583</v>
      </c>
      <c r="P832">
        <v>0</v>
      </c>
      <c r="Q832">
        <v>0</v>
      </c>
      <c r="R832">
        <v>7</v>
      </c>
      <c r="S832">
        <v>1</v>
      </c>
      <c r="T832">
        <v>0</v>
      </c>
      <c r="U832">
        <v>0</v>
      </c>
    </row>
    <row r="833" spans="1:21" x14ac:dyDescent="0.25">
      <c r="A833" t="s">
        <v>4667</v>
      </c>
      <c r="B833" t="s">
        <v>1213</v>
      </c>
      <c r="C833" t="s">
        <v>1214</v>
      </c>
      <c r="D833" t="s">
        <v>1215</v>
      </c>
      <c r="E833" t="s">
        <v>1216</v>
      </c>
      <c r="F833" t="s">
        <v>581</v>
      </c>
      <c r="G833" t="s">
        <v>1396</v>
      </c>
      <c r="H833" t="s">
        <v>582</v>
      </c>
      <c r="I833" t="s">
        <v>582</v>
      </c>
      <c r="J833" t="s">
        <v>582</v>
      </c>
      <c r="K833" t="s">
        <v>582</v>
      </c>
      <c r="L833" t="s">
        <v>1396</v>
      </c>
      <c r="M833" t="s">
        <v>1396</v>
      </c>
      <c r="N833" t="s">
        <v>1396</v>
      </c>
      <c r="O833" t="s">
        <v>582</v>
      </c>
      <c r="P833">
        <v>0</v>
      </c>
      <c r="Q833">
        <v>0</v>
      </c>
      <c r="R833">
        <v>0</v>
      </c>
      <c r="S833">
        <v>0</v>
      </c>
      <c r="T833">
        <v>0</v>
      </c>
      <c r="U833">
        <v>0</v>
      </c>
    </row>
    <row r="834" spans="1:21" x14ac:dyDescent="0.25">
      <c r="A834" t="s">
        <v>4668</v>
      </c>
      <c r="B834" t="s">
        <v>1217</v>
      </c>
      <c r="C834" t="s">
        <v>1218</v>
      </c>
      <c r="D834" t="s">
        <v>1219</v>
      </c>
      <c r="E834" t="s">
        <v>1220</v>
      </c>
      <c r="F834" t="s">
        <v>581</v>
      </c>
      <c r="G834" t="s">
        <v>1396</v>
      </c>
      <c r="H834" t="s">
        <v>582</v>
      </c>
      <c r="I834" t="s">
        <v>582</v>
      </c>
      <c r="J834" t="s">
        <v>582</v>
      </c>
      <c r="K834" t="s">
        <v>582</v>
      </c>
      <c r="L834" t="s">
        <v>1396</v>
      </c>
      <c r="M834" t="s">
        <v>1396</v>
      </c>
      <c r="N834" t="s">
        <v>1396</v>
      </c>
      <c r="O834" t="s">
        <v>582</v>
      </c>
      <c r="P834">
        <v>0</v>
      </c>
      <c r="Q834">
        <v>0</v>
      </c>
      <c r="R834">
        <v>0</v>
      </c>
      <c r="S834">
        <v>0</v>
      </c>
      <c r="T834">
        <v>0</v>
      </c>
      <c r="U834">
        <v>0</v>
      </c>
    </row>
    <row r="835" spans="1:21" x14ac:dyDescent="0.25">
      <c r="A835" t="s">
        <v>4669</v>
      </c>
      <c r="B835" t="s">
        <v>3107</v>
      </c>
      <c r="C835" t="s">
        <v>3815</v>
      </c>
      <c r="D835" t="s">
        <v>4670</v>
      </c>
      <c r="E835" t="s">
        <v>4671</v>
      </c>
      <c r="F835" t="s">
        <v>1396</v>
      </c>
      <c r="G835" t="s">
        <v>1396</v>
      </c>
      <c r="H835" t="s">
        <v>582</v>
      </c>
      <c r="I835" t="s">
        <v>582</v>
      </c>
      <c r="J835" t="s">
        <v>582</v>
      </c>
      <c r="K835" t="s">
        <v>582</v>
      </c>
      <c r="L835" t="s">
        <v>1396</v>
      </c>
      <c r="M835" t="s">
        <v>1396</v>
      </c>
      <c r="N835" t="s">
        <v>1396</v>
      </c>
      <c r="O835" t="s">
        <v>582</v>
      </c>
      <c r="P835">
        <v>0</v>
      </c>
      <c r="Q835">
        <v>0</v>
      </c>
      <c r="R835">
        <v>0</v>
      </c>
      <c r="S835">
        <v>0</v>
      </c>
      <c r="T835">
        <v>0</v>
      </c>
      <c r="U835">
        <v>0</v>
      </c>
    </row>
    <row r="836" spans="1:21" x14ac:dyDescent="0.25">
      <c r="A836" t="s">
        <v>4672</v>
      </c>
      <c r="B836" t="s">
        <v>4673</v>
      </c>
      <c r="C836" t="s">
        <v>4674</v>
      </c>
      <c r="D836" t="s">
        <v>4675</v>
      </c>
      <c r="E836" t="s">
        <v>4676</v>
      </c>
      <c r="F836" t="s">
        <v>1767</v>
      </c>
      <c r="G836" t="s">
        <v>1396</v>
      </c>
      <c r="H836" t="s">
        <v>583</v>
      </c>
      <c r="I836" t="s">
        <v>582</v>
      </c>
      <c r="J836" t="s">
        <v>582</v>
      </c>
      <c r="K836" t="s">
        <v>583</v>
      </c>
      <c r="L836" t="s">
        <v>590</v>
      </c>
      <c r="M836" t="s">
        <v>1777</v>
      </c>
      <c r="N836" t="s">
        <v>1396</v>
      </c>
      <c r="O836" t="s">
        <v>583</v>
      </c>
      <c r="P836">
        <v>9</v>
      </c>
      <c r="Q836">
        <v>0</v>
      </c>
      <c r="R836">
        <v>0</v>
      </c>
      <c r="S836">
        <v>0</v>
      </c>
      <c r="T836">
        <v>0</v>
      </c>
      <c r="U836">
        <v>0</v>
      </c>
    </row>
    <row r="837" spans="1:21" x14ac:dyDescent="0.25">
      <c r="A837" t="s">
        <v>4677</v>
      </c>
      <c r="B837" t="s">
        <v>4678</v>
      </c>
      <c r="C837" t="s">
        <v>4679</v>
      </c>
      <c r="D837" t="s">
        <v>4680</v>
      </c>
      <c r="E837" t="s">
        <v>4681</v>
      </c>
      <c r="F837" t="s">
        <v>1626</v>
      </c>
      <c r="G837" t="s">
        <v>1396</v>
      </c>
      <c r="H837" t="s">
        <v>582</v>
      </c>
      <c r="I837" t="s">
        <v>582</v>
      </c>
      <c r="J837" t="s">
        <v>582</v>
      </c>
      <c r="K837" t="s">
        <v>582</v>
      </c>
      <c r="L837" t="s">
        <v>1396</v>
      </c>
      <c r="M837" t="s">
        <v>1396</v>
      </c>
      <c r="N837" t="s">
        <v>1396</v>
      </c>
      <c r="O837" t="s">
        <v>582</v>
      </c>
      <c r="P837">
        <v>0</v>
      </c>
      <c r="Q837">
        <v>0</v>
      </c>
      <c r="R837">
        <v>0</v>
      </c>
      <c r="S837">
        <v>0</v>
      </c>
      <c r="T837">
        <v>0</v>
      </c>
      <c r="U837">
        <v>0</v>
      </c>
    </row>
    <row r="838" spans="1:21" x14ac:dyDescent="0.25">
      <c r="A838" t="s">
        <v>4682</v>
      </c>
      <c r="B838" t="s">
        <v>3130</v>
      </c>
      <c r="C838" t="s">
        <v>4683</v>
      </c>
      <c r="D838" t="s">
        <v>4684</v>
      </c>
      <c r="E838" t="s">
        <v>4685</v>
      </c>
      <c r="F838" t="s">
        <v>1626</v>
      </c>
      <c r="G838" t="s">
        <v>1396</v>
      </c>
      <c r="H838" t="s">
        <v>582</v>
      </c>
      <c r="I838" t="s">
        <v>582</v>
      </c>
      <c r="J838" t="s">
        <v>582</v>
      </c>
      <c r="K838" t="s">
        <v>582</v>
      </c>
      <c r="L838" t="s">
        <v>1396</v>
      </c>
      <c r="M838" t="s">
        <v>1396</v>
      </c>
      <c r="N838" t="s">
        <v>1396</v>
      </c>
      <c r="O838" t="s">
        <v>582</v>
      </c>
      <c r="P838">
        <v>0</v>
      </c>
      <c r="Q838">
        <v>0</v>
      </c>
      <c r="R838">
        <v>0</v>
      </c>
      <c r="S838">
        <v>0</v>
      </c>
      <c r="T838">
        <v>0</v>
      </c>
      <c r="U838">
        <v>0</v>
      </c>
    </row>
    <row r="839" spans="1:21" x14ac:dyDescent="0.25">
      <c r="A839" t="s">
        <v>4686</v>
      </c>
      <c r="B839" t="s">
        <v>4687</v>
      </c>
      <c r="C839" t="s">
        <v>4688</v>
      </c>
      <c r="D839" t="s">
        <v>4689</v>
      </c>
      <c r="E839" t="s">
        <v>4690</v>
      </c>
      <c r="F839" t="s">
        <v>1626</v>
      </c>
      <c r="G839" t="s">
        <v>1396</v>
      </c>
      <c r="H839" t="s">
        <v>582</v>
      </c>
      <c r="I839" t="s">
        <v>582</v>
      </c>
      <c r="J839" t="s">
        <v>582</v>
      </c>
      <c r="K839" t="s">
        <v>582</v>
      </c>
      <c r="L839" t="s">
        <v>1396</v>
      </c>
      <c r="M839" t="s">
        <v>1396</v>
      </c>
      <c r="N839" t="s">
        <v>1396</v>
      </c>
      <c r="O839" t="s">
        <v>582</v>
      </c>
      <c r="P839">
        <v>0</v>
      </c>
      <c r="Q839">
        <v>0</v>
      </c>
      <c r="R839">
        <v>0</v>
      </c>
      <c r="S839">
        <v>0</v>
      </c>
      <c r="T839">
        <v>0</v>
      </c>
      <c r="U839">
        <v>0</v>
      </c>
    </row>
    <row r="840" spans="1:21" x14ac:dyDescent="0.25">
      <c r="A840" t="s">
        <v>4691</v>
      </c>
      <c r="B840" t="s">
        <v>4692</v>
      </c>
      <c r="C840" t="s">
        <v>4693</v>
      </c>
      <c r="D840" t="s">
        <v>4694</v>
      </c>
      <c r="E840" t="s">
        <v>4695</v>
      </c>
      <c r="F840" t="s">
        <v>1592</v>
      </c>
      <c r="G840" t="s">
        <v>1396</v>
      </c>
      <c r="H840" t="s">
        <v>582</v>
      </c>
      <c r="I840" t="s">
        <v>582</v>
      </c>
      <c r="J840" t="s">
        <v>582</v>
      </c>
      <c r="K840" t="s">
        <v>582</v>
      </c>
      <c r="L840" t="s">
        <v>1396</v>
      </c>
      <c r="M840" t="s">
        <v>1396</v>
      </c>
      <c r="N840" t="s">
        <v>1396</v>
      </c>
      <c r="O840" t="s">
        <v>582</v>
      </c>
      <c r="P840">
        <v>0</v>
      </c>
      <c r="Q840">
        <v>0</v>
      </c>
      <c r="R840">
        <v>0</v>
      </c>
      <c r="S840">
        <v>0</v>
      </c>
      <c r="T840">
        <v>0</v>
      </c>
      <c r="U840">
        <v>0</v>
      </c>
    </row>
    <row r="841" spans="1:21" x14ac:dyDescent="0.25">
      <c r="A841" t="s">
        <v>4696</v>
      </c>
      <c r="B841" t="s">
        <v>1221</v>
      </c>
      <c r="C841" t="s">
        <v>1222</v>
      </c>
      <c r="D841" t="s">
        <v>1223</v>
      </c>
      <c r="E841" t="s">
        <v>1224</v>
      </c>
      <c r="F841" t="s">
        <v>581</v>
      </c>
      <c r="G841" t="s">
        <v>1396</v>
      </c>
      <c r="H841" t="s">
        <v>582</v>
      </c>
      <c r="I841" t="s">
        <v>582</v>
      </c>
      <c r="J841" t="s">
        <v>582</v>
      </c>
      <c r="K841" t="s">
        <v>583</v>
      </c>
      <c r="L841" t="s">
        <v>993</v>
      </c>
      <c r="M841" t="s">
        <v>1225</v>
      </c>
      <c r="N841" t="s">
        <v>1396</v>
      </c>
      <c r="O841" t="s">
        <v>583</v>
      </c>
      <c r="P841">
        <v>0</v>
      </c>
      <c r="Q841">
        <v>0</v>
      </c>
      <c r="R841">
        <v>0</v>
      </c>
      <c r="S841">
        <v>0</v>
      </c>
      <c r="T841">
        <v>0</v>
      </c>
      <c r="U841">
        <v>0</v>
      </c>
    </row>
    <row r="842" spans="1:21" x14ac:dyDescent="0.25">
      <c r="A842" t="s">
        <v>4697</v>
      </c>
      <c r="B842" t="s">
        <v>4634</v>
      </c>
      <c r="C842" t="s">
        <v>4698</v>
      </c>
      <c r="D842" t="s">
        <v>4699</v>
      </c>
      <c r="E842" t="s">
        <v>4700</v>
      </c>
      <c r="F842" t="s">
        <v>2012</v>
      </c>
      <c r="G842" t="s">
        <v>1396</v>
      </c>
      <c r="H842" t="s">
        <v>582</v>
      </c>
      <c r="I842" t="s">
        <v>582</v>
      </c>
      <c r="J842" t="s">
        <v>582</v>
      </c>
      <c r="K842" t="s">
        <v>582</v>
      </c>
      <c r="L842" t="s">
        <v>1396</v>
      </c>
      <c r="M842" t="s">
        <v>1396</v>
      </c>
      <c r="N842" t="s">
        <v>1396</v>
      </c>
      <c r="O842" t="s">
        <v>582</v>
      </c>
      <c r="P842">
        <v>0</v>
      </c>
      <c r="Q842">
        <v>0</v>
      </c>
      <c r="R842">
        <v>0</v>
      </c>
      <c r="S842">
        <v>0</v>
      </c>
      <c r="T842">
        <v>0</v>
      </c>
      <c r="U842">
        <v>0</v>
      </c>
    </row>
    <row r="843" spans="1:21" x14ac:dyDescent="0.25">
      <c r="A843" t="s">
        <v>4701</v>
      </c>
      <c r="B843" t="s">
        <v>2112</v>
      </c>
      <c r="C843" t="s">
        <v>4702</v>
      </c>
      <c r="D843" t="s">
        <v>4703</v>
      </c>
      <c r="E843" t="s">
        <v>4704</v>
      </c>
      <c r="F843" t="s">
        <v>2323</v>
      </c>
      <c r="G843" t="s">
        <v>1396</v>
      </c>
      <c r="H843" t="s">
        <v>583</v>
      </c>
      <c r="I843" t="s">
        <v>583</v>
      </c>
      <c r="J843" t="s">
        <v>582</v>
      </c>
      <c r="K843" t="s">
        <v>582</v>
      </c>
      <c r="L843" t="s">
        <v>1396</v>
      </c>
      <c r="M843" t="s">
        <v>1396</v>
      </c>
      <c r="N843" t="s">
        <v>1396</v>
      </c>
      <c r="O843" t="s">
        <v>583</v>
      </c>
      <c r="P843">
        <v>18</v>
      </c>
      <c r="Q843">
        <v>0</v>
      </c>
      <c r="R843">
        <v>46</v>
      </c>
      <c r="S843">
        <v>23</v>
      </c>
      <c r="T843">
        <v>0</v>
      </c>
      <c r="U843">
        <v>0</v>
      </c>
    </row>
    <row r="844" spans="1:21" x14ac:dyDescent="0.25">
      <c r="A844" t="s">
        <v>4705</v>
      </c>
      <c r="B844" t="s">
        <v>1518</v>
      </c>
      <c r="C844" t="s">
        <v>4706</v>
      </c>
      <c r="D844" t="s">
        <v>4707</v>
      </c>
      <c r="E844" t="s">
        <v>4708</v>
      </c>
      <c r="F844" t="s">
        <v>3105</v>
      </c>
      <c r="G844" t="s">
        <v>1396</v>
      </c>
      <c r="H844" t="s">
        <v>582</v>
      </c>
      <c r="I844" t="s">
        <v>582</v>
      </c>
      <c r="J844" t="s">
        <v>582</v>
      </c>
      <c r="K844" t="s">
        <v>583</v>
      </c>
      <c r="L844" t="s">
        <v>590</v>
      </c>
      <c r="M844" t="s">
        <v>3105</v>
      </c>
      <c r="N844" t="s">
        <v>1396</v>
      </c>
      <c r="O844" t="s">
        <v>583</v>
      </c>
      <c r="P844">
        <v>0</v>
      </c>
      <c r="Q844">
        <v>0</v>
      </c>
      <c r="R844">
        <v>0</v>
      </c>
      <c r="S844">
        <v>0</v>
      </c>
      <c r="T844">
        <v>0</v>
      </c>
      <c r="U844">
        <v>0</v>
      </c>
    </row>
    <row r="845" spans="1:21" x14ac:dyDescent="0.25">
      <c r="A845" t="s">
        <v>4709</v>
      </c>
      <c r="B845" t="s">
        <v>4710</v>
      </c>
      <c r="C845" t="s">
        <v>4711</v>
      </c>
      <c r="D845" t="s">
        <v>4712</v>
      </c>
      <c r="E845" t="s">
        <v>4713</v>
      </c>
      <c r="F845" t="s">
        <v>3105</v>
      </c>
      <c r="G845" t="s">
        <v>1396</v>
      </c>
      <c r="H845" t="s">
        <v>583</v>
      </c>
      <c r="I845" t="s">
        <v>582</v>
      </c>
      <c r="J845" t="s">
        <v>582</v>
      </c>
      <c r="K845" t="s">
        <v>582</v>
      </c>
      <c r="L845" t="s">
        <v>1396</v>
      </c>
      <c r="M845" t="s">
        <v>1396</v>
      </c>
      <c r="N845" t="s">
        <v>1396</v>
      </c>
      <c r="O845" t="s">
        <v>583</v>
      </c>
      <c r="P845">
        <v>0</v>
      </c>
      <c r="Q845">
        <v>0</v>
      </c>
      <c r="R845">
        <v>0</v>
      </c>
      <c r="S845">
        <v>0</v>
      </c>
      <c r="T845">
        <v>0</v>
      </c>
      <c r="U845">
        <v>0</v>
      </c>
    </row>
    <row r="846" spans="1:21" x14ac:dyDescent="0.25">
      <c r="A846" t="s">
        <v>4714</v>
      </c>
      <c r="B846" t="s">
        <v>1226</v>
      </c>
      <c r="C846" t="s">
        <v>1094</v>
      </c>
      <c r="D846" t="s">
        <v>1227</v>
      </c>
      <c r="E846" t="s">
        <v>1228</v>
      </c>
      <c r="F846" t="s">
        <v>581</v>
      </c>
      <c r="G846" t="s">
        <v>1396</v>
      </c>
      <c r="H846" t="s">
        <v>582</v>
      </c>
      <c r="I846" t="s">
        <v>582</v>
      </c>
      <c r="J846" t="s">
        <v>582</v>
      </c>
      <c r="K846" t="s">
        <v>582</v>
      </c>
      <c r="L846" t="s">
        <v>1396</v>
      </c>
      <c r="M846" t="s">
        <v>1396</v>
      </c>
      <c r="N846" t="s">
        <v>1396</v>
      </c>
      <c r="O846" t="s">
        <v>582</v>
      </c>
      <c r="P846">
        <v>0</v>
      </c>
      <c r="Q846">
        <v>0</v>
      </c>
      <c r="R846">
        <v>0</v>
      </c>
      <c r="S846">
        <v>0</v>
      </c>
      <c r="T846">
        <v>0</v>
      </c>
      <c r="U846">
        <v>0</v>
      </c>
    </row>
    <row r="847" spans="1:21" x14ac:dyDescent="0.25">
      <c r="A847" t="s">
        <v>4715</v>
      </c>
      <c r="B847" t="s">
        <v>1229</v>
      </c>
      <c r="C847" t="s">
        <v>1230</v>
      </c>
      <c r="D847" t="s">
        <v>1231</v>
      </c>
      <c r="E847" t="s">
        <v>1232</v>
      </c>
      <c r="F847" t="s">
        <v>581</v>
      </c>
      <c r="G847" t="s">
        <v>1396</v>
      </c>
      <c r="H847" t="s">
        <v>582</v>
      </c>
      <c r="I847" t="s">
        <v>582</v>
      </c>
      <c r="J847" t="s">
        <v>582</v>
      </c>
      <c r="K847" t="s">
        <v>582</v>
      </c>
      <c r="L847" t="s">
        <v>1396</v>
      </c>
      <c r="M847" t="s">
        <v>1396</v>
      </c>
      <c r="N847" t="s">
        <v>1396</v>
      </c>
      <c r="O847" t="s">
        <v>582</v>
      </c>
      <c r="P847">
        <v>0</v>
      </c>
      <c r="Q847">
        <v>0</v>
      </c>
      <c r="R847">
        <v>0</v>
      </c>
      <c r="S847">
        <v>0</v>
      </c>
      <c r="T847">
        <v>0</v>
      </c>
      <c r="U847">
        <v>0</v>
      </c>
    </row>
    <row r="848" spans="1:21" x14ac:dyDescent="0.25">
      <c r="A848" t="s">
        <v>4716</v>
      </c>
      <c r="B848" t="s">
        <v>4717</v>
      </c>
      <c r="C848" t="s">
        <v>4718</v>
      </c>
      <c r="D848" t="s">
        <v>4719</v>
      </c>
      <c r="E848" t="s">
        <v>4720</v>
      </c>
      <c r="F848" t="s">
        <v>4025</v>
      </c>
      <c r="G848" t="s">
        <v>1396</v>
      </c>
      <c r="H848" t="s">
        <v>582</v>
      </c>
      <c r="I848" t="s">
        <v>582</v>
      </c>
      <c r="J848" t="s">
        <v>582</v>
      </c>
      <c r="K848" t="s">
        <v>583</v>
      </c>
      <c r="L848" t="s">
        <v>590</v>
      </c>
      <c r="M848" t="s">
        <v>4025</v>
      </c>
      <c r="N848" t="s">
        <v>1396</v>
      </c>
      <c r="O848" t="s">
        <v>583</v>
      </c>
      <c r="P848">
        <v>0</v>
      </c>
      <c r="Q848">
        <v>0</v>
      </c>
      <c r="R848">
        <v>0</v>
      </c>
      <c r="S848">
        <v>0</v>
      </c>
      <c r="T848">
        <v>0</v>
      </c>
      <c r="U848">
        <v>0</v>
      </c>
    </row>
    <row r="849" spans="1:21" x14ac:dyDescent="0.25">
      <c r="A849" t="s">
        <v>4721</v>
      </c>
      <c r="B849" t="s">
        <v>4722</v>
      </c>
      <c r="C849" t="s">
        <v>4723</v>
      </c>
      <c r="D849" t="s">
        <v>4724</v>
      </c>
      <c r="E849" t="s">
        <v>4725</v>
      </c>
      <c r="F849" t="s">
        <v>4025</v>
      </c>
      <c r="G849" t="s">
        <v>1396</v>
      </c>
      <c r="H849" t="s">
        <v>583</v>
      </c>
      <c r="I849" t="s">
        <v>582</v>
      </c>
      <c r="J849" t="s">
        <v>582</v>
      </c>
      <c r="K849" t="s">
        <v>582</v>
      </c>
      <c r="L849" t="s">
        <v>1396</v>
      </c>
      <c r="M849" t="s">
        <v>1396</v>
      </c>
      <c r="N849" t="s">
        <v>1396</v>
      </c>
      <c r="O849" t="s">
        <v>583</v>
      </c>
      <c r="P849">
        <v>20</v>
      </c>
      <c r="Q849">
        <v>0</v>
      </c>
      <c r="R849">
        <v>0</v>
      </c>
      <c r="S849">
        <v>0</v>
      </c>
      <c r="T849">
        <v>0</v>
      </c>
      <c r="U849">
        <v>0</v>
      </c>
    </row>
    <row r="850" spans="1:21" x14ac:dyDescent="0.25">
      <c r="A850" t="s">
        <v>4726</v>
      </c>
      <c r="B850" t="s">
        <v>4727</v>
      </c>
      <c r="C850" t="s">
        <v>4728</v>
      </c>
      <c r="D850" t="s">
        <v>4729</v>
      </c>
      <c r="E850" t="s">
        <v>4730</v>
      </c>
      <c r="F850" t="s">
        <v>3991</v>
      </c>
      <c r="G850" t="s">
        <v>1396</v>
      </c>
      <c r="H850" t="s">
        <v>583</v>
      </c>
      <c r="I850" t="s">
        <v>582</v>
      </c>
      <c r="J850" t="s">
        <v>582</v>
      </c>
      <c r="K850" t="s">
        <v>582</v>
      </c>
      <c r="L850" t="s">
        <v>1396</v>
      </c>
      <c r="M850" t="s">
        <v>1396</v>
      </c>
      <c r="N850" t="s">
        <v>1396</v>
      </c>
      <c r="O850" t="s">
        <v>583</v>
      </c>
      <c r="P850">
        <v>0</v>
      </c>
      <c r="Q850">
        <v>58</v>
      </c>
      <c r="R850">
        <v>0</v>
      </c>
      <c r="S850">
        <v>0</v>
      </c>
      <c r="T850">
        <v>0</v>
      </c>
      <c r="U850">
        <v>0</v>
      </c>
    </row>
    <row r="851" spans="1:21" x14ac:dyDescent="0.25">
      <c r="A851" t="s">
        <v>4731</v>
      </c>
      <c r="B851" t="s">
        <v>4732</v>
      </c>
      <c r="C851" t="s">
        <v>4733</v>
      </c>
      <c r="D851" t="s">
        <v>4734</v>
      </c>
      <c r="E851" t="s">
        <v>4735</v>
      </c>
      <c r="F851" t="s">
        <v>4025</v>
      </c>
      <c r="G851" t="s">
        <v>1396</v>
      </c>
      <c r="H851" t="s">
        <v>583</v>
      </c>
      <c r="I851" t="s">
        <v>582</v>
      </c>
      <c r="J851" t="s">
        <v>582</v>
      </c>
      <c r="K851" t="s">
        <v>583</v>
      </c>
      <c r="L851" t="s">
        <v>590</v>
      </c>
      <c r="M851" t="s">
        <v>4736</v>
      </c>
      <c r="N851" t="s">
        <v>1396</v>
      </c>
      <c r="O851" t="s">
        <v>583</v>
      </c>
      <c r="P851">
        <v>10</v>
      </c>
      <c r="Q851">
        <v>9</v>
      </c>
      <c r="R851">
        <v>0</v>
      </c>
      <c r="S851">
        <v>0</v>
      </c>
      <c r="T851">
        <v>0</v>
      </c>
      <c r="U851">
        <v>0</v>
      </c>
    </row>
    <row r="852" spans="1:21" x14ac:dyDescent="0.25">
      <c r="A852" t="s">
        <v>4737</v>
      </c>
      <c r="B852" t="s">
        <v>2582</v>
      </c>
      <c r="C852" t="s">
        <v>4738</v>
      </c>
      <c r="D852" t="s">
        <v>4739</v>
      </c>
      <c r="E852" t="s">
        <v>4740</v>
      </c>
      <c r="F852" t="s">
        <v>3105</v>
      </c>
      <c r="G852" t="s">
        <v>1396</v>
      </c>
      <c r="H852" t="s">
        <v>582</v>
      </c>
      <c r="I852" t="s">
        <v>582</v>
      </c>
      <c r="J852" t="s">
        <v>582</v>
      </c>
      <c r="K852" t="s">
        <v>583</v>
      </c>
      <c r="L852" t="s">
        <v>590</v>
      </c>
      <c r="M852" t="s">
        <v>3304</v>
      </c>
      <c r="N852" t="s">
        <v>1396</v>
      </c>
      <c r="O852" t="s">
        <v>583</v>
      </c>
      <c r="P852">
        <v>0</v>
      </c>
      <c r="Q852">
        <v>0</v>
      </c>
      <c r="R852">
        <v>0</v>
      </c>
      <c r="S852">
        <v>0</v>
      </c>
      <c r="T852">
        <v>0</v>
      </c>
      <c r="U852">
        <v>0</v>
      </c>
    </row>
    <row r="853" spans="1:21" x14ac:dyDescent="0.25">
      <c r="A853" t="s">
        <v>4741</v>
      </c>
      <c r="B853" t="s">
        <v>4742</v>
      </c>
      <c r="C853" t="s">
        <v>2740</v>
      </c>
      <c r="D853" t="s">
        <v>4743</v>
      </c>
      <c r="E853" t="s">
        <v>4744</v>
      </c>
      <c r="F853" t="s">
        <v>4025</v>
      </c>
      <c r="G853" t="s">
        <v>1396</v>
      </c>
      <c r="H853" t="s">
        <v>582</v>
      </c>
      <c r="I853" t="s">
        <v>582</v>
      </c>
      <c r="J853" t="s">
        <v>582</v>
      </c>
      <c r="K853" t="s">
        <v>582</v>
      </c>
      <c r="L853" t="s">
        <v>1396</v>
      </c>
      <c r="M853" t="s">
        <v>1396</v>
      </c>
      <c r="N853" t="s">
        <v>1396</v>
      </c>
      <c r="O853" t="s">
        <v>582</v>
      </c>
      <c r="P853">
        <v>0</v>
      </c>
      <c r="Q853">
        <v>0</v>
      </c>
      <c r="R853">
        <v>0</v>
      </c>
      <c r="S853">
        <v>0</v>
      </c>
      <c r="T853">
        <v>0</v>
      </c>
      <c r="U853">
        <v>0</v>
      </c>
    </row>
    <row r="854" spans="1:21" x14ac:dyDescent="0.25">
      <c r="A854" t="s">
        <v>4745</v>
      </c>
      <c r="B854" t="s">
        <v>1503</v>
      </c>
      <c r="C854" t="s">
        <v>4746</v>
      </c>
      <c r="D854" t="s">
        <v>4747</v>
      </c>
      <c r="E854" t="s">
        <v>4748</v>
      </c>
      <c r="F854" t="s">
        <v>4025</v>
      </c>
      <c r="G854" t="s">
        <v>1396</v>
      </c>
      <c r="H854" t="s">
        <v>582</v>
      </c>
      <c r="I854" t="s">
        <v>583</v>
      </c>
      <c r="J854" t="s">
        <v>582</v>
      </c>
      <c r="K854" t="s">
        <v>582</v>
      </c>
      <c r="L854" t="s">
        <v>1396</v>
      </c>
      <c r="M854" t="s">
        <v>1396</v>
      </c>
      <c r="N854" t="s">
        <v>1396</v>
      </c>
      <c r="O854" t="s">
        <v>583</v>
      </c>
      <c r="P854">
        <v>0</v>
      </c>
      <c r="Q854">
        <v>0</v>
      </c>
      <c r="R854">
        <v>19</v>
      </c>
      <c r="S854">
        <v>1</v>
      </c>
      <c r="T854">
        <v>0</v>
      </c>
      <c r="U854">
        <v>0</v>
      </c>
    </row>
    <row r="855" spans="1:21" x14ac:dyDescent="0.25">
      <c r="A855" t="s">
        <v>4749</v>
      </c>
      <c r="B855" t="s">
        <v>4750</v>
      </c>
      <c r="C855" t="s">
        <v>4751</v>
      </c>
      <c r="D855" t="s">
        <v>4752</v>
      </c>
      <c r="E855" t="s">
        <v>4753</v>
      </c>
      <c r="F855" t="s">
        <v>4025</v>
      </c>
      <c r="G855" t="s">
        <v>1396</v>
      </c>
      <c r="H855" t="s">
        <v>582</v>
      </c>
      <c r="I855" t="s">
        <v>582</v>
      </c>
      <c r="J855" t="s">
        <v>582</v>
      </c>
      <c r="K855" t="s">
        <v>582</v>
      </c>
      <c r="L855" t="s">
        <v>1396</v>
      </c>
      <c r="M855" t="s">
        <v>1396</v>
      </c>
      <c r="N855" t="s">
        <v>1396</v>
      </c>
      <c r="O855" t="s">
        <v>582</v>
      </c>
      <c r="P855">
        <v>0</v>
      </c>
      <c r="Q855">
        <v>0</v>
      </c>
      <c r="R855">
        <v>0</v>
      </c>
      <c r="S855">
        <v>0</v>
      </c>
      <c r="T855">
        <v>0</v>
      </c>
      <c r="U855">
        <v>0</v>
      </c>
    </row>
    <row r="856" spans="1:21" x14ac:dyDescent="0.25">
      <c r="A856" t="s">
        <v>4754</v>
      </c>
      <c r="B856" t="s">
        <v>4755</v>
      </c>
      <c r="C856" t="s">
        <v>4756</v>
      </c>
      <c r="D856" t="s">
        <v>4757</v>
      </c>
      <c r="E856" t="s">
        <v>4758</v>
      </c>
      <c r="F856" t="s">
        <v>1565</v>
      </c>
      <c r="G856" t="s">
        <v>1396</v>
      </c>
      <c r="H856" t="s">
        <v>582</v>
      </c>
      <c r="I856" t="s">
        <v>582</v>
      </c>
      <c r="J856" t="s">
        <v>582</v>
      </c>
      <c r="K856" t="s">
        <v>582</v>
      </c>
      <c r="L856" t="s">
        <v>1396</v>
      </c>
      <c r="M856" t="s">
        <v>1396</v>
      </c>
      <c r="N856" t="s">
        <v>1396</v>
      </c>
      <c r="O856" t="s">
        <v>582</v>
      </c>
      <c r="P856">
        <v>0</v>
      </c>
      <c r="Q856">
        <v>0</v>
      </c>
      <c r="R856">
        <v>0</v>
      </c>
      <c r="S856">
        <v>0</v>
      </c>
      <c r="T856">
        <v>0</v>
      </c>
      <c r="U856">
        <v>0</v>
      </c>
    </row>
    <row r="857" spans="1:21" x14ac:dyDescent="0.25">
      <c r="A857" t="s">
        <v>4759</v>
      </c>
      <c r="B857" t="s">
        <v>1233</v>
      </c>
      <c r="C857" t="s">
        <v>1234</v>
      </c>
      <c r="D857" t="s">
        <v>1235</v>
      </c>
      <c r="E857" t="s">
        <v>1236</v>
      </c>
      <c r="F857" t="s">
        <v>581</v>
      </c>
      <c r="G857" t="s">
        <v>1396</v>
      </c>
      <c r="H857" t="s">
        <v>583</v>
      </c>
      <c r="I857" t="s">
        <v>582</v>
      </c>
      <c r="J857" t="s">
        <v>582</v>
      </c>
      <c r="K857" t="s">
        <v>582</v>
      </c>
      <c r="L857" t="s">
        <v>1396</v>
      </c>
      <c r="M857" t="s">
        <v>1396</v>
      </c>
      <c r="N857" t="s">
        <v>1396</v>
      </c>
      <c r="O857" t="s">
        <v>583</v>
      </c>
      <c r="P857">
        <v>0</v>
      </c>
      <c r="Q857">
        <v>2</v>
      </c>
      <c r="R857">
        <v>0</v>
      </c>
      <c r="S857">
        <v>0</v>
      </c>
      <c r="T857">
        <v>0</v>
      </c>
      <c r="U857">
        <v>0</v>
      </c>
    </row>
    <row r="858" spans="1:21" x14ac:dyDescent="0.25">
      <c r="A858" t="s">
        <v>4760</v>
      </c>
      <c r="B858" t="s">
        <v>4761</v>
      </c>
      <c r="C858" t="s">
        <v>2079</v>
      </c>
      <c r="D858" t="s">
        <v>4762</v>
      </c>
      <c r="E858" t="s">
        <v>4763</v>
      </c>
      <c r="F858" t="s">
        <v>1626</v>
      </c>
      <c r="G858" t="s">
        <v>1396</v>
      </c>
      <c r="H858" t="s">
        <v>582</v>
      </c>
      <c r="I858" t="s">
        <v>582</v>
      </c>
      <c r="J858" t="s">
        <v>582</v>
      </c>
      <c r="K858" t="s">
        <v>582</v>
      </c>
      <c r="L858" t="s">
        <v>1396</v>
      </c>
      <c r="M858" t="s">
        <v>1396</v>
      </c>
      <c r="N858" t="s">
        <v>1396</v>
      </c>
      <c r="O858" t="s">
        <v>582</v>
      </c>
      <c r="P858">
        <v>0</v>
      </c>
      <c r="Q858">
        <v>0</v>
      </c>
      <c r="R858">
        <v>0</v>
      </c>
      <c r="S858">
        <v>0</v>
      </c>
      <c r="T858">
        <v>0</v>
      </c>
      <c r="U858">
        <v>0</v>
      </c>
    </row>
    <row r="859" spans="1:21" x14ac:dyDescent="0.25">
      <c r="A859" t="s">
        <v>4764</v>
      </c>
      <c r="B859" t="s">
        <v>4765</v>
      </c>
      <c r="C859" t="s">
        <v>4766</v>
      </c>
      <c r="D859" t="s">
        <v>4767</v>
      </c>
      <c r="E859" t="s">
        <v>4768</v>
      </c>
      <c r="F859" t="s">
        <v>1626</v>
      </c>
      <c r="G859" t="s">
        <v>1396</v>
      </c>
      <c r="H859" t="s">
        <v>582</v>
      </c>
      <c r="I859" t="s">
        <v>582</v>
      </c>
      <c r="J859" t="s">
        <v>582</v>
      </c>
      <c r="K859" t="s">
        <v>582</v>
      </c>
      <c r="L859" t="s">
        <v>1396</v>
      </c>
      <c r="M859" t="s">
        <v>1396</v>
      </c>
      <c r="N859" t="s">
        <v>1396</v>
      </c>
      <c r="O859" t="s">
        <v>582</v>
      </c>
      <c r="P859">
        <v>0</v>
      </c>
      <c r="Q859">
        <v>0</v>
      </c>
      <c r="R859">
        <v>0</v>
      </c>
      <c r="S859">
        <v>0</v>
      </c>
      <c r="T859">
        <v>0</v>
      </c>
      <c r="U859">
        <v>0</v>
      </c>
    </row>
    <row r="860" spans="1:21" x14ac:dyDescent="0.25">
      <c r="A860" t="s">
        <v>4769</v>
      </c>
      <c r="B860" t="s">
        <v>3359</v>
      </c>
      <c r="C860" t="s">
        <v>4770</v>
      </c>
      <c r="D860" t="s">
        <v>4771</v>
      </c>
      <c r="E860" t="s">
        <v>4772</v>
      </c>
      <c r="F860" t="s">
        <v>1626</v>
      </c>
      <c r="G860" t="s">
        <v>1396</v>
      </c>
      <c r="H860" t="s">
        <v>582</v>
      </c>
      <c r="I860" t="s">
        <v>582</v>
      </c>
      <c r="J860" t="s">
        <v>582</v>
      </c>
      <c r="K860" t="s">
        <v>582</v>
      </c>
      <c r="L860" t="s">
        <v>1396</v>
      </c>
      <c r="M860" t="s">
        <v>1396</v>
      </c>
      <c r="N860" t="s">
        <v>1396</v>
      </c>
      <c r="O860" t="s">
        <v>582</v>
      </c>
      <c r="P860">
        <v>0</v>
      </c>
      <c r="Q860">
        <v>0</v>
      </c>
      <c r="R860">
        <v>0</v>
      </c>
      <c r="S860">
        <v>0</v>
      </c>
      <c r="T860">
        <v>0</v>
      </c>
      <c r="U860">
        <v>0</v>
      </c>
    </row>
    <row r="861" spans="1:21" x14ac:dyDescent="0.25">
      <c r="A861" t="s">
        <v>4773</v>
      </c>
      <c r="B861" t="s">
        <v>4774</v>
      </c>
      <c r="C861" t="s">
        <v>4775</v>
      </c>
      <c r="D861" t="s">
        <v>4776</v>
      </c>
      <c r="E861" t="s">
        <v>4777</v>
      </c>
      <c r="F861" t="s">
        <v>2440</v>
      </c>
      <c r="G861" t="s">
        <v>1396</v>
      </c>
      <c r="H861" t="s">
        <v>583</v>
      </c>
      <c r="I861" t="s">
        <v>583</v>
      </c>
      <c r="J861" t="s">
        <v>582</v>
      </c>
      <c r="K861" t="s">
        <v>582</v>
      </c>
      <c r="L861" t="s">
        <v>1396</v>
      </c>
      <c r="M861" t="s">
        <v>1396</v>
      </c>
      <c r="N861" t="s">
        <v>1396</v>
      </c>
      <c r="O861" t="s">
        <v>583</v>
      </c>
      <c r="P861">
        <v>13</v>
      </c>
      <c r="Q861">
        <v>11</v>
      </c>
      <c r="R861">
        <v>0</v>
      </c>
      <c r="S861">
        <v>109</v>
      </c>
      <c r="T861">
        <v>0</v>
      </c>
      <c r="U861">
        <v>0</v>
      </c>
    </row>
    <row r="862" spans="1:21" x14ac:dyDescent="0.25">
      <c r="A862" t="s">
        <v>4778</v>
      </c>
      <c r="B862" t="s">
        <v>3730</v>
      </c>
      <c r="C862" t="s">
        <v>4779</v>
      </c>
      <c r="D862" t="s">
        <v>4780</v>
      </c>
      <c r="E862" t="s">
        <v>4781</v>
      </c>
      <c r="F862" t="s">
        <v>3105</v>
      </c>
      <c r="G862" t="s">
        <v>1396</v>
      </c>
      <c r="H862" t="s">
        <v>583</v>
      </c>
      <c r="I862" t="s">
        <v>583</v>
      </c>
      <c r="J862" t="s">
        <v>582</v>
      </c>
      <c r="K862" t="s">
        <v>582</v>
      </c>
      <c r="L862" t="s">
        <v>1396</v>
      </c>
      <c r="M862" t="s">
        <v>1396</v>
      </c>
      <c r="N862" t="s">
        <v>1396</v>
      </c>
      <c r="O862" t="s">
        <v>583</v>
      </c>
      <c r="P862">
        <v>78</v>
      </c>
      <c r="Q862">
        <v>1</v>
      </c>
      <c r="R862">
        <v>0</v>
      </c>
      <c r="S862">
        <v>0</v>
      </c>
      <c r="T862">
        <v>0</v>
      </c>
      <c r="U862">
        <v>0</v>
      </c>
    </row>
    <row r="863" spans="1:21" x14ac:dyDescent="0.25">
      <c r="A863" t="s">
        <v>4782</v>
      </c>
      <c r="B863" t="s">
        <v>4783</v>
      </c>
      <c r="C863" t="s">
        <v>4784</v>
      </c>
      <c r="D863" t="s">
        <v>4785</v>
      </c>
      <c r="E863" t="s">
        <v>4786</v>
      </c>
      <c r="F863" t="s">
        <v>1592</v>
      </c>
      <c r="G863" t="s">
        <v>1396</v>
      </c>
      <c r="H863" t="s">
        <v>583</v>
      </c>
      <c r="I863" t="s">
        <v>582</v>
      </c>
      <c r="J863" t="s">
        <v>582</v>
      </c>
      <c r="K863" t="s">
        <v>582</v>
      </c>
      <c r="L863" t="s">
        <v>1396</v>
      </c>
      <c r="M863" t="s">
        <v>1396</v>
      </c>
      <c r="N863" t="s">
        <v>1396</v>
      </c>
      <c r="O863" t="s">
        <v>583</v>
      </c>
      <c r="P863">
        <v>66</v>
      </c>
      <c r="Q863">
        <v>0</v>
      </c>
      <c r="R863">
        <v>0</v>
      </c>
      <c r="S863">
        <v>0</v>
      </c>
      <c r="T863">
        <v>0</v>
      </c>
      <c r="U863">
        <v>0</v>
      </c>
    </row>
    <row r="864" spans="1:21" x14ac:dyDescent="0.25">
      <c r="A864" t="s">
        <v>4787</v>
      </c>
      <c r="B864" t="s">
        <v>1237</v>
      </c>
      <c r="C864" t="s">
        <v>1238</v>
      </c>
      <c r="D864" t="s">
        <v>1239</v>
      </c>
      <c r="E864" t="s">
        <v>1240</v>
      </c>
      <c r="F864" t="s">
        <v>581</v>
      </c>
      <c r="G864" t="s">
        <v>1396</v>
      </c>
      <c r="H864" t="s">
        <v>582</v>
      </c>
      <c r="I864" t="s">
        <v>582</v>
      </c>
      <c r="J864" t="s">
        <v>582</v>
      </c>
      <c r="K864" t="s">
        <v>583</v>
      </c>
      <c r="L864" t="s">
        <v>993</v>
      </c>
      <c r="M864" t="s">
        <v>1241</v>
      </c>
      <c r="N864" t="s">
        <v>1396</v>
      </c>
      <c r="O864" t="s">
        <v>583</v>
      </c>
      <c r="P864">
        <v>0</v>
      </c>
      <c r="Q864">
        <v>0</v>
      </c>
      <c r="R864">
        <v>0</v>
      </c>
      <c r="S864">
        <v>0</v>
      </c>
      <c r="T864">
        <v>0</v>
      </c>
      <c r="U864">
        <v>0</v>
      </c>
    </row>
    <row r="865" spans="1:21" x14ac:dyDescent="0.25">
      <c r="A865" t="s">
        <v>4788</v>
      </c>
      <c r="B865" t="s">
        <v>4789</v>
      </c>
      <c r="C865" t="s">
        <v>4790</v>
      </c>
      <c r="D865" t="s">
        <v>4791</v>
      </c>
      <c r="E865" t="s">
        <v>4792</v>
      </c>
      <c r="F865" t="s">
        <v>1626</v>
      </c>
      <c r="G865" t="s">
        <v>1396</v>
      </c>
      <c r="H865" t="s">
        <v>583</v>
      </c>
      <c r="I865" t="s">
        <v>582</v>
      </c>
      <c r="J865" t="s">
        <v>582</v>
      </c>
      <c r="K865" t="s">
        <v>582</v>
      </c>
      <c r="L865" t="s">
        <v>1396</v>
      </c>
      <c r="M865" t="s">
        <v>1396</v>
      </c>
      <c r="N865" t="s">
        <v>2668</v>
      </c>
      <c r="O865" t="s">
        <v>583</v>
      </c>
      <c r="P865">
        <v>0</v>
      </c>
      <c r="Q865">
        <v>0</v>
      </c>
      <c r="R865">
        <v>0</v>
      </c>
      <c r="S865">
        <v>0</v>
      </c>
      <c r="T865">
        <v>0</v>
      </c>
      <c r="U865">
        <v>0</v>
      </c>
    </row>
    <row r="866" spans="1:21" x14ac:dyDescent="0.25">
      <c r="A866" t="s">
        <v>4793</v>
      </c>
      <c r="B866" t="s">
        <v>4794</v>
      </c>
      <c r="C866" t="s">
        <v>4795</v>
      </c>
      <c r="D866" t="s">
        <v>4796</v>
      </c>
      <c r="E866" t="s">
        <v>4797</v>
      </c>
      <c r="F866" t="s">
        <v>1728</v>
      </c>
      <c r="G866" t="s">
        <v>1396</v>
      </c>
      <c r="H866" t="s">
        <v>582</v>
      </c>
      <c r="I866" t="s">
        <v>583</v>
      </c>
      <c r="J866" t="s">
        <v>582</v>
      </c>
      <c r="K866" t="s">
        <v>583</v>
      </c>
      <c r="L866" t="s">
        <v>584</v>
      </c>
      <c r="M866" t="s">
        <v>4798</v>
      </c>
      <c r="N866" t="s">
        <v>1396</v>
      </c>
      <c r="O866" t="s">
        <v>583</v>
      </c>
      <c r="P866">
        <v>0</v>
      </c>
      <c r="Q866">
        <v>0</v>
      </c>
      <c r="R866">
        <v>29</v>
      </c>
      <c r="S866">
        <v>61</v>
      </c>
      <c r="T866">
        <v>0</v>
      </c>
      <c r="U866">
        <v>0</v>
      </c>
    </row>
    <row r="867" spans="1:21" x14ac:dyDescent="0.25">
      <c r="A867" t="s">
        <v>4799</v>
      </c>
      <c r="B867" t="s">
        <v>3144</v>
      </c>
      <c r="C867" t="s">
        <v>4800</v>
      </c>
      <c r="D867" t="s">
        <v>4801</v>
      </c>
      <c r="E867" t="s">
        <v>4802</v>
      </c>
      <c r="F867" t="s">
        <v>1626</v>
      </c>
      <c r="G867" t="s">
        <v>1396</v>
      </c>
      <c r="H867" t="s">
        <v>582</v>
      </c>
      <c r="I867" t="s">
        <v>583</v>
      </c>
      <c r="J867" t="s">
        <v>582</v>
      </c>
      <c r="K867" t="s">
        <v>583</v>
      </c>
      <c r="L867" t="s">
        <v>584</v>
      </c>
      <c r="M867" t="s">
        <v>4803</v>
      </c>
      <c r="N867" t="s">
        <v>1396</v>
      </c>
      <c r="O867" t="s">
        <v>583</v>
      </c>
      <c r="P867">
        <v>0</v>
      </c>
      <c r="Q867">
        <v>0</v>
      </c>
      <c r="R867">
        <v>377</v>
      </c>
      <c r="S867">
        <v>0</v>
      </c>
      <c r="T867">
        <v>0</v>
      </c>
      <c r="U867">
        <v>0</v>
      </c>
    </row>
    <row r="868" spans="1:21" x14ac:dyDescent="0.25">
      <c r="A868" t="s">
        <v>4804</v>
      </c>
      <c r="B868" t="s">
        <v>1242</v>
      </c>
      <c r="C868" t="s">
        <v>1243</v>
      </c>
      <c r="D868" t="s">
        <v>1244</v>
      </c>
      <c r="E868" t="s">
        <v>1245</v>
      </c>
      <c r="F868" t="s">
        <v>581</v>
      </c>
      <c r="G868" t="s">
        <v>1396</v>
      </c>
      <c r="H868" t="s">
        <v>583</v>
      </c>
      <c r="I868" t="s">
        <v>582</v>
      </c>
      <c r="J868" t="s">
        <v>582</v>
      </c>
      <c r="K868" t="s">
        <v>583</v>
      </c>
      <c r="L868" t="s">
        <v>590</v>
      </c>
      <c r="M868" t="s">
        <v>581</v>
      </c>
      <c r="N868" t="s">
        <v>1396</v>
      </c>
      <c r="O868" t="s">
        <v>583</v>
      </c>
      <c r="P868">
        <v>2</v>
      </c>
      <c r="Q868">
        <v>4</v>
      </c>
      <c r="R868">
        <v>0</v>
      </c>
      <c r="S868">
        <v>0</v>
      </c>
      <c r="T868">
        <v>0</v>
      </c>
      <c r="U868">
        <v>0</v>
      </c>
    </row>
    <row r="869" spans="1:21" x14ac:dyDescent="0.25">
      <c r="A869" t="s">
        <v>4805</v>
      </c>
      <c r="B869" t="s">
        <v>1246</v>
      </c>
      <c r="C869" t="s">
        <v>957</v>
      </c>
      <c r="D869" t="s">
        <v>1247</v>
      </c>
      <c r="E869" t="s">
        <v>1248</v>
      </c>
      <c r="F869" t="s">
        <v>581</v>
      </c>
      <c r="G869" t="s">
        <v>1396</v>
      </c>
      <c r="H869" t="s">
        <v>582</v>
      </c>
      <c r="I869" t="s">
        <v>583</v>
      </c>
      <c r="J869" t="s">
        <v>582</v>
      </c>
      <c r="K869" t="s">
        <v>582</v>
      </c>
      <c r="L869" t="s">
        <v>1396</v>
      </c>
      <c r="M869" t="s">
        <v>1396</v>
      </c>
      <c r="N869" t="s">
        <v>1396</v>
      </c>
      <c r="O869" t="s">
        <v>583</v>
      </c>
      <c r="P869">
        <v>0</v>
      </c>
      <c r="Q869">
        <v>0</v>
      </c>
      <c r="R869">
        <v>14</v>
      </c>
      <c r="S869">
        <v>0</v>
      </c>
      <c r="T869">
        <v>0</v>
      </c>
      <c r="U869">
        <v>0</v>
      </c>
    </row>
    <row r="870" spans="1:21" x14ac:dyDescent="0.25">
      <c r="A870" t="s">
        <v>4806</v>
      </c>
      <c r="B870" t="s">
        <v>1249</v>
      </c>
      <c r="C870" t="s">
        <v>1250</v>
      </c>
      <c r="D870" t="s">
        <v>1251</v>
      </c>
      <c r="E870" t="s">
        <v>1252</v>
      </c>
      <c r="F870" t="s">
        <v>581</v>
      </c>
      <c r="G870" t="s">
        <v>1396</v>
      </c>
      <c r="H870" t="s">
        <v>583</v>
      </c>
      <c r="I870" t="s">
        <v>582</v>
      </c>
      <c r="J870" t="s">
        <v>582</v>
      </c>
      <c r="K870" t="s">
        <v>582</v>
      </c>
      <c r="L870" t="s">
        <v>1396</v>
      </c>
      <c r="M870" t="s">
        <v>1396</v>
      </c>
      <c r="N870" t="s">
        <v>1396</v>
      </c>
      <c r="O870" t="s">
        <v>583</v>
      </c>
      <c r="P870">
        <v>0</v>
      </c>
      <c r="Q870">
        <v>93</v>
      </c>
      <c r="R870">
        <v>0</v>
      </c>
      <c r="S870">
        <v>0</v>
      </c>
      <c r="T870">
        <v>0</v>
      </c>
      <c r="U870">
        <v>0</v>
      </c>
    </row>
    <row r="871" spans="1:21" x14ac:dyDescent="0.25">
      <c r="A871" t="s">
        <v>4807</v>
      </c>
      <c r="B871" t="s">
        <v>4808</v>
      </c>
      <c r="C871" t="s">
        <v>4809</v>
      </c>
      <c r="D871" t="s">
        <v>4810</v>
      </c>
      <c r="E871" t="s">
        <v>4811</v>
      </c>
      <c r="F871" t="s">
        <v>1565</v>
      </c>
      <c r="G871" t="s">
        <v>1396</v>
      </c>
      <c r="H871" t="s">
        <v>583</v>
      </c>
      <c r="I871" t="s">
        <v>582</v>
      </c>
      <c r="J871" t="s">
        <v>582</v>
      </c>
      <c r="K871" t="s">
        <v>582</v>
      </c>
      <c r="L871" t="s">
        <v>1396</v>
      </c>
      <c r="M871" t="s">
        <v>1396</v>
      </c>
      <c r="N871" t="s">
        <v>1396</v>
      </c>
      <c r="O871" t="s">
        <v>583</v>
      </c>
      <c r="P871">
        <v>23</v>
      </c>
      <c r="Q871">
        <v>2</v>
      </c>
      <c r="R871">
        <v>0</v>
      </c>
      <c r="S871">
        <v>0</v>
      </c>
      <c r="T871">
        <v>0</v>
      </c>
      <c r="U871">
        <v>0</v>
      </c>
    </row>
    <row r="872" spans="1:21" x14ac:dyDescent="0.25">
      <c r="A872" t="s">
        <v>4812</v>
      </c>
      <c r="B872" t="s">
        <v>3359</v>
      </c>
      <c r="C872" t="s">
        <v>4813</v>
      </c>
      <c r="D872" t="s">
        <v>4814</v>
      </c>
      <c r="E872" t="s">
        <v>4815</v>
      </c>
      <c r="F872" t="s">
        <v>4568</v>
      </c>
      <c r="G872" t="s">
        <v>1396</v>
      </c>
      <c r="H872" t="s">
        <v>582</v>
      </c>
      <c r="I872" t="s">
        <v>582</v>
      </c>
      <c r="J872" t="s">
        <v>582</v>
      </c>
      <c r="K872" t="s">
        <v>583</v>
      </c>
      <c r="L872" t="s">
        <v>590</v>
      </c>
      <c r="M872" t="s">
        <v>4568</v>
      </c>
      <c r="N872" t="s">
        <v>1396</v>
      </c>
      <c r="O872" t="s">
        <v>583</v>
      </c>
      <c r="P872">
        <v>0</v>
      </c>
      <c r="Q872">
        <v>0</v>
      </c>
      <c r="R872">
        <v>0</v>
      </c>
      <c r="S872">
        <v>0</v>
      </c>
      <c r="T872">
        <v>0</v>
      </c>
      <c r="U872">
        <v>0</v>
      </c>
    </row>
    <row r="873" spans="1:21" x14ac:dyDescent="0.25">
      <c r="A873" t="s">
        <v>4816</v>
      </c>
      <c r="B873" t="s">
        <v>3169</v>
      </c>
      <c r="C873" t="s">
        <v>3170</v>
      </c>
      <c r="D873" t="s">
        <v>4817</v>
      </c>
      <c r="E873" t="s">
        <v>4818</v>
      </c>
      <c r="F873" t="s">
        <v>2893</v>
      </c>
      <c r="G873" t="s">
        <v>1396</v>
      </c>
      <c r="H873" t="s">
        <v>583</v>
      </c>
      <c r="I873" t="s">
        <v>583</v>
      </c>
      <c r="J873" t="s">
        <v>582</v>
      </c>
      <c r="K873" t="s">
        <v>583</v>
      </c>
      <c r="L873" t="s">
        <v>590</v>
      </c>
      <c r="M873" t="s">
        <v>3031</v>
      </c>
      <c r="N873" t="s">
        <v>1396</v>
      </c>
      <c r="O873" t="s">
        <v>583</v>
      </c>
      <c r="P873">
        <v>1</v>
      </c>
      <c r="Q873">
        <v>0</v>
      </c>
      <c r="R873">
        <v>81</v>
      </c>
      <c r="S873">
        <v>0</v>
      </c>
      <c r="T873">
        <v>0</v>
      </c>
      <c r="U873">
        <v>0</v>
      </c>
    </row>
    <row r="874" spans="1:21" x14ac:dyDescent="0.25">
      <c r="A874" t="s">
        <v>4819</v>
      </c>
      <c r="B874" t="s">
        <v>1523</v>
      </c>
      <c r="C874" t="s">
        <v>4660</v>
      </c>
      <c r="D874" t="s">
        <v>4820</v>
      </c>
      <c r="E874" t="s">
        <v>4821</v>
      </c>
      <c r="F874" t="s">
        <v>1565</v>
      </c>
      <c r="G874" t="s">
        <v>1396</v>
      </c>
      <c r="H874" t="s">
        <v>583</v>
      </c>
      <c r="I874" t="s">
        <v>583</v>
      </c>
      <c r="J874" t="s">
        <v>582</v>
      </c>
      <c r="K874" t="s">
        <v>582</v>
      </c>
      <c r="L874" t="s">
        <v>1396</v>
      </c>
      <c r="M874" t="s">
        <v>1396</v>
      </c>
      <c r="N874" t="s">
        <v>1396</v>
      </c>
      <c r="O874" t="s">
        <v>583</v>
      </c>
      <c r="P874">
        <v>0</v>
      </c>
      <c r="Q874">
        <v>0</v>
      </c>
      <c r="R874">
        <v>59</v>
      </c>
      <c r="S874">
        <v>0</v>
      </c>
      <c r="T874">
        <v>0</v>
      </c>
      <c r="U874">
        <v>0</v>
      </c>
    </row>
    <row r="875" spans="1:21" x14ac:dyDescent="0.25">
      <c r="A875" t="s">
        <v>4822</v>
      </c>
      <c r="B875" t="s">
        <v>4823</v>
      </c>
      <c r="C875" t="s">
        <v>4824</v>
      </c>
      <c r="D875" t="s">
        <v>4825</v>
      </c>
      <c r="E875" t="s">
        <v>4826</v>
      </c>
      <c r="F875" t="s">
        <v>1626</v>
      </c>
      <c r="G875" t="s">
        <v>1396</v>
      </c>
      <c r="H875" t="s">
        <v>582</v>
      </c>
      <c r="I875" t="s">
        <v>582</v>
      </c>
      <c r="J875" t="s">
        <v>582</v>
      </c>
      <c r="K875" t="s">
        <v>582</v>
      </c>
      <c r="L875" t="s">
        <v>1396</v>
      </c>
      <c r="M875" t="s">
        <v>1396</v>
      </c>
      <c r="N875" t="s">
        <v>1396</v>
      </c>
      <c r="O875" t="s">
        <v>582</v>
      </c>
      <c r="P875">
        <v>0</v>
      </c>
      <c r="Q875">
        <v>0</v>
      </c>
      <c r="R875">
        <v>0</v>
      </c>
      <c r="S875">
        <v>0</v>
      </c>
      <c r="T875">
        <v>0</v>
      </c>
      <c r="U875">
        <v>0</v>
      </c>
    </row>
    <row r="876" spans="1:21" x14ac:dyDescent="0.25">
      <c r="A876" t="s">
        <v>4827</v>
      </c>
      <c r="B876" t="s">
        <v>26</v>
      </c>
      <c r="C876" t="s">
        <v>499</v>
      </c>
      <c r="D876" t="s">
        <v>1253</v>
      </c>
      <c r="E876" t="s">
        <v>177</v>
      </c>
      <c r="F876" t="s">
        <v>581</v>
      </c>
      <c r="G876" t="s">
        <v>1396</v>
      </c>
      <c r="H876" t="s">
        <v>583</v>
      </c>
      <c r="I876" t="s">
        <v>582</v>
      </c>
      <c r="J876" t="s">
        <v>582</v>
      </c>
      <c r="K876" t="s">
        <v>583</v>
      </c>
      <c r="L876" t="s">
        <v>590</v>
      </c>
      <c r="M876" t="s">
        <v>581</v>
      </c>
      <c r="N876" t="s">
        <v>4828</v>
      </c>
      <c r="O876" t="s">
        <v>583</v>
      </c>
      <c r="P876">
        <v>0</v>
      </c>
      <c r="Q876">
        <v>0</v>
      </c>
      <c r="R876">
        <v>0</v>
      </c>
      <c r="S876">
        <v>0</v>
      </c>
      <c r="T876">
        <v>0</v>
      </c>
      <c r="U876">
        <v>0</v>
      </c>
    </row>
    <row r="877" spans="1:21" x14ac:dyDescent="0.25">
      <c r="A877" t="s">
        <v>4829</v>
      </c>
      <c r="B877" t="s">
        <v>8</v>
      </c>
      <c r="C877" t="s">
        <v>1254</v>
      </c>
      <c r="D877" t="s">
        <v>1255</v>
      </c>
      <c r="E877" t="s">
        <v>1256</v>
      </c>
      <c r="F877" t="s">
        <v>581</v>
      </c>
      <c r="G877" t="s">
        <v>1396</v>
      </c>
      <c r="H877" t="s">
        <v>582</v>
      </c>
      <c r="I877" t="s">
        <v>582</v>
      </c>
      <c r="J877" t="s">
        <v>582</v>
      </c>
      <c r="K877" t="s">
        <v>582</v>
      </c>
      <c r="L877" t="s">
        <v>1396</v>
      </c>
      <c r="M877" t="s">
        <v>1396</v>
      </c>
      <c r="N877" t="s">
        <v>1396</v>
      </c>
      <c r="O877" t="s">
        <v>582</v>
      </c>
      <c r="P877">
        <v>0</v>
      </c>
      <c r="Q877">
        <v>0</v>
      </c>
      <c r="R877">
        <v>0</v>
      </c>
      <c r="S877">
        <v>0</v>
      </c>
      <c r="T877">
        <v>0</v>
      </c>
      <c r="U877">
        <v>0</v>
      </c>
    </row>
    <row r="878" spans="1:21" x14ac:dyDescent="0.25">
      <c r="A878" t="s">
        <v>4830</v>
      </c>
      <c r="B878" t="s">
        <v>79</v>
      </c>
      <c r="C878" t="s">
        <v>440</v>
      </c>
      <c r="D878" t="s">
        <v>1257</v>
      </c>
      <c r="E878" t="s">
        <v>275</v>
      </c>
      <c r="F878" t="s">
        <v>581</v>
      </c>
      <c r="G878" t="s">
        <v>1396</v>
      </c>
      <c r="H878" t="s">
        <v>582</v>
      </c>
      <c r="I878" t="s">
        <v>582</v>
      </c>
      <c r="J878" t="s">
        <v>582</v>
      </c>
      <c r="K878" t="s">
        <v>583</v>
      </c>
      <c r="L878" t="s">
        <v>993</v>
      </c>
      <c r="M878" t="s">
        <v>1258</v>
      </c>
      <c r="N878" t="s">
        <v>1396</v>
      </c>
      <c r="O878" t="s">
        <v>583</v>
      </c>
      <c r="P878">
        <v>0</v>
      </c>
      <c r="Q878">
        <v>0</v>
      </c>
      <c r="R878">
        <v>0</v>
      </c>
      <c r="S878">
        <v>0</v>
      </c>
      <c r="T878">
        <v>0</v>
      </c>
      <c r="U878">
        <v>0</v>
      </c>
    </row>
    <row r="879" spans="1:21" x14ac:dyDescent="0.25">
      <c r="A879" t="s">
        <v>4831</v>
      </c>
      <c r="B879" t="s">
        <v>22</v>
      </c>
      <c r="C879" t="s">
        <v>464</v>
      </c>
      <c r="D879" t="s">
        <v>479</v>
      </c>
      <c r="E879" t="s">
        <v>233</v>
      </c>
      <c r="F879" t="s">
        <v>581</v>
      </c>
      <c r="G879" t="s">
        <v>1396</v>
      </c>
      <c r="H879" t="s">
        <v>582</v>
      </c>
      <c r="I879" t="s">
        <v>582</v>
      </c>
      <c r="J879" t="s">
        <v>582</v>
      </c>
      <c r="K879" t="s">
        <v>583</v>
      </c>
      <c r="L879" t="s">
        <v>590</v>
      </c>
      <c r="M879" t="s">
        <v>1259</v>
      </c>
      <c r="N879" t="s">
        <v>1396</v>
      </c>
      <c r="O879" t="s">
        <v>583</v>
      </c>
      <c r="P879">
        <v>0</v>
      </c>
      <c r="Q879">
        <v>0</v>
      </c>
      <c r="R879">
        <v>0</v>
      </c>
      <c r="S879">
        <v>0</v>
      </c>
      <c r="T879">
        <v>0</v>
      </c>
      <c r="U879">
        <v>0</v>
      </c>
    </row>
    <row r="880" spans="1:21" x14ac:dyDescent="0.25">
      <c r="A880" t="s">
        <v>4832</v>
      </c>
      <c r="B880" t="s">
        <v>91</v>
      </c>
      <c r="C880" t="s">
        <v>478</v>
      </c>
      <c r="D880" t="s">
        <v>1260</v>
      </c>
      <c r="E880" t="s">
        <v>323</v>
      </c>
      <c r="F880" t="s">
        <v>581</v>
      </c>
      <c r="G880" t="s">
        <v>1396</v>
      </c>
      <c r="H880" t="s">
        <v>582</v>
      </c>
      <c r="I880" t="s">
        <v>582</v>
      </c>
      <c r="J880" t="s">
        <v>582</v>
      </c>
      <c r="K880" t="s">
        <v>583</v>
      </c>
      <c r="L880" t="s">
        <v>590</v>
      </c>
      <c r="M880" t="s">
        <v>1259</v>
      </c>
      <c r="N880" t="s">
        <v>1396</v>
      </c>
      <c r="O880" t="s">
        <v>583</v>
      </c>
      <c r="P880">
        <v>0</v>
      </c>
      <c r="Q880">
        <v>0</v>
      </c>
      <c r="R880">
        <v>0</v>
      </c>
      <c r="S880">
        <v>0</v>
      </c>
      <c r="T880">
        <v>0</v>
      </c>
      <c r="U880">
        <v>0</v>
      </c>
    </row>
    <row r="881" spans="1:21" x14ac:dyDescent="0.25">
      <c r="A881" t="s">
        <v>4833</v>
      </c>
      <c r="B881" t="s">
        <v>48</v>
      </c>
      <c r="C881" t="s">
        <v>522</v>
      </c>
      <c r="D881" t="s">
        <v>1261</v>
      </c>
      <c r="E881" t="s">
        <v>296</v>
      </c>
      <c r="F881" t="s">
        <v>581</v>
      </c>
      <c r="G881" t="s">
        <v>1396</v>
      </c>
      <c r="H881" t="s">
        <v>583</v>
      </c>
      <c r="I881" t="s">
        <v>582</v>
      </c>
      <c r="J881" t="s">
        <v>582</v>
      </c>
      <c r="K881" t="s">
        <v>582</v>
      </c>
      <c r="L881" t="s">
        <v>1396</v>
      </c>
      <c r="M881" t="s">
        <v>1396</v>
      </c>
      <c r="N881" t="s">
        <v>4834</v>
      </c>
      <c r="O881" t="s">
        <v>583</v>
      </c>
      <c r="P881">
        <v>0</v>
      </c>
      <c r="Q881">
        <v>0</v>
      </c>
      <c r="R881">
        <v>0</v>
      </c>
      <c r="S881">
        <v>0</v>
      </c>
      <c r="T881">
        <v>0</v>
      </c>
      <c r="U881">
        <v>0</v>
      </c>
    </row>
    <row r="882" spans="1:21" x14ac:dyDescent="0.25">
      <c r="A882" t="s">
        <v>4835</v>
      </c>
      <c r="B882" t="s">
        <v>1263</v>
      </c>
      <c r="C882" t="s">
        <v>1264</v>
      </c>
      <c r="D882" t="s">
        <v>1265</v>
      </c>
      <c r="E882" t="s">
        <v>1266</v>
      </c>
      <c r="F882" t="s">
        <v>581</v>
      </c>
      <c r="G882" t="s">
        <v>1396</v>
      </c>
      <c r="H882" t="s">
        <v>583</v>
      </c>
      <c r="I882" t="s">
        <v>582</v>
      </c>
      <c r="J882" t="s">
        <v>582</v>
      </c>
      <c r="K882" t="s">
        <v>582</v>
      </c>
      <c r="L882" t="s">
        <v>1396</v>
      </c>
      <c r="M882" t="s">
        <v>1396</v>
      </c>
      <c r="N882" t="s">
        <v>1396</v>
      </c>
      <c r="O882" t="s">
        <v>583</v>
      </c>
      <c r="P882">
        <v>0</v>
      </c>
      <c r="Q882">
        <v>28</v>
      </c>
      <c r="R882">
        <v>0</v>
      </c>
      <c r="S882">
        <v>0</v>
      </c>
      <c r="T882">
        <v>0</v>
      </c>
      <c r="U882">
        <v>0</v>
      </c>
    </row>
    <row r="883" spans="1:21" x14ac:dyDescent="0.25">
      <c r="A883" t="s">
        <v>4836</v>
      </c>
      <c r="B883" t="s">
        <v>4837</v>
      </c>
      <c r="C883" t="s">
        <v>4838</v>
      </c>
      <c r="D883" t="s">
        <v>4839</v>
      </c>
      <c r="E883" t="s">
        <v>4840</v>
      </c>
      <c r="F883" t="s">
        <v>1728</v>
      </c>
      <c r="G883" t="s">
        <v>1396</v>
      </c>
      <c r="H883" t="s">
        <v>582</v>
      </c>
      <c r="I883" t="s">
        <v>582</v>
      </c>
      <c r="J883" t="s">
        <v>582</v>
      </c>
      <c r="K883" t="s">
        <v>582</v>
      </c>
      <c r="L883" t="s">
        <v>1396</v>
      </c>
      <c r="M883" t="s">
        <v>1396</v>
      </c>
      <c r="N883" t="s">
        <v>1396</v>
      </c>
      <c r="O883" t="s">
        <v>582</v>
      </c>
      <c r="P883">
        <v>0</v>
      </c>
      <c r="Q883">
        <v>0</v>
      </c>
      <c r="R883">
        <v>0</v>
      </c>
      <c r="S883">
        <v>0</v>
      </c>
      <c r="T883">
        <v>0</v>
      </c>
      <c r="U883">
        <v>0</v>
      </c>
    </row>
    <row r="884" spans="1:21" x14ac:dyDescent="0.25">
      <c r="A884" t="s">
        <v>4841</v>
      </c>
      <c r="B884" t="s">
        <v>4842</v>
      </c>
      <c r="C884" t="s">
        <v>4843</v>
      </c>
      <c r="D884" t="s">
        <v>4844</v>
      </c>
      <c r="E884" t="s">
        <v>4845</v>
      </c>
      <c r="F884" t="s">
        <v>4507</v>
      </c>
      <c r="G884" t="s">
        <v>1396</v>
      </c>
      <c r="H884" t="s">
        <v>582</v>
      </c>
      <c r="I884" t="s">
        <v>583</v>
      </c>
      <c r="J884" t="s">
        <v>582</v>
      </c>
      <c r="K884" t="s">
        <v>583</v>
      </c>
      <c r="L884" t="s">
        <v>584</v>
      </c>
      <c r="M884" t="s">
        <v>4507</v>
      </c>
      <c r="N884" t="s">
        <v>1396</v>
      </c>
      <c r="O884" t="s">
        <v>583</v>
      </c>
      <c r="P884">
        <v>0</v>
      </c>
      <c r="Q884">
        <v>0</v>
      </c>
      <c r="R884">
        <v>50</v>
      </c>
      <c r="S884">
        <v>0</v>
      </c>
      <c r="T884">
        <v>0</v>
      </c>
      <c r="U884">
        <v>0</v>
      </c>
    </row>
    <row r="885" spans="1:21" x14ac:dyDescent="0.25">
      <c r="A885" t="s">
        <v>4846</v>
      </c>
      <c r="B885" t="s">
        <v>4847</v>
      </c>
      <c r="C885" t="s">
        <v>4848</v>
      </c>
      <c r="D885" t="s">
        <v>4849</v>
      </c>
      <c r="E885" t="s">
        <v>4850</v>
      </c>
      <c r="F885" t="s">
        <v>4507</v>
      </c>
      <c r="G885" t="s">
        <v>1396</v>
      </c>
      <c r="H885" t="s">
        <v>582</v>
      </c>
      <c r="I885" t="s">
        <v>582</v>
      </c>
      <c r="J885" t="s">
        <v>582</v>
      </c>
      <c r="K885" t="s">
        <v>582</v>
      </c>
      <c r="L885" t="s">
        <v>1396</v>
      </c>
      <c r="M885" t="s">
        <v>1396</v>
      </c>
      <c r="N885" t="s">
        <v>1396</v>
      </c>
      <c r="O885" t="s">
        <v>582</v>
      </c>
      <c r="P885">
        <v>0</v>
      </c>
      <c r="Q885">
        <v>0</v>
      </c>
      <c r="R885">
        <v>0</v>
      </c>
      <c r="S885">
        <v>0</v>
      </c>
      <c r="T885">
        <v>0</v>
      </c>
      <c r="U885">
        <v>0</v>
      </c>
    </row>
    <row r="886" spans="1:21" x14ac:dyDescent="0.25">
      <c r="A886" t="s">
        <v>4851</v>
      </c>
      <c r="B886" t="s">
        <v>4852</v>
      </c>
      <c r="C886" t="s">
        <v>4853</v>
      </c>
      <c r="D886" t="s">
        <v>4854</v>
      </c>
      <c r="E886" t="s">
        <v>4855</v>
      </c>
      <c r="F886" t="s">
        <v>4507</v>
      </c>
      <c r="G886" t="s">
        <v>1396</v>
      </c>
      <c r="H886" t="s">
        <v>582</v>
      </c>
      <c r="I886" t="s">
        <v>583</v>
      </c>
      <c r="J886" t="s">
        <v>582</v>
      </c>
      <c r="K886" t="s">
        <v>583</v>
      </c>
      <c r="L886" t="s">
        <v>590</v>
      </c>
      <c r="M886" t="s">
        <v>4507</v>
      </c>
      <c r="N886" t="s">
        <v>1396</v>
      </c>
      <c r="O886" t="s">
        <v>583</v>
      </c>
      <c r="P886">
        <v>0</v>
      </c>
      <c r="Q886">
        <v>0</v>
      </c>
      <c r="R886">
        <v>0</v>
      </c>
      <c r="S886">
        <v>48</v>
      </c>
      <c r="T886">
        <v>0</v>
      </c>
      <c r="U886">
        <v>0</v>
      </c>
    </row>
    <row r="887" spans="1:21" x14ac:dyDescent="0.25">
      <c r="A887" t="s">
        <v>4856</v>
      </c>
      <c r="B887" t="s">
        <v>4634</v>
      </c>
      <c r="C887" t="s">
        <v>4635</v>
      </c>
      <c r="D887" t="s">
        <v>4857</v>
      </c>
      <c r="E887" t="s">
        <v>4858</v>
      </c>
      <c r="F887" t="s">
        <v>2012</v>
      </c>
      <c r="G887" t="s">
        <v>1396</v>
      </c>
      <c r="H887" t="s">
        <v>583</v>
      </c>
      <c r="I887" t="s">
        <v>582</v>
      </c>
      <c r="J887" t="s">
        <v>582</v>
      </c>
      <c r="K887" t="s">
        <v>582</v>
      </c>
      <c r="L887" t="s">
        <v>1396</v>
      </c>
      <c r="M887" t="s">
        <v>1396</v>
      </c>
      <c r="N887" t="s">
        <v>1396</v>
      </c>
      <c r="O887" t="s">
        <v>583</v>
      </c>
      <c r="P887">
        <v>238</v>
      </c>
      <c r="Q887">
        <v>296</v>
      </c>
      <c r="R887">
        <v>0</v>
      </c>
      <c r="S887">
        <v>0</v>
      </c>
      <c r="T887">
        <v>0</v>
      </c>
      <c r="U887">
        <v>0</v>
      </c>
    </row>
    <row r="888" spans="1:21" x14ac:dyDescent="0.25">
      <c r="A888" t="s">
        <v>4859</v>
      </c>
      <c r="B888" t="s">
        <v>4860</v>
      </c>
      <c r="C888" t="s">
        <v>4861</v>
      </c>
      <c r="D888" t="s">
        <v>4862</v>
      </c>
      <c r="E888" t="s">
        <v>4863</v>
      </c>
      <c r="F888" t="s">
        <v>2634</v>
      </c>
      <c r="G888" t="s">
        <v>1396</v>
      </c>
      <c r="H888" t="s">
        <v>582</v>
      </c>
      <c r="I888" t="s">
        <v>583</v>
      </c>
      <c r="J888" t="s">
        <v>583</v>
      </c>
      <c r="K888" t="s">
        <v>583</v>
      </c>
      <c r="L888" t="s">
        <v>584</v>
      </c>
      <c r="M888" t="s">
        <v>2634</v>
      </c>
      <c r="N888" t="s">
        <v>1396</v>
      </c>
      <c r="O888" t="s">
        <v>583</v>
      </c>
      <c r="P888">
        <v>0</v>
      </c>
      <c r="Q888">
        <v>0</v>
      </c>
      <c r="R888">
        <v>0</v>
      </c>
      <c r="S888">
        <v>93</v>
      </c>
      <c r="T888">
        <v>0</v>
      </c>
      <c r="U888">
        <v>0</v>
      </c>
    </row>
    <row r="889" spans="1:21" x14ac:dyDescent="0.25">
      <c r="A889" t="s">
        <v>4864</v>
      </c>
      <c r="B889" t="s">
        <v>4865</v>
      </c>
      <c r="C889" t="s">
        <v>4866</v>
      </c>
      <c r="D889" t="s">
        <v>4867</v>
      </c>
      <c r="E889" t="s">
        <v>4868</v>
      </c>
      <c r="F889" t="s">
        <v>1592</v>
      </c>
      <c r="G889" t="s">
        <v>1396</v>
      </c>
      <c r="H889" t="s">
        <v>582</v>
      </c>
      <c r="I889" t="s">
        <v>582</v>
      </c>
      <c r="J889" t="s">
        <v>582</v>
      </c>
      <c r="K889" t="s">
        <v>582</v>
      </c>
      <c r="L889" t="s">
        <v>1396</v>
      </c>
      <c r="M889" t="s">
        <v>1396</v>
      </c>
      <c r="N889" t="s">
        <v>1396</v>
      </c>
      <c r="O889" t="s">
        <v>582</v>
      </c>
      <c r="P889">
        <v>0</v>
      </c>
      <c r="Q889">
        <v>0</v>
      </c>
      <c r="R889">
        <v>0</v>
      </c>
      <c r="S889">
        <v>0</v>
      </c>
      <c r="T889">
        <v>0</v>
      </c>
      <c r="U889">
        <v>0</v>
      </c>
    </row>
    <row r="890" spans="1:21" x14ac:dyDescent="0.25">
      <c r="A890" t="s">
        <v>4869</v>
      </c>
      <c r="B890" t="s">
        <v>4870</v>
      </c>
      <c r="C890" t="s">
        <v>4871</v>
      </c>
      <c r="D890" t="s">
        <v>4872</v>
      </c>
      <c r="E890" t="s">
        <v>4873</v>
      </c>
      <c r="F890" t="s">
        <v>1592</v>
      </c>
      <c r="G890" t="s">
        <v>1396</v>
      </c>
      <c r="H890" t="s">
        <v>582</v>
      </c>
      <c r="I890" t="s">
        <v>582</v>
      </c>
      <c r="J890" t="s">
        <v>582</v>
      </c>
      <c r="K890" t="s">
        <v>582</v>
      </c>
      <c r="L890" t="s">
        <v>1396</v>
      </c>
      <c r="M890" t="s">
        <v>1396</v>
      </c>
      <c r="N890" t="s">
        <v>1396</v>
      </c>
      <c r="O890" t="s">
        <v>582</v>
      </c>
      <c r="P890">
        <v>0</v>
      </c>
      <c r="Q890">
        <v>0</v>
      </c>
      <c r="R890">
        <v>0</v>
      </c>
      <c r="S890">
        <v>0</v>
      </c>
      <c r="T890">
        <v>0</v>
      </c>
      <c r="U890">
        <v>0</v>
      </c>
    </row>
    <row r="891" spans="1:21" x14ac:dyDescent="0.25">
      <c r="A891" t="s">
        <v>4874</v>
      </c>
      <c r="B891" t="s">
        <v>1784</v>
      </c>
      <c r="C891" t="s">
        <v>3314</v>
      </c>
      <c r="D891" t="s">
        <v>4875</v>
      </c>
      <c r="E891" t="s">
        <v>4876</v>
      </c>
      <c r="F891" t="s">
        <v>3105</v>
      </c>
      <c r="G891" t="s">
        <v>1396</v>
      </c>
      <c r="H891" t="s">
        <v>583</v>
      </c>
      <c r="I891" t="s">
        <v>582</v>
      </c>
      <c r="J891" t="s">
        <v>582</v>
      </c>
      <c r="K891" t="s">
        <v>582</v>
      </c>
      <c r="L891" t="s">
        <v>1396</v>
      </c>
      <c r="M891" t="s">
        <v>1396</v>
      </c>
      <c r="N891" t="s">
        <v>1396</v>
      </c>
      <c r="O891" t="s">
        <v>583</v>
      </c>
      <c r="P891">
        <v>6</v>
      </c>
      <c r="Q891">
        <v>0</v>
      </c>
      <c r="R891">
        <v>0</v>
      </c>
      <c r="S891">
        <v>0</v>
      </c>
      <c r="T891">
        <v>0</v>
      </c>
      <c r="U891">
        <v>0</v>
      </c>
    </row>
    <row r="892" spans="1:21" x14ac:dyDescent="0.25">
      <c r="A892" t="s">
        <v>4877</v>
      </c>
      <c r="B892" t="s">
        <v>4878</v>
      </c>
      <c r="C892" t="s">
        <v>4879</v>
      </c>
      <c r="D892" t="s">
        <v>4880</v>
      </c>
      <c r="E892" t="s">
        <v>4881</v>
      </c>
      <c r="F892" t="s">
        <v>1592</v>
      </c>
      <c r="G892" t="s">
        <v>1396</v>
      </c>
      <c r="H892" t="s">
        <v>583</v>
      </c>
      <c r="I892" t="s">
        <v>583</v>
      </c>
      <c r="J892" t="s">
        <v>582</v>
      </c>
      <c r="K892" t="s">
        <v>582</v>
      </c>
      <c r="L892" t="s">
        <v>1396</v>
      </c>
      <c r="M892" t="s">
        <v>1396</v>
      </c>
      <c r="N892" t="s">
        <v>1396</v>
      </c>
      <c r="O892" t="s">
        <v>583</v>
      </c>
      <c r="P892">
        <v>0</v>
      </c>
      <c r="Q892">
        <v>0</v>
      </c>
      <c r="R892">
        <v>34</v>
      </c>
      <c r="S892">
        <v>0</v>
      </c>
      <c r="T892">
        <v>0</v>
      </c>
      <c r="U892">
        <v>0</v>
      </c>
    </row>
    <row r="893" spans="1:21" x14ac:dyDescent="0.25">
      <c r="A893" t="s">
        <v>4882</v>
      </c>
      <c r="B893" t="s">
        <v>1267</v>
      </c>
      <c r="C893" t="s">
        <v>1268</v>
      </c>
      <c r="D893" t="s">
        <v>1269</v>
      </c>
      <c r="E893" t="s">
        <v>1270</v>
      </c>
      <c r="F893" t="s">
        <v>581</v>
      </c>
      <c r="G893" t="s">
        <v>1396</v>
      </c>
      <c r="H893" t="s">
        <v>582</v>
      </c>
      <c r="I893" t="s">
        <v>582</v>
      </c>
      <c r="J893" t="s">
        <v>582</v>
      </c>
      <c r="K893" t="s">
        <v>582</v>
      </c>
      <c r="L893" t="s">
        <v>1396</v>
      </c>
      <c r="M893" t="s">
        <v>1396</v>
      </c>
      <c r="N893" t="s">
        <v>1396</v>
      </c>
      <c r="O893" t="s">
        <v>582</v>
      </c>
      <c r="P893">
        <v>0</v>
      </c>
      <c r="Q893">
        <v>0</v>
      </c>
      <c r="R893">
        <v>0</v>
      </c>
      <c r="S893">
        <v>0</v>
      </c>
      <c r="T893">
        <v>0</v>
      </c>
      <c r="U893">
        <v>0</v>
      </c>
    </row>
    <row r="894" spans="1:21" x14ac:dyDescent="0.25">
      <c r="A894" t="s">
        <v>4883</v>
      </c>
      <c r="B894" t="s">
        <v>4884</v>
      </c>
      <c r="C894" t="s">
        <v>703</v>
      </c>
      <c r="D894" t="s">
        <v>4885</v>
      </c>
      <c r="E894" t="s">
        <v>4886</v>
      </c>
      <c r="F894" t="s">
        <v>1626</v>
      </c>
      <c r="G894" t="s">
        <v>1418</v>
      </c>
      <c r="H894" t="s">
        <v>583</v>
      </c>
      <c r="I894" t="s">
        <v>582</v>
      </c>
      <c r="J894" t="s">
        <v>582</v>
      </c>
      <c r="K894" t="s">
        <v>582</v>
      </c>
      <c r="L894" t="s">
        <v>1396</v>
      </c>
      <c r="M894" t="s">
        <v>1396</v>
      </c>
      <c r="N894" t="s">
        <v>1396</v>
      </c>
      <c r="O894" t="s">
        <v>582</v>
      </c>
      <c r="P894">
        <v>0</v>
      </c>
      <c r="Q894">
        <v>0</v>
      </c>
      <c r="R894">
        <v>0</v>
      </c>
      <c r="S894">
        <v>0</v>
      </c>
      <c r="T894">
        <v>0</v>
      </c>
      <c r="U894">
        <v>0</v>
      </c>
    </row>
    <row r="895" spans="1:21" x14ac:dyDescent="0.25">
      <c r="A895" t="s">
        <v>4887</v>
      </c>
      <c r="B895" t="s">
        <v>4888</v>
      </c>
      <c r="C895" t="s">
        <v>3081</v>
      </c>
      <c r="D895" t="s">
        <v>4889</v>
      </c>
      <c r="E895" t="s">
        <v>4890</v>
      </c>
      <c r="F895" t="s">
        <v>1626</v>
      </c>
      <c r="G895" t="s">
        <v>1418</v>
      </c>
      <c r="H895" t="s">
        <v>583</v>
      </c>
      <c r="I895" t="s">
        <v>582</v>
      </c>
      <c r="J895" t="s">
        <v>582</v>
      </c>
      <c r="K895" t="s">
        <v>582</v>
      </c>
      <c r="L895" t="s">
        <v>1396</v>
      </c>
      <c r="M895" t="s">
        <v>1396</v>
      </c>
      <c r="N895" t="s">
        <v>4891</v>
      </c>
      <c r="O895" t="s">
        <v>583</v>
      </c>
      <c r="P895">
        <v>0</v>
      </c>
      <c r="Q895">
        <v>0</v>
      </c>
      <c r="R895">
        <v>0</v>
      </c>
      <c r="S895">
        <v>0</v>
      </c>
      <c r="T895">
        <v>0</v>
      </c>
      <c r="U895">
        <v>0</v>
      </c>
    </row>
    <row r="896" spans="1:21" x14ac:dyDescent="0.25">
      <c r="A896" t="s">
        <v>4892</v>
      </c>
      <c r="B896" t="s">
        <v>3646</v>
      </c>
      <c r="C896" t="s">
        <v>1068</v>
      </c>
      <c r="D896" t="s">
        <v>4893</v>
      </c>
      <c r="E896" t="s">
        <v>4894</v>
      </c>
      <c r="F896" t="s">
        <v>1626</v>
      </c>
      <c r="G896" t="s">
        <v>1396</v>
      </c>
      <c r="H896" t="s">
        <v>582</v>
      </c>
      <c r="I896" t="s">
        <v>582</v>
      </c>
      <c r="J896" t="s">
        <v>582</v>
      </c>
      <c r="K896" t="s">
        <v>582</v>
      </c>
      <c r="L896" t="s">
        <v>1396</v>
      </c>
      <c r="M896" t="s">
        <v>1396</v>
      </c>
      <c r="N896" t="s">
        <v>1396</v>
      </c>
      <c r="O896" t="s">
        <v>582</v>
      </c>
      <c r="P896">
        <v>0</v>
      </c>
      <c r="Q896">
        <v>0</v>
      </c>
      <c r="R896">
        <v>0</v>
      </c>
      <c r="S896">
        <v>0</v>
      </c>
      <c r="T896">
        <v>0</v>
      </c>
      <c r="U896">
        <v>0</v>
      </c>
    </row>
    <row r="897" spans="1:21" x14ac:dyDescent="0.25">
      <c r="A897" t="s">
        <v>4895</v>
      </c>
      <c r="B897" t="s">
        <v>4896</v>
      </c>
      <c r="C897" t="s">
        <v>1081</v>
      </c>
      <c r="D897" t="s">
        <v>4897</v>
      </c>
      <c r="E897" t="s">
        <v>4898</v>
      </c>
      <c r="F897" t="s">
        <v>1626</v>
      </c>
      <c r="G897" t="s">
        <v>1418</v>
      </c>
      <c r="H897" t="s">
        <v>583</v>
      </c>
      <c r="I897" t="s">
        <v>582</v>
      </c>
      <c r="J897" t="s">
        <v>582</v>
      </c>
      <c r="K897" t="s">
        <v>582</v>
      </c>
      <c r="L897" t="s">
        <v>1396</v>
      </c>
      <c r="M897" t="s">
        <v>1396</v>
      </c>
      <c r="N897" t="s">
        <v>4899</v>
      </c>
      <c r="O897" t="s">
        <v>583</v>
      </c>
      <c r="P897">
        <v>0</v>
      </c>
      <c r="Q897">
        <v>0</v>
      </c>
      <c r="R897">
        <v>0</v>
      </c>
      <c r="S897">
        <v>0</v>
      </c>
      <c r="T897">
        <v>0</v>
      </c>
      <c r="U897">
        <v>0</v>
      </c>
    </row>
    <row r="898" spans="1:21" x14ac:dyDescent="0.25">
      <c r="A898" t="s">
        <v>4900</v>
      </c>
      <c r="B898" t="s">
        <v>4901</v>
      </c>
      <c r="C898" t="s">
        <v>703</v>
      </c>
      <c r="D898" t="s">
        <v>4902</v>
      </c>
      <c r="E898" t="s">
        <v>4903</v>
      </c>
      <c r="F898" t="s">
        <v>1626</v>
      </c>
      <c r="G898" t="s">
        <v>1396</v>
      </c>
      <c r="H898" t="s">
        <v>583</v>
      </c>
      <c r="I898" t="s">
        <v>582</v>
      </c>
      <c r="J898" t="s">
        <v>582</v>
      </c>
      <c r="K898" t="s">
        <v>582</v>
      </c>
      <c r="L898" t="s">
        <v>1396</v>
      </c>
      <c r="M898" t="s">
        <v>1396</v>
      </c>
      <c r="N898" t="s">
        <v>4891</v>
      </c>
      <c r="O898" t="s">
        <v>583</v>
      </c>
      <c r="P898">
        <v>0</v>
      </c>
      <c r="Q898">
        <v>43</v>
      </c>
      <c r="R898">
        <v>0</v>
      </c>
      <c r="S898">
        <v>0</v>
      </c>
      <c r="T898">
        <v>0</v>
      </c>
      <c r="U898">
        <v>0</v>
      </c>
    </row>
    <row r="899" spans="1:21" x14ac:dyDescent="0.25">
      <c r="A899" t="s">
        <v>4904</v>
      </c>
      <c r="B899" t="s">
        <v>4905</v>
      </c>
      <c r="C899" t="s">
        <v>749</v>
      </c>
      <c r="D899" t="s">
        <v>4906</v>
      </c>
      <c r="E899" t="s">
        <v>4907</v>
      </c>
      <c r="F899" t="s">
        <v>1626</v>
      </c>
      <c r="G899" t="s">
        <v>1396</v>
      </c>
      <c r="H899" t="s">
        <v>583</v>
      </c>
      <c r="I899" t="s">
        <v>582</v>
      </c>
      <c r="J899" t="s">
        <v>582</v>
      </c>
      <c r="K899" t="s">
        <v>582</v>
      </c>
      <c r="L899" t="s">
        <v>1396</v>
      </c>
      <c r="M899" t="s">
        <v>1396</v>
      </c>
      <c r="N899" t="s">
        <v>4908</v>
      </c>
      <c r="O899" t="s">
        <v>583</v>
      </c>
      <c r="P899">
        <v>0</v>
      </c>
      <c r="Q899">
        <v>23</v>
      </c>
      <c r="R899">
        <v>0</v>
      </c>
      <c r="S899">
        <v>0</v>
      </c>
      <c r="T899">
        <v>0</v>
      </c>
      <c r="U899">
        <v>0</v>
      </c>
    </row>
    <row r="900" spans="1:21" x14ac:dyDescent="0.25">
      <c r="A900" t="s">
        <v>4909</v>
      </c>
      <c r="B900" t="s">
        <v>4910</v>
      </c>
      <c r="C900" t="s">
        <v>1056</v>
      </c>
      <c r="D900" t="s">
        <v>4911</v>
      </c>
      <c r="E900" t="s">
        <v>4912</v>
      </c>
      <c r="F900" t="s">
        <v>1592</v>
      </c>
      <c r="G900" t="s">
        <v>1396</v>
      </c>
      <c r="H900" t="s">
        <v>583</v>
      </c>
      <c r="I900" t="s">
        <v>582</v>
      </c>
      <c r="J900" t="s">
        <v>582</v>
      </c>
      <c r="K900" t="s">
        <v>582</v>
      </c>
      <c r="L900" t="s">
        <v>1396</v>
      </c>
      <c r="M900" t="s">
        <v>1396</v>
      </c>
      <c r="N900" t="s">
        <v>1396</v>
      </c>
      <c r="O900" t="s">
        <v>582</v>
      </c>
      <c r="P900">
        <v>0</v>
      </c>
      <c r="Q900">
        <v>0</v>
      </c>
      <c r="R900">
        <v>0</v>
      </c>
      <c r="S900">
        <v>0</v>
      </c>
      <c r="T900">
        <v>0</v>
      </c>
      <c r="U900">
        <v>0</v>
      </c>
    </row>
    <row r="901" spans="1:21" x14ac:dyDescent="0.25">
      <c r="A901" t="s">
        <v>4913</v>
      </c>
      <c r="B901" t="s">
        <v>4914</v>
      </c>
      <c r="C901" t="s">
        <v>1652</v>
      </c>
      <c r="D901" t="s">
        <v>4915</v>
      </c>
      <c r="E901" t="s">
        <v>4916</v>
      </c>
      <c r="F901" t="s">
        <v>1592</v>
      </c>
      <c r="G901" t="s">
        <v>1396</v>
      </c>
      <c r="H901" t="s">
        <v>582</v>
      </c>
      <c r="I901" t="s">
        <v>582</v>
      </c>
      <c r="J901" t="s">
        <v>582</v>
      </c>
      <c r="K901" t="s">
        <v>582</v>
      </c>
      <c r="L901" t="s">
        <v>1396</v>
      </c>
      <c r="M901" t="s">
        <v>1396</v>
      </c>
      <c r="N901" t="s">
        <v>1396</v>
      </c>
      <c r="O901" t="s">
        <v>582</v>
      </c>
      <c r="P901">
        <v>0</v>
      </c>
      <c r="Q901">
        <v>0</v>
      </c>
      <c r="R901">
        <v>0</v>
      </c>
      <c r="S901">
        <v>0</v>
      </c>
      <c r="T901">
        <v>0</v>
      </c>
      <c r="U901">
        <v>0</v>
      </c>
    </row>
    <row r="902" spans="1:21" x14ac:dyDescent="0.25">
      <c r="A902" t="s">
        <v>4917</v>
      </c>
      <c r="B902" t="s">
        <v>4918</v>
      </c>
      <c r="C902" t="s">
        <v>894</v>
      </c>
      <c r="D902" t="s">
        <v>4919</v>
      </c>
      <c r="E902" t="s">
        <v>4920</v>
      </c>
      <c r="F902" t="s">
        <v>1626</v>
      </c>
      <c r="G902" t="s">
        <v>1396</v>
      </c>
      <c r="H902" t="s">
        <v>583</v>
      </c>
      <c r="I902" t="s">
        <v>582</v>
      </c>
      <c r="J902" t="s">
        <v>582</v>
      </c>
      <c r="K902" t="s">
        <v>582</v>
      </c>
      <c r="L902" t="s">
        <v>1396</v>
      </c>
      <c r="M902" t="s">
        <v>1396</v>
      </c>
      <c r="N902" t="s">
        <v>1396</v>
      </c>
      <c r="O902" t="s">
        <v>583</v>
      </c>
      <c r="P902">
        <v>0</v>
      </c>
      <c r="Q902">
        <v>2</v>
      </c>
      <c r="R902">
        <v>0</v>
      </c>
      <c r="S902">
        <v>0</v>
      </c>
      <c r="T902">
        <v>0</v>
      </c>
      <c r="U902">
        <v>0</v>
      </c>
    </row>
    <row r="903" spans="1:21" x14ac:dyDescent="0.25">
      <c r="A903" t="s">
        <v>4921</v>
      </c>
      <c r="B903" t="s">
        <v>4570</v>
      </c>
      <c r="C903" t="s">
        <v>2684</v>
      </c>
      <c r="D903" t="s">
        <v>4922</v>
      </c>
      <c r="E903" t="s">
        <v>4923</v>
      </c>
      <c r="F903" t="s">
        <v>1626</v>
      </c>
      <c r="G903" t="s">
        <v>1396</v>
      </c>
      <c r="H903" t="s">
        <v>583</v>
      </c>
      <c r="I903" t="s">
        <v>583</v>
      </c>
      <c r="J903" t="s">
        <v>582</v>
      </c>
      <c r="K903" t="s">
        <v>582</v>
      </c>
      <c r="L903" t="s">
        <v>1396</v>
      </c>
      <c r="M903" t="s">
        <v>1396</v>
      </c>
      <c r="N903" t="s">
        <v>1396</v>
      </c>
      <c r="O903" t="s">
        <v>583</v>
      </c>
      <c r="P903">
        <v>0</v>
      </c>
      <c r="Q903">
        <v>0</v>
      </c>
      <c r="R903">
        <v>100</v>
      </c>
      <c r="S903">
        <v>0</v>
      </c>
      <c r="T903">
        <v>0</v>
      </c>
      <c r="U903">
        <v>0</v>
      </c>
    </row>
    <row r="904" spans="1:21" x14ac:dyDescent="0.25">
      <c r="A904" t="s">
        <v>4924</v>
      </c>
      <c r="B904" t="s">
        <v>1415</v>
      </c>
      <c r="C904" t="s">
        <v>1323</v>
      </c>
      <c r="D904" t="s">
        <v>4925</v>
      </c>
      <c r="E904" t="s">
        <v>4926</v>
      </c>
      <c r="F904" t="s">
        <v>1592</v>
      </c>
      <c r="G904" t="s">
        <v>1396</v>
      </c>
      <c r="H904" t="s">
        <v>583</v>
      </c>
      <c r="I904" t="s">
        <v>582</v>
      </c>
      <c r="J904" t="s">
        <v>582</v>
      </c>
      <c r="K904" t="s">
        <v>582</v>
      </c>
      <c r="L904" t="s">
        <v>1396</v>
      </c>
      <c r="M904" t="s">
        <v>1396</v>
      </c>
      <c r="N904" t="s">
        <v>1396</v>
      </c>
      <c r="O904" t="s">
        <v>583</v>
      </c>
      <c r="P904">
        <v>80</v>
      </c>
      <c r="Q904">
        <v>1</v>
      </c>
      <c r="R904">
        <v>0</v>
      </c>
      <c r="S904">
        <v>0</v>
      </c>
      <c r="T904">
        <v>0</v>
      </c>
      <c r="U904">
        <v>0</v>
      </c>
    </row>
    <row r="905" spans="1:21" x14ac:dyDescent="0.25">
      <c r="A905" t="s">
        <v>4927</v>
      </c>
      <c r="B905" t="s">
        <v>2217</v>
      </c>
      <c r="C905" t="s">
        <v>1652</v>
      </c>
      <c r="D905" t="s">
        <v>4928</v>
      </c>
      <c r="E905" t="s">
        <v>4929</v>
      </c>
      <c r="F905" t="s">
        <v>1592</v>
      </c>
      <c r="G905" t="s">
        <v>1396</v>
      </c>
      <c r="H905" t="s">
        <v>583</v>
      </c>
      <c r="I905" t="s">
        <v>582</v>
      </c>
      <c r="J905" t="s">
        <v>582</v>
      </c>
      <c r="K905" t="s">
        <v>582</v>
      </c>
      <c r="L905" t="s">
        <v>1396</v>
      </c>
      <c r="M905" t="s">
        <v>1396</v>
      </c>
      <c r="N905" t="s">
        <v>1396</v>
      </c>
      <c r="O905" t="s">
        <v>583</v>
      </c>
      <c r="P905">
        <v>31</v>
      </c>
      <c r="Q905">
        <v>0</v>
      </c>
      <c r="R905">
        <v>0</v>
      </c>
      <c r="S905">
        <v>0</v>
      </c>
      <c r="T905">
        <v>0</v>
      </c>
      <c r="U905">
        <v>0</v>
      </c>
    </row>
    <row r="906" spans="1:21" x14ac:dyDescent="0.25">
      <c r="A906" t="s">
        <v>4930</v>
      </c>
      <c r="B906" t="s">
        <v>4931</v>
      </c>
      <c r="C906" t="s">
        <v>1933</v>
      </c>
      <c r="D906" t="s">
        <v>4932</v>
      </c>
      <c r="E906" t="s">
        <v>4933</v>
      </c>
      <c r="F906" t="s">
        <v>1929</v>
      </c>
      <c r="G906" t="s">
        <v>1396</v>
      </c>
      <c r="H906" t="s">
        <v>583</v>
      </c>
      <c r="I906" t="s">
        <v>582</v>
      </c>
      <c r="J906" t="s">
        <v>582</v>
      </c>
      <c r="K906" t="s">
        <v>582</v>
      </c>
      <c r="L906" t="s">
        <v>1396</v>
      </c>
      <c r="M906" t="s">
        <v>1396</v>
      </c>
      <c r="N906" t="s">
        <v>1396</v>
      </c>
      <c r="O906" t="s">
        <v>583</v>
      </c>
      <c r="P906">
        <v>7</v>
      </c>
      <c r="Q906">
        <v>0</v>
      </c>
      <c r="R906">
        <v>0</v>
      </c>
      <c r="S906">
        <v>0</v>
      </c>
      <c r="T906">
        <v>0</v>
      </c>
      <c r="U906">
        <v>0</v>
      </c>
    </row>
    <row r="907" spans="1:21" x14ac:dyDescent="0.25">
      <c r="A907" t="s">
        <v>4934</v>
      </c>
      <c r="B907" t="s">
        <v>2526</v>
      </c>
      <c r="C907" t="s">
        <v>4935</v>
      </c>
      <c r="D907" t="s">
        <v>4936</v>
      </c>
      <c r="E907" t="s">
        <v>4937</v>
      </c>
      <c r="F907" t="s">
        <v>2893</v>
      </c>
      <c r="G907" t="s">
        <v>1396</v>
      </c>
      <c r="H907" t="s">
        <v>583</v>
      </c>
      <c r="I907" t="s">
        <v>582</v>
      </c>
      <c r="J907" t="s">
        <v>582</v>
      </c>
      <c r="K907" t="s">
        <v>582</v>
      </c>
      <c r="L907" t="s">
        <v>1396</v>
      </c>
      <c r="M907" t="s">
        <v>1396</v>
      </c>
      <c r="N907" t="s">
        <v>1396</v>
      </c>
      <c r="O907" t="s">
        <v>583</v>
      </c>
      <c r="P907">
        <v>247</v>
      </c>
      <c r="Q907">
        <v>0</v>
      </c>
      <c r="R907">
        <v>0</v>
      </c>
      <c r="S907">
        <v>0</v>
      </c>
      <c r="T907">
        <v>0</v>
      </c>
      <c r="U907">
        <v>0</v>
      </c>
    </row>
    <row r="908" spans="1:21" x14ac:dyDescent="0.25">
      <c r="A908" t="s">
        <v>4938</v>
      </c>
      <c r="B908" t="s">
        <v>2610</v>
      </c>
      <c r="C908" t="s">
        <v>3314</v>
      </c>
      <c r="D908" t="s">
        <v>4939</v>
      </c>
      <c r="E908" t="s">
        <v>4940</v>
      </c>
      <c r="F908" t="s">
        <v>1592</v>
      </c>
      <c r="G908" t="s">
        <v>1396</v>
      </c>
      <c r="H908" t="s">
        <v>583</v>
      </c>
      <c r="I908" t="s">
        <v>582</v>
      </c>
      <c r="J908" t="s">
        <v>582</v>
      </c>
      <c r="K908" t="s">
        <v>582</v>
      </c>
      <c r="L908" t="s">
        <v>1396</v>
      </c>
      <c r="M908" t="s">
        <v>1396</v>
      </c>
      <c r="N908" t="s">
        <v>4899</v>
      </c>
      <c r="O908" t="s">
        <v>583</v>
      </c>
      <c r="P908">
        <v>0</v>
      </c>
      <c r="Q908">
        <v>0</v>
      </c>
      <c r="R908">
        <v>0</v>
      </c>
      <c r="S908">
        <v>0</v>
      </c>
      <c r="T908">
        <v>0</v>
      </c>
      <c r="U908">
        <v>0</v>
      </c>
    </row>
    <row r="909" spans="1:21" x14ac:dyDescent="0.25">
      <c r="A909" t="s">
        <v>4941</v>
      </c>
      <c r="B909" t="s">
        <v>4942</v>
      </c>
      <c r="C909" t="s">
        <v>4943</v>
      </c>
      <c r="D909" t="s">
        <v>4944</v>
      </c>
      <c r="E909" t="s">
        <v>4945</v>
      </c>
      <c r="F909" t="s">
        <v>1626</v>
      </c>
      <c r="G909" t="s">
        <v>1396</v>
      </c>
      <c r="H909" t="s">
        <v>582</v>
      </c>
      <c r="I909" t="s">
        <v>582</v>
      </c>
      <c r="J909" t="s">
        <v>582</v>
      </c>
      <c r="K909" t="s">
        <v>582</v>
      </c>
      <c r="L909" t="s">
        <v>1396</v>
      </c>
      <c r="M909" t="s">
        <v>1396</v>
      </c>
      <c r="N909" t="s">
        <v>1396</v>
      </c>
      <c r="O909" t="s">
        <v>582</v>
      </c>
      <c r="P909">
        <v>0</v>
      </c>
      <c r="Q909">
        <v>0</v>
      </c>
      <c r="R909">
        <v>0</v>
      </c>
      <c r="S909">
        <v>0</v>
      </c>
      <c r="T909">
        <v>0</v>
      </c>
      <c r="U909">
        <v>0</v>
      </c>
    </row>
    <row r="910" spans="1:21" x14ac:dyDescent="0.25">
      <c r="A910" t="s">
        <v>4946</v>
      </c>
      <c r="B910" t="s">
        <v>4947</v>
      </c>
      <c r="C910" t="s">
        <v>4948</v>
      </c>
      <c r="D910" t="s">
        <v>4949</v>
      </c>
      <c r="E910" t="s">
        <v>4950</v>
      </c>
      <c r="F910" t="s">
        <v>1592</v>
      </c>
      <c r="G910" t="s">
        <v>1396</v>
      </c>
      <c r="H910" t="s">
        <v>583</v>
      </c>
      <c r="I910" t="s">
        <v>582</v>
      </c>
      <c r="J910" t="s">
        <v>582</v>
      </c>
      <c r="K910" t="s">
        <v>582</v>
      </c>
      <c r="L910" t="s">
        <v>1396</v>
      </c>
      <c r="M910" t="s">
        <v>1396</v>
      </c>
      <c r="N910" t="s">
        <v>1396</v>
      </c>
      <c r="O910" t="s">
        <v>583</v>
      </c>
      <c r="P910">
        <v>10</v>
      </c>
      <c r="Q910">
        <v>0</v>
      </c>
      <c r="R910">
        <v>0</v>
      </c>
      <c r="S910">
        <v>0</v>
      </c>
      <c r="T910">
        <v>0</v>
      </c>
      <c r="U910">
        <v>0</v>
      </c>
    </row>
    <row r="911" spans="1:21" x14ac:dyDescent="0.25">
      <c r="A911" t="s">
        <v>4951</v>
      </c>
      <c r="B911" t="s">
        <v>4952</v>
      </c>
      <c r="C911" t="s">
        <v>4953</v>
      </c>
      <c r="D911" t="s">
        <v>4954</v>
      </c>
      <c r="E911" t="s">
        <v>4955</v>
      </c>
      <c r="F911" t="s">
        <v>1565</v>
      </c>
      <c r="G911" t="s">
        <v>1396</v>
      </c>
      <c r="H911" t="s">
        <v>582</v>
      </c>
      <c r="I911" t="s">
        <v>582</v>
      </c>
      <c r="J911" t="s">
        <v>582</v>
      </c>
      <c r="K911" t="s">
        <v>582</v>
      </c>
      <c r="L911" t="s">
        <v>1396</v>
      </c>
      <c r="M911" t="s">
        <v>1396</v>
      </c>
      <c r="N911" t="s">
        <v>1396</v>
      </c>
      <c r="O911" t="s">
        <v>582</v>
      </c>
      <c r="P911">
        <v>0</v>
      </c>
      <c r="Q911">
        <v>0</v>
      </c>
      <c r="R911">
        <v>0</v>
      </c>
      <c r="S911">
        <v>0</v>
      </c>
      <c r="T911">
        <v>0</v>
      </c>
      <c r="U911">
        <v>0</v>
      </c>
    </row>
    <row r="912" spans="1:21" x14ac:dyDescent="0.25">
      <c r="A912" t="s">
        <v>4956</v>
      </c>
      <c r="B912" t="s">
        <v>2592</v>
      </c>
      <c r="C912" t="s">
        <v>2064</v>
      </c>
      <c r="D912" t="s">
        <v>4957</v>
      </c>
      <c r="E912" t="s">
        <v>4958</v>
      </c>
      <c r="F912" t="s">
        <v>1592</v>
      </c>
      <c r="G912" t="s">
        <v>1396</v>
      </c>
      <c r="H912" t="s">
        <v>583</v>
      </c>
      <c r="I912" t="s">
        <v>582</v>
      </c>
      <c r="J912" t="s">
        <v>582</v>
      </c>
      <c r="K912" t="s">
        <v>582</v>
      </c>
      <c r="L912" t="s">
        <v>1396</v>
      </c>
      <c r="M912" t="s">
        <v>1396</v>
      </c>
      <c r="N912" t="s">
        <v>1396</v>
      </c>
      <c r="O912" t="s">
        <v>583</v>
      </c>
      <c r="P912">
        <v>13</v>
      </c>
      <c r="Q912">
        <v>0</v>
      </c>
      <c r="R912">
        <v>0</v>
      </c>
      <c r="S912">
        <v>0</v>
      </c>
      <c r="T912">
        <v>0</v>
      </c>
      <c r="U912">
        <v>0</v>
      </c>
    </row>
    <row r="913" spans="1:21" x14ac:dyDescent="0.25">
      <c r="A913" t="s">
        <v>4959</v>
      </c>
      <c r="B913" t="s">
        <v>4960</v>
      </c>
      <c r="C913" t="s">
        <v>4961</v>
      </c>
      <c r="D913" t="s">
        <v>4962</v>
      </c>
      <c r="E913" t="s">
        <v>4963</v>
      </c>
      <c r="F913" t="s">
        <v>1626</v>
      </c>
      <c r="G913" t="s">
        <v>1396</v>
      </c>
      <c r="H913" t="s">
        <v>582</v>
      </c>
      <c r="I913" t="s">
        <v>582</v>
      </c>
      <c r="J913" t="s">
        <v>582</v>
      </c>
      <c r="K913" t="s">
        <v>582</v>
      </c>
      <c r="L913" t="s">
        <v>1396</v>
      </c>
      <c r="M913" t="s">
        <v>1396</v>
      </c>
      <c r="N913" t="s">
        <v>1396</v>
      </c>
      <c r="O913" t="s">
        <v>582</v>
      </c>
      <c r="P913">
        <v>0</v>
      </c>
      <c r="Q913">
        <v>0</v>
      </c>
      <c r="R913">
        <v>0</v>
      </c>
      <c r="S913">
        <v>0</v>
      </c>
      <c r="T913">
        <v>0</v>
      </c>
      <c r="U913">
        <v>0</v>
      </c>
    </row>
    <row r="914" spans="1:21" x14ac:dyDescent="0.25">
      <c r="A914" t="s">
        <v>4964</v>
      </c>
      <c r="B914" t="s">
        <v>57</v>
      </c>
      <c r="C914" t="s">
        <v>541</v>
      </c>
      <c r="D914" t="s">
        <v>1271</v>
      </c>
      <c r="E914" t="s">
        <v>542</v>
      </c>
      <c r="F914" t="s">
        <v>581</v>
      </c>
      <c r="G914" t="s">
        <v>1396</v>
      </c>
      <c r="H914" t="s">
        <v>583</v>
      </c>
      <c r="I914" t="s">
        <v>582</v>
      </c>
      <c r="J914" t="s">
        <v>582</v>
      </c>
      <c r="K914" t="s">
        <v>582</v>
      </c>
      <c r="L914" t="s">
        <v>1396</v>
      </c>
      <c r="M914" t="s">
        <v>1396</v>
      </c>
      <c r="N914" t="s">
        <v>1396</v>
      </c>
      <c r="O914" t="s">
        <v>582</v>
      </c>
      <c r="P914">
        <v>0</v>
      </c>
      <c r="Q914">
        <v>0</v>
      </c>
      <c r="R914">
        <v>0</v>
      </c>
      <c r="S914">
        <v>0</v>
      </c>
      <c r="T914">
        <v>0</v>
      </c>
      <c r="U914">
        <v>0</v>
      </c>
    </row>
    <row r="915" spans="1:21" x14ac:dyDescent="0.25">
      <c r="A915" t="s">
        <v>4965</v>
      </c>
      <c r="B915" t="s">
        <v>4966</v>
      </c>
      <c r="C915" t="s">
        <v>4967</v>
      </c>
      <c r="D915" t="s">
        <v>4968</v>
      </c>
      <c r="E915" t="s">
        <v>4969</v>
      </c>
      <c r="F915" t="s">
        <v>1592</v>
      </c>
      <c r="G915" t="s">
        <v>1396</v>
      </c>
      <c r="H915" t="s">
        <v>583</v>
      </c>
      <c r="I915" t="s">
        <v>582</v>
      </c>
      <c r="J915" t="s">
        <v>582</v>
      </c>
      <c r="K915" t="s">
        <v>582</v>
      </c>
      <c r="L915" t="s">
        <v>1396</v>
      </c>
      <c r="M915" t="s">
        <v>1396</v>
      </c>
      <c r="N915" t="s">
        <v>1396</v>
      </c>
      <c r="O915" t="s">
        <v>583</v>
      </c>
      <c r="P915">
        <v>21</v>
      </c>
      <c r="Q915">
        <v>0</v>
      </c>
      <c r="R915">
        <v>0</v>
      </c>
      <c r="S915">
        <v>0</v>
      </c>
      <c r="T915">
        <v>0</v>
      </c>
      <c r="U915">
        <v>0</v>
      </c>
    </row>
    <row r="916" spans="1:21" x14ac:dyDescent="0.25">
      <c r="A916" t="s">
        <v>4970</v>
      </c>
      <c r="B916" t="s">
        <v>1026</v>
      </c>
      <c r="C916" t="s">
        <v>1056</v>
      </c>
      <c r="D916" t="s">
        <v>1272</v>
      </c>
      <c r="E916" t="s">
        <v>1273</v>
      </c>
      <c r="F916" t="s">
        <v>581</v>
      </c>
      <c r="G916" t="s">
        <v>1396</v>
      </c>
      <c r="H916" t="s">
        <v>583</v>
      </c>
      <c r="I916" t="s">
        <v>582</v>
      </c>
      <c r="J916" t="s">
        <v>582</v>
      </c>
      <c r="K916" t="s">
        <v>582</v>
      </c>
      <c r="L916" t="s">
        <v>1396</v>
      </c>
      <c r="M916" t="s">
        <v>1396</v>
      </c>
      <c r="N916" t="s">
        <v>4971</v>
      </c>
      <c r="O916" t="s">
        <v>583</v>
      </c>
      <c r="P916">
        <v>0</v>
      </c>
      <c r="Q916">
        <v>0</v>
      </c>
      <c r="R916">
        <v>0</v>
      </c>
      <c r="S916">
        <v>0</v>
      </c>
      <c r="T916">
        <v>0</v>
      </c>
      <c r="U916">
        <v>0</v>
      </c>
    </row>
    <row r="917" spans="1:21" x14ac:dyDescent="0.25">
      <c r="A917" t="s">
        <v>4972</v>
      </c>
      <c r="B917" t="s">
        <v>1274</v>
      </c>
      <c r="C917" t="s">
        <v>1275</v>
      </c>
      <c r="D917" t="s">
        <v>1276</v>
      </c>
      <c r="E917" t="s">
        <v>1277</v>
      </c>
      <c r="F917" t="s">
        <v>581</v>
      </c>
      <c r="G917" t="s">
        <v>1396</v>
      </c>
      <c r="H917" t="s">
        <v>583</v>
      </c>
      <c r="I917" t="s">
        <v>583</v>
      </c>
      <c r="J917" t="s">
        <v>582</v>
      </c>
      <c r="K917" t="s">
        <v>582</v>
      </c>
      <c r="L917" t="s">
        <v>1396</v>
      </c>
      <c r="M917" t="s">
        <v>1396</v>
      </c>
      <c r="N917" t="s">
        <v>1396</v>
      </c>
      <c r="O917" t="s">
        <v>583</v>
      </c>
      <c r="P917">
        <v>68</v>
      </c>
      <c r="Q917">
        <v>312</v>
      </c>
      <c r="R917">
        <v>177</v>
      </c>
      <c r="S917">
        <v>120</v>
      </c>
      <c r="T917">
        <v>0</v>
      </c>
      <c r="U917">
        <v>0</v>
      </c>
    </row>
    <row r="918" spans="1:21" x14ac:dyDescent="0.25">
      <c r="A918" t="s">
        <v>4973</v>
      </c>
      <c r="B918" t="s">
        <v>4974</v>
      </c>
      <c r="C918" t="s">
        <v>4975</v>
      </c>
      <c r="D918" t="s">
        <v>4976</v>
      </c>
      <c r="E918" t="s">
        <v>4977</v>
      </c>
      <c r="F918" t="s">
        <v>1407</v>
      </c>
      <c r="G918" t="s">
        <v>1644</v>
      </c>
      <c r="H918" t="s">
        <v>582</v>
      </c>
      <c r="I918" t="s">
        <v>583</v>
      </c>
      <c r="J918" t="s">
        <v>582</v>
      </c>
      <c r="K918" t="s">
        <v>583</v>
      </c>
      <c r="L918" t="s">
        <v>584</v>
      </c>
      <c r="M918" t="s">
        <v>1645</v>
      </c>
      <c r="N918" t="s">
        <v>1396</v>
      </c>
      <c r="O918" t="s">
        <v>583</v>
      </c>
      <c r="P918">
        <v>0</v>
      </c>
      <c r="Q918">
        <v>0</v>
      </c>
      <c r="R918">
        <v>38</v>
      </c>
      <c r="S918">
        <v>0</v>
      </c>
      <c r="T918">
        <v>0</v>
      </c>
      <c r="U918">
        <v>0</v>
      </c>
    </row>
    <row r="919" spans="1:21" x14ac:dyDescent="0.25">
      <c r="A919" t="s">
        <v>4978</v>
      </c>
      <c r="B919" t="s">
        <v>4979</v>
      </c>
      <c r="C919" t="s">
        <v>4980</v>
      </c>
      <c r="D919" t="s">
        <v>4981</v>
      </c>
      <c r="E919" t="s">
        <v>4982</v>
      </c>
      <c r="F919" t="s">
        <v>1565</v>
      </c>
      <c r="G919" t="s">
        <v>1396</v>
      </c>
      <c r="H919" t="s">
        <v>583</v>
      </c>
      <c r="I919" t="s">
        <v>582</v>
      </c>
      <c r="J919" t="s">
        <v>582</v>
      </c>
      <c r="K919" t="s">
        <v>582</v>
      </c>
      <c r="L919" t="s">
        <v>1396</v>
      </c>
      <c r="M919" t="s">
        <v>1396</v>
      </c>
      <c r="N919" t="s">
        <v>1396</v>
      </c>
      <c r="O919" t="s">
        <v>583</v>
      </c>
      <c r="P919">
        <v>16</v>
      </c>
      <c r="Q919">
        <v>2</v>
      </c>
      <c r="R919">
        <v>0</v>
      </c>
      <c r="S919">
        <v>0</v>
      </c>
      <c r="T919">
        <v>0</v>
      </c>
      <c r="U919">
        <v>0</v>
      </c>
    </row>
    <row r="920" spans="1:21" x14ac:dyDescent="0.25">
      <c r="A920" t="s">
        <v>4983</v>
      </c>
      <c r="B920" t="s">
        <v>3646</v>
      </c>
      <c r="C920" t="s">
        <v>1068</v>
      </c>
      <c r="D920" t="s">
        <v>4893</v>
      </c>
      <c r="E920" t="s">
        <v>4984</v>
      </c>
      <c r="F920" t="s">
        <v>1626</v>
      </c>
      <c r="G920" t="s">
        <v>1396</v>
      </c>
      <c r="H920" t="s">
        <v>583</v>
      </c>
      <c r="I920" t="s">
        <v>582</v>
      </c>
      <c r="J920" t="s">
        <v>582</v>
      </c>
      <c r="K920" t="s">
        <v>582</v>
      </c>
      <c r="L920" t="s">
        <v>1396</v>
      </c>
      <c r="M920" t="s">
        <v>1396</v>
      </c>
      <c r="N920" t="s">
        <v>4899</v>
      </c>
      <c r="O920" t="s">
        <v>583</v>
      </c>
      <c r="P920">
        <v>0</v>
      </c>
      <c r="Q920">
        <v>24</v>
      </c>
      <c r="R920">
        <v>0</v>
      </c>
      <c r="S920">
        <v>0</v>
      </c>
      <c r="T920">
        <v>0</v>
      </c>
      <c r="U920">
        <v>0</v>
      </c>
    </row>
    <row r="921" spans="1:21" x14ac:dyDescent="0.25">
      <c r="A921" t="s">
        <v>4985</v>
      </c>
      <c r="B921" t="s">
        <v>1595</v>
      </c>
      <c r="C921" t="s">
        <v>517</v>
      </c>
      <c r="D921" t="s">
        <v>4986</v>
      </c>
      <c r="E921" t="s">
        <v>4987</v>
      </c>
      <c r="F921" t="s">
        <v>1592</v>
      </c>
      <c r="G921" t="s">
        <v>1396</v>
      </c>
      <c r="H921" t="s">
        <v>582</v>
      </c>
      <c r="I921" t="s">
        <v>582</v>
      </c>
      <c r="J921" t="s">
        <v>582</v>
      </c>
      <c r="K921" t="s">
        <v>582</v>
      </c>
      <c r="L921" t="s">
        <v>1396</v>
      </c>
      <c r="M921" t="s">
        <v>1396</v>
      </c>
      <c r="N921" t="s">
        <v>1396</v>
      </c>
      <c r="O921" t="s">
        <v>582</v>
      </c>
      <c r="P921">
        <v>0</v>
      </c>
      <c r="Q921">
        <v>0</v>
      </c>
      <c r="R921">
        <v>0</v>
      </c>
      <c r="S921">
        <v>0</v>
      </c>
      <c r="T921">
        <v>0</v>
      </c>
      <c r="U921">
        <v>0</v>
      </c>
    </row>
    <row r="922" spans="1:21" x14ac:dyDescent="0.25">
      <c r="A922" t="s">
        <v>4988</v>
      </c>
      <c r="B922" t="s">
        <v>1278</v>
      </c>
      <c r="C922" t="s">
        <v>441</v>
      </c>
      <c r="D922" t="s">
        <v>1279</v>
      </c>
      <c r="E922" t="s">
        <v>442</v>
      </c>
      <c r="F922" t="s">
        <v>581</v>
      </c>
      <c r="G922" t="s">
        <v>1396</v>
      </c>
      <c r="H922" t="s">
        <v>582</v>
      </c>
      <c r="I922" t="s">
        <v>582</v>
      </c>
      <c r="J922" t="s">
        <v>582</v>
      </c>
      <c r="K922" t="s">
        <v>582</v>
      </c>
      <c r="L922" t="s">
        <v>1396</v>
      </c>
      <c r="M922" t="s">
        <v>1396</v>
      </c>
      <c r="N922" t="s">
        <v>1396</v>
      </c>
      <c r="O922" t="s">
        <v>582</v>
      </c>
      <c r="P922">
        <v>0</v>
      </c>
      <c r="Q922">
        <v>0</v>
      </c>
      <c r="R922">
        <v>0</v>
      </c>
      <c r="S922">
        <v>0</v>
      </c>
      <c r="T922">
        <v>0</v>
      </c>
      <c r="U922">
        <v>0</v>
      </c>
    </row>
    <row r="923" spans="1:21" x14ac:dyDescent="0.25">
      <c r="A923" t="s">
        <v>4989</v>
      </c>
      <c r="B923" t="s">
        <v>2469</v>
      </c>
      <c r="C923" t="s">
        <v>4990</v>
      </c>
      <c r="D923" t="s">
        <v>4991</v>
      </c>
      <c r="E923" t="s">
        <v>4992</v>
      </c>
      <c r="F923" t="s">
        <v>1626</v>
      </c>
      <c r="G923" t="s">
        <v>1396</v>
      </c>
      <c r="H923" t="s">
        <v>583</v>
      </c>
      <c r="I923" t="s">
        <v>582</v>
      </c>
      <c r="J923" t="s">
        <v>582</v>
      </c>
      <c r="K923" t="s">
        <v>582</v>
      </c>
      <c r="L923" t="s">
        <v>1396</v>
      </c>
      <c r="M923" t="s">
        <v>1396</v>
      </c>
      <c r="N923" t="s">
        <v>4993</v>
      </c>
      <c r="O923" t="s">
        <v>583</v>
      </c>
      <c r="P923">
        <v>0</v>
      </c>
      <c r="Q923">
        <v>6</v>
      </c>
      <c r="R923">
        <v>0</v>
      </c>
      <c r="S923">
        <v>0</v>
      </c>
      <c r="T923">
        <v>0</v>
      </c>
      <c r="U923">
        <v>0</v>
      </c>
    </row>
    <row r="924" spans="1:21" x14ac:dyDescent="0.25">
      <c r="A924" t="s">
        <v>4994</v>
      </c>
      <c r="B924" t="s">
        <v>4995</v>
      </c>
      <c r="C924" t="s">
        <v>4996</v>
      </c>
      <c r="D924" t="s">
        <v>4997</v>
      </c>
      <c r="E924" t="s">
        <v>4998</v>
      </c>
      <c r="F924" t="s">
        <v>1626</v>
      </c>
      <c r="G924" t="s">
        <v>4999</v>
      </c>
      <c r="H924" t="s">
        <v>583</v>
      </c>
      <c r="I924" t="s">
        <v>582</v>
      </c>
      <c r="J924" t="s">
        <v>582</v>
      </c>
      <c r="K924" t="s">
        <v>582</v>
      </c>
      <c r="L924" t="s">
        <v>1396</v>
      </c>
      <c r="M924" t="s">
        <v>1396</v>
      </c>
      <c r="N924" t="s">
        <v>2668</v>
      </c>
      <c r="O924" t="s">
        <v>583</v>
      </c>
      <c r="P924">
        <v>0</v>
      </c>
      <c r="Q924">
        <v>0</v>
      </c>
      <c r="R924">
        <v>0</v>
      </c>
      <c r="S924">
        <v>0</v>
      </c>
      <c r="T924">
        <v>0</v>
      </c>
      <c r="U924">
        <v>0</v>
      </c>
    </row>
    <row r="925" spans="1:21" x14ac:dyDescent="0.25">
      <c r="A925" t="s">
        <v>5000</v>
      </c>
      <c r="B925" t="s">
        <v>5001</v>
      </c>
      <c r="C925" t="s">
        <v>5002</v>
      </c>
      <c r="D925" t="s">
        <v>5003</v>
      </c>
      <c r="E925" t="s">
        <v>5004</v>
      </c>
      <c r="F925" t="s">
        <v>3050</v>
      </c>
      <c r="G925" t="s">
        <v>1396</v>
      </c>
      <c r="H925" t="s">
        <v>583</v>
      </c>
      <c r="I925" t="s">
        <v>582</v>
      </c>
      <c r="J925" t="s">
        <v>582</v>
      </c>
      <c r="K925" t="s">
        <v>582</v>
      </c>
      <c r="L925" t="s">
        <v>1396</v>
      </c>
      <c r="M925" t="s">
        <v>1396</v>
      </c>
      <c r="N925" t="s">
        <v>1396</v>
      </c>
      <c r="O925" t="s">
        <v>583</v>
      </c>
      <c r="P925">
        <v>0</v>
      </c>
      <c r="Q925">
        <v>0</v>
      </c>
      <c r="R925">
        <v>0</v>
      </c>
      <c r="S925">
        <v>0</v>
      </c>
      <c r="T925">
        <v>0</v>
      </c>
      <c r="U925">
        <v>0</v>
      </c>
    </row>
    <row r="926" spans="1:21" x14ac:dyDescent="0.25">
      <c r="A926" t="s">
        <v>5005</v>
      </c>
      <c r="B926" t="s">
        <v>42</v>
      </c>
      <c r="C926" t="s">
        <v>1081</v>
      </c>
      <c r="D926" t="s">
        <v>5006</v>
      </c>
      <c r="E926" t="s">
        <v>5007</v>
      </c>
      <c r="F926" t="s">
        <v>1626</v>
      </c>
      <c r="G926" t="s">
        <v>1396</v>
      </c>
      <c r="H926" t="s">
        <v>582</v>
      </c>
      <c r="I926" t="s">
        <v>583</v>
      </c>
      <c r="J926" t="s">
        <v>582</v>
      </c>
      <c r="K926" t="s">
        <v>582</v>
      </c>
      <c r="L926" t="s">
        <v>1396</v>
      </c>
      <c r="M926" t="s">
        <v>1396</v>
      </c>
      <c r="N926" t="s">
        <v>1396</v>
      </c>
      <c r="O926" t="s">
        <v>583</v>
      </c>
      <c r="P926">
        <v>0</v>
      </c>
      <c r="Q926">
        <v>0</v>
      </c>
      <c r="R926">
        <v>15</v>
      </c>
      <c r="S926">
        <v>0</v>
      </c>
      <c r="T926">
        <v>0</v>
      </c>
      <c r="U926">
        <v>0</v>
      </c>
    </row>
    <row r="927" spans="1:21" x14ac:dyDescent="0.25">
      <c r="A927" t="s">
        <v>5008</v>
      </c>
      <c r="B927" t="s">
        <v>5009</v>
      </c>
      <c r="C927" t="s">
        <v>5010</v>
      </c>
      <c r="D927" t="s">
        <v>5011</v>
      </c>
      <c r="E927" t="s">
        <v>5012</v>
      </c>
      <c r="F927" t="s">
        <v>1626</v>
      </c>
      <c r="G927" t="s">
        <v>4999</v>
      </c>
      <c r="H927" t="s">
        <v>583</v>
      </c>
      <c r="I927" t="s">
        <v>582</v>
      </c>
      <c r="J927" t="s">
        <v>582</v>
      </c>
      <c r="K927" t="s">
        <v>582</v>
      </c>
      <c r="L927" t="s">
        <v>1396</v>
      </c>
      <c r="M927" t="s">
        <v>1396</v>
      </c>
      <c r="N927" t="s">
        <v>3639</v>
      </c>
      <c r="O927" t="s">
        <v>583</v>
      </c>
      <c r="P927">
        <v>0</v>
      </c>
      <c r="Q927">
        <v>0</v>
      </c>
      <c r="R927">
        <v>0</v>
      </c>
      <c r="S927">
        <v>0</v>
      </c>
      <c r="T927">
        <v>0</v>
      </c>
      <c r="U927">
        <v>0</v>
      </c>
    </row>
    <row r="928" spans="1:21" x14ac:dyDescent="0.25">
      <c r="A928" t="s">
        <v>5013</v>
      </c>
      <c r="B928" t="s">
        <v>4455</v>
      </c>
      <c r="C928" t="s">
        <v>5014</v>
      </c>
      <c r="D928" t="s">
        <v>5015</v>
      </c>
      <c r="E928" t="s">
        <v>5016</v>
      </c>
      <c r="F928" t="s">
        <v>1626</v>
      </c>
      <c r="G928" t="s">
        <v>4999</v>
      </c>
      <c r="H928" t="s">
        <v>583</v>
      </c>
      <c r="I928" t="s">
        <v>582</v>
      </c>
      <c r="J928" t="s">
        <v>582</v>
      </c>
      <c r="K928" t="s">
        <v>582</v>
      </c>
      <c r="L928" t="s">
        <v>1396</v>
      </c>
      <c r="M928" t="s">
        <v>1396</v>
      </c>
      <c r="N928" t="s">
        <v>4993</v>
      </c>
      <c r="O928" t="s">
        <v>583</v>
      </c>
      <c r="P928">
        <v>0</v>
      </c>
      <c r="Q928">
        <v>0</v>
      </c>
      <c r="R928">
        <v>0</v>
      </c>
      <c r="S928">
        <v>0</v>
      </c>
      <c r="T928">
        <v>0</v>
      </c>
      <c r="U928">
        <v>0</v>
      </c>
    </row>
    <row r="929" spans="1:21" x14ac:dyDescent="0.25">
      <c r="A929" t="s">
        <v>5017</v>
      </c>
      <c r="B929" t="s">
        <v>5018</v>
      </c>
      <c r="C929" t="s">
        <v>5019</v>
      </c>
      <c r="D929" t="s">
        <v>5020</v>
      </c>
      <c r="E929" t="s">
        <v>5021</v>
      </c>
      <c r="F929" t="s">
        <v>1626</v>
      </c>
      <c r="G929" t="s">
        <v>4999</v>
      </c>
      <c r="H929" t="s">
        <v>583</v>
      </c>
      <c r="I929" t="s">
        <v>582</v>
      </c>
      <c r="J929" t="s">
        <v>582</v>
      </c>
      <c r="K929" t="s">
        <v>582</v>
      </c>
      <c r="L929" t="s">
        <v>1396</v>
      </c>
      <c r="M929" t="s">
        <v>1396</v>
      </c>
      <c r="N929" t="s">
        <v>3015</v>
      </c>
      <c r="O929" t="s">
        <v>583</v>
      </c>
      <c r="P929">
        <v>0</v>
      </c>
      <c r="Q929">
        <v>0</v>
      </c>
      <c r="R929">
        <v>0</v>
      </c>
      <c r="S929">
        <v>0</v>
      </c>
      <c r="T929">
        <v>0</v>
      </c>
      <c r="U929">
        <v>0</v>
      </c>
    </row>
    <row r="930" spans="1:21" x14ac:dyDescent="0.25">
      <c r="A930" t="s">
        <v>5022</v>
      </c>
      <c r="B930" t="s">
        <v>5023</v>
      </c>
      <c r="C930" t="s">
        <v>5024</v>
      </c>
      <c r="D930" t="s">
        <v>5025</v>
      </c>
      <c r="E930" t="s">
        <v>5026</v>
      </c>
      <c r="F930" t="s">
        <v>1626</v>
      </c>
      <c r="G930" t="s">
        <v>4999</v>
      </c>
      <c r="H930" t="s">
        <v>583</v>
      </c>
      <c r="I930" t="s">
        <v>582</v>
      </c>
      <c r="J930" t="s">
        <v>582</v>
      </c>
      <c r="K930" t="s">
        <v>582</v>
      </c>
      <c r="L930" t="s">
        <v>1396</v>
      </c>
      <c r="M930" t="s">
        <v>1396</v>
      </c>
      <c r="N930" t="s">
        <v>3639</v>
      </c>
      <c r="O930" t="s">
        <v>583</v>
      </c>
      <c r="P930">
        <v>0</v>
      </c>
      <c r="Q930">
        <v>0</v>
      </c>
      <c r="R930">
        <v>0</v>
      </c>
      <c r="S930">
        <v>0</v>
      </c>
      <c r="T930">
        <v>0</v>
      </c>
      <c r="U930">
        <v>0</v>
      </c>
    </row>
    <row r="931" spans="1:21" x14ac:dyDescent="0.25">
      <c r="A931" t="s">
        <v>5027</v>
      </c>
      <c r="B931" t="s">
        <v>5028</v>
      </c>
      <c r="C931" t="s">
        <v>5029</v>
      </c>
      <c r="D931" t="s">
        <v>5030</v>
      </c>
      <c r="E931" t="s">
        <v>5031</v>
      </c>
      <c r="F931" t="s">
        <v>1626</v>
      </c>
      <c r="G931" t="s">
        <v>4999</v>
      </c>
      <c r="H931" t="s">
        <v>582</v>
      </c>
      <c r="I931" t="s">
        <v>582</v>
      </c>
      <c r="J931" t="s">
        <v>582</v>
      </c>
      <c r="K931" t="s">
        <v>582</v>
      </c>
      <c r="L931" t="s">
        <v>1396</v>
      </c>
      <c r="M931" t="s">
        <v>1396</v>
      </c>
      <c r="N931" t="s">
        <v>1396</v>
      </c>
      <c r="O931" t="s">
        <v>582</v>
      </c>
      <c r="P931">
        <v>0</v>
      </c>
      <c r="Q931">
        <v>0</v>
      </c>
      <c r="R931">
        <v>0</v>
      </c>
      <c r="S931">
        <v>0</v>
      </c>
      <c r="T931">
        <v>0</v>
      </c>
      <c r="U931">
        <v>0</v>
      </c>
    </row>
    <row r="932" spans="1:21" x14ac:dyDescent="0.25">
      <c r="A932" t="s">
        <v>5032</v>
      </c>
      <c r="B932" t="s">
        <v>1523</v>
      </c>
      <c r="C932" t="s">
        <v>5033</v>
      </c>
      <c r="D932" t="s">
        <v>5034</v>
      </c>
      <c r="E932" t="s">
        <v>5035</v>
      </c>
      <c r="F932" t="s">
        <v>1626</v>
      </c>
      <c r="G932" t="s">
        <v>4999</v>
      </c>
      <c r="H932" t="s">
        <v>583</v>
      </c>
      <c r="I932" t="s">
        <v>582</v>
      </c>
      <c r="J932" t="s">
        <v>582</v>
      </c>
      <c r="K932" t="s">
        <v>582</v>
      </c>
      <c r="L932" t="s">
        <v>1396</v>
      </c>
      <c r="M932" t="s">
        <v>1396</v>
      </c>
      <c r="N932" t="s">
        <v>3639</v>
      </c>
      <c r="O932" t="s">
        <v>583</v>
      </c>
      <c r="P932">
        <v>0</v>
      </c>
      <c r="Q932">
        <v>0</v>
      </c>
      <c r="R932">
        <v>0</v>
      </c>
      <c r="S932">
        <v>0</v>
      </c>
      <c r="T932">
        <v>0</v>
      </c>
      <c r="U932">
        <v>0</v>
      </c>
    </row>
    <row r="933" spans="1:21" x14ac:dyDescent="0.25">
      <c r="A933" t="s">
        <v>5036</v>
      </c>
      <c r="B933" t="s">
        <v>5037</v>
      </c>
      <c r="C933" t="s">
        <v>5038</v>
      </c>
      <c r="D933" t="s">
        <v>5039</v>
      </c>
      <c r="E933" t="s">
        <v>5040</v>
      </c>
      <c r="F933" t="s">
        <v>1626</v>
      </c>
      <c r="G933" t="s">
        <v>4999</v>
      </c>
      <c r="H933" t="s">
        <v>583</v>
      </c>
      <c r="I933" t="s">
        <v>582</v>
      </c>
      <c r="J933" t="s">
        <v>582</v>
      </c>
      <c r="K933" t="s">
        <v>582</v>
      </c>
      <c r="L933" t="s">
        <v>1396</v>
      </c>
      <c r="M933" t="s">
        <v>1396</v>
      </c>
      <c r="N933" t="s">
        <v>3015</v>
      </c>
      <c r="O933" t="s">
        <v>583</v>
      </c>
      <c r="P933">
        <v>0</v>
      </c>
      <c r="Q933">
        <v>0</v>
      </c>
      <c r="R933">
        <v>0</v>
      </c>
      <c r="S933">
        <v>0</v>
      </c>
      <c r="T933">
        <v>0</v>
      </c>
      <c r="U933">
        <v>0</v>
      </c>
    </row>
    <row r="934" spans="1:21" x14ac:dyDescent="0.25">
      <c r="A934" t="s">
        <v>5041</v>
      </c>
      <c r="B934" t="s">
        <v>2426</v>
      </c>
      <c r="C934" t="s">
        <v>3661</v>
      </c>
      <c r="D934" t="s">
        <v>5042</v>
      </c>
      <c r="E934" t="s">
        <v>5043</v>
      </c>
      <c r="F934" t="s">
        <v>1565</v>
      </c>
      <c r="G934" t="s">
        <v>1396</v>
      </c>
      <c r="H934" t="s">
        <v>583</v>
      </c>
      <c r="I934" t="s">
        <v>582</v>
      </c>
      <c r="J934" t="s">
        <v>582</v>
      </c>
      <c r="K934" t="s">
        <v>582</v>
      </c>
      <c r="L934" t="s">
        <v>1396</v>
      </c>
      <c r="M934" t="s">
        <v>1396</v>
      </c>
      <c r="N934" t="s">
        <v>1396</v>
      </c>
      <c r="O934" t="s">
        <v>583</v>
      </c>
      <c r="P934">
        <v>29</v>
      </c>
      <c r="Q934">
        <v>29</v>
      </c>
      <c r="R934">
        <v>0</v>
      </c>
      <c r="S934">
        <v>0</v>
      </c>
      <c r="T934">
        <v>0</v>
      </c>
      <c r="U934">
        <v>0</v>
      </c>
    </row>
    <row r="935" spans="1:21" x14ac:dyDescent="0.25">
      <c r="A935" t="s">
        <v>5044</v>
      </c>
      <c r="B935" t="s">
        <v>3646</v>
      </c>
      <c r="C935" t="s">
        <v>5045</v>
      </c>
      <c r="D935" t="s">
        <v>5046</v>
      </c>
      <c r="E935" t="s">
        <v>5047</v>
      </c>
      <c r="F935" t="s">
        <v>1407</v>
      </c>
      <c r="G935" t="s">
        <v>1413</v>
      </c>
      <c r="H935" t="s">
        <v>583</v>
      </c>
      <c r="I935" t="s">
        <v>583</v>
      </c>
      <c r="J935" t="s">
        <v>582</v>
      </c>
      <c r="K935" t="s">
        <v>583</v>
      </c>
      <c r="L935" t="s">
        <v>590</v>
      </c>
      <c r="M935" t="s">
        <v>1407</v>
      </c>
      <c r="N935" t="s">
        <v>1396</v>
      </c>
      <c r="O935" t="s">
        <v>583</v>
      </c>
      <c r="P935">
        <v>0</v>
      </c>
      <c r="Q935">
        <v>2</v>
      </c>
      <c r="R935">
        <v>68</v>
      </c>
      <c r="S935">
        <v>223</v>
      </c>
      <c r="T935">
        <v>0</v>
      </c>
      <c r="U935">
        <v>0</v>
      </c>
    </row>
    <row r="936" spans="1:21" x14ac:dyDescent="0.25">
      <c r="A936" t="s">
        <v>5048</v>
      </c>
      <c r="B936" t="s">
        <v>666</v>
      </c>
      <c r="C936" t="s">
        <v>1280</v>
      </c>
      <c r="D936" t="s">
        <v>1281</v>
      </c>
      <c r="E936" t="s">
        <v>1282</v>
      </c>
      <c r="F936" t="s">
        <v>581</v>
      </c>
      <c r="G936" t="s">
        <v>1396</v>
      </c>
      <c r="H936" t="s">
        <v>583</v>
      </c>
      <c r="I936" t="s">
        <v>583</v>
      </c>
      <c r="J936" t="s">
        <v>582</v>
      </c>
      <c r="K936" t="s">
        <v>582</v>
      </c>
      <c r="L936" t="s">
        <v>1396</v>
      </c>
      <c r="M936" t="s">
        <v>1396</v>
      </c>
      <c r="N936" t="s">
        <v>1396</v>
      </c>
      <c r="O936" t="s">
        <v>583</v>
      </c>
      <c r="P936">
        <v>35</v>
      </c>
      <c r="Q936">
        <v>0</v>
      </c>
      <c r="R936">
        <v>56</v>
      </c>
      <c r="S936">
        <v>0</v>
      </c>
      <c r="T936">
        <v>0</v>
      </c>
      <c r="U936">
        <v>0</v>
      </c>
    </row>
    <row r="937" spans="1:21" x14ac:dyDescent="0.25">
      <c r="A937" t="s">
        <v>5049</v>
      </c>
      <c r="B937" t="s">
        <v>2641</v>
      </c>
      <c r="C937" t="s">
        <v>2053</v>
      </c>
      <c r="D937" t="s">
        <v>5050</v>
      </c>
      <c r="E937" t="s">
        <v>5051</v>
      </c>
      <c r="F937" t="s">
        <v>2852</v>
      </c>
      <c r="G937" t="s">
        <v>1396</v>
      </c>
      <c r="H937" t="s">
        <v>582</v>
      </c>
      <c r="I937" t="s">
        <v>583</v>
      </c>
      <c r="J937" t="s">
        <v>582</v>
      </c>
      <c r="K937" t="s">
        <v>583</v>
      </c>
      <c r="L937" t="s">
        <v>590</v>
      </c>
      <c r="M937" t="s">
        <v>5052</v>
      </c>
      <c r="N937" t="s">
        <v>1396</v>
      </c>
      <c r="O937" t="s">
        <v>583</v>
      </c>
      <c r="P937">
        <v>0</v>
      </c>
      <c r="Q937">
        <v>0</v>
      </c>
      <c r="R937">
        <v>0</v>
      </c>
      <c r="S937">
        <v>79</v>
      </c>
      <c r="T937">
        <v>0</v>
      </c>
      <c r="U937">
        <v>0</v>
      </c>
    </row>
    <row r="938" spans="1:21" x14ac:dyDescent="0.25">
      <c r="A938" t="s">
        <v>5053</v>
      </c>
      <c r="B938" t="s">
        <v>5054</v>
      </c>
      <c r="C938" t="s">
        <v>5055</v>
      </c>
      <c r="D938" t="s">
        <v>5056</v>
      </c>
      <c r="E938" t="s">
        <v>5057</v>
      </c>
      <c r="F938" t="s">
        <v>1407</v>
      </c>
      <c r="G938" t="s">
        <v>1359</v>
      </c>
      <c r="H938" t="s">
        <v>582</v>
      </c>
      <c r="I938" t="s">
        <v>582</v>
      </c>
      <c r="J938" t="s">
        <v>582</v>
      </c>
      <c r="K938" t="s">
        <v>583</v>
      </c>
      <c r="L938" t="s">
        <v>590</v>
      </c>
      <c r="M938" t="s">
        <v>1444</v>
      </c>
      <c r="N938" t="s">
        <v>1396</v>
      </c>
      <c r="O938" t="s">
        <v>583</v>
      </c>
      <c r="P938">
        <v>0</v>
      </c>
      <c r="Q938">
        <v>0</v>
      </c>
      <c r="R938">
        <v>0</v>
      </c>
      <c r="S938">
        <v>0</v>
      </c>
      <c r="T938">
        <v>0</v>
      </c>
      <c r="U938">
        <v>0</v>
      </c>
    </row>
    <row r="939" spans="1:21" x14ac:dyDescent="0.25">
      <c r="A939" t="s">
        <v>5058</v>
      </c>
      <c r="B939" t="s">
        <v>2774</v>
      </c>
      <c r="C939" t="s">
        <v>5059</v>
      </c>
      <c r="D939" t="s">
        <v>5060</v>
      </c>
      <c r="E939" t="s">
        <v>5061</v>
      </c>
      <c r="F939" t="s">
        <v>2852</v>
      </c>
      <c r="G939" t="s">
        <v>1396</v>
      </c>
      <c r="H939" t="s">
        <v>582</v>
      </c>
      <c r="I939" t="s">
        <v>583</v>
      </c>
      <c r="J939" t="s">
        <v>582</v>
      </c>
      <c r="K939" t="s">
        <v>583</v>
      </c>
      <c r="L939" t="s">
        <v>584</v>
      </c>
      <c r="M939" t="s">
        <v>5052</v>
      </c>
      <c r="N939" t="s">
        <v>1396</v>
      </c>
      <c r="O939" t="s">
        <v>583</v>
      </c>
      <c r="P939">
        <v>0</v>
      </c>
      <c r="Q939">
        <v>0</v>
      </c>
      <c r="R939">
        <v>79</v>
      </c>
      <c r="S939">
        <v>0</v>
      </c>
      <c r="T939">
        <v>0</v>
      </c>
      <c r="U939">
        <v>0</v>
      </c>
    </row>
    <row r="940" spans="1:21" x14ac:dyDescent="0.25">
      <c r="A940" t="s">
        <v>5062</v>
      </c>
      <c r="B940" t="s">
        <v>1454</v>
      </c>
      <c r="C940" t="s">
        <v>5063</v>
      </c>
      <c r="D940" t="s">
        <v>5064</v>
      </c>
      <c r="E940" t="s">
        <v>5065</v>
      </c>
      <c r="F940" t="s">
        <v>1626</v>
      </c>
      <c r="G940" t="s">
        <v>4999</v>
      </c>
      <c r="H940" t="s">
        <v>583</v>
      </c>
      <c r="I940" t="s">
        <v>582</v>
      </c>
      <c r="J940" t="s">
        <v>582</v>
      </c>
      <c r="K940" t="s">
        <v>582</v>
      </c>
      <c r="L940" t="s">
        <v>1396</v>
      </c>
      <c r="M940" t="s">
        <v>1396</v>
      </c>
      <c r="N940" t="s">
        <v>3015</v>
      </c>
      <c r="O940" t="s">
        <v>583</v>
      </c>
      <c r="P940">
        <v>0</v>
      </c>
      <c r="Q940">
        <v>0</v>
      </c>
      <c r="R940">
        <v>0</v>
      </c>
      <c r="S940">
        <v>0</v>
      </c>
      <c r="T940">
        <v>0</v>
      </c>
      <c r="U940">
        <v>0</v>
      </c>
    </row>
    <row r="941" spans="1:21" x14ac:dyDescent="0.25">
      <c r="A941" t="s">
        <v>5066</v>
      </c>
      <c r="B941" t="s">
        <v>5067</v>
      </c>
      <c r="C941" t="s">
        <v>5068</v>
      </c>
      <c r="D941" t="s">
        <v>5069</v>
      </c>
      <c r="E941" t="s">
        <v>5070</v>
      </c>
      <c r="F941" t="s">
        <v>1626</v>
      </c>
      <c r="G941" t="s">
        <v>4999</v>
      </c>
      <c r="H941" t="s">
        <v>583</v>
      </c>
      <c r="I941" t="s">
        <v>582</v>
      </c>
      <c r="J941" t="s">
        <v>582</v>
      </c>
      <c r="K941" t="s">
        <v>582</v>
      </c>
      <c r="L941" t="s">
        <v>1396</v>
      </c>
      <c r="M941" t="s">
        <v>1396</v>
      </c>
      <c r="N941" t="s">
        <v>3015</v>
      </c>
      <c r="O941" t="s">
        <v>583</v>
      </c>
      <c r="P941">
        <v>0</v>
      </c>
      <c r="Q941">
        <v>0</v>
      </c>
      <c r="R941">
        <v>0</v>
      </c>
      <c r="S941">
        <v>0</v>
      </c>
      <c r="T941">
        <v>0</v>
      </c>
      <c r="U941">
        <v>0</v>
      </c>
    </row>
    <row r="942" spans="1:21" x14ac:dyDescent="0.25">
      <c r="A942" t="s">
        <v>5071</v>
      </c>
      <c r="B942" t="s">
        <v>5072</v>
      </c>
      <c r="C942" t="s">
        <v>5073</v>
      </c>
      <c r="D942" t="s">
        <v>5074</v>
      </c>
      <c r="E942" t="s">
        <v>5075</v>
      </c>
      <c r="F942" t="s">
        <v>1626</v>
      </c>
      <c r="G942" t="s">
        <v>4999</v>
      </c>
      <c r="H942" t="s">
        <v>583</v>
      </c>
      <c r="I942" t="s">
        <v>582</v>
      </c>
      <c r="J942" t="s">
        <v>582</v>
      </c>
      <c r="K942" t="s">
        <v>582</v>
      </c>
      <c r="L942" t="s">
        <v>1396</v>
      </c>
      <c r="M942" t="s">
        <v>1396</v>
      </c>
      <c r="N942" t="s">
        <v>3015</v>
      </c>
      <c r="O942" t="s">
        <v>583</v>
      </c>
      <c r="P942">
        <v>0</v>
      </c>
      <c r="Q942">
        <v>0</v>
      </c>
      <c r="R942">
        <v>0</v>
      </c>
      <c r="S942">
        <v>0</v>
      </c>
      <c r="T942">
        <v>0</v>
      </c>
      <c r="U942">
        <v>0</v>
      </c>
    </row>
    <row r="943" spans="1:21" x14ac:dyDescent="0.25">
      <c r="A943" t="s">
        <v>5076</v>
      </c>
      <c r="B943" t="s">
        <v>1981</v>
      </c>
      <c r="C943" t="s">
        <v>5077</v>
      </c>
      <c r="D943" t="s">
        <v>5078</v>
      </c>
      <c r="E943" t="s">
        <v>5079</v>
      </c>
      <c r="F943" t="s">
        <v>1626</v>
      </c>
      <c r="G943" t="s">
        <v>4999</v>
      </c>
      <c r="H943" t="s">
        <v>583</v>
      </c>
      <c r="I943" t="s">
        <v>582</v>
      </c>
      <c r="J943" t="s">
        <v>582</v>
      </c>
      <c r="K943" t="s">
        <v>582</v>
      </c>
      <c r="L943" t="s">
        <v>1396</v>
      </c>
      <c r="M943" t="s">
        <v>1396</v>
      </c>
      <c r="N943" t="s">
        <v>4993</v>
      </c>
      <c r="O943" t="s">
        <v>583</v>
      </c>
      <c r="P943">
        <v>0</v>
      </c>
      <c r="Q943">
        <v>0</v>
      </c>
      <c r="R943">
        <v>0</v>
      </c>
      <c r="S943">
        <v>0</v>
      </c>
      <c r="T943">
        <v>0</v>
      </c>
      <c r="U943">
        <v>0</v>
      </c>
    </row>
    <row r="944" spans="1:21" x14ac:dyDescent="0.25">
      <c r="A944" t="s">
        <v>5080</v>
      </c>
      <c r="B944" t="s">
        <v>5081</v>
      </c>
      <c r="C944" t="s">
        <v>5082</v>
      </c>
      <c r="D944" t="s">
        <v>5083</v>
      </c>
      <c r="E944" t="s">
        <v>5084</v>
      </c>
      <c r="F944" t="s">
        <v>1626</v>
      </c>
      <c r="G944" t="s">
        <v>4999</v>
      </c>
      <c r="H944" t="s">
        <v>583</v>
      </c>
      <c r="I944" t="s">
        <v>582</v>
      </c>
      <c r="J944" t="s">
        <v>582</v>
      </c>
      <c r="K944" t="s">
        <v>582</v>
      </c>
      <c r="L944" t="s">
        <v>1396</v>
      </c>
      <c r="M944" t="s">
        <v>1396</v>
      </c>
      <c r="N944" t="s">
        <v>3015</v>
      </c>
      <c r="O944" t="s">
        <v>583</v>
      </c>
      <c r="P944">
        <v>0</v>
      </c>
      <c r="Q944">
        <v>0</v>
      </c>
      <c r="R944">
        <v>0</v>
      </c>
      <c r="S944">
        <v>0</v>
      </c>
      <c r="T944">
        <v>0</v>
      </c>
      <c r="U944">
        <v>0</v>
      </c>
    </row>
    <row r="945" spans="1:21" x14ac:dyDescent="0.25">
      <c r="A945" t="s">
        <v>5085</v>
      </c>
      <c r="B945" t="s">
        <v>1528</v>
      </c>
      <c r="C945" t="s">
        <v>5086</v>
      </c>
      <c r="D945" t="s">
        <v>5087</v>
      </c>
      <c r="E945" t="s">
        <v>5088</v>
      </c>
      <c r="F945" t="s">
        <v>1565</v>
      </c>
      <c r="G945" t="s">
        <v>1396</v>
      </c>
      <c r="H945" t="s">
        <v>582</v>
      </c>
      <c r="I945" t="s">
        <v>582</v>
      </c>
      <c r="J945" t="s">
        <v>582</v>
      </c>
      <c r="K945" t="s">
        <v>582</v>
      </c>
      <c r="L945" t="s">
        <v>1396</v>
      </c>
      <c r="M945" t="s">
        <v>1396</v>
      </c>
      <c r="N945" t="s">
        <v>1396</v>
      </c>
      <c r="O945" t="s">
        <v>582</v>
      </c>
      <c r="P945">
        <v>0</v>
      </c>
      <c r="Q945">
        <v>0</v>
      </c>
      <c r="R945">
        <v>0</v>
      </c>
      <c r="S945">
        <v>0</v>
      </c>
      <c r="T945">
        <v>0</v>
      </c>
      <c r="U945">
        <v>0</v>
      </c>
    </row>
    <row r="946" spans="1:21" x14ac:dyDescent="0.25">
      <c r="A946" t="s">
        <v>5089</v>
      </c>
      <c r="B946" t="s">
        <v>10</v>
      </c>
      <c r="C946" t="s">
        <v>5090</v>
      </c>
      <c r="D946" t="s">
        <v>5091</v>
      </c>
      <c r="E946" t="s">
        <v>5092</v>
      </c>
      <c r="F946" t="s">
        <v>1626</v>
      </c>
      <c r="G946" t="s">
        <v>1418</v>
      </c>
      <c r="H946" t="s">
        <v>583</v>
      </c>
      <c r="I946" t="s">
        <v>582</v>
      </c>
      <c r="J946" t="s">
        <v>582</v>
      </c>
      <c r="K946" t="s">
        <v>582</v>
      </c>
      <c r="L946" t="s">
        <v>1396</v>
      </c>
      <c r="M946" t="s">
        <v>1396</v>
      </c>
      <c r="N946" t="s">
        <v>4908</v>
      </c>
      <c r="O946" t="s">
        <v>583</v>
      </c>
      <c r="P946">
        <v>0</v>
      </c>
      <c r="Q946">
        <v>0</v>
      </c>
      <c r="R946">
        <v>0</v>
      </c>
      <c r="S946">
        <v>0</v>
      </c>
      <c r="T946">
        <v>0</v>
      </c>
      <c r="U946">
        <v>0</v>
      </c>
    </row>
    <row r="947" spans="1:21" x14ac:dyDescent="0.25">
      <c r="A947" t="s">
        <v>5093</v>
      </c>
      <c r="B947" t="s">
        <v>5094</v>
      </c>
      <c r="C947" t="s">
        <v>5095</v>
      </c>
      <c r="D947" t="s">
        <v>5096</v>
      </c>
      <c r="E947" t="s">
        <v>5097</v>
      </c>
      <c r="F947" t="s">
        <v>1626</v>
      </c>
      <c r="G947" t="s">
        <v>4999</v>
      </c>
      <c r="H947" t="s">
        <v>583</v>
      </c>
      <c r="I947" t="s">
        <v>582</v>
      </c>
      <c r="J947" t="s">
        <v>582</v>
      </c>
      <c r="K947" t="s">
        <v>582</v>
      </c>
      <c r="L947" t="s">
        <v>1396</v>
      </c>
      <c r="M947" t="s">
        <v>1396</v>
      </c>
      <c r="N947" t="s">
        <v>3639</v>
      </c>
      <c r="O947" t="s">
        <v>583</v>
      </c>
      <c r="P947">
        <v>0</v>
      </c>
      <c r="Q947">
        <v>0</v>
      </c>
      <c r="R947">
        <v>0</v>
      </c>
      <c r="S947">
        <v>0</v>
      </c>
      <c r="T947">
        <v>0</v>
      </c>
      <c r="U947">
        <v>0</v>
      </c>
    </row>
    <row r="948" spans="1:21" x14ac:dyDescent="0.25">
      <c r="A948" t="s">
        <v>5098</v>
      </c>
      <c r="B948" t="s">
        <v>5099</v>
      </c>
      <c r="C948" t="s">
        <v>5100</v>
      </c>
      <c r="D948" t="s">
        <v>5101</v>
      </c>
      <c r="E948" t="s">
        <v>5102</v>
      </c>
      <c r="F948" t="s">
        <v>2737</v>
      </c>
      <c r="G948" t="s">
        <v>1396</v>
      </c>
      <c r="H948" t="s">
        <v>582</v>
      </c>
      <c r="I948" t="s">
        <v>582</v>
      </c>
      <c r="J948" t="s">
        <v>582</v>
      </c>
      <c r="K948" t="s">
        <v>583</v>
      </c>
      <c r="L948" t="s">
        <v>993</v>
      </c>
      <c r="M948" t="s">
        <v>2226</v>
      </c>
      <c r="N948" t="s">
        <v>1396</v>
      </c>
      <c r="O948" t="s">
        <v>583</v>
      </c>
      <c r="P948">
        <v>0</v>
      </c>
      <c r="Q948">
        <v>0</v>
      </c>
      <c r="R948">
        <v>0</v>
      </c>
      <c r="S948">
        <v>0</v>
      </c>
      <c r="T948">
        <v>0</v>
      </c>
      <c r="U948">
        <v>0</v>
      </c>
    </row>
    <row r="949" spans="1:21" x14ac:dyDescent="0.25">
      <c r="A949" t="s">
        <v>5103</v>
      </c>
      <c r="B949" t="s">
        <v>1871</v>
      </c>
      <c r="C949" t="s">
        <v>2422</v>
      </c>
      <c r="D949" t="s">
        <v>5104</v>
      </c>
      <c r="E949" t="s">
        <v>5105</v>
      </c>
      <c r="F949" t="s">
        <v>2737</v>
      </c>
      <c r="G949" t="s">
        <v>1396</v>
      </c>
      <c r="H949" t="s">
        <v>582</v>
      </c>
      <c r="I949" t="s">
        <v>582</v>
      </c>
      <c r="J949" t="s">
        <v>582</v>
      </c>
      <c r="K949" t="s">
        <v>583</v>
      </c>
      <c r="L949" t="s">
        <v>993</v>
      </c>
      <c r="M949" t="s">
        <v>2226</v>
      </c>
      <c r="N949" t="s">
        <v>1396</v>
      </c>
      <c r="O949" t="s">
        <v>582</v>
      </c>
      <c r="P949">
        <v>0</v>
      </c>
      <c r="Q949">
        <v>0</v>
      </c>
      <c r="R949">
        <v>0</v>
      </c>
      <c r="S949">
        <v>0</v>
      </c>
      <c r="T949">
        <v>0</v>
      </c>
      <c r="U949">
        <v>0</v>
      </c>
    </row>
    <row r="950" spans="1:21" x14ac:dyDescent="0.25">
      <c r="A950" t="s">
        <v>5106</v>
      </c>
      <c r="B950" t="s">
        <v>5107</v>
      </c>
      <c r="C950" t="s">
        <v>5108</v>
      </c>
      <c r="D950" t="s">
        <v>5109</v>
      </c>
      <c r="E950" t="s">
        <v>5110</v>
      </c>
      <c r="F950" t="s">
        <v>2737</v>
      </c>
      <c r="G950" t="s">
        <v>1396</v>
      </c>
      <c r="H950" t="s">
        <v>582</v>
      </c>
      <c r="I950" t="s">
        <v>582</v>
      </c>
      <c r="J950" t="s">
        <v>582</v>
      </c>
      <c r="K950" t="s">
        <v>583</v>
      </c>
      <c r="L950" t="s">
        <v>993</v>
      </c>
      <c r="M950" t="s">
        <v>2226</v>
      </c>
      <c r="N950" t="s">
        <v>1396</v>
      </c>
      <c r="O950" t="s">
        <v>582</v>
      </c>
      <c r="P950">
        <v>0</v>
      </c>
      <c r="Q950">
        <v>0</v>
      </c>
      <c r="R950">
        <v>0</v>
      </c>
      <c r="S950">
        <v>0</v>
      </c>
      <c r="T950">
        <v>0</v>
      </c>
      <c r="U950">
        <v>0</v>
      </c>
    </row>
    <row r="951" spans="1:21" x14ac:dyDescent="0.25">
      <c r="A951" t="s">
        <v>5111</v>
      </c>
      <c r="B951" t="s">
        <v>5112</v>
      </c>
      <c r="C951" t="s">
        <v>5113</v>
      </c>
      <c r="D951" t="s">
        <v>5114</v>
      </c>
      <c r="E951" t="s">
        <v>5115</v>
      </c>
      <c r="F951" t="s">
        <v>2737</v>
      </c>
      <c r="G951" t="s">
        <v>1396</v>
      </c>
      <c r="H951" t="s">
        <v>582</v>
      </c>
      <c r="I951" t="s">
        <v>582</v>
      </c>
      <c r="J951" t="s">
        <v>582</v>
      </c>
      <c r="K951" t="s">
        <v>583</v>
      </c>
      <c r="L951" t="s">
        <v>993</v>
      </c>
      <c r="M951" t="s">
        <v>2226</v>
      </c>
      <c r="N951" t="s">
        <v>1396</v>
      </c>
      <c r="O951" t="s">
        <v>583</v>
      </c>
      <c r="P951">
        <v>0</v>
      </c>
      <c r="Q951">
        <v>0</v>
      </c>
      <c r="R951">
        <v>0</v>
      </c>
      <c r="S951">
        <v>0</v>
      </c>
      <c r="T951">
        <v>0</v>
      </c>
      <c r="U951">
        <v>0</v>
      </c>
    </row>
    <row r="952" spans="1:21" x14ac:dyDescent="0.25">
      <c r="A952" t="s">
        <v>5116</v>
      </c>
      <c r="B952" t="s">
        <v>5117</v>
      </c>
      <c r="C952" t="s">
        <v>5118</v>
      </c>
      <c r="D952" t="s">
        <v>5119</v>
      </c>
      <c r="E952" t="s">
        <v>5120</v>
      </c>
      <c r="F952" t="s">
        <v>2737</v>
      </c>
      <c r="G952" t="s">
        <v>1396</v>
      </c>
      <c r="H952" t="s">
        <v>582</v>
      </c>
      <c r="I952" t="s">
        <v>582</v>
      </c>
      <c r="J952" t="s">
        <v>582</v>
      </c>
      <c r="K952" t="s">
        <v>583</v>
      </c>
      <c r="L952" t="s">
        <v>993</v>
      </c>
      <c r="M952" t="s">
        <v>2226</v>
      </c>
      <c r="N952" t="s">
        <v>1396</v>
      </c>
      <c r="O952" t="s">
        <v>582</v>
      </c>
      <c r="P952">
        <v>0</v>
      </c>
      <c r="Q952">
        <v>0</v>
      </c>
      <c r="R952">
        <v>0</v>
      </c>
      <c r="S952">
        <v>0</v>
      </c>
      <c r="T952">
        <v>0</v>
      </c>
      <c r="U952">
        <v>0</v>
      </c>
    </row>
    <row r="953" spans="1:21" x14ac:dyDescent="0.25">
      <c r="A953" t="s">
        <v>5121</v>
      </c>
      <c r="B953" t="s">
        <v>5122</v>
      </c>
      <c r="C953" t="s">
        <v>5123</v>
      </c>
      <c r="D953" t="s">
        <v>5124</v>
      </c>
      <c r="E953" t="s">
        <v>5125</v>
      </c>
      <c r="F953" t="s">
        <v>2737</v>
      </c>
      <c r="G953" t="s">
        <v>1396</v>
      </c>
      <c r="H953" t="s">
        <v>582</v>
      </c>
      <c r="I953" t="s">
        <v>582</v>
      </c>
      <c r="J953" t="s">
        <v>582</v>
      </c>
      <c r="K953" t="s">
        <v>583</v>
      </c>
      <c r="L953" t="s">
        <v>993</v>
      </c>
      <c r="M953" t="s">
        <v>2226</v>
      </c>
      <c r="N953" t="s">
        <v>1396</v>
      </c>
      <c r="O953" t="s">
        <v>582</v>
      </c>
      <c r="P953">
        <v>0</v>
      </c>
      <c r="Q953">
        <v>0</v>
      </c>
      <c r="R953">
        <v>0</v>
      </c>
      <c r="S953">
        <v>0</v>
      </c>
      <c r="T953">
        <v>0</v>
      </c>
      <c r="U953">
        <v>0</v>
      </c>
    </row>
    <row r="954" spans="1:21" x14ac:dyDescent="0.25">
      <c r="A954" t="s">
        <v>5126</v>
      </c>
      <c r="B954" t="s">
        <v>5127</v>
      </c>
      <c r="C954" t="s">
        <v>5128</v>
      </c>
      <c r="D954" t="s">
        <v>5129</v>
      </c>
      <c r="E954" t="s">
        <v>5130</v>
      </c>
      <c r="F954" t="s">
        <v>1626</v>
      </c>
      <c r="G954" t="s">
        <v>4999</v>
      </c>
      <c r="H954" t="s">
        <v>583</v>
      </c>
      <c r="I954" t="s">
        <v>582</v>
      </c>
      <c r="J954" t="s">
        <v>582</v>
      </c>
      <c r="K954" t="s">
        <v>582</v>
      </c>
      <c r="L954" t="s">
        <v>1396</v>
      </c>
      <c r="M954" t="s">
        <v>1396</v>
      </c>
      <c r="N954" t="s">
        <v>2668</v>
      </c>
      <c r="O954" t="s">
        <v>583</v>
      </c>
      <c r="P954">
        <v>0</v>
      </c>
      <c r="Q954">
        <v>0</v>
      </c>
      <c r="R954">
        <v>0</v>
      </c>
      <c r="S954">
        <v>0</v>
      </c>
      <c r="T954">
        <v>0</v>
      </c>
      <c r="U954">
        <v>0</v>
      </c>
    </row>
    <row r="955" spans="1:21" x14ac:dyDescent="0.25">
      <c r="A955" t="s">
        <v>5131</v>
      </c>
      <c r="B955" t="s">
        <v>5132</v>
      </c>
      <c r="C955" t="s">
        <v>5133</v>
      </c>
      <c r="D955" t="s">
        <v>5134</v>
      </c>
      <c r="E955" t="s">
        <v>5135</v>
      </c>
      <c r="F955" t="s">
        <v>1626</v>
      </c>
      <c r="G955" t="s">
        <v>4999</v>
      </c>
      <c r="H955" t="s">
        <v>583</v>
      </c>
      <c r="I955" t="s">
        <v>582</v>
      </c>
      <c r="J955" t="s">
        <v>582</v>
      </c>
      <c r="K955" t="s">
        <v>582</v>
      </c>
      <c r="L955" t="s">
        <v>1396</v>
      </c>
      <c r="M955" t="s">
        <v>1396</v>
      </c>
      <c r="N955" t="s">
        <v>4993</v>
      </c>
      <c r="O955" t="s">
        <v>583</v>
      </c>
      <c r="P955">
        <v>0</v>
      </c>
      <c r="Q955">
        <v>0</v>
      </c>
      <c r="R955">
        <v>0</v>
      </c>
      <c r="S955">
        <v>0</v>
      </c>
      <c r="T955">
        <v>0</v>
      </c>
      <c r="U955">
        <v>0</v>
      </c>
    </row>
    <row r="956" spans="1:21" x14ac:dyDescent="0.25">
      <c r="A956" t="s">
        <v>5136</v>
      </c>
      <c r="B956" t="s">
        <v>3211</v>
      </c>
      <c r="C956" t="s">
        <v>5137</v>
      </c>
      <c r="D956" t="s">
        <v>5138</v>
      </c>
      <c r="E956" t="s">
        <v>5139</v>
      </c>
      <c r="F956" t="s">
        <v>1626</v>
      </c>
      <c r="G956" t="s">
        <v>4999</v>
      </c>
      <c r="H956" t="s">
        <v>583</v>
      </c>
      <c r="I956" t="s">
        <v>582</v>
      </c>
      <c r="J956" t="s">
        <v>582</v>
      </c>
      <c r="K956" t="s">
        <v>582</v>
      </c>
      <c r="L956" t="s">
        <v>1396</v>
      </c>
      <c r="M956" t="s">
        <v>1396</v>
      </c>
      <c r="N956" t="s">
        <v>3639</v>
      </c>
      <c r="O956" t="s">
        <v>583</v>
      </c>
      <c r="P956">
        <v>0</v>
      </c>
      <c r="Q956">
        <v>11</v>
      </c>
      <c r="R956">
        <v>0</v>
      </c>
      <c r="S956">
        <v>0</v>
      </c>
      <c r="T956">
        <v>0</v>
      </c>
      <c r="U956">
        <v>0</v>
      </c>
    </row>
    <row r="957" spans="1:21" x14ac:dyDescent="0.25">
      <c r="A957" t="s">
        <v>5140</v>
      </c>
      <c r="B957" t="s">
        <v>5141</v>
      </c>
      <c r="C957" t="s">
        <v>1967</v>
      </c>
      <c r="D957" t="s">
        <v>5142</v>
      </c>
      <c r="E957" t="s">
        <v>5143</v>
      </c>
      <c r="F957" t="s">
        <v>1626</v>
      </c>
      <c r="G957" t="s">
        <v>4999</v>
      </c>
      <c r="H957" t="s">
        <v>582</v>
      </c>
      <c r="I957" t="s">
        <v>582</v>
      </c>
      <c r="J957" t="s">
        <v>582</v>
      </c>
      <c r="K957" t="s">
        <v>582</v>
      </c>
      <c r="L957" t="s">
        <v>1396</v>
      </c>
      <c r="M957" t="s">
        <v>1396</v>
      </c>
      <c r="N957" t="s">
        <v>1396</v>
      </c>
      <c r="O957" t="s">
        <v>582</v>
      </c>
      <c r="P957">
        <v>0</v>
      </c>
      <c r="Q957">
        <v>0</v>
      </c>
      <c r="R957">
        <v>0</v>
      </c>
      <c r="S957">
        <v>0</v>
      </c>
      <c r="T957">
        <v>0</v>
      </c>
      <c r="U957">
        <v>0</v>
      </c>
    </row>
    <row r="958" spans="1:21" x14ac:dyDescent="0.25">
      <c r="A958" t="s">
        <v>5144</v>
      </c>
      <c r="B958" t="s">
        <v>4536</v>
      </c>
      <c r="C958" t="s">
        <v>5145</v>
      </c>
      <c r="D958" t="s">
        <v>5146</v>
      </c>
      <c r="E958" t="s">
        <v>5147</v>
      </c>
      <c r="F958" t="s">
        <v>2135</v>
      </c>
      <c r="G958" t="s">
        <v>1396</v>
      </c>
      <c r="H958" t="s">
        <v>582</v>
      </c>
      <c r="I958" t="s">
        <v>582</v>
      </c>
      <c r="J958" t="s">
        <v>582</v>
      </c>
      <c r="K958" t="s">
        <v>583</v>
      </c>
      <c r="L958" t="s">
        <v>993</v>
      </c>
      <c r="M958" t="s">
        <v>2136</v>
      </c>
      <c r="N958" t="s">
        <v>1396</v>
      </c>
      <c r="O958" t="s">
        <v>583</v>
      </c>
      <c r="P958">
        <v>0</v>
      </c>
      <c r="Q958">
        <v>0</v>
      </c>
      <c r="R958">
        <v>0</v>
      </c>
      <c r="S958">
        <v>0</v>
      </c>
      <c r="T958">
        <v>0</v>
      </c>
      <c r="U958">
        <v>0</v>
      </c>
    </row>
    <row r="959" spans="1:21" x14ac:dyDescent="0.25">
      <c r="A959" t="s">
        <v>5148</v>
      </c>
      <c r="B959" t="s">
        <v>2073</v>
      </c>
      <c r="C959" t="s">
        <v>5149</v>
      </c>
      <c r="D959" t="s">
        <v>5150</v>
      </c>
      <c r="E959" t="s">
        <v>5151</v>
      </c>
      <c r="F959" t="s">
        <v>2135</v>
      </c>
      <c r="G959" t="s">
        <v>1396</v>
      </c>
      <c r="H959" t="s">
        <v>582</v>
      </c>
      <c r="I959" t="s">
        <v>582</v>
      </c>
      <c r="J959" t="s">
        <v>582</v>
      </c>
      <c r="K959" t="s">
        <v>583</v>
      </c>
      <c r="L959" t="s">
        <v>993</v>
      </c>
      <c r="M959" t="s">
        <v>2136</v>
      </c>
      <c r="N959" t="s">
        <v>1396</v>
      </c>
      <c r="O959" t="s">
        <v>583</v>
      </c>
      <c r="P959">
        <v>0</v>
      </c>
      <c r="Q959">
        <v>0</v>
      </c>
      <c r="R959">
        <v>0</v>
      </c>
      <c r="S959">
        <v>0</v>
      </c>
      <c r="T959">
        <v>0</v>
      </c>
      <c r="U959">
        <v>0</v>
      </c>
    </row>
    <row r="960" spans="1:21" x14ac:dyDescent="0.25">
      <c r="A960" t="s">
        <v>5152</v>
      </c>
      <c r="B960" t="s">
        <v>666</v>
      </c>
      <c r="C960" t="s">
        <v>5153</v>
      </c>
      <c r="D960" t="s">
        <v>5154</v>
      </c>
      <c r="E960" t="s">
        <v>5155</v>
      </c>
      <c r="F960" t="s">
        <v>2135</v>
      </c>
      <c r="G960" t="s">
        <v>1396</v>
      </c>
      <c r="H960" t="s">
        <v>582</v>
      </c>
      <c r="I960" t="s">
        <v>582</v>
      </c>
      <c r="J960" t="s">
        <v>582</v>
      </c>
      <c r="K960" t="s">
        <v>583</v>
      </c>
      <c r="L960" t="s">
        <v>993</v>
      </c>
      <c r="M960" t="s">
        <v>2136</v>
      </c>
      <c r="N960" t="s">
        <v>1396</v>
      </c>
      <c r="O960" t="s">
        <v>583</v>
      </c>
      <c r="P960">
        <v>0</v>
      </c>
      <c r="Q960">
        <v>0</v>
      </c>
      <c r="R960">
        <v>0</v>
      </c>
      <c r="S960">
        <v>0</v>
      </c>
      <c r="T960">
        <v>0</v>
      </c>
      <c r="U960">
        <v>0</v>
      </c>
    </row>
    <row r="961" spans="1:21" x14ac:dyDescent="0.25">
      <c r="A961" t="s">
        <v>5156</v>
      </c>
      <c r="B961" t="s">
        <v>3068</v>
      </c>
      <c r="C961" t="s">
        <v>5157</v>
      </c>
      <c r="D961" t="s">
        <v>5158</v>
      </c>
      <c r="E961" t="s">
        <v>5159</v>
      </c>
      <c r="F961" t="s">
        <v>2135</v>
      </c>
      <c r="G961" t="s">
        <v>1396</v>
      </c>
      <c r="H961" t="s">
        <v>582</v>
      </c>
      <c r="I961" t="s">
        <v>582</v>
      </c>
      <c r="J961" t="s">
        <v>582</v>
      </c>
      <c r="K961" t="s">
        <v>583</v>
      </c>
      <c r="L961" t="s">
        <v>993</v>
      </c>
      <c r="M961" t="s">
        <v>2136</v>
      </c>
      <c r="N961" t="s">
        <v>1396</v>
      </c>
      <c r="O961" t="s">
        <v>583</v>
      </c>
      <c r="P961">
        <v>0</v>
      </c>
      <c r="Q961">
        <v>0</v>
      </c>
      <c r="R961">
        <v>0</v>
      </c>
      <c r="S961">
        <v>0</v>
      </c>
      <c r="T961">
        <v>0</v>
      </c>
      <c r="U961">
        <v>0</v>
      </c>
    </row>
    <row r="962" spans="1:21" x14ac:dyDescent="0.25">
      <c r="A962" t="s">
        <v>5160</v>
      </c>
      <c r="B962" t="s">
        <v>998</v>
      </c>
      <c r="C962" t="s">
        <v>5161</v>
      </c>
      <c r="D962" t="s">
        <v>5162</v>
      </c>
      <c r="E962" t="s">
        <v>5163</v>
      </c>
      <c r="F962" t="s">
        <v>2135</v>
      </c>
      <c r="G962" t="s">
        <v>1396</v>
      </c>
      <c r="H962" t="s">
        <v>582</v>
      </c>
      <c r="I962" t="s">
        <v>582</v>
      </c>
      <c r="J962" t="s">
        <v>582</v>
      </c>
      <c r="K962" t="s">
        <v>583</v>
      </c>
      <c r="L962" t="s">
        <v>993</v>
      </c>
      <c r="M962" t="s">
        <v>2136</v>
      </c>
      <c r="N962" t="s">
        <v>1396</v>
      </c>
      <c r="O962" t="s">
        <v>583</v>
      </c>
      <c r="P962">
        <v>0</v>
      </c>
      <c r="Q962">
        <v>0</v>
      </c>
      <c r="R962">
        <v>0</v>
      </c>
      <c r="S962">
        <v>0</v>
      </c>
      <c r="T962">
        <v>0</v>
      </c>
      <c r="U962">
        <v>0</v>
      </c>
    </row>
    <row r="963" spans="1:21" x14ac:dyDescent="0.25">
      <c r="A963" t="s">
        <v>5164</v>
      </c>
      <c r="B963" t="s">
        <v>5165</v>
      </c>
      <c r="C963" t="s">
        <v>5166</v>
      </c>
      <c r="D963" t="s">
        <v>5167</v>
      </c>
      <c r="E963" t="s">
        <v>5168</v>
      </c>
      <c r="F963" t="s">
        <v>2135</v>
      </c>
      <c r="G963" t="s">
        <v>1396</v>
      </c>
      <c r="H963" t="s">
        <v>582</v>
      </c>
      <c r="I963" t="s">
        <v>582</v>
      </c>
      <c r="J963" t="s">
        <v>582</v>
      </c>
      <c r="K963" t="s">
        <v>583</v>
      </c>
      <c r="L963" t="s">
        <v>993</v>
      </c>
      <c r="M963" t="s">
        <v>2136</v>
      </c>
      <c r="N963" t="s">
        <v>1396</v>
      </c>
      <c r="O963" t="s">
        <v>583</v>
      </c>
      <c r="P963">
        <v>0</v>
      </c>
      <c r="Q963">
        <v>0</v>
      </c>
      <c r="R963">
        <v>0</v>
      </c>
      <c r="S963">
        <v>0</v>
      </c>
      <c r="T963">
        <v>0</v>
      </c>
      <c r="U963">
        <v>0</v>
      </c>
    </row>
    <row r="964" spans="1:21" x14ac:dyDescent="0.25">
      <c r="A964" t="s">
        <v>5169</v>
      </c>
      <c r="B964" t="s">
        <v>1283</v>
      </c>
      <c r="C964" t="s">
        <v>1284</v>
      </c>
      <c r="D964" t="s">
        <v>1285</v>
      </c>
      <c r="E964" t="s">
        <v>1286</v>
      </c>
      <c r="F964" t="s">
        <v>581</v>
      </c>
      <c r="G964" t="s">
        <v>1396</v>
      </c>
      <c r="H964" t="s">
        <v>583</v>
      </c>
      <c r="I964" t="s">
        <v>582</v>
      </c>
      <c r="J964" t="s">
        <v>582</v>
      </c>
      <c r="K964" t="s">
        <v>582</v>
      </c>
      <c r="L964" t="s">
        <v>1396</v>
      </c>
      <c r="M964" t="s">
        <v>1396</v>
      </c>
      <c r="N964" t="s">
        <v>1396</v>
      </c>
      <c r="O964" t="s">
        <v>583</v>
      </c>
      <c r="P964">
        <v>15</v>
      </c>
      <c r="Q964">
        <v>40</v>
      </c>
      <c r="R964">
        <v>0</v>
      </c>
      <c r="S964">
        <v>0</v>
      </c>
      <c r="T964">
        <v>0</v>
      </c>
      <c r="U964">
        <v>0</v>
      </c>
    </row>
    <row r="965" spans="1:21" x14ac:dyDescent="0.25">
      <c r="A965" t="s">
        <v>5170</v>
      </c>
      <c r="B965" t="s">
        <v>2455</v>
      </c>
      <c r="C965" t="s">
        <v>5171</v>
      </c>
      <c r="D965" t="s">
        <v>5172</v>
      </c>
      <c r="E965" t="s">
        <v>5173</v>
      </c>
      <c r="F965" t="s">
        <v>1507</v>
      </c>
      <c r="G965" t="s">
        <v>1396</v>
      </c>
      <c r="H965" t="s">
        <v>582</v>
      </c>
      <c r="I965" t="s">
        <v>582</v>
      </c>
      <c r="J965" t="s">
        <v>582</v>
      </c>
      <c r="K965" t="s">
        <v>582</v>
      </c>
      <c r="L965" t="s">
        <v>1396</v>
      </c>
      <c r="M965" t="s">
        <v>1396</v>
      </c>
      <c r="N965" t="s">
        <v>1396</v>
      </c>
      <c r="O965" t="s">
        <v>582</v>
      </c>
      <c r="P965">
        <v>0</v>
      </c>
      <c r="Q965">
        <v>0</v>
      </c>
      <c r="R965">
        <v>0</v>
      </c>
      <c r="S965">
        <v>0</v>
      </c>
      <c r="T965">
        <v>0</v>
      </c>
      <c r="U965">
        <v>0</v>
      </c>
    </row>
    <row r="966" spans="1:21" x14ac:dyDescent="0.25">
      <c r="A966" t="s">
        <v>5174</v>
      </c>
      <c r="B966" t="s">
        <v>5175</v>
      </c>
      <c r="C966" t="s">
        <v>5176</v>
      </c>
      <c r="D966" t="s">
        <v>5177</v>
      </c>
      <c r="E966" t="s">
        <v>5178</v>
      </c>
      <c r="F966" t="s">
        <v>1407</v>
      </c>
      <c r="G966" t="s">
        <v>1386</v>
      </c>
      <c r="H966" t="s">
        <v>583</v>
      </c>
      <c r="I966" t="s">
        <v>582</v>
      </c>
      <c r="J966" t="s">
        <v>582</v>
      </c>
      <c r="K966" t="s">
        <v>582</v>
      </c>
      <c r="L966" t="s">
        <v>1396</v>
      </c>
      <c r="M966" t="s">
        <v>1396</v>
      </c>
      <c r="N966" t="s">
        <v>1396</v>
      </c>
      <c r="O966" t="s">
        <v>583</v>
      </c>
      <c r="P966">
        <v>15</v>
      </c>
      <c r="Q966">
        <v>0</v>
      </c>
      <c r="R966">
        <v>0</v>
      </c>
      <c r="S966">
        <v>0</v>
      </c>
      <c r="T966">
        <v>0</v>
      </c>
      <c r="U966">
        <v>0</v>
      </c>
    </row>
    <row r="967" spans="1:21" x14ac:dyDescent="0.25">
      <c r="A967" t="s">
        <v>5179</v>
      </c>
      <c r="B967" t="s">
        <v>5180</v>
      </c>
      <c r="C967" t="s">
        <v>5181</v>
      </c>
      <c r="D967" t="s">
        <v>5182</v>
      </c>
      <c r="E967" t="s">
        <v>5183</v>
      </c>
      <c r="F967" t="s">
        <v>2440</v>
      </c>
      <c r="G967" t="s">
        <v>1396</v>
      </c>
      <c r="H967" t="s">
        <v>583</v>
      </c>
      <c r="I967" t="s">
        <v>583</v>
      </c>
      <c r="J967" t="s">
        <v>582</v>
      </c>
      <c r="K967" t="s">
        <v>582</v>
      </c>
      <c r="L967" t="s">
        <v>1396</v>
      </c>
      <c r="M967" t="s">
        <v>1396</v>
      </c>
      <c r="N967" t="s">
        <v>1396</v>
      </c>
      <c r="O967" t="s">
        <v>583</v>
      </c>
      <c r="P967">
        <v>0</v>
      </c>
      <c r="Q967">
        <v>8</v>
      </c>
      <c r="R967">
        <v>0</v>
      </c>
      <c r="S967">
        <v>16</v>
      </c>
      <c r="T967">
        <v>0</v>
      </c>
      <c r="U967">
        <v>0</v>
      </c>
    </row>
    <row r="968" spans="1:21" x14ac:dyDescent="0.25">
      <c r="A968" t="s">
        <v>5184</v>
      </c>
      <c r="B968" t="s">
        <v>5185</v>
      </c>
      <c r="C968" t="s">
        <v>5186</v>
      </c>
      <c r="D968" t="s">
        <v>5187</v>
      </c>
      <c r="E968" t="s">
        <v>5188</v>
      </c>
      <c r="F968" t="s">
        <v>2852</v>
      </c>
      <c r="G968" t="s">
        <v>1396</v>
      </c>
      <c r="H968" t="s">
        <v>583</v>
      </c>
      <c r="I968" t="s">
        <v>582</v>
      </c>
      <c r="J968" t="s">
        <v>582</v>
      </c>
      <c r="K968" t="s">
        <v>582</v>
      </c>
      <c r="L968" t="s">
        <v>1396</v>
      </c>
      <c r="M968" t="s">
        <v>1396</v>
      </c>
      <c r="N968" t="s">
        <v>1396</v>
      </c>
      <c r="O968" t="s">
        <v>583</v>
      </c>
      <c r="P968">
        <v>35</v>
      </c>
      <c r="Q968">
        <v>44</v>
      </c>
      <c r="R968">
        <v>0</v>
      </c>
      <c r="S968">
        <v>0</v>
      </c>
      <c r="T968">
        <v>0</v>
      </c>
      <c r="U968">
        <v>0</v>
      </c>
    </row>
    <row r="969" spans="1:21" x14ac:dyDescent="0.25">
      <c r="A969" t="s">
        <v>5189</v>
      </c>
      <c r="B969" t="s">
        <v>5190</v>
      </c>
      <c r="C969" t="s">
        <v>5191</v>
      </c>
      <c r="D969" t="s">
        <v>5192</v>
      </c>
      <c r="E969" t="s">
        <v>5193</v>
      </c>
      <c r="F969" t="s">
        <v>2440</v>
      </c>
      <c r="G969" t="s">
        <v>1396</v>
      </c>
      <c r="H969" t="s">
        <v>582</v>
      </c>
      <c r="I969" t="s">
        <v>582</v>
      </c>
      <c r="J969" t="s">
        <v>582</v>
      </c>
      <c r="K969" t="s">
        <v>582</v>
      </c>
      <c r="L969" t="s">
        <v>1396</v>
      </c>
      <c r="M969" t="s">
        <v>1396</v>
      </c>
      <c r="N969" t="s">
        <v>1396</v>
      </c>
      <c r="O969" t="s">
        <v>582</v>
      </c>
      <c r="P969">
        <v>0</v>
      </c>
      <c r="Q969">
        <v>0</v>
      </c>
      <c r="R969">
        <v>0</v>
      </c>
      <c r="S969">
        <v>0</v>
      </c>
      <c r="T969">
        <v>0</v>
      </c>
      <c r="U969">
        <v>0</v>
      </c>
    </row>
    <row r="970" spans="1:21" x14ac:dyDescent="0.25">
      <c r="A970" t="s">
        <v>5194</v>
      </c>
      <c r="B970" t="s">
        <v>1784</v>
      </c>
      <c r="C970" t="s">
        <v>5195</v>
      </c>
      <c r="D970" t="s">
        <v>5196</v>
      </c>
      <c r="E970" t="s">
        <v>5197</v>
      </c>
      <c r="F970" t="s">
        <v>3105</v>
      </c>
      <c r="G970" t="s">
        <v>1396</v>
      </c>
      <c r="H970" t="s">
        <v>583</v>
      </c>
      <c r="I970" t="s">
        <v>582</v>
      </c>
      <c r="J970" t="s">
        <v>582</v>
      </c>
      <c r="K970" t="s">
        <v>582</v>
      </c>
      <c r="L970" t="s">
        <v>1396</v>
      </c>
      <c r="M970" t="s">
        <v>1396</v>
      </c>
      <c r="N970" t="s">
        <v>1396</v>
      </c>
      <c r="O970" t="s">
        <v>583</v>
      </c>
      <c r="P970">
        <v>80</v>
      </c>
      <c r="Q970">
        <v>4</v>
      </c>
      <c r="R970">
        <v>0</v>
      </c>
      <c r="S970">
        <v>0</v>
      </c>
      <c r="T970">
        <v>0</v>
      </c>
      <c r="U970">
        <v>0</v>
      </c>
    </row>
    <row r="971" spans="1:21" x14ac:dyDescent="0.25">
      <c r="A971" t="s">
        <v>5198</v>
      </c>
      <c r="B971" t="s">
        <v>5199</v>
      </c>
      <c r="C971" t="s">
        <v>5200</v>
      </c>
      <c r="D971" t="s">
        <v>5201</v>
      </c>
      <c r="E971" t="s">
        <v>5202</v>
      </c>
      <c r="F971" t="s">
        <v>1626</v>
      </c>
      <c r="G971" t="s">
        <v>1396</v>
      </c>
      <c r="H971" t="s">
        <v>582</v>
      </c>
      <c r="I971" t="s">
        <v>582</v>
      </c>
      <c r="J971" t="s">
        <v>582</v>
      </c>
      <c r="K971" t="s">
        <v>583</v>
      </c>
      <c r="L971" t="s">
        <v>590</v>
      </c>
      <c r="M971" t="s">
        <v>2668</v>
      </c>
      <c r="N971" t="s">
        <v>1396</v>
      </c>
      <c r="O971" t="s">
        <v>583</v>
      </c>
      <c r="P971">
        <v>0</v>
      </c>
      <c r="Q971">
        <v>0</v>
      </c>
      <c r="R971">
        <v>0</v>
      </c>
      <c r="S971">
        <v>0</v>
      </c>
      <c r="T971">
        <v>0</v>
      </c>
      <c r="U971">
        <v>0</v>
      </c>
    </row>
    <row r="972" spans="1:21" x14ac:dyDescent="0.25">
      <c r="A972" t="s">
        <v>5203</v>
      </c>
      <c r="B972" t="s">
        <v>5204</v>
      </c>
      <c r="C972" t="s">
        <v>5205</v>
      </c>
      <c r="D972" t="s">
        <v>5206</v>
      </c>
      <c r="E972" t="s">
        <v>5207</v>
      </c>
      <c r="F972" t="s">
        <v>1626</v>
      </c>
      <c r="G972" t="s">
        <v>1396</v>
      </c>
      <c r="H972" t="s">
        <v>582</v>
      </c>
      <c r="I972" t="s">
        <v>582</v>
      </c>
      <c r="J972" t="s">
        <v>582</v>
      </c>
      <c r="K972" t="s">
        <v>583</v>
      </c>
      <c r="L972" t="s">
        <v>590</v>
      </c>
      <c r="M972" t="s">
        <v>5208</v>
      </c>
      <c r="N972" t="s">
        <v>1396</v>
      </c>
      <c r="O972" t="s">
        <v>583</v>
      </c>
      <c r="P972">
        <v>0</v>
      </c>
      <c r="Q972">
        <v>0</v>
      </c>
      <c r="R972">
        <v>0</v>
      </c>
      <c r="S972">
        <v>0</v>
      </c>
      <c r="T972">
        <v>0</v>
      </c>
      <c r="U972">
        <v>0</v>
      </c>
    </row>
    <row r="973" spans="1:21" x14ac:dyDescent="0.25">
      <c r="A973" t="s">
        <v>5209</v>
      </c>
      <c r="B973" t="s">
        <v>1871</v>
      </c>
      <c r="C973" t="s">
        <v>5210</v>
      </c>
      <c r="D973" t="s">
        <v>5211</v>
      </c>
      <c r="E973" t="s">
        <v>5212</v>
      </c>
      <c r="F973" t="s">
        <v>1626</v>
      </c>
      <c r="G973" t="s">
        <v>1396</v>
      </c>
      <c r="H973" t="s">
        <v>582</v>
      </c>
      <c r="I973" t="s">
        <v>582</v>
      </c>
      <c r="J973" t="s">
        <v>582</v>
      </c>
      <c r="K973" t="s">
        <v>583</v>
      </c>
      <c r="L973" t="s">
        <v>590</v>
      </c>
      <c r="M973" t="s">
        <v>1627</v>
      </c>
      <c r="N973" t="s">
        <v>1396</v>
      </c>
      <c r="O973" t="s">
        <v>583</v>
      </c>
      <c r="P973">
        <v>0</v>
      </c>
      <c r="Q973">
        <v>0</v>
      </c>
      <c r="R973">
        <v>0</v>
      </c>
      <c r="S973">
        <v>0</v>
      </c>
      <c r="T973">
        <v>0</v>
      </c>
      <c r="U973">
        <v>0</v>
      </c>
    </row>
    <row r="974" spans="1:21" x14ac:dyDescent="0.25">
      <c r="A974" t="s">
        <v>5213</v>
      </c>
      <c r="B974" t="s">
        <v>1274</v>
      </c>
      <c r="C974" t="s">
        <v>894</v>
      </c>
      <c r="D974" t="s">
        <v>5214</v>
      </c>
      <c r="E974" t="s">
        <v>5215</v>
      </c>
      <c r="F974" t="s">
        <v>1626</v>
      </c>
      <c r="G974" t="s">
        <v>1396</v>
      </c>
      <c r="H974" t="s">
        <v>583</v>
      </c>
      <c r="I974" t="s">
        <v>582</v>
      </c>
      <c r="J974" t="s">
        <v>582</v>
      </c>
      <c r="K974" t="s">
        <v>582</v>
      </c>
      <c r="L974" t="s">
        <v>1396</v>
      </c>
      <c r="M974" t="s">
        <v>1396</v>
      </c>
      <c r="N974" t="s">
        <v>4908</v>
      </c>
      <c r="O974" t="s">
        <v>583</v>
      </c>
      <c r="P974">
        <v>0</v>
      </c>
      <c r="Q974">
        <v>0</v>
      </c>
      <c r="R974">
        <v>0</v>
      </c>
      <c r="S974">
        <v>0</v>
      </c>
      <c r="T974">
        <v>0</v>
      </c>
      <c r="U974">
        <v>0</v>
      </c>
    </row>
    <row r="975" spans="1:21" x14ac:dyDescent="0.25">
      <c r="A975" t="s">
        <v>5216</v>
      </c>
      <c r="B975" t="s">
        <v>5217</v>
      </c>
      <c r="C975" t="s">
        <v>5218</v>
      </c>
      <c r="D975" t="s">
        <v>5219</v>
      </c>
      <c r="E975" t="s">
        <v>5220</v>
      </c>
      <c r="F975" t="s">
        <v>4507</v>
      </c>
      <c r="G975" t="s">
        <v>1396</v>
      </c>
      <c r="H975" t="s">
        <v>583</v>
      </c>
      <c r="I975" t="s">
        <v>582</v>
      </c>
      <c r="J975" t="s">
        <v>582</v>
      </c>
      <c r="K975" t="s">
        <v>583</v>
      </c>
      <c r="L975" t="s">
        <v>590</v>
      </c>
      <c r="M975" t="s">
        <v>4507</v>
      </c>
      <c r="N975" t="s">
        <v>1396</v>
      </c>
      <c r="O975" t="s">
        <v>583</v>
      </c>
      <c r="P975">
        <v>50</v>
      </c>
      <c r="Q975">
        <v>0</v>
      </c>
      <c r="R975">
        <v>0</v>
      </c>
      <c r="S975">
        <v>0</v>
      </c>
      <c r="T975">
        <v>0</v>
      </c>
      <c r="U975">
        <v>0</v>
      </c>
    </row>
    <row r="976" spans="1:21" x14ac:dyDescent="0.25">
      <c r="A976" t="s">
        <v>5221</v>
      </c>
      <c r="B976" t="s">
        <v>1287</v>
      </c>
      <c r="C976" t="s">
        <v>1288</v>
      </c>
      <c r="D976" t="s">
        <v>1289</v>
      </c>
      <c r="E976" t="s">
        <v>1290</v>
      </c>
      <c r="F976" t="s">
        <v>581</v>
      </c>
      <c r="G976" t="s">
        <v>1396</v>
      </c>
      <c r="H976" t="s">
        <v>582</v>
      </c>
      <c r="I976" t="s">
        <v>582</v>
      </c>
      <c r="J976" t="s">
        <v>582</v>
      </c>
      <c r="K976" t="s">
        <v>582</v>
      </c>
      <c r="L976" t="s">
        <v>1396</v>
      </c>
      <c r="M976" t="s">
        <v>1396</v>
      </c>
      <c r="N976" t="s">
        <v>1396</v>
      </c>
      <c r="O976" t="s">
        <v>582</v>
      </c>
      <c r="P976">
        <v>0</v>
      </c>
      <c r="Q976">
        <v>0</v>
      </c>
      <c r="R976">
        <v>0</v>
      </c>
      <c r="S976">
        <v>0</v>
      </c>
      <c r="T976">
        <v>0</v>
      </c>
      <c r="U976">
        <v>0</v>
      </c>
    </row>
    <row r="977" spans="1:21" x14ac:dyDescent="0.25">
      <c r="A977" t="s">
        <v>5222</v>
      </c>
      <c r="B977" t="s">
        <v>1291</v>
      </c>
      <c r="C977" t="s">
        <v>1292</v>
      </c>
      <c r="D977" t="s">
        <v>1293</v>
      </c>
      <c r="E977" t="s">
        <v>1294</v>
      </c>
      <c r="F977" t="s">
        <v>581</v>
      </c>
      <c r="G977" t="s">
        <v>1396</v>
      </c>
      <c r="H977" t="s">
        <v>582</v>
      </c>
      <c r="I977" t="s">
        <v>583</v>
      </c>
      <c r="J977" t="s">
        <v>582</v>
      </c>
      <c r="K977" t="s">
        <v>583</v>
      </c>
      <c r="L977" t="s">
        <v>584</v>
      </c>
      <c r="M977" t="s">
        <v>831</v>
      </c>
      <c r="N977" t="s">
        <v>1396</v>
      </c>
      <c r="O977" t="s">
        <v>583</v>
      </c>
      <c r="P977">
        <v>0</v>
      </c>
      <c r="Q977">
        <v>0</v>
      </c>
      <c r="R977">
        <v>0</v>
      </c>
      <c r="S977">
        <v>90</v>
      </c>
      <c r="T977">
        <v>0</v>
      </c>
      <c r="U977">
        <v>0</v>
      </c>
    </row>
    <row r="978" spans="1:21" x14ac:dyDescent="0.25">
      <c r="A978" t="s">
        <v>5223</v>
      </c>
      <c r="B978" t="s">
        <v>1295</v>
      </c>
      <c r="C978" t="s">
        <v>894</v>
      </c>
      <c r="D978" t="s">
        <v>1296</v>
      </c>
      <c r="E978" t="s">
        <v>1297</v>
      </c>
      <c r="F978" t="s">
        <v>581</v>
      </c>
      <c r="G978" t="s">
        <v>1396</v>
      </c>
      <c r="H978" t="s">
        <v>583</v>
      </c>
      <c r="I978" t="s">
        <v>582</v>
      </c>
      <c r="J978" t="s">
        <v>582</v>
      </c>
      <c r="K978" t="s">
        <v>582</v>
      </c>
      <c r="L978" t="s">
        <v>1396</v>
      </c>
      <c r="M978" t="s">
        <v>1396</v>
      </c>
      <c r="N978" t="s">
        <v>1298</v>
      </c>
      <c r="O978" t="s">
        <v>583</v>
      </c>
      <c r="P978">
        <v>0</v>
      </c>
      <c r="Q978">
        <v>0</v>
      </c>
      <c r="R978">
        <v>0</v>
      </c>
      <c r="S978">
        <v>0</v>
      </c>
      <c r="T978">
        <v>0</v>
      </c>
      <c r="U978">
        <v>0</v>
      </c>
    </row>
    <row r="979" spans="1:21" x14ac:dyDescent="0.25">
      <c r="A979" t="s">
        <v>5224</v>
      </c>
      <c r="B979" t="s">
        <v>1647</v>
      </c>
      <c r="C979" t="s">
        <v>5225</v>
      </c>
      <c r="D979" t="s">
        <v>5226</v>
      </c>
      <c r="E979" t="s">
        <v>5227</v>
      </c>
      <c r="F979" t="s">
        <v>4025</v>
      </c>
      <c r="G979" t="s">
        <v>1396</v>
      </c>
      <c r="H979" t="s">
        <v>582</v>
      </c>
      <c r="I979" t="s">
        <v>583</v>
      </c>
      <c r="J979" t="s">
        <v>582</v>
      </c>
      <c r="K979" t="s">
        <v>582</v>
      </c>
      <c r="L979" t="s">
        <v>1396</v>
      </c>
      <c r="M979" t="s">
        <v>1396</v>
      </c>
      <c r="N979" t="s">
        <v>1396</v>
      </c>
      <c r="O979" t="s">
        <v>583</v>
      </c>
      <c r="P979">
        <v>0</v>
      </c>
      <c r="Q979">
        <v>0</v>
      </c>
      <c r="R979">
        <v>0</v>
      </c>
      <c r="S979">
        <v>0</v>
      </c>
      <c r="T979">
        <v>0</v>
      </c>
      <c r="U979">
        <v>0</v>
      </c>
    </row>
    <row r="980" spans="1:21" x14ac:dyDescent="0.25">
      <c r="A980" t="s">
        <v>5228</v>
      </c>
      <c r="B980" t="s">
        <v>5229</v>
      </c>
      <c r="C980" t="s">
        <v>5230</v>
      </c>
      <c r="D980" t="s">
        <v>5231</v>
      </c>
      <c r="E980" t="s">
        <v>5232</v>
      </c>
      <c r="F980" t="s">
        <v>1507</v>
      </c>
      <c r="G980" t="s">
        <v>1396</v>
      </c>
      <c r="H980" t="s">
        <v>583</v>
      </c>
      <c r="I980" t="s">
        <v>583</v>
      </c>
      <c r="J980" t="s">
        <v>582</v>
      </c>
      <c r="K980" t="s">
        <v>582</v>
      </c>
      <c r="L980" t="s">
        <v>1396</v>
      </c>
      <c r="M980" t="s">
        <v>1396</v>
      </c>
      <c r="N980" t="s">
        <v>1396</v>
      </c>
      <c r="O980" t="s">
        <v>583</v>
      </c>
      <c r="P980">
        <v>38</v>
      </c>
      <c r="Q980">
        <v>6</v>
      </c>
      <c r="R980">
        <v>0</v>
      </c>
      <c r="S980">
        <v>0</v>
      </c>
      <c r="T980">
        <v>0</v>
      </c>
      <c r="U980">
        <v>0</v>
      </c>
    </row>
    <row r="981" spans="1:21" x14ac:dyDescent="0.25">
      <c r="A981" t="s">
        <v>5233</v>
      </c>
      <c r="B981" t="s">
        <v>5234</v>
      </c>
      <c r="C981" t="s">
        <v>5235</v>
      </c>
      <c r="D981" t="s">
        <v>5236</v>
      </c>
      <c r="E981" t="s">
        <v>5237</v>
      </c>
      <c r="F981" t="s">
        <v>1407</v>
      </c>
      <c r="G981" t="s">
        <v>1386</v>
      </c>
      <c r="H981" t="s">
        <v>582</v>
      </c>
      <c r="I981" t="s">
        <v>583</v>
      </c>
      <c r="J981" t="s">
        <v>582</v>
      </c>
      <c r="K981" t="s">
        <v>582</v>
      </c>
      <c r="L981" t="s">
        <v>1396</v>
      </c>
      <c r="M981" t="s">
        <v>1396</v>
      </c>
      <c r="N981" t="s">
        <v>1396</v>
      </c>
      <c r="O981" t="s">
        <v>583</v>
      </c>
      <c r="P981">
        <v>0</v>
      </c>
      <c r="Q981">
        <v>0</v>
      </c>
      <c r="R981">
        <v>15</v>
      </c>
      <c r="S981">
        <v>0</v>
      </c>
      <c r="T981">
        <v>0</v>
      </c>
      <c r="U981">
        <v>0</v>
      </c>
    </row>
    <row r="982" spans="1:21" x14ac:dyDescent="0.25">
      <c r="A982" t="s">
        <v>5238</v>
      </c>
      <c r="B982" t="s">
        <v>487</v>
      </c>
      <c r="C982" t="s">
        <v>1299</v>
      </c>
      <c r="D982" t="s">
        <v>1300</v>
      </c>
      <c r="E982" t="s">
        <v>1301</v>
      </c>
      <c r="F982" t="s">
        <v>581</v>
      </c>
      <c r="G982" t="s">
        <v>1396</v>
      </c>
      <c r="H982" t="s">
        <v>583</v>
      </c>
      <c r="I982" t="s">
        <v>582</v>
      </c>
      <c r="J982" t="s">
        <v>582</v>
      </c>
      <c r="K982" t="s">
        <v>582</v>
      </c>
      <c r="L982" t="s">
        <v>1396</v>
      </c>
      <c r="M982" t="s">
        <v>1396</v>
      </c>
      <c r="N982" t="s">
        <v>840</v>
      </c>
      <c r="O982" t="s">
        <v>583</v>
      </c>
      <c r="P982">
        <v>0</v>
      </c>
      <c r="Q982">
        <v>0</v>
      </c>
      <c r="R982">
        <v>0</v>
      </c>
      <c r="S982">
        <v>0</v>
      </c>
      <c r="T982">
        <v>0</v>
      </c>
      <c r="U982">
        <v>0</v>
      </c>
    </row>
    <row r="983" spans="1:21" x14ac:dyDescent="0.25">
      <c r="A983" t="s">
        <v>5239</v>
      </c>
      <c r="B983" t="s">
        <v>5240</v>
      </c>
      <c r="C983" t="s">
        <v>5241</v>
      </c>
      <c r="D983" t="s">
        <v>5242</v>
      </c>
      <c r="E983" t="s">
        <v>5243</v>
      </c>
      <c r="F983" t="s">
        <v>1407</v>
      </c>
      <c r="G983" t="s">
        <v>1413</v>
      </c>
      <c r="H983" t="s">
        <v>583</v>
      </c>
      <c r="I983" t="s">
        <v>582</v>
      </c>
      <c r="J983" t="s">
        <v>582</v>
      </c>
      <c r="K983" t="s">
        <v>582</v>
      </c>
      <c r="L983" t="s">
        <v>1396</v>
      </c>
      <c r="M983" t="s">
        <v>1396</v>
      </c>
      <c r="N983" t="s">
        <v>1396</v>
      </c>
      <c r="O983" t="s">
        <v>583</v>
      </c>
      <c r="P983">
        <v>52</v>
      </c>
      <c r="Q983">
        <v>211</v>
      </c>
      <c r="R983">
        <v>0</v>
      </c>
      <c r="S983">
        <v>0</v>
      </c>
      <c r="T983">
        <v>0</v>
      </c>
      <c r="U983">
        <v>0</v>
      </c>
    </row>
    <row r="984" spans="1:21" x14ac:dyDescent="0.25">
      <c r="A984" t="s">
        <v>5244</v>
      </c>
      <c r="B984" t="s">
        <v>5245</v>
      </c>
      <c r="C984" t="s">
        <v>5246</v>
      </c>
      <c r="D984" t="s">
        <v>5247</v>
      </c>
      <c r="E984" t="s">
        <v>5248</v>
      </c>
      <c r="F984" t="s">
        <v>1407</v>
      </c>
      <c r="G984" t="s">
        <v>1644</v>
      </c>
      <c r="H984" t="s">
        <v>583</v>
      </c>
      <c r="I984" t="s">
        <v>582</v>
      </c>
      <c r="J984" t="s">
        <v>582</v>
      </c>
      <c r="K984" t="s">
        <v>582</v>
      </c>
      <c r="L984" t="s">
        <v>1396</v>
      </c>
      <c r="M984" t="s">
        <v>1396</v>
      </c>
      <c r="N984" t="s">
        <v>4518</v>
      </c>
      <c r="O984" t="s">
        <v>583</v>
      </c>
      <c r="P984">
        <v>0</v>
      </c>
      <c r="Q984">
        <v>0</v>
      </c>
      <c r="R984">
        <v>0</v>
      </c>
      <c r="S984">
        <v>0</v>
      </c>
      <c r="T984">
        <v>0</v>
      </c>
      <c r="U984">
        <v>0</v>
      </c>
    </row>
    <row r="985" spans="1:21" x14ac:dyDescent="0.25">
      <c r="A985" t="s">
        <v>5249</v>
      </c>
      <c r="B985" t="s">
        <v>1518</v>
      </c>
      <c r="C985" t="s">
        <v>5250</v>
      </c>
      <c r="D985" t="s">
        <v>5251</v>
      </c>
      <c r="E985" t="s">
        <v>5252</v>
      </c>
      <c r="F985" t="s">
        <v>1626</v>
      </c>
      <c r="G985" t="s">
        <v>1396</v>
      </c>
      <c r="H985" t="s">
        <v>582</v>
      </c>
      <c r="I985" t="s">
        <v>582</v>
      </c>
      <c r="J985" t="s">
        <v>582</v>
      </c>
      <c r="K985" t="s">
        <v>583</v>
      </c>
      <c r="L985" t="s">
        <v>584</v>
      </c>
      <c r="M985" t="s">
        <v>1626</v>
      </c>
      <c r="N985" t="s">
        <v>1396</v>
      </c>
      <c r="O985" t="s">
        <v>583</v>
      </c>
      <c r="P985">
        <v>0</v>
      </c>
      <c r="Q985">
        <v>0</v>
      </c>
      <c r="R985">
        <v>0</v>
      </c>
      <c r="S985">
        <v>0</v>
      </c>
      <c r="T985">
        <v>0</v>
      </c>
      <c r="U985">
        <v>0</v>
      </c>
    </row>
    <row r="986" spans="1:21" x14ac:dyDescent="0.25">
      <c r="A986" t="s">
        <v>5253</v>
      </c>
      <c r="B986" t="s">
        <v>4692</v>
      </c>
      <c r="C986" t="s">
        <v>4693</v>
      </c>
      <c r="D986" t="s">
        <v>5254</v>
      </c>
      <c r="E986" t="s">
        <v>5255</v>
      </c>
      <c r="F986" t="s">
        <v>1592</v>
      </c>
      <c r="G986" t="s">
        <v>1396</v>
      </c>
      <c r="H986" t="s">
        <v>583</v>
      </c>
      <c r="I986" t="s">
        <v>582</v>
      </c>
      <c r="J986" t="s">
        <v>582</v>
      </c>
      <c r="K986" t="s">
        <v>582</v>
      </c>
      <c r="L986" t="s">
        <v>1396</v>
      </c>
      <c r="M986" t="s">
        <v>1396</v>
      </c>
      <c r="N986" t="s">
        <v>1396</v>
      </c>
      <c r="O986" t="s">
        <v>583</v>
      </c>
      <c r="P986">
        <v>13</v>
      </c>
      <c r="Q986">
        <v>1</v>
      </c>
      <c r="R986">
        <v>0</v>
      </c>
      <c r="S986">
        <v>0</v>
      </c>
      <c r="T986">
        <v>0</v>
      </c>
      <c r="U986">
        <v>0</v>
      </c>
    </row>
    <row r="987" spans="1:21" x14ac:dyDescent="0.25">
      <c r="A987" t="s">
        <v>5256</v>
      </c>
      <c r="B987" t="s">
        <v>5257</v>
      </c>
      <c r="C987" t="s">
        <v>5258</v>
      </c>
      <c r="D987" t="s">
        <v>5259</v>
      </c>
      <c r="E987" t="s">
        <v>5260</v>
      </c>
      <c r="F987" t="s">
        <v>1592</v>
      </c>
      <c r="G987" t="s">
        <v>1396</v>
      </c>
      <c r="H987" t="s">
        <v>582</v>
      </c>
      <c r="I987" t="s">
        <v>582</v>
      </c>
      <c r="J987" t="s">
        <v>582</v>
      </c>
      <c r="K987" t="s">
        <v>583</v>
      </c>
      <c r="L987" t="s">
        <v>584</v>
      </c>
      <c r="M987" t="s">
        <v>1592</v>
      </c>
      <c r="N987" t="s">
        <v>1396</v>
      </c>
      <c r="O987" t="s">
        <v>583</v>
      </c>
      <c r="P987">
        <v>0</v>
      </c>
      <c r="Q987">
        <v>0</v>
      </c>
      <c r="R987">
        <v>0</v>
      </c>
      <c r="S987">
        <v>0</v>
      </c>
      <c r="T987">
        <v>0</v>
      </c>
      <c r="U987">
        <v>0</v>
      </c>
    </row>
    <row r="988" spans="1:21" x14ac:dyDescent="0.25">
      <c r="A988" t="s">
        <v>5261</v>
      </c>
      <c r="B988" t="s">
        <v>1302</v>
      </c>
      <c r="C988" t="s">
        <v>1303</v>
      </c>
      <c r="D988" t="s">
        <v>1304</v>
      </c>
      <c r="E988" t="s">
        <v>1305</v>
      </c>
      <c r="F988" t="s">
        <v>581</v>
      </c>
      <c r="G988" t="s">
        <v>1396</v>
      </c>
      <c r="H988" t="s">
        <v>582</v>
      </c>
      <c r="I988" t="s">
        <v>582</v>
      </c>
      <c r="J988" t="s">
        <v>582</v>
      </c>
      <c r="K988" t="s">
        <v>582</v>
      </c>
      <c r="L988" t="s">
        <v>1396</v>
      </c>
      <c r="M988" t="s">
        <v>1396</v>
      </c>
      <c r="N988" t="s">
        <v>1396</v>
      </c>
      <c r="O988" t="s">
        <v>582</v>
      </c>
      <c r="P988">
        <v>0</v>
      </c>
      <c r="Q988">
        <v>0</v>
      </c>
      <c r="R988">
        <v>0</v>
      </c>
      <c r="S988">
        <v>0</v>
      </c>
      <c r="T988">
        <v>0</v>
      </c>
      <c r="U988">
        <v>0</v>
      </c>
    </row>
    <row r="989" spans="1:21" x14ac:dyDescent="0.25">
      <c r="A989" t="s">
        <v>5262</v>
      </c>
      <c r="B989" t="s">
        <v>4837</v>
      </c>
      <c r="C989" t="s">
        <v>5263</v>
      </c>
      <c r="D989" t="s">
        <v>5264</v>
      </c>
      <c r="E989" t="s">
        <v>5265</v>
      </c>
      <c r="F989" t="s">
        <v>1728</v>
      </c>
      <c r="G989" t="s">
        <v>1396</v>
      </c>
      <c r="H989" t="s">
        <v>583</v>
      </c>
      <c r="I989" t="s">
        <v>582</v>
      </c>
      <c r="J989" t="s">
        <v>582</v>
      </c>
      <c r="K989" t="s">
        <v>582</v>
      </c>
      <c r="L989" t="s">
        <v>1396</v>
      </c>
      <c r="M989" t="s">
        <v>1396</v>
      </c>
      <c r="N989" t="s">
        <v>1396</v>
      </c>
      <c r="O989" t="s">
        <v>583</v>
      </c>
      <c r="P989">
        <v>18</v>
      </c>
      <c r="Q989">
        <v>5</v>
      </c>
      <c r="R989">
        <v>0</v>
      </c>
      <c r="S989">
        <v>0</v>
      </c>
      <c r="T989">
        <v>0</v>
      </c>
      <c r="U989">
        <v>0</v>
      </c>
    </row>
    <row r="990" spans="1:21" x14ac:dyDescent="0.25">
      <c r="A990" t="s">
        <v>5266</v>
      </c>
      <c r="B990" t="s">
        <v>5267</v>
      </c>
      <c r="C990" t="s">
        <v>5268</v>
      </c>
      <c r="D990" t="s">
        <v>5269</v>
      </c>
      <c r="E990" t="s">
        <v>5270</v>
      </c>
      <c r="F990" t="s">
        <v>3991</v>
      </c>
      <c r="G990" t="s">
        <v>1396</v>
      </c>
      <c r="H990" t="s">
        <v>583</v>
      </c>
      <c r="I990" t="s">
        <v>583</v>
      </c>
      <c r="J990" t="s">
        <v>582</v>
      </c>
      <c r="K990" t="s">
        <v>582</v>
      </c>
      <c r="L990" t="s">
        <v>1396</v>
      </c>
      <c r="M990" t="s">
        <v>1396</v>
      </c>
      <c r="N990" t="s">
        <v>1396</v>
      </c>
      <c r="O990" t="s">
        <v>582</v>
      </c>
      <c r="P990">
        <v>0</v>
      </c>
      <c r="Q990">
        <v>0</v>
      </c>
      <c r="R990">
        <v>0</v>
      </c>
      <c r="S990">
        <v>0</v>
      </c>
      <c r="T990">
        <v>0</v>
      </c>
      <c r="U990">
        <v>0</v>
      </c>
    </row>
    <row r="991" spans="1:21" x14ac:dyDescent="0.25">
      <c r="A991" t="s">
        <v>5271</v>
      </c>
      <c r="B991" t="s">
        <v>629</v>
      </c>
      <c r="C991" t="s">
        <v>1306</v>
      </c>
      <c r="D991" t="s">
        <v>1307</v>
      </c>
      <c r="E991" t="s">
        <v>1308</v>
      </c>
      <c r="F991" t="s">
        <v>581</v>
      </c>
      <c r="G991" t="s">
        <v>1396</v>
      </c>
      <c r="H991" t="s">
        <v>582</v>
      </c>
      <c r="I991" t="s">
        <v>582</v>
      </c>
      <c r="J991" t="s">
        <v>582</v>
      </c>
      <c r="K991" t="s">
        <v>582</v>
      </c>
      <c r="L991" t="s">
        <v>1396</v>
      </c>
      <c r="M991" t="s">
        <v>1396</v>
      </c>
      <c r="N991" t="s">
        <v>1396</v>
      </c>
      <c r="O991" t="s">
        <v>582</v>
      </c>
      <c r="P991">
        <v>0</v>
      </c>
      <c r="Q991">
        <v>0</v>
      </c>
      <c r="R991">
        <v>0</v>
      </c>
      <c r="S991">
        <v>0</v>
      </c>
      <c r="T991">
        <v>0</v>
      </c>
      <c r="U991">
        <v>0</v>
      </c>
    </row>
    <row r="992" spans="1:21" x14ac:dyDescent="0.25">
      <c r="A992" t="s">
        <v>5272</v>
      </c>
      <c r="B992" t="s">
        <v>1309</v>
      </c>
      <c r="C992" t="s">
        <v>1310</v>
      </c>
      <c r="D992" t="s">
        <v>1311</v>
      </c>
      <c r="E992" t="s">
        <v>1312</v>
      </c>
      <c r="F992" t="s">
        <v>581</v>
      </c>
      <c r="G992" t="s">
        <v>1396</v>
      </c>
      <c r="H992" t="s">
        <v>583</v>
      </c>
      <c r="I992" t="s">
        <v>582</v>
      </c>
      <c r="J992" t="s">
        <v>582</v>
      </c>
      <c r="K992" t="s">
        <v>582</v>
      </c>
      <c r="L992" t="s">
        <v>1396</v>
      </c>
      <c r="M992" t="s">
        <v>1396</v>
      </c>
      <c r="N992" t="s">
        <v>1396</v>
      </c>
      <c r="O992" t="s">
        <v>583</v>
      </c>
      <c r="P992">
        <v>0</v>
      </c>
      <c r="Q992">
        <v>0</v>
      </c>
      <c r="R992">
        <v>0</v>
      </c>
      <c r="S992">
        <v>0</v>
      </c>
      <c r="T992">
        <v>0</v>
      </c>
      <c r="U992">
        <v>0</v>
      </c>
    </row>
    <row r="993" spans="1:21" x14ac:dyDescent="0.25">
      <c r="A993" t="s">
        <v>5273</v>
      </c>
      <c r="B993" t="s">
        <v>898</v>
      </c>
      <c r="C993" t="s">
        <v>894</v>
      </c>
      <c r="D993" t="s">
        <v>5274</v>
      </c>
      <c r="E993" t="s">
        <v>5275</v>
      </c>
      <c r="F993" t="s">
        <v>1626</v>
      </c>
      <c r="G993" t="s">
        <v>1396</v>
      </c>
      <c r="H993" t="s">
        <v>583</v>
      </c>
      <c r="I993" t="s">
        <v>582</v>
      </c>
      <c r="J993" t="s">
        <v>582</v>
      </c>
      <c r="K993" t="s">
        <v>582</v>
      </c>
      <c r="L993" t="s">
        <v>1396</v>
      </c>
      <c r="M993" t="s">
        <v>1396</v>
      </c>
      <c r="N993" t="s">
        <v>4908</v>
      </c>
      <c r="O993" t="s">
        <v>583</v>
      </c>
      <c r="P993">
        <v>0</v>
      </c>
      <c r="Q993">
        <v>0</v>
      </c>
      <c r="R993">
        <v>0</v>
      </c>
      <c r="S993">
        <v>0</v>
      </c>
      <c r="T993">
        <v>0</v>
      </c>
      <c r="U993">
        <v>0</v>
      </c>
    </row>
    <row r="994" spans="1:21" x14ac:dyDescent="0.25">
      <c r="A994" t="s">
        <v>5276</v>
      </c>
      <c r="B994" t="s">
        <v>2641</v>
      </c>
      <c r="C994" t="s">
        <v>5277</v>
      </c>
      <c r="D994" t="s">
        <v>5278</v>
      </c>
      <c r="E994" t="s">
        <v>5279</v>
      </c>
      <c r="F994" t="s">
        <v>2852</v>
      </c>
      <c r="G994" t="s">
        <v>1396</v>
      </c>
      <c r="H994" t="s">
        <v>583</v>
      </c>
      <c r="I994" t="s">
        <v>582</v>
      </c>
      <c r="J994" t="s">
        <v>582</v>
      </c>
      <c r="K994" t="s">
        <v>582</v>
      </c>
      <c r="L994" t="s">
        <v>1396</v>
      </c>
      <c r="M994" t="s">
        <v>1396</v>
      </c>
      <c r="N994" t="s">
        <v>1396</v>
      </c>
      <c r="O994" t="s">
        <v>583</v>
      </c>
      <c r="P994">
        <v>44</v>
      </c>
      <c r="Q994">
        <v>35</v>
      </c>
      <c r="R994">
        <v>0</v>
      </c>
      <c r="S994">
        <v>0</v>
      </c>
      <c r="T994">
        <v>0</v>
      </c>
      <c r="U994">
        <v>0</v>
      </c>
    </row>
    <row r="995" spans="1:21" x14ac:dyDescent="0.25">
      <c r="A995" t="s">
        <v>5280</v>
      </c>
      <c r="B995" t="s">
        <v>4865</v>
      </c>
      <c r="C995" t="s">
        <v>5281</v>
      </c>
      <c r="D995" t="s">
        <v>5282</v>
      </c>
      <c r="E995" t="s">
        <v>5283</v>
      </c>
      <c r="F995" t="s">
        <v>1592</v>
      </c>
      <c r="G995" t="s">
        <v>1396</v>
      </c>
      <c r="H995" t="s">
        <v>583</v>
      </c>
      <c r="I995" t="s">
        <v>582</v>
      </c>
      <c r="J995" t="s">
        <v>582</v>
      </c>
      <c r="K995" t="s">
        <v>582</v>
      </c>
      <c r="L995" t="s">
        <v>1396</v>
      </c>
      <c r="M995" t="s">
        <v>1396</v>
      </c>
      <c r="N995" t="s">
        <v>1396</v>
      </c>
      <c r="O995" t="s">
        <v>583</v>
      </c>
      <c r="P995">
        <v>6</v>
      </c>
      <c r="Q995">
        <v>1</v>
      </c>
      <c r="R995">
        <v>0</v>
      </c>
      <c r="S995">
        <v>0</v>
      </c>
      <c r="T995">
        <v>0</v>
      </c>
      <c r="U995">
        <v>0</v>
      </c>
    </row>
    <row r="996" spans="1:21" x14ac:dyDescent="0.25">
      <c r="A996" t="s">
        <v>5284</v>
      </c>
      <c r="B996" t="s">
        <v>4590</v>
      </c>
      <c r="C996" t="s">
        <v>5285</v>
      </c>
      <c r="D996" t="s">
        <v>5286</v>
      </c>
      <c r="E996" t="s">
        <v>5287</v>
      </c>
      <c r="F996" t="s">
        <v>1626</v>
      </c>
      <c r="G996" t="s">
        <v>1396</v>
      </c>
      <c r="H996" t="s">
        <v>582</v>
      </c>
      <c r="I996" t="s">
        <v>583</v>
      </c>
      <c r="J996" t="s">
        <v>582</v>
      </c>
      <c r="K996" t="s">
        <v>582</v>
      </c>
      <c r="L996" t="s">
        <v>1396</v>
      </c>
      <c r="M996" t="s">
        <v>1396</v>
      </c>
      <c r="N996" t="s">
        <v>1396</v>
      </c>
      <c r="O996" t="s">
        <v>583</v>
      </c>
      <c r="P996">
        <v>0</v>
      </c>
      <c r="Q996">
        <v>0</v>
      </c>
      <c r="R996">
        <v>34</v>
      </c>
      <c r="S996">
        <v>0</v>
      </c>
      <c r="T996">
        <v>0</v>
      </c>
      <c r="U996">
        <v>0</v>
      </c>
    </row>
    <row r="997" spans="1:21" x14ac:dyDescent="0.25">
      <c r="A997" t="s">
        <v>5288</v>
      </c>
      <c r="B997" t="s">
        <v>5289</v>
      </c>
      <c r="C997" t="s">
        <v>5290</v>
      </c>
      <c r="D997" t="s">
        <v>5291</v>
      </c>
      <c r="E997" t="s">
        <v>5292</v>
      </c>
      <c r="F997" t="s">
        <v>1626</v>
      </c>
      <c r="G997" t="s">
        <v>1396</v>
      </c>
      <c r="H997" t="s">
        <v>583</v>
      </c>
      <c r="I997" t="s">
        <v>582</v>
      </c>
      <c r="J997" t="s">
        <v>582</v>
      </c>
      <c r="K997" t="s">
        <v>582</v>
      </c>
      <c r="L997" t="s">
        <v>1396</v>
      </c>
      <c r="M997" t="s">
        <v>1396</v>
      </c>
      <c r="N997" t="s">
        <v>1396</v>
      </c>
      <c r="O997" t="s">
        <v>583</v>
      </c>
      <c r="P997">
        <v>34</v>
      </c>
      <c r="Q997">
        <v>0</v>
      </c>
      <c r="R997">
        <v>0</v>
      </c>
      <c r="S997">
        <v>0</v>
      </c>
      <c r="T997">
        <v>0</v>
      </c>
      <c r="U997">
        <v>0</v>
      </c>
    </row>
    <row r="998" spans="1:21" x14ac:dyDescent="0.25">
      <c r="A998" t="s">
        <v>5293</v>
      </c>
      <c r="B998" t="s">
        <v>1595</v>
      </c>
      <c r="C998" t="s">
        <v>5294</v>
      </c>
      <c r="D998" t="s">
        <v>5295</v>
      </c>
      <c r="E998" t="s">
        <v>5296</v>
      </c>
      <c r="F998" t="s">
        <v>1626</v>
      </c>
      <c r="G998" t="s">
        <v>1396</v>
      </c>
      <c r="H998" t="s">
        <v>582</v>
      </c>
      <c r="I998" t="s">
        <v>582</v>
      </c>
      <c r="J998" t="s">
        <v>582</v>
      </c>
      <c r="K998" t="s">
        <v>583</v>
      </c>
      <c r="L998" t="s">
        <v>590</v>
      </c>
      <c r="M998" t="s">
        <v>1626</v>
      </c>
      <c r="N998" t="s">
        <v>1396</v>
      </c>
      <c r="O998" t="s">
        <v>583</v>
      </c>
      <c r="P998">
        <v>0</v>
      </c>
      <c r="Q998">
        <v>0</v>
      </c>
      <c r="R998">
        <v>0</v>
      </c>
      <c r="S998">
        <v>0</v>
      </c>
      <c r="T998">
        <v>0</v>
      </c>
      <c r="U998">
        <v>0</v>
      </c>
    </row>
    <row r="999" spans="1:21" x14ac:dyDescent="0.25">
      <c r="A999" t="s">
        <v>5297</v>
      </c>
      <c r="B999" t="s">
        <v>4870</v>
      </c>
      <c r="C999" t="s">
        <v>4871</v>
      </c>
      <c r="D999" t="s">
        <v>5298</v>
      </c>
      <c r="E999" t="s">
        <v>5299</v>
      </c>
      <c r="F999" t="s">
        <v>1592</v>
      </c>
      <c r="G999" t="s">
        <v>1396</v>
      </c>
      <c r="H999" t="s">
        <v>583</v>
      </c>
      <c r="I999" t="s">
        <v>582</v>
      </c>
      <c r="J999" t="s">
        <v>582</v>
      </c>
      <c r="K999" t="s">
        <v>582</v>
      </c>
      <c r="L999" t="s">
        <v>1396</v>
      </c>
      <c r="M999" t="s">
        <v>1396</v>
      </c>
      <c r="N999" t="s">
        <v>1396</v>
      </c>
      <c r="O999" t="s">
        <v>583</v>
      </c>
      <c r="P999">
        <v>6</v>
      </c>
      <c r="Q999">
        <v>8</v>
      </c>
      <c r="R999">
        <v>0</v>
      </c>
      <c r="S999">
        <v>0</v>
      </c>
      <c r="T999">
        <v>0</v>
      </c>
      <c r="U999">
        <v>0</v>
      </c>
    </row>
    <row r="1000" spans="1:21" x14ac:dyDescent="0.25">
      <c r="A1000" t="s">
        <v>5300</v>
      </c>
      <c r="B1000" t="s">
        <v>3174</v>
      </c>
      <c r="C1000" t="s">
        <v>5301</v>
      </c>
      <c r="D1000" t="s">
        <v>5302</v>
      </c>
      <c r="E1000" t="s">
        <v>5303</v>
      </c>
      <c r="F1000" t="s">
        <v>1407</v>
      </c>
      <c r="G1000" t="s">
        <v>1359</v>
      </c>
      <c r="H1000" t="s">
        <v>582</v>
      </c>
      <c r="I1000" t="s">
        <v>582</v>
      </c>
      <c r="J1000" t="s">
        <v>582</v>
      </c>
      <c r="K1000" t="s">
        <v>583</v>
      </c>
      <c r="L1000" t="s">
        <v>590</v>
      </c>
      <c r="M1000" t="s">
        <v>1444</v>
      </c>
      <c r="N1000" t="s">
        <v>1396</v>
      </c>
      <c r="O1000" t="s">
        <v>583</v>
      </c>
      <c r="P1000">
        <v>0</v>
      </c>
      <c r="Q1000">
        <v>0</v>
      </c>
      <c r="R1000">
        <v>0</v>
      </c>
      <c r="S1000">
        <v>0</v>
      </c>
      <c r="T1000">
        <v>0</v>
      </c>
      <c r="U1000">
        <v>0</v>
      </c>
    </row>
    <row r="1001" spans="1:21" x14ac:dyDescent="0.25">
      <c r="A1001" t="s">
        <v>5304</v>
      </c>
      <c r="B1001" t="s">
        <v>5305</v>
      </c>
      <c r="C1001" t="s">
        <v>5306</v>
      </c>
      <c r="D1001" t="s">
        <v>5307</v>
      </c>
      <c r="E1001" t="s">
        <v>5308</v>
      </c>
      <c r="F1001" t="s">
        <v>3991</v>
      </c>
      <c r="G1001" t="s">
        <v>1396</v>
      </c>
      <c r="H1001" t="s">
        <v>582</v>
      </c>
      <c r="I1001" t="s">
        <v>583</v>
      </c>
      <c r="J1001" t="s">
        <v>582</v>
      </c>
      <c r="K1001" t="s">
        <v>583</v>
      </c>
      <c r="L1001" t="s">
        <v>584</v>
      </c>
      <c r="M1001" t="s">
        <v>3991</v>
      </c>
      <c r="N1001" t="s">
        <v>1396</v>
      </c>
      <c r="O1001" t="s">
        <v>583</v>
      </c>
      <c r="P1001">
        <v>0</v>
      </c>
      <c r="Q1001">
        <v>0</v>
      </c>
      <c r="R1001">
        <v>0</v>
      </c>
      <c r="S1001">
        <v>60</v>
      </c>
      <c r="T1001">
        <v>0</v>
      </c>
      <c r="U1001">
        <v>0</v>
      </c>
    </row>
    <row r="1002" spans="1:21" x14ac:dyDescent="0.25">
      <c r="A1002" t="s">
        <v>5309</v>
      </c>
      <c r="B1002" t="s">
        <v>5310</v>
      </c>
      <c r="C1002" t="s">
        <v>5311</v>
      </c>
      <c r="D1002" t="s">
        <v>5312</v>
      </c>
      <c r="E1002" t="s">
        <v>5313</v>
      </c>
      <c r="F1002" t="s">
        <v>3105</v>
      </c>
      <c r="G1002" t="s">
        <v>185</v>
      </c>
      <c r="H1002" t="s">
        <v>583</v>
      </c>
      <c r="I1002" t="s">
        <v>582</v>
      </c>
      <c r="J1002" t="s">
        <v>582</v>
      </c>
      <c r="K1002" t="s">
        <v>582</v>
      </c>
      <c r="L1002" t="s">
        <v>1396</v>
      </c>
      <c r="M1002" t="s">
        <v>1396</v>
      </c>
      <c r="N1002" t="s">
        <v>1396</v>
      </c>
      <c r="O1002" t="s">
        <v>582</v>
      </c>
      <c r="P1002">
        <v>0</v>
      </c>
      <c r="Q1002">
        <v>0</v>
      </c>
      <c r="R1002">
        <v>0</v>
      </c>
      <c r="S1002">
        <v>0</v>
      </c>
      <c r="T1002">
        <v>0</v>
      </c>
      <c r="U1002">
        <v>0</v>
      </c>
    </row>
    <row r="1003" spans="1:21" x14ac:dyDescent="0.25">
      <c r="A1003" t="s">
        <v>5314</v>
      </c>
      <c r="B1003" t="s">
        <v>1784</v>
      </c>
      <c r="C1003" t="s">
        <v>5315</v>
      </c>
      <c r="D1003" t="s">
        <v>5316</v>
      </c>
      <c r="E1003" t="s">
        <v>5317</v>
      </c>
      <c r="F1003" t="s">
        <v>2634</v>
      </c>
      <c r="G1003" t="s">
        <v>1396</v>
      </c>
      <c r="H1003" t="s">
        <v>582</v>
      </c>
      <c r="I1003" t="s">
        <v>583</v>
      </c>
      <c r="J1003" t="s">
        <v>582</v>
      </c>
      <c r="K1003" t="s">
        <v>582</v>
      </c>
      <c r="L1003" t="s">
        <v>1396</v>
      </c>
      <c r="M1003" t="s">
        <v>1396</v>
      </c>
      <c r="N1003" t="s">
        <v>1396</v>
      </c>
      <c r="O1003" t="s">
        <v>582</v>
      </c>
      <c r="P1003">
        <v>0</v>
      </c>
      <c r="Q1003">
        <v>0</v>
      </c>
      <c r="R1003">
        <v>0</v>
      </c>
      <c r="S1003">
        <v>0</v>
      </c>
      <c r="T1003">
        <v>0</v>
      </c>
      <c r="U1003">
        <v>0</v>
      </c>
    </row>
    <row r="1004" spans="1:21" x14ac:dyDescent="0.25">
      <c r="A1004" t="s">
        <v>5318</v>
      </c>
      <c r="B1004" t="s">
        <v>5319</v>
      </c>
      <c r="C1004" t="s">
        <v>5320</v>
      </c>
      <c r="D1004" t="s">
        <v>5321</v>
      </c>
      <c r="E1004" t="s">
        <v>5322</v>
      </c>
      <c r="F1004" t="s">
        <v>2634</v>
      </c>
      <c r="G1004" t="s">
        <v>1396</v>
      </c>
      <c r="H1004" t="s">
        <v>583</v>
      </c>
      <c r="I1004" t="s">
        <v>582</v>
      </c>
      <c r="J1004" t="s">
        <v>582</v>
      </c>
      <c r="K1004" t="s">
        <v>582</v>
      </c>
      <c r="L1004" t="s">
        <v>1396</v>
      </c>
      <c r="M1004" t="s">
        <v>1396</v>
      </c>
      <c r="N1004" t="s">
        <v>1396</v>
      </c>
      <c r="O1004" t="s">
        <v>583</v>
      </c>
      <c r="P1004">
        <v>26</v>
      </c>
      <c r="Q1004">
        <v>0</v>
      </c>
      <c r="R1004">
        <v>0</v>
      </c>
      <c r="S1004">
        <v>0</v>
      </c>
      <c r="T1004">
        <v>0</v>
      </c>
      <c r="U1004">
        <v>0</v>
      </c>
    </row>
    <row r="1005" spans="1:21" x14ac:dyDescent="0.25">
      <c r="A1005" t="s">
        <v>5323</v>
      </c>
      <c r="B1005" t="s">
        <v>1313</v>
      </c>
      <c r="C1005" t="s">
        <v>676</v>
      </c>
      <c r="D1005" t="s">
        <v>1314</v>
      </c>
      <c r="E1005" t="s">
        <v>1315</v>
      </c>
      <c r="F1005" t="s">
        <v>581</v>
      </c>
      <c r="G1005" t="s">
        <v>1396</v>
      </c>
      <c r="H1005" t="s">
        <v>583</v>
      </c>
      <c r="I1005" t="s">
        <v>583</v>
      </c>
      <c r="J1005" t="s">
        <v>582</v>
      </c>
      <c r="K1005" t="s">
        <v>582</v>
      </c>
      <c r="L1005" t="s">
        <v>1396</v>
      </c>
      <c r="M1005" t="s">
        <v>1396</v>
      </c>
      <c r="N1005" t="s">
        <v>1396</v>
      </c>
      <c r="O1005" t="s">
        <v>583</v>
      </c>
      <c r="P1005">
        <v>20</v>
      </c>
      <c r="Q1005">
        <v>0</v>
      </c>
      <c r="R1005">
        <v>23</v>
      </c>
      <c r="S1005">
        <v>0</v>
      </c>
      <c r="T1005">
        <v>0</v>
      </c>
      <c r="U1005">
        <v>0</v>
      </c>
    </row>
    <row r="1006" spans="1:21" x14ac:dyDescent="0.25">
      <c r="A1006" t="s">
        <v>5324</v>
      </c>
      <c r="B1006" t="s">
        <v>65</v>
      </c>
      <c r="C1006" t="s">
        <v>536</v>
      </c>
      <c r="D1006" t="s">
        <v>1316</v>
      </c>
      <c r="E1006" t="s">
        <v>344</v>
      </c>
      <c r="F1006" t="s">
        <v>581</v>
      </c>
      <c r="G1006" t="s">
        <v>1396</v>
      </c>
      <c r="H1006" t="s">
        <v>583</v>
      </c>
      <c r="I1006" t="s">
        <v>582</v>
      </c>
      <c r="J1006" t="s">
        <v>582</v>
      </c>
      <c r="K1006" t="s">
        <v>582</v>
      </c>
      <c r="L1006" t="s">
        <v>1396</v>
      </c>
      <c r="M1006" t="s">
        <v>1396</v>
      </c>
      <c r="N1006" t="s">
        <v>1317</v>
      </c>
      <c r="O1006" t="s">
        <v>583</v>
      </c>
      <c r="P1006">
        <v>0</v>
      </c>
      <c r="Q1006">
        <v>0</v>
      </c>
      <c r="R1006">
        <v>0</v>
      </c>
      <c r="S1006">
        <v>0</v>
      </c>
      <c r="T1006">
        <v>0</v>
      </c>
      <c r="U1006">
        <v>0</v>
      </c>
    </row>
    <row r="1007" spans="1:21" x14ac:dyDescent="0.25">
      <c r="A1007" t="s">
        <v>5325</v>
      </c>
      <c r="B1007" t="s">
        <v>1318</v>
      </c>
      <c r="C1007" t="s">
        <v>1319</v>
      </c>
      <c r="D1007" t="s">
        <v>1320</v>
      </c>
      <c r="E1007" t="s">
        <v>1321</v>
      </c>
      <c r="F1007" t="s">
        <v>581</v>
      </c>
      <c r="G1007" t="s">
        <v>1396</v>
      </c>
      <c r="H1007" t="s">
        <v>582</v>
      </c>
      <c r="I1007" t="s">
        <v>582</v>
      </c>
      <c r="J1007" t="s">
        <v>582</v>
      </c>
      <c r="K1007" t="s">
        <v>583</v>
      </c>
      <c r="L1007" t="s">
        <v>590</v>
      </c>
      <c r="M1007" t="s">
        <v>581</v>
      </c>
      <c r="N1007" t="s">
        <v>1396</v>
      </c>
      <c r="O1007" t="s">
        <v>583</v>
      </c>
      <c r="P1007">
        <v>0</v>
      </c>
      <c r="Q1007">
        <v>0</v>
      </c>
      <c r="R1007">
        <v>0</v>
      </c>
      <c r="S1007">
        <v>0</v>
      </c>
      <c r="T1007">
        <v>0</v>
      </c>
      <c r="U1007">
        <v>0</v>
      </c>
    </row>
    <row r="1008" spans="1:21" x14ac:dyDescent="0.25">
      <c r="A1008" t="s">
        <v>5326</v>
      </c>
      <c r="B1008" t="s">
        <v>5327</v>
      </c>
      <c r="C1008" t="s">
        <v>1284</v>
      </c>
      <c r="D1008" t="s">
        <v>5328</v>
      </c>
      <c r="E1008" t="s">
        <v>5329</v>
      </c>
      <c r="F1008" t="s">
        <v>2440</v>
      </c>
      <c r="G1008" t="s">
        <v>1396</v>
      </c>
      <c r="H1008" t="s">
        <v>583</v>
      </c>
      <c r="I1008" t="s">
        <v>582</v>
      </c>
      <c r="J1008" t="s">
        <v>582</v>
      </c>
      <c r="K1008" t="s">
        <v>582</v>
      </c>
      <c r="L1008" t="s">
        <v>1396</v>
      </c>
      <c r="M1008" t="s">
        <v>1396</v>
      </c>
      <c r="N1008" t="s">
        <v>1396</v>
      </c>
      <c r="O1008" t="s">
        <v>583</v>
      </c>
      <c r="P1008">
        <v>131</v>
      </c>
      <c r="Q1008">
        <v>0</v>
      </c>
      <c r="R1008">
        <v>0</v>
      </c>
      <c r="S1008">
        <v>0</v>
      </c>
      <c r="T1008">
        <v>0</v>
      </c>
      <c r="U1008">
        <v>0</v>
      </c>
    </row>
    <row r="1009" spans="1:21" x14ac:dyDescent="0.25">
      <c r="A1009" t="s">
        <v>5330</v>
      </c>
      <c r="B1009" t="s">
        <v>1708</v>
      </c>
      <c r="C1009" t="s">
        <v>5331</v>
      </c>
      <c r="D1009" t="s">
        <v>5332</v>
      </c>
      <c r="E1009" t="s">
        <v>5333</v>
      </c>
      <c r="F1009" t="s">
        <v>2737</v>
      </c>
      <c r="G1009" t="s">
        <v>1396</v>
      </c>
      <c r="H1009" t="s">
        <v>582</v>
      </c>
      <c r="I1009" t="s">
        <v>582</v>
      </c>
      <c r="J1009" t="s">
        <v>582</v>
      </c>
      <c r="K1009" t="s">
        <v>582</v>
      </c>
      <c r="L1009" t="s">
        <v>1396</v>
      </c>
      <c r="M1009" t="s">
        <v>1396</v>
      </c>
      <c r="N1009" t="s">
        <v>1396</v>
      </c>
      <c r="O1009" t="s">
        <v>583</v>
      </c>
      <c r="P1009">
        <v>0</v>
      </c>
      <c r="Q1009">
        <v>0</v>
      </c>
      <c r="R1009">
        <v>0</v>
      </c>
      <c r="S1009">
        <v>0</v>
      </c>
      <c r="T1009">
        <v>0</v>
      </c>
      <c r="U1009">
        <v>0</v>
      </c>
    </row>
    <row r="1010" spans="1:21" x14ac:dyDescent="0.25">
      <c r="A1010" t="s">
        <v>5334</v>
      </c>
      <c r="B1010" t="s">
        <v>5335</v>
      </c>
      <c r="C1010" t="s">
        <v>5336</v>
      </c>
      <c r="D1010" t="s">
        <v>5337</v>
      </c>
      <c r="E1010" t="s">
        <v>5338</v>
      </c>
      <c r="F1010" t="s">
        <v>2737</v>
      </c>
      <c r="G1010" t="s">
        <v>1396</v>
      </c>
      <c r="H1010" t="s">
        <v>582</v>
      </c>
      <c r="I1010" t="s">
        <v>582</v>
      </c>
      <c r="J1010" t="s">
        <v>582</v>
      </c>
      <c r="K1010" t="s">
        <v>582</v>
      </c>
      <c r="L1010" t="s">
        <v>1396</v>
      </c>
      <c r="M1010" t="s">
        <v>1396</v>
      </c>
      <c r="N1010" t="s">
        <v>1396</v>
      </c>
      <c r="O1010" t="s">
        <v>583</v>
      </c>
      <c r="P1010">
        <v>0</v>
      </c>
      <c r="Q1010">
        <v>0</v>
      </c>
      <c r="R1010">
        <v>0</v>
      </c>
      <c r="S1010">
        <v>0</v>
      </c>
      <c r="T1010">
        <v>0</v>
      </c>
      <c r="U1010">
        <v>0</v>
      </c>
    </row>
    <row r="1011" spans="1:21" x14ac:dyDescent="0.25">
      <c r="A1011" t="s">
        <v>5339</v>
      </c>
      <c r="B1011" t="s">
        <v>2207</v>
      </c>
      <c r="C1011" t="s">
        <v>5340</v>
      </c>
      <c r="D1011" t="s">
        <v>5341</v>
      </c>
      <c r="E1011" t="s">
        <v>5342</v>
      </c>
      <c r="F1011" t="s">
        <v>2737</v>
      </c>
      <c r="G1011" t="s">
        <v>1396</v>
      </c>
      <c r="H1011" t="s">
        <v>582</v>
      </c>
      <c r="I1011" t="s">
        <v>582</v>
      </c>
      <c r="J1011" t="s">
        <v>582</v>
      </c>
      <c r="K1011" t="s">
        <v>582</v>
      </c>
      <c r="L1011" t="s">
        <v>1396</v>
      </c>
      <c r="M1011" t="s">
        <v>1396</v>
      </c>
      <c r="N1011" t="s">
        <v>1396</v>
      </c>
      <c r="O1011" t="s">
        <v>583</v>
      </c>
      <c r="P1011">
        <v>0</v>
      </c>
      <c r="Q1011">
        <v>0</v>
      </c>
      <c r="R1011">
        <v>0</v>
      </c>
      <c r="S1011">
        <v>0</v>
      </c>
      <c r="T1011">
        <v>0</v>
      </c>
      <c r="U1011">
        <v>0</v>
      </c>
    </row>
    <row r="1012" spans="1:21" x14ac:dyDescent="0.25">
      <c r="A1012" t="s">
        <v>5343</v>
      </c>
      <c r="B1012" t="s">
        <v>5344</v>
      </c>
      <c r="C1012" t="s">
        <v>5345</v>
      </c>
      <c r="D1012" t="s">
        <v>5346</v>
      </c>
      <c r="E1012" t="s">
        <v>5347</v>
      </c>
      <c r="F1012" t="s">
        <v>2737</v>
      </c>
      <c r="G1012" t="s">
        <v>1396</v>
      </c>
      <c r="H1012" t="s">
        <v>582</v>
      </c>
      <c r="I1012" t="s">
        <v>582</v>
      </c>
      <c r="J1012" t="s">
        <v>582</v>
      </c>
      <c r="K1012" t="s">
        <v>582</v>
      </c>
      <c r="L1012" t="s">
        <v>1396</v>
      </c>
      <c r="M1012" t="s">
        <v>1396</v>
      </c>
      <c r="N1012" t="s">
        <v>1396</v>
      </c>
      <c r="O1012" t="s">
        <v>583</v>
      </c>
      <c r="P1012">
        <v>0</v>
      </c>
      <c r="Q1012">
        <v>0</v>
      </c>
      <c r="R1012">
        <v>0</v>
      </c>
      <c r="S1012">
        <v>0</v>
      </c>
      <c r="T1012">
        <v>0</v>
      </c>
      <c r="U1012">
        <v>0</v>
      </c>
    </row>
    <row r="1013" spans="1:21" x14ac:dyDescent="0.25">
      <c r="A1013" t="s">
        <v>5348</v>
      </c>
      <c r="B1013" t="s">
        <v>5349</v>
      </c>
      <c r="C1013" t="s">
        <v>5350</v>
      </c>
      <c r="D1013" t="s">
        <v>5351</v>
      </c>
      <c r="E1013" t="s">
        <v>5352</v>
      </c>
      <c r="F1013" t="s">
        <v>2737</v>
      </c>
      <c r="G1013" t="s">
        <v>1396</v>
      </c>
      <c r="H1013" t="s">
        <v>582</v>
      </c>
      <c r="I1013" t="s">
        <v>582</v>
      </c>
      <c r="J1013" t="s">
        <v>582</v>
      </c>
      <c r="K1013" t="s">
        <v>582</v>
      </c>
      <c r="L1013" t="s">
        <v>1396</v>
      </c>
      <c r="M1013" t="s">
        <v>1396</v>
      </c>
      <c r="N1013" t="s">
        <v>1396</v>
      </c>
      <c r="O1013" t="s">
        <v>583</v>
      </c>
      <c r="P1013">
        <v>0</v>
      </c>
      <c r="Q1013">
        <v>0</v>
      </c>
      <c r="R1013">
        <v>0</v>
      </c>
      <c r="S1013">
        <v>0</v>
      </c>
      <c r="T1013">
        <v>0</v>
      </c>
      <c r="U1013">
        <v>0</v>
      </c>
    </row>
    <row r="1014" spans="1:21" x14ac:dyDescent="0.25">
      <c r="A1014" t="s">
        <v>5353</v>
      </c>
      <c r="B1014" t="s">
        <v>1322</v>
      </c>
      <c r="C1014" t="s">
        <v>1323</v>
      </c>
      <c r="D1014" t="s">
        <v>1324</v>
      </c>
      <c r="E1014" t="s">
        <v>1325</v>
      </c>
      <c r="F1014" t="s">
        <v>581</v>
      </c>
      <c r="G1014" t="s">
        <v>1396</v>
      </c>
      <c r="H1014" t="s">
        <v>582</v>
      </c>
      <c r="I1014" t="s">
        <v>583</v>
      </c>
      <c r="J1014" t="s">
        <v>582</v>
      </c>
      <c r="K1014" t="s">
        <v>582</v>
      </c>
      <c r="L1014" t="s">
        <v>1396</v>
      </c>
      <c r="M1014" t="s">
        <v>1396</v>
      </c>
      <c r="N1014" t="s">
        <v>1396</v>
      </c>
      <c r="O1014" t="s">
        <v>583</v>
      </c>
      <c r="P1014">
        <v>0</v>
      </c>
      <c r="Q1014">
        <v>0</v>
      </c>
      <c r="R1014">
        <v>81</v>
      </c>
      <c r="S1014">
        <v>0</v>
      </c>
      <c r="T1014">
        <v>0</v>
      </c>
      <c r="U1014">
        <v>0</v>
      </c>
    </row>
    <row r="1015" spans="1:21" x14ac:dyDescent="0.25">
      <c r="A1015" t="s">
        <v>5354</v>
      </c>
      <c r="B1015" t="s">
        <v>2872</v>
      </c>
      <c r="C1015" t="s">
        <v>5355</v>
      </c>
      <c r="D1015" t="s">
        <v>5356</v>
      </c>
      <c r="E1015" t="s">
        <v>5357</v>
      </c>
      <c r="F1015" t="s">
        <v>4025</v>
      </c>
      <c r="G1015" t="s">
        <v>1396</v>
      </c>
      <c r="H1015" t="s">
        <v>583</v>
      </c>
      <c r="I1015" t="s">
        <v>583</v>
      </c>
      <c r="J1015" t="s">
        <v>582</v>
      </c>
      <c r="K1015" t="s">
        <v>582</v>
      </c>
      <c r="L1015" t="s">
        <v>1396</v>
      </c>
      <c r="M1015" t="s">
        <v>1396</v>
      </c>
      <c r="N1015" t="s">
        <v>1396</v>
      </c>
      <c r="O1015" t="s">
        <v>583</v>
      </c>
      <c r="P1015">
        <v>0</v>
      </c>
      <c r="Q1015">
        <v>0</v>
      </c>
      <c r="R1015">
        <v>64</v>
      </c>
      <c r="S1015">
        <v>78</v>
      </c>
      <c r="T1015">
        <v>0</v>
      </c>
      <c r="U1015">
        <v>0</v>
      </c>
    </row>
    <row r="1016" spans="1:21" x14ac:dyDescent="0.25">
      <c r="A1016" t="s">
        <v>5358</v>
      </c>
      <c r="B1016" t="s">
        <v>5359</v>
      </c>
      <c r="C1016" t="s">
        <v>960</v>
      </c>
      <c r="D1016" t="s">
        <v>5360</v>
      </c>
      <c r="E1016" t="s">
        <v>5361</v>
      </c>
      <c r="F1016" t="s">
        <v>1728</v>
      </c>
      <c r="G1016" t="s">
        <v>1396</v>
      </c>
      <c r="H1016" t="s">
        <v>582</v>
      </c>
      <c r="I1016" t="s">
        <v>582</v>
      </c>
      <c r="J1016" t="s">
        <v>582</v>
      </c>
      <c r="K1016" t="s">
        <v>582</v>
      </c>
      <c r="L1016" t="s">
        <v>1396</v>
      </c>
      <c r="M1016" t="s">
        <v>1396</v>
      </c>
      <c r="N1016" t="s">
        <v>1396</v>
      </c>
      <c r="O1016" t="s">
        <v>582</v>
      </c>
      <c r="P1016">
        <v>0</v>
      </c>
      <c r="Q1016">
        <v>0</v>
      </c>
      <c r="R1016">
        <v>0</v>
      </c>
      <c r="S1016">
        <v>0</v>
      </c>
      <c r="T1016">
        <v>0</v>
      </c>
      <c r="U1016">
        <v>0</v>
      </c>
    </row>
    <row r="1017" spans="1:21" x14ac:dyDescent="0.25">
      <c r="A1017" t="s">
        <v>5362</v>
      </c>
      <c r="B1017" t="s">
        <v>5363</v>
      </c>
      <c r="C1017" t="s">
        <v>792</v>
      </c>
      <c r="D1017" t="s">
        <v>5364</v>
      </c>
      <c r="E1017" t="s">
        <v>5365</v>
      </c>
      <c r="F1017" t="s">
        <v>1767</v>
      </c>
      <c r="G1017" t="s">
        <v>1396</v>
      </c>
      <c r="H1017" t="s">
        <v>583</v>
      </c>
      <c r="I1017" t="s">
        <v>582</v>
      </c>
      <c r="J1017" t="s">
        <v>582</v>
      </c>
      <c r="K1017" t="s">
        <v>583</v>
      </c>
      <c r="L1017" t="s">
        <v>590</v>
      </c>
      <c r="M1017" t="s">
        <v>2022</v>
      </c>
      <c r="N1017" t="s">
        <v>1396</v>
      </c>
      <c r="O1017" t="s">
        <v>583</v>
      </c>
      <c r="P1017">
        <v>1</v>
      </c>
      <c r="Q1017">
        <v>277</v>
      </c>
      <c r="R1017">
        <v>0</v>
      </c>
      <c r="S1017">
        <v>0</v>
      </c>
      <c r="T1017">
        <v>0</v>
      </c>
      <c r="U1017">
        <v>0</v>
      </c>
    </row>
    <row r="1018" spans="1:21" x14ac:dyDescent="0.25">
      <c r="A1018" t="s">
        <v>5366</v>
      </c>
      <c r="B1018" t="s">
        <v>5367</v>
      </c>
      <c r="C1018" t="s">
        <v>5368</v>
      </c>
      <c r="D1018" t="s">
        <v>5369</v>
      </c>
      <c r="E1018" t="s">
        <v>5370</v>
      </c>
      <c r="F1018" t="s">
        <v>2634</v>
      </c>
      <c r="G1018" t="s">
        <v>1396</v>
      </c>
      <c r="H1018" t="s">
        <v>583</v>
      </c>
      <c r="I1018" t="s">
        <v>582</v>
      </c>
      <c r="J1018" t="s">
        <v>582</v>
      </c>
      <c r="K1018" t="s">
        <v>582</v>
      </c>
      <c r="L1018" t="s">
        <v>1396</v>
      </c>
      <c r="M1018" t="s">
        <v>1396</v>
      </c>
      <c r="N1018" t="s">
        <v>1396</v>
      </c>
      <c r="O1018" t="s">
        <v>583</v>
      </c>
      <c r="P1018">
        <v>10</v>
      </c>
      <c r="Q1018">
        <v>1</v>
      </c>
      <c r="R1018">
        <v>0</v>
      </c>
      <c r="S1018">
        <v>0</v>
      </c>
      <c r="T1018">
        <v>0</v>
      </c>
      <c r="U1018">
        <v>0</v>
      </c>
    </row>
    <row r="1019" spans="1:21" x14ac:dyDescent="0.25">
      <c r="A1019" t="s">
        <v>5371</v>
      </c>
      <c r="B1019" t="s">
        <v>2024</v>
      </c>
      <c r="C1019" t="s">
        <v>5372</v>
      </c>
      <c r="D1019" t="s">
        <v>5373</v>
      </c>
      <c r="E1019" t="s">
        <v>5374</v>
      </c>
      <c r="F1019" t="s">
        <v>2634</v>
      </c>
      <c r="G1019" t="s">
        <v>1396</v>
      </c>
      <c r="H1019" t="s">
        <v>583</v>
      </c>
      <c r="I1019" t="s">
        <v>582</v>
      </c>
      <c r="J1019" t="s">
        <v>582</v>
      </c>
      <c r="K1019" t="s">
        <v>582</v>
      </c>
      <c r="L1019" t="s">
        <v>1396</v>
      </c>
      <c r="M1019" t="s">
        <v>1396</v>
      </c>
      <c r="N1019" t="s">
        <v>1396</v>
      </c>
      <c r="O1019" t="s">
        <v>583</v>
      </c>
      <c r="P1019">
        <v>31</v>
      </c>
      <c r="Q1019">
        <v>1</v>
      </c>
      <c r="R1019">
        <v>0</v>
      </c>
      <c r="S1019">
        <v>0</v>
      </c>
      <c r="T1019">
        <v>0</v>
      </c>
      <c r="U1019">
        <v>0</v>
      </c>
    </row>
    <row r="1020" spans="1:21" x14ac:dyDescent="0.25">
      <c r="A1020" t="s">
        <v>5375</v>
      </c>
      <c r="B1020" t="s">
        <v>1538</v>
      </c>
      <c r="C1020" t="s">
        <v>5376</v>
      </c>
      <c r="D1020" t="s">
        <v>5377</v>
      </c>
      <c r="E1020" t="s">
        <v>5378</v>
      </c>
      <c r="F1020" t="s">
        <v>2634</v>
      </c>
      <c r="G1020" t="s">
        <v>1396</v>
      </c>
      <c r="H1020" t="s">
        <v>583</v>
      </c>
      <c r="I1020" t="s">
        <v>582</v>
      </c>
      <c r="J1020" t="s">
        <v>582</v>
      </c>
      <c r="K1020" t="s">
        <v>582</v>
      </c>
      <c r="L1020" t="s">
        <v>1396</v>
      </c>
      <c r="M1020" t="s">
        <v>1396</v>
      </c>
      <c r="N1020" t="s">
        <v>1396</v>
      </c>
      <c r="O1020" t="s">
        <v>583</v>
      </c>
      <c r="P1020">
        <v>11</v>
      </c>
      <c r="Q1020">
        <v>14</v>
      </c>
      <c r="R1020">
        <v>0</v>
      </c>
      <c r="S1020">
        <v>0</v>
      </c>
      <c r="T1020">
        <v>0</v>
      </c>
      <c r="U1020">
        <v>0</v>
      </c>
    </row>
    <row r="1021" spans="1:21" x14ac:dyDescent="0.25">
      <c r="A1021" t="s">
        <v>5379</v>
      </c>
      <c r="B1021" t="s">
        <v>5380</v>
      </c>
      <c r="C1021" t="s">
        <v>5381</v>
      </c>
      <c r="D1021" t="s">
        <v>5382</v>
      </c>
      <c r="E1021" t="s">
        <v>5383</v>
      </c>
      <c r="F1021" t="s">
        <v>2634</v>
      </c>
      <c r="G1021" t="s">
        <v>1396</v>
      </c>
      <c r="H1021" t="s">
        <v>583</v>
      </c>
      <c r="I1021" t="s">
        <v>583</v>
      </c>
      <c r="J1021" t="s">
        <v>582</v>
      </c>
      <c r="K1021" t="s">
        <v>582</v>
      </c>
      <c r="L1021" t="s">
        <v>1396</v>
      </c>
      <c r="M1021" t="s">
        <v>1396</v>
      </c>
      <c r="N1021" t="s">
        <v>1396</v>
      </c>
      <c r="O1021" t="s">
        <v>583</v>
      </c>
      <c r="P1021">
        <v>112</v>
      </c>
      <c r="Q1021">
        <v>15</v>
      </c>
      <c r="R1021">
        <v>2</v>
      </c>
      <c r="S1021">
        <v>2</v>
      </c>
      <c r="T1021">
        <v>0</v>
      </c>
      <c r="U1021">
        <v>0</v>
      </c>
    </row>
    <row r="1022" spans="1:21" x14ac:dyDescent="0.25">
      <c r="A1022" t="s">
        <v>5384</v>
      </c>
      <c r="B1022" t="s">
        <v>1326</v>
      </c>
      <c r="C1022" t="s">
        <v>1052</v>
      </c>
      <c r="D1022" t="s">
        <v>1327</v>
      </c>
      <c r="E1022" t="s">
        <v>1328</v>
      </c>
      <c r="F1022" t="s">
        <v>581</v>
      </c>
      <c r="G1022" t="s">
        <v>1396</v>
      </c>
      <c r="H1022" t="s">
        <v>583</v>
      </c>
      <c r="I1022" t="s">
        <v>582</v>
      </c>
      <c r="J1022" t="s">
        <v>582</v>
      </c>
      <c r="K1022" t="s">
        <v>582</v>
      </c>
      <c r="L1022" t="s">
        <v>1396</v>
      </c>
      <c r="M1022" t="s">
        <v>1396</v>
      </c>
      <c r="N1022" t="s">
        <v>1329</v>
      </c>
      <c r="O1022" t="s">
        <v>583</v>
      </c>
      <c r="P1022">
        <v>0</v>
      </c>
      <c r="Q1022">
        <v>0</v>
      </c>
      <c r="R1022">
        <v>0</v>
      </c>
      <c r="S1022">
        <v>0</v>
      </c>
      <c r="T1022">
        <v>0</v>
      </c>
      <c r="U1022">
        <v>0</v>
      </c>
    </row>
    <row r="1023" spans="1:21" x14ac:dyDescent="0.25">
      <c r="A1023" t="s">
        <v>5385</v>
      </c>
      <c r="B1023" t="s">
        <v>5386</v>
      </c>
      <c r="C1023" t="s">
        <v>5387</v>
      </c>
      <c r="D1023" t="s">
        <v>5388</v>
      </c>
      <c r="E1023" t="s">
        <v>5389</v>
      </c>
      <c r="F1023" t="s">
        <v>2737</v>
      </c>
      <c r="G1023" t="s">
        <v>1396</v>
      </c>
      <c r="H1023" t="s">
        <v>582</v>
      </c>
      <c r="I1023" t="s">
        <v>582</v>
      </c>
      <c r="J1023" t="s">
        <v>582</v>
      </c>
      <c r="K1023" t="s">
        <v>582</v>
      </c>
      <c r="L1023" t="s">
        <v>1396</v>
      </c>
      <c r="M1023" t="s">
        <v>1396</v>
      </c>
      <c r="N1023" t="s">
        <v>1396</v>
      </c>
      <c r="O1023" t="s">
        <v>583</v>
      </c>
      <c r="P1023">
        <v>0</v>
      </c>
      <c r="Q1023">
        <v>0</v>
      </c>
      <c r="R1023">
        <v>0</v>
      </c>
      <c r="S1023">
        <v>0</v>
      </c>
      <c r="T1023">
        <v>0</v>
      </c>
      <c r="U1023">
        <v>0</v>
      </c>
    </row>
    <row r="1024" spans="1:21" x14ac:dyDescent="0.25">
      <c r="A1024" t="s">
        <v>5390</v>
      </c>
      <c r="B1024" t="s">
        <v>5391</v>
      </c>
      <c r="C1024" t="s">
        <v>5392</v>
      </c>
      <c r="D1024" t="s">
        <v>5393</v>
      </c>
      <c r="E1024" t="s">
        <v>5394</v>
      </c>
      <c r="F1024" t="s">
        <v>2737</v>
      </c>
      <c r="G1024" t="s">
        <v>1396</v>
      </c>
      <c r="H1024" t="s">
        <v>582</v>
      </c>
      <c r="I1024" t="s">
        <v>582</v>
      </c>
      <c r="J1024" t="s">
        <v>582</v>
      </c>
      <c r="K1024" t="s">
        <v>582</v>
      </c>
      <c r="L1024" t="s">
        <v>1396</v>
      </c>
      <c r="M1024" t="s">
        <v>1396</v>
      </c>
      <c r="N1024" t="s">
        <v>1396</v>
      </c>
      <c r="O1024" t="s">
        <v>583</v>
      </c>
      <c r="P1024">
        <v>0</v>
      </c>
      <c r="Q1024">
        <v>0</v>
      </c>
      <c r="R1024">
        <v>0</v>
      </c>
      <c r="S1024">
        <v>0</v>
      </c>
      <c r="T1024">
        <v>0</v>
      </c>
      <c r="U1024">
        <v>0</v>
      </c>
    </row>
    <row r="1025" spans="1:21" x14ac:dyDescent="0.25">
      <c r="A1025" t="s">
        <v>5395</v>
      </c>
      <c r="B1025" t="s">
        <v>2492</v>
      </c>
      <c r="C1025" t="s">
        <v>5396</v>
      </c>
      <c r="D1025" t="s">
        <v>5397</v>
      </c>
      <c r="E1025" t="s">
        <v>5398</v>
      </c>
      <c r="F1025" t="s">
        <v>2737</v>
      </c>
      <c r="G1025" t="s">
        <v>1396</v>
      </c>
      <c r="H1025" t="s">
        <v>582</v>
      </c>
      <c r="I1025" t="s">
        <v>582</v>
      </c>
      <c r="J1025" t="s">
        <v>582</v>
      </c>
      <c r="K1025" t="s">
        <v>582</v>
      </c>
      <c r="L1025" t="s">
        <v>1396</v>
      </c>
      <c r="M1025" t="s">
        <v>1396</v>
      </c>
      <c r="N1025" t="s">
        <v>1396</v>
      </c>
      <c r="O1025" t="s">
        <v>583</v>
      </c>
      <c r="P1025">
        <v>0</v>
      </c>
      <c r="Q1025">
        <v>0</v>
      </c>
      <c r="R1025">
        <v>0</v>
      </c>
      <c r="S1025">
        <v>0</v>
      </c>
      <c r="T1025">
        <v>0</v>
      </c>
      <c r="U1025">
        <v>0</v>
      </c>
    </row>
    <row r="1026" spans="1:21" x14ac:dyDescent="0.25">
      <c r="A1026" t="s">
        <v>5399</v>
      </c>
      <c r="B1026" t="s">
        <v>4931</v>
      </c>
      <c r="C1026" t="s">
        <v>5400</v>
      </c>
      <c r="D1026" t="s">
        <v>5401</v>
      </c>
      <c r="E1026" t="s">
        <v>5402</v>
      </c>
      <c r="F1026" t="s">
        <v>2737</v>
      </c>
      <c r="G1026" t="s">
        <v>1396</v>
      </c>
      <c r="H1026" t="s">
        <v>582</v>
      </c>
      <c r="I1026" t="s">
        <v>582</v>
      </c>
      <c r="J1026" t="s">
        <v>582</v>
      </c>
      <c r="K1026" t="s">
        <v>582</v>
      </c>
      <c r="L1026" t="s">
        <v>1396</v>
      </c>
      <c r="M1026" t="s">
        <v>1396</v>
      </c>
      <c r="N1026" t="s">
        <v>1396</v>
      </c>
      <c r="O1026" t="s">
        <v>583</v>
      </c>
      <c r="P1026">
        <v>0</v>
      </c>
      <c r="Q1026">
        <v>0</v>
      </c>
      <c r="R1026">
        <v>0</v>
      </c>
      <c r="S1026">
        <v>0</v>
      </c>
      <c r="T1026">
        <v>0</v>
      </c>
      <c r="U1026">
        <v>0</v>
      </c>
    </row>
    <row r="1027" spans="1:21" x14ac:dyDescent="0.25">
      <c r="A1027" t="s">
        <v>5403</v>
      </c>
      <c r="B1027" t="s">
        <v>5404</v>
      </c>
      <c r="C1027" t="s">
        <v>5405</v>
      </c>
      <c r="D1027" t="s">
        <v>5406</v>
      </c>
      <c r="E1027" t="s">
        <v>5407</v>
      </c>
      <c r="F1027" t="s">
        <v>2737</v>
      </c>
      <c r="G1027" t="s">
        <v>1396</v>
      </c>
      <c r="H1027" t="s">
        <v>582</v>
      </c>
      <c r="I1027" t="s">
        <v>582</v>
      </c>
      <c r="J1027" t="s">
        <v>582</v>
      </c>
      <c r="K1027" t="s">
        <v>583</v>
      </c>
      <c r="L1027" t="s">
        <v>993</v>
      </c>
      <c r="M1027" t="s">
        <v>2226</v>
      </c>
      <c r="N1027" t="s">
        <v>1396</v>
      </c>
      <c r="O1027" t="s">
        <v>583</v>
      </c>
      <c r="P1027">
        <v>0</v>
      </c>
      <c r="Q1027">
        <v>0</v>
      </c>
      <c r="R1027">
        <v>0</v>
      </c>
      <c r="S1027">
        <v>0</v>
      </c>
      <c r="T1027">
        <v>0</v>
      </c>
      <c r="U1027">
        <v>0</v>
      </c>
    </row>
    <row r="1028" spans="1:21" x14ac:dyDescent="0.25">
      <c r="A1028" t="s">
        <v>5408</v>
      </c>
      <c r="B1028" t="s">
        <v>5409</v>
      </c>
      <c r="C1028" t="s">
        <v>5410</v>
      </c>
      <c r="D1028" t="s">
        <v>5411</v>
      </c>
      <c r="E1028" t="s">
        <v>5412</v>
      </c>
      <c r="F1028" t="s">
        <v>2737</v>
      </c>
      <c r="G1028" t="s">
        <v>1396</v>
      </c>
      <c r="H1028" t="s">
        <v>582</v>
      </c>
      <c r="I1028" t="s">
        <v>582</v>
      </c>
      <c r="J1028" t="s">
        <v>582</v>
      </c>
      <c r="K1028" t="s">
        <v>582</v>
      </c>
      <c r="L1028" t="s">
        <v>1396</v>
      </c>
      <c r="M1028" t="s">
        <v>1396</v>
      </c>
      <c r="N1028" t="s">
        <v>1396</v>
      </c>
      <c r="O1028" t="s">
        <v>583</v>
      </c>
      <c r="P1028">
        <v>0</v>
      </c>
      <c r="Q1028">
        <v>0</v>
      </c>
      <c r="R1028">
        <v>0</v>
      </c>
      <c r="S1028">
        <v>0</v>
      </c>
      <c r="T1028">
        <v>0</v>
      </c>
      <c r="U1028">
        <v>0</v>
      </c>
    </row>
    <row r="1029" spans="1:21" x14ac:dyDescent="0.25">
      <c r="A1029" t="s">
        <v>5413</v>
      </c>
      <c r="B1029" t="s">
        <v>5414</v>
      </c>
      <c r="C1029" t="s">
        <v>5415</v>
      </c>
      <c r="D1029" t="s">
        <v>5416</v>
      </c>
      <c r="E1029" t="s">
        <v>5417</v>
      </c>
      <c r="F1029" t="s">
        <v>2135</v>
      </c>
      <c r="G1029" t="s">
        <v>1396</v>
      </c>
      <c r="H1029" t="s">
        <v>582</v>
      </c>
      <c r="I1029" t="s">
        <v>582</v>
      </c>
      <c r="J1029" t="s">
        <v>582</v>
      </c>
      <c r="K1029" t="s">
        <v>583</v>
      </c>
      <c r="L1029" t="s">
        <v>993</v>
      </c>
      <c r="M1029" t="s">
        <v>2226</v>
      </c>
      <c r="N1029" t="s">
        <v>1396</v>
      </c>
      <c r="O1029" t="s">
        <v>583</v>
      </c>
      <c r="P1029">
        <v>0</v>
      </c>
      <c r="Q1029">
        <v>0</v>
      </c>
      <c r="R1029">
        <v>0</v>
      </c>
      <c r="S1029">
        <v>0</v>
      </c>
      <c r="T1029">
        <v>0</v>
      </c>
      <c r="U1029">
        <v>0</v>
      </c>
    </row>
    <row r="1030" spans="1:21" x14ac:dyDescent="0.25">
      <c r="A1030" t="s">
        <v>5418</v>
      </c>
      <c r="B1030" t="s">
        <v>5419</v>
      </c>
      <c r="C1030" t="s">
        <v>837</v>
      </c>
      <c r="D1030" t="s">
        <v>5420</v>
      </c>
      <c r="E1030" t="s">
        <v>5421</v>
      </c>
      <c r="F1030" t="s">
        <v>1626</v>
      </c>
      <c r="G1030" t="s">
        <v>4999</v>
      </c>
      <c r="H1030" t="s">
        <v>583</v>
      </c>
      <c r="I1030" t="s">
        <v>582</v>
      </c>
      <c r="J1030" t="s">
        <v>582</v>
      </c>
      <c r="K1030" t="s">
        <v>582</v>
      </c>
      <c r="L1030" t="s">
        <v>1396</v>
      </c>
      <c r="M1030" t="s">
        <v>1396</v>
      </c>
      <c r="N1030" t="s">
        <v>3639</v>
      </c>
      <c r="O1030" t="s">
        <v>583</v>
      </c>
      <c r="P1030">
        <v>0</v>
      </c>
      <c r="Q1030">
        <v>0</v>
      </c>
      <c r="R1030">
        <v>0</v>
      </c>
      <c r="S1030">
        <v>0</v>
      </c>
      <c r="T1030">
        <v>0</v>
      </c>
      <c r="U1030">
        <v>0</v>
      </c>
    </row>
    <row r="1031" spans="1:21" x14ac:dyDescent="0.25">
      <c r="A1031" t="s">
        <v>5422</v>
      </c>
      <c r="B1031" t="s">
        <v>1330</v>
      </c>
      <c r="C1031" t="s">
        <v>1331</v>
      </c>
      <c r="D1031" t="s">
        <v>1332</v>
      </c>
      <c r="E1031" t="s">
        <v>1333</v>
      </c>
      <c r="F1031" t="s">
        <v>581</v>
      </c>
      <c r="G1031" t="s">
        <v>1396</v>
      </c>
      <c r="H1031" t="s">
        <v>583</v>
      </c>
      <c r="I1031" t="s">
        <v>582</v>
      </c>
      <c r="J1031" t="s">
        <v>582</v>
      </c>
      <c r="K1031" t="s">
        <v>582</v>
      </c>
      <c r="L1031" t="s">
        <v>1396</v>
      </c>
      <c r="M1031" t="s">
        <v>1396</v>
      </c>
      <c r="N1031" t="s">
        <v>1396</v>
      </c>
      <c r="O1031" t="s">
        <v>583</v>
      </c>
      <c r="P1031">
        <v>22</v>
      </c>
      <c r="Q1031">
        <v>0</v>
      </c>
      <c r="R1031">
        <v>0</v>
      </c>
      <c r="S1031">
        <v>0</v>
      </c>
      <c r="T1031">
        <v>0</v>
      </c>
      <c r="U1031">
        <v>0</v>
      </c>
    </row>
    <row r="1032" spans="1:21" x14ac:dyDescent="0.25">
      <c r="A1032" t="s">
        <v>5423</v>
      </c>
      <c r="B1032" t="s">
        <v>83</v>
      </c>
      <c r="C1032" t="s">
        <v>514</v>
      </c>
      <c r="D1032" t="s">
        <v>1334</v>
      </c>
      <c r="E1032" t="s">
        <v>374</v>
      </c>
      <c r="F1032" t="s">
        <v>581</v>
      </c>
      <c r="G1032" t="s">
        <v>1396</v>
      </c>
      <c r="H1032" t="s">
        <v>583</v>
      </c>
      <c r="I1032" t="s">
        <v>582</v>
      </c>
      <c r="J1032" t="s">
        <v>582</v>
      </c>
      <c r="K1032" t="s">
        <v>582</v>
      </c>
      <c r="L1032" t="s">
        <v>1396</v>
      </c>
      <c r="M1032" t="s">
        <v>1396</v>
      </c>
      <c r="N1032" t="s">
        <v>1335</v>
      </c>
      <c r="O1032" t="s">
        <v>583</v>
      </c>
      <c r="P1032">
        <v>0</v>
      </c>
      <c r="Q1032">
        <v>0</v>
      </c>
      <c r="R1032">
        <v>0</v>
      </c>
      <c r="S1032">
        <v>0</v>
      </c>
      <c r="T1032">
        <v>0</v>
      </c>
      <c r="U1032">
        <v>0</v>
      </c>
    </row>
    <row r="1033" spans="1:21" x14ac:dyDescent="0.25">
      <c r="A1033" t="s">
        <v>5424</v>
      </c>
      <c r="B1033" t="s">
        <v>36</v>
      </c>
      <c r="C1033" t="s">
        <v>512</v>
      </c>
      <c r="D1033" t="s">
        <v>1336</v>
      </c>
      <c r="E1033" t="s">
        <v>201</v>
      </c>
      <c r="F1033" t="s">
        <v>581</v>
      </c>
      <c r="G1033" t="s">
        <v>1396</v>
      </c>
      <c r="H1033" t="s">
        <v>583</v>
      </c>
      <c r="I1033" t="s">
        <v>582</v>
      </c>
      <c r="J1033" t="s">
        <v>582</v>
      </c>
      <c r="K1033" t="s">
        <v>582</v>
      </c>
      <c r="L1033" t="s">
        <v>1396</v>
      </c>
      <c r="M1033" t="s">
        <v>1396</v>
      </c>
      <c r="N1033" t="s">
        <v>4834</v>
      </c>
      <c r="O1033" t="s">
        <v>583</v>
      </c>
      <c r="P1033">
        <v>0</v>
      </c>
      <c r="Q1033">
        <v>0</v>
      </c>
      <c r="R1033">
        <v>0</v>
      </c>
      <c r="S1033">
        <v>0</v>
      </c>
      <c r="T1033">
        <v>0</v>
      </c>
      <c r="U1033">
        <v>0</v>
      </c>
    </row>
    <row r="1034" spans="1:21" x14ac:dyDescent="0.25">
      <c r="A1034" t="s">
        <v>5425</v>
      </c>
      <c r="B1034" t="s">
        <v>1629</v>
      </c>
      <c r="C1034" t="s">
        <v>5426</v>
      </c>
      <c r="D1034" t="s">
        <v>5427</v>
      </c>
      <c r="E1034" t="s">
        <v>5428</v>
      </c>
      <c r="F1034" t="s">
        <v>1507</v>
      </c>
      <c r="G1034" t="s">
        <v>1396</v>
      </c>
      <c r="H1034" t="s">
        <v>583</v>
      </c>
      <c r="I1034" t="s">
        <v>582</v>
      </c>
      <c r="J1034" t="s">
        <v>582</v>
      </c>
      <c r="K1034" t="s">
        <v>582</v>
      </c>
      <c r="L1034" t="s">
        <v>1396</v>
      </c>
      <c r="M1034" t="s">
        <v>1396</v>
      </c>
      <c r="N1034" t="s">
        <v>1396</v>
      </c>
      <c r="O1034" t="s">
        <v>583</v>
      </c>
      <c r="P1034">
        <v>15</v>
      </c>
      <c r="Q1034">
        <v>0</v>
      </c>
      <c r="R1034">
        <v>0</v>
      </c>
      <c r="S1034">
        <v>0</v>
      </c>
      <c r="T1034">
        <v>0</v>
      </c>
      <c r="U1034">
        <v>0</v>
      </c>
    </row>
    <row r="1035" spans="1:21" x14ac:dyDescent="0.25">
      <c r="A1035" t="s">
        <v>5429</v>
      </c>
      <c r="B1035" t="s">
        <v>5430</v>
      </c>
      <c r="C1035" t="s">
        <v>3093</v>
      </c>
      <c r="D1035" t="s">
        <v>5431</v>
      </c>
      <c r="E1035" t="s">
        <v>5432</v>
      </c>
      <c r="F1035" t="s">
        <v>1767</v>
      </c>
      <c r="G1035" t="s">
        <v>1396</v>
      </c>
      <c r="H1035" t="s">
        <v>583</v>
      </c>
      <c r="I1035" t="s">
        <v>582</v>
      </c>
      <c r="J1035" t="s">
        <v>582</v>
      </c>
      <c r="K1035" t="s">
        <v>583</v>
      </c>
      <c r="L1035" t="s">
        <v>590</v>
      </c>
      <c r="M1035" t="s">
        <v>1767</v>
      </c>
      <c r="N1035" t="s">
        <v>1396</v>
      </c>
      <c r="O1035" t="s">
        <v>583</v>
      </c>
      <c r="P1035">
        <v>389</v>
      </c>
      <c r="Q1035">
        <v>450</v>
      </c>
      <c r="R1035">
        <v>0</v>
      </c>
      <c r="S1035">
        <v>0</v>
      </c>
      <c r="T1035">
        <v>0</v>
      </c>
      <c r="U1035">
        <v>0</v>
      </c>
    </row>
    <row r="1036" spans="1:21" x14ac:dyDescent="0.25">
      <c r="A1036" t="s">
        <v>5433</v>
      </c>
      <c r="B1036" t="s">
        <v>5434</v>
      </c>
      <c r="C1036" t="s">
        <v>5435</v>
      </c>
      <c r="D1036" t="s">
        <v>5436</v>
      </c>
      <c r="E1036" t="s">
        <v>5437</v>
      </c>
      <c r="F1036" t="s">
        <v>2135</v>
      </c>
      <c r="G1036" t="s">
        <v>1396</v>
      </c>
      <c r="H1036" t="s">
        <v>582</v>
      </c>
      <c r="I1036" t="s">
        <v>582</v>
      </c>
      <c r="J1036" t="s">
        <v>582</v>
      </c>
      <c r="K1036" t="s">
        <v>583</v>
      </c>
      <c r="L1036" t="s">
        <v>993</v>
      </c>
      <c r="M1036" t="s">
        <v>5438</v>
      </c>
      <c r="N1036" t="s">
        <v>1396</v>
      </c>
      <c r="O1036" t="s">
        <v>583</v>
      </c>
      <c r="P1036">
        <v>0</v>
      </c>
      <c r="Q1036">
        <v>0</v>
      </c>
      <c r="R1036">
        <v>0</v>
      </c>
      <c r="S1036">
        <v>0</v>
      </c>
      <c r="T1036">
        <v>0</v>
      </c>
      <c r="U1036">
        <v>0</v>
      </c>
    </row>
    <row r="1037" spans="1:21" x14ac:dyDescent="0.25">
      <c r="A1037" t="s">
        <v>5439</v>
      </c>
      <c r="B1037" t="s">
        <v>629</v>
      </c>
      <c r="C1037" t="s">
        <v>5440</v>
      </c>
      <c r="D1037" t="s">
        <v>5441</v>
      </c>
      <c r="E1037" t="s">
        <v>5442</v>
      </c>
      <c r="F1037" t="s">
        <v>2135</v>
      </c>
      <c r="G1037" t="s">
        <v>1396</v>
      </c>
      <c r="H1037" t="s">
        <v>582</v>
      </c>
      <c r="I1037" t="s">
        <v>582</v>
      </c>
      <c r="J1037" t="s">
        <v>582</v>
      </c>
      <c r="K1037" t="s">
        <v>583</v>
      </c>
      <c r="L1037" t="s">
        <v>993</v>
      </c>
      <c r="M1037" t="s">
        <v>5438</v>
      </c>
      <c r="N1037" t="s">
        <v>1396</v>
      </c>
      <c r="O1037" t="s">
        <v>583</v>
      </c>
      <c r="P1037">
        <v>0</v>
      </c>
      <c r="Q1037">
        <v>0</v>
      </c>
      <c r="R1037">
        <v>0</v>
      </c>
      <c r="S1037">
        <v>0</v>
      </c>
      <c r="T1037">
        <v>0</v>
      </c>
      <c r="U1037">
        <v>0</v>
      </c>
    </row>
    <row r="1038" spans="1:21" x14ac:dyDescent="0.25">
      <c r="A1038" t="s">
        <v>5443</v>
      </c>
      <c r="B1038" t="s">
        <v>5444</v>
      </c>
      <c r="C1038" t="s">
        <v>5445</v>
      </c>
      <c r="D1038" t="s">
        <v>5446</v>
      </c>
      <c r="E1038" t="s">
        <v>5447</v>
      </c>
      <c r="F1038" t="s">
        <v>2135</v>
      </c>
      <c r="G1038" t="s">
        <v>1396</v>
      </c>
      <c r="H1038" t="s">
        <v>582</v>
      </c>
      <c r="I1038" t="s">
        <v>582</v>
      </c>
      <c r="J1038" t="s">
        <v>582</v>
      </c>
      <c r="K1038" t="s">
        <v>583</v>
      </c>
      <c r="L1038" t="s">
        <v>993</v>
      </c>
      <c r="M1038" t="s">
        <v>5438</v>
      </c>
      <c r="N1038" t="s">
        <v>1396</v>
      </c>
      <c r="O1038" t="s">
        <v>583</v>
      </c>
      <c r="P1038">
        <v>0</v>
      </c>
      <c r="Q1038">
        <v>0</v>
      </c>
      <c r="R1038">
        <v>0</v>
      </c>
      <c r="S1038">
        <v>0</v>
      </c>
      <c r="T1038">
        <v>0</v>
      </c>
      <c r="U1038">
        <v>0</v>
      </c>
    </row>
    <row r="1039" spans="1:21" x14ac:dyDescent="0.25">
      <c r="A1039" t="s">
        <v>5448</v>
      </c>
      <c r="B1039" t="s">
        <v>5449</v>
      </c>
      <c r="C1039" t="s">
        <v>5450</v>
      </c>
      <c r="D1039" t="s">
        <v>5451</v>
      </c>
      <c r="E1039" t="s">
        <v>5452</v>
      </c>
      <c r="F1039" t="s">
        <v>2135</v>
      </c>
      <c r="G1039" t="s">
        <v>1396</v>
      </c>
      <c r="H1039" t="s">
        <v>582</v>
      </c>
      <c r="I1039" t="s">
        <v>582</v>
      </c>
      <c r="J1039" t="s">
        <v>582</v>
      </c>
      <c r="K1039" t="s">
        <v>583</v>
      </c>
      <c r="L1039" t="s">
        <v>993</v>
      </c>
      <c r="M1039" t="s">
        <v>5438</v>
      </c>
      <c r="N1039" t="s">
        <v>1396</v>
      </c>
      <c r="O1039" t="s">
        <v>583</v>
      </c>
      <c r="P1039">
        <v>0</v>
      </c>
      <c r="Q1039">
        <v>0</v>
      </c>
      <c r="R1039">
        <v>0</v>
      </c>
      <c r="S1039">
        <v>0</v>
      </c>
      <c r="T1039">
        <v>0</v>
      </c>
      <c r="U1039">
        <v>0</v>
      </c>
    </row>
    <row r="1040" spans="1:21" x14ac:dyDescent="0.25">
      <c r="A1040" t="s">
        <v>5453</v>
      </c>
      <c r="B1040" t="s">
        <v>5454</v>
      </c>
      <c r="C1040" t="s">
        <v>5455</v>
      </c>
      <c r="D1040" t="s">
        <v>5456</v>
      </c>
      <c r="E1040" t="s">
        <v>5457</v>
      </c>
      <c r="F1040" t="s">
        <v>2135</v>
      </c>
      <c r="G1040" t="s">
        <v>1396</v>
      </c>
      <c r="H1040" t="s">
        <v>582</v>
      </c>
      <c r="I1040" t="s">
        <v>582</v>
      </c>
      <c r="J1040" t="s">
        <v>582</v>
      </c>
      <c r="K1040" t="s">
        <v>583</v>
      </c>
      <c r="L1040" t="s">
        <v>993</v>
      </c>
      <c r="M1040" t="s">
        <v>2146</v>
      </c>
      <c r="N1040" t="s">
        <v>1396</v>
      </c>
      <c r="O1040" t="s">
        <v>583</v>
      </c>
      <c r="P1040">
        <v>0</v>
      </c>
      <c r="Q1040">
        <v>0</v>
      </c>
      <c r="R1040">
        <v>0</v>
      </c>
      <c r="S1040">
        <v>0</v>
      </c>
      <c r="T1040">
        <v>0</v>
      </c>
      <c r="U1040">
        <v>0</v>
      </c>
    </row>
    <row r="1041" spans="1:21" x14ac:dyDescent="0.25">
      <c r="A1041" t="s">
        <v>5458</v>
      </c>
      <c r="B1041" t="s">
        <v>2138</v>
      </c>
      <c r="C1041" t="s">
        <v>2139</v>
      </c>
      <c r="D1041" t="s">
        <v>2140</v>
      </c>
      <c r="E1041" t="s">
        <v>5459</v>
      </c>
      <c r="F1041" t="s">
        <v>2135</v>
      </c>
      <c r="G1041" t="s">
        <v>1396</v>
      </c>
      <c r="H1041" t="s">
        <v>582</v>
      </c>
      <c r="I1041" t="s">
        <v>582</v>
      </c>
      <c r="J1041" t="s">
        <v>582</v>
      </c>
      <c r="K1041" t="s">
        <v>583</v>
      </c>
      <c r="L1041" t="s">
        <v>993</v>
      </c>
      <c r="M1041" t="s">
        <v>2146</v>
      </c>
      <c r="N1041" t="s">
        <v>1396</v>
      </c>
      <c r="O1041" t="s">
        <v>583</v>
      </c>
      <c r="P1041">
        <v>0</v>
      </c>
      <c r="Q1041">
        <v>0</v>
      </c>
      <c r="R1041">
        <v>0</v>
      </c>
      <c r="S1041">
        <v>0</v>
      </c>
      <c r="T1041">
        <v>0</v>
      </c>
      <c r="U1041">
        <v>0</v>
      </c>
    </row>
    <row r="1042" spans="1:21" x14ac:dyDescent="0.25">
      <c r="A1042" t="s">
        <v>5460</v>
      </c>
      <c r="B1042" t="s">
        <v>5461</v>
      </c>
      <c r="C1042" t="s">
        <v>3318</v>
      </c>
      <c r="D1042" t="s">
        <v>5462</v>
      </c>
      <c r="E1042" t="s">
        <v>5463</v>
      </c>
      <c r="F1042" t="s">
        <v>1626</v>
      </c>
      <c r="G1042" t="s">
        <v>1396</v>
      </c>
      <c r="H1042" t="s">
        <v>583</v>
      </c>
      <c r="I1042" t="s">
        <v>582</v>
      </c>
      <c r="J1042" t="s">
        <v>582</v>
      </c>
      <c r="K1042" t="s">
        <v>582</v>
      </c>
      <c r="L1042" t="s">
        <v>1396</v>
      </c>
      <c r="M1042" t="s">
        <v>1396</v>
      </c>
      <c r="N1042" t="s">
        <v>4891</v>
      </c>
      <c r="O1042" t="s">
        <v>583</v>
      </c>
      <c r="P1042">
        <v>0</v>
      </c>
      <c r="Q1042">
        <v>0</v>
      </c>
      <c r="R1042">
        <v>0</v>
      </c>
      <c r="S1042">
        <v>0</v>
      </c>
      <c r="T1042">
        <v>0</v>
      </c>
      <c r="U1042">
        <v>0</v>
      </c>
    </row>
    <row r="1043" spans="1:21" x14ac:dyDescent="0.25">
      <c r="A1043" t="s">
        <v>5464</v>
      </c>
      <c r="B1043" t="s">
        <v>1337</v>
      </c>
      <c r="C1043" t="s">
        <v>1338</v>
      </c>
      <c r="D1043" t="s">
        <v>1339</v>
      </c>
      <c r="E1043" t="s">
        <v>1340</v>
      </c>
      <c r="F1043" t="s">
        <v>581</v>
      </c>
      <c r="G1043" t="s">
        <v>1396</v>
      </c>
      <c r="H1043" t="s">
        <v>583</v>
      </c>
      <c r="I1043" t="s">
        <v>582</v>
      </c>
      <c r="J1043" t="s">
        <v>582</v>
      </c>
      <c r="K1043" t="s">
        <v>582</v>
      </c>
      <c r="L1043" t="s">
        <v>1396</v>
      </c>
      <c r="M1043" t="s">
        <v>1396</v>
      </c>
      <c r="N1043" t="s">
        <v>604</v>
      </c>
      <c r="O1043" t="s">
        <v>583</v>
      </c>
      <c r="P1043">
        <v>1</v>
      </c>
      <c r="Q1043">
        <v>10</v>
      </c>
      <c r="R1043">
        <v>0</v>
      </c>
      <c r="S1043">
        <v>0</v>
      </c>
      <c r="T1043">
        <v>0</v>
      </c>
      <c r="U1043">
        <v>0</v>
      </c>
    </row>
    <row r="1044" spans="1:21" x14ac:dyDescent="0.25">
      <c r="A1044" t="s">
        <v>5465</v>
      </c>
      <c r="B1044" t="s">
        <v>5466</v>
      </c>
      <c r="C1044" t="s">
        <v>5467</v>
      </c>
      <c r="D1044" t="s">
        <v>5468</v>
      </c>
      <c r="E1044" t="s">
        <v>5469</v>
      </c>
      <c r="F1044" t="s">
        <v>1407</v>
      </c>
      <c r="G1044" t="s">
        <v>1413</v>
      </c>
      <c r="H1044" t="s">
        <v>583</v>
      </c>
      <c r="I1044" t="s">
        <v>582</v>
      </c>
      <c r="J1044" t="s">
        <v>582</v>
      </c>
      <c r="K1044" t="s">
        <v>582</v>
      </c>
      <c r="L1044" t="s">
        <v>1396</v>
      </c>
      <c r="M1044" t="s">
        <v>1396</v>
      </c>
      <c r="N1044" t="s">
        <v>1396</v>
      </c>
      <c r="O1044" t="s">
        <v>583</v>
      </c>
      <c r="P1044">
        <v>86</v>
      </c>
      <c r="Q1044">
        <v>20</v>
      </c>
      <c r="R1044">
        <v>0</v>
      </c>
      <c r="S1044">
        <v>0</v>
      </c>
      <c r="T1044">
        <v>0</v>
      </c>
      <c r="U1044">
        <v>0</v>
      </c>
    </row>
    <row r="1045" spans="1:21" x14ac:dyDescent="0.25">
      <c r="A1045" t="s">
        <v>5470</v>
      </c>
      <c r="B1045" t="s">
        <v>5471</v>
      </c>
      <c r="C1045" t="s">
        <v>5472</v>
      </c>
      <c r="D1045" t="s">
        <v>5473</v>
      </c>
      <c r="E1045" t="s">
        <v>5474</v>
      </c>
      <c r="F1045" t="s">
        <v>3991</v>
      </c>
      <c r="G1045" t="s">
        <v>1396</v>
      </c>
      <c r="H1045" t="s">
        <v>583</v>
      </c>
      <c r="I1045" t="s">
        <v>583</v>
      </c>
      <c r="J1045" t="s">
        <v>582</v>
      </c>
      <c r="K1045" t="s">
        <v>582</v>
      </c>
      <c r="L1045" t="s">
        <v>1396</v>
      </c>
      <c r="M1045" t="s">
        <v>1396</v>
      </c>
      <c r="N1045" t="s">
        <v>1396</v>
      </c>
      <c r="O1045" t="s">
        <v>583</v>
      </c>
      <c r="P1045">
        <v>20</v>
      </c>
      <c r="Q1045">
        <v>8</v>
      </c>
      <c r="R1045">
        <v>6</v>
      </c>
      <c r="S1045">
        <v>0</v>
      </c>
      <c r="T1045">
        <v>0</v>
      </c>
      <c r="U1045">
        <v>0</v>
      </c>
    </row>
    <row r="1046" spans="1:21" x14ac:dyDescent="0.25">
      <c r="A1046" t="s">
        <v>5475</v>
      </c>
      <c r="B1046" t="s">
        <v>5476</v>
      </c>
      <c r="C1046" t="s">
        <v>2178</v>
      </c>
      <c r="D1046" t="s">
        <v>5477</v>
      </c>
      <c r="E1046" t="s">
        <v>5478</v>
      </c>
      <c r="F1046" t="s">
        <v>3991</v>
      </c>
      <c r="G1046" t="s">
        <v>1396</v>
      </c>
      <c r="H1046" t="s">
        <v>583</v>
      </c>
      <c r="I1046" t="s">
        <v>582</v>
      </c>
      <c r="J1046" t="s">
        <v>582</v>
      </c>
      <c r="K1046" t="s">
        <v>582</v>
      </c>
      <c r="L1046" t="s">
        <v>1396</v>
      </c>
      <c r="M1046" t="s">
        <v>1396</v>
      </c>
      <c r="N1046" t="s">
        <v>1396</v>
      </c>
      <c r="O1046" t="s">
        <v>583</v>
      </c>
      <c r="P1046">
        <v>8</v>
      </c>
      <c r="Q1046">
        <v>26</v>
      </c>
      <c r="R1046">
        <v>0</v>
      </c>
      <c r="S1046">
        <v>0</v>
      </c>
      <c r="T1046">
        <v>0</v>
      </c>
      <c r="U1046">
        <v>0</v>
      </c>
    </row>
    <row r="1047" spans="1:21" x14ac:dyDescent="0.25">
      <c r="A1047" t="s">
        <v>5479</v>
      </c>
      <c r="B1047" t="s">
        <v>5480</v>
      </c>
      <c r="C1047" t="s">
        <v>5481</v>
      </c>
      <c r="D1047" t="s">
        <v>5482</v>
      </c>
      <c r="E1047" t="s">
        <v>5483</v>
      </c>
      <c r="F1047" t="s">
        <v>1728</v>
      </c>
      <c r="G1047" t="s">
        <v>1396</v>
      </c>
      <c r="H1047" t="s">
        <v>583</v>
      </c>
      <c r="I1047" t="s">
        <v>582</v>
      </c>
      <c r="J1047" t="s">
        <v>582</v>
      </c>
      <c r="K1047" t="s">
        <v>582</v>
      </c>
      <c r="L1047" t="s">
        <v>1396</v>
      </c>
      <c r="M1047" t="s">
        <v>1396</v>
      </c>
      <c r="N1047" t="s">
        <v>1396</v>
      </c>
      <c r="O1047" t="s">
        <v>583</v>
      </c>
      <c r="P1047">
        <v>12</v>
      </c>
      <c r="Q1047">
        <v>28</v>
      </c>
      <c r="R1047">
        <v>0</v>
      </c>
      <c r="S1047">
        <v>0</v>
      </c>
      <c r="T1047">
        <v>0</v>
      </c>
      <c r="U1047">
        <v>0</v>
      </c>
    </row>
    <row r="1048" spans="1:21" x14ac:dyDescent="0.25">
      <c r="A1048" t="s">
        <v>5484</v>
      </c>
      <c r="B1048" t="s">
        <v>42</v>
      </c>
      <c r="C1048" t="s">
        <v>43</v>
      </c>
      <c r="D1048" t="s">
        <v>173</v>
      </c>
      <c r="E1048" t="s">
        <v>174</v>
      </c>
      <c r="F1048" t="s">
        <v>581</v>
      </c>
      <c r="G1048" t="s">
        <v>1396</v>
      </c>
      <c r="H1048" t="s">
        <v>583</v>
      </c>
      <c r="I1048" t="s">
        <v>582</v>
      </c>
      <c r="J1048" t="s">
        <v>582</v>
      </c>
      <c r="K1048" t="s">
        <v>582</v>
      </c>
      <c r="L1048" t="s">
        <v>1396</v>
      </c>
      <c r="M1048" t="s">
        <v>1396</v>
      </c>
      <c r="N1048" t="s">
        <v>1262</v>
      </c>
      <c r="O1048" t="s">
        <v>583</v>
      </c>
      <c r="P1048">
        <v>0</v>
      </c>
      <c r="Q1048">
        <v>0</v>
      </c>
      <c r="R1048">
        <v>0</v>
      </c>
      <c r="S1048">
        <v>0</v>
      </c>
      <c r="T1048">
        <v>0</v>
      </c>
      <c r="U1048">
        <v>0</v>
      </c>
    </row>
    <row r="1049" spans="1:21" x14ac:dyDescent="0.25">
      <c r="A1049" t="s">
        <v>5485</v>
      </c>
      <c r="B1049" t="s">
        <v>5486</v>
      </c>
      <c r="C1049" t="s">
        <v>5487</v>
      </c>
      <c r="D1049" t="s">
        <v>5488</v>
      </c>
      <c r="E1049" t="s">
        <v>5489</v>
      </c>
      <c r="F1049" t="s">
        <v>2634</v>
      </c>
      <c r="G1049" t="s">
        <v>1372</v>
      </c>
      <c r="H1049" t="s">
        <v>582</v>
      </c>
      <c r="I1049" t="s">
        <v>583</v>
      </c>
      <c r="J1049" t="s">
        <v>582</v>
      </c>
      <c r="K1049" t="s">
        <v>583</v>
      </c>
      <c r="L1049" t="s">
        <v>584</v>
      </c>
      <c r="M1049" t="s">
        <v>5490</v>
      </c>
      <c r="N1049" t="s">
        <v>1396</v>
      </c>
      <c r="O1049" t="s">
        <v>583</v>
      </c>
      <c r="P1049">
        <v>0</v>
      </c>
      <c r="Q1049">
        <v>0</v>
      </c>
      <c r="R1049">
        <v>115</v>
      </c>
      <c r="S1049">
        <v>0</v>
      </c>
      <c r="T1049">
        <v>0</v>
      </c>
      <c r="U1049">
        <v>0</v>
      </c>
    </row>
    <row r="1050" spans="1:21" x14ac:dyDescent="0.25">
      <c r="A1050" t="s">
        <v>5491</v>
      </c>
      <c r="B1050" t="s">
        <v>5492</v>
      </c>
      <c r="C1050" t="s">
        <v>5493</v>
      </c>
      <c r="D1050" t="s">
        <v>5494</v>
      </c>
      <c r="E1050" t="s">
        <v>5495</v>
      </c>
      <c r="F1050" t="s">
        <v>2634</v>
      </c>
      <c r="G1050" t="s">
        <v>1372</v>
      </c>
      <c r="H1050" t="s">
        <v>583</v>
      </c>
      <c r="I1050" t="s">
        <v>583</v>
      </c>
      <c r="J1050" t="s">
        <v>582</v>
      </c>
      <c r="K1050" t="s">
        <v>582</v>
      </c>
      <c r="L1050" t="s">
        <v>1396</v>
      </c>
      <c r="M1050" t="s">
        <v>1396</v>
      </c>
      <c r="N1050" t="s">
        <v>1396</v>
      </c>
      <c r="O1050" t="s">
        <v>583</v>
      </c>
      <c r="P1050">
        <v>115</v>
      </c>
      <c r="Q1050">
        <v>0</v>
      </c>
      <c r="R1050">
        <v>24</v>
      </c>
      <c r="S1050">
        <v>0</v>
      </c>
      <c r="T1050">
        <v>0</v>
      </c>
      <c r="U1050">
        <v>0</v>
      </c>
    </row>
    <row r="1051" spans="1:21" x14ac:dyDescent="0.25">
      <c r="A1051" t="s">
        <v>5496</v>
      </c>
      <c r="B1051" t="s">
        <v>5497</v>
      </c>
      <c r="C1051" t="s">
        <v>5498</v>
      </c>
      <c r="D1051" t="s">
        <v>5499</v>
      </c>
      <c r="E1051" t="s">
        <v>5500</v>
      </c>
      <c r="F1051" t="s">
        <v>2634</v>
      </c>
      <c r="G1051" t="s">
        <v>1372</v>
      </c>
      <c r="H1051" t="s">
        <v>583</v>
      </c>
      <c r="I1051" t="s">
        <v>582</v>
      </c>
      <c r="J1051" t="s">
        <v>582</v>
      </c>
      <c r="K1051" t="s">
        <v>582</v>
      </c>
      <c r="L1051" t="s">
        <v>1396</v>
      </c>
      <c r="M1051" t="s">
        <v>1396</v>
      </c>
      <c r="N1051" t="s">
        <v>1396</v>
      </c>
      <c r="O1051" t="s">
        <v>583</v>
      </c>
      <c r="P1051">
        <v>24</v>
      </c>
      <c r="Q1051">
        <v>0</v>
      </c>
      <c r="R1051">
        <v>0</v>
      </c>
      <c r="S1051">
        <v>0</v>
      </c>
      <c r="T1051">
        <v>0</v>
      </c>
      <c r="U1051">
        <v>0</v>
      </c>
    </row>
    <row r="1052" spans="1:21" x14ac:dyDescent="0.25">
      <c r="A1052" t="s">
        <v>5501</v>
      </c>
      <c r="B1052" t="s">
        <v>5502</v>
      </c>
      <c r="C1052" t="s">
        <v>5502</v>
      </c>
      <c r="D1052" t="s">
        <v>5503</v>
      </c>
      <c r="E1052" t="s">
        <v>5504</v>
      </c>
      <c r="F1052" t="s">
        <v>1592</v>
      </c>
      <c r="G1052" t="s">
        <v>1396</v>
      </c>
      <c r="H1052" t="s">
        <v>583</v>
      </c>
      <c r="I1052" t="s">
        <v>582</v>
      </c>
      <c r="J1052" t="s">
        <v>582</v>
      </c>
      <c r="K1052" t="s">
        <v>582</v>
      </c>
      <c r="L1052" t="s">
        <v>1396</v>
      </c>
      <c r="M1052" t="s">
        <v>1396</v>
      </c>
      <c r="N1052" t="s">
        <v>1396</v>
      </c>
      <c r="O1052" t="s">
        <v>583</v>
      </c>
      <c r="P1052">
        <v>15</v>
      </c>
      <c r="Q1052">
        <v>0</v>
      </c>
      <c r="R1052">
        <v>0</v>
      </c>
      <c r="S1052">
        <v>0</v>
      </c>
      <c r="T1052">
        <v>0</v>
      </c>
      <c r="U1052">
        <v>0</v>
      </c>
    </row>
    <row r="1053" spans="1:21" x14ac:dyDescent="0.25">
      <c r="A1053" t="s">
        <v>5505</v>
      </c>
      <c r="B1053" t="s">
        <v>122</v>
      </c>
      <c r="C1053" t="s">
        <v>539</v>
      </c>
      <c r="D1053" t="s">
        <v>1341</v>
      </c>
      <c r="E1053" t="s">
        <v>189</v>
      </c>
      <c r="F1053" t="s">
        <v>581</v>
      </c>
      <c r="G1053" t="s">
        <v>1396</v>
      </c>
      <c r="H1053" t="s">
        <v>583</v>
      </c>
      <c r="I1053" t="s">
        <v>582</v>
      </c>
      <c r="J1053" t="s">
        <v>582</v>
      </c>
      <c r="K1053" t="s">
        <v>582</v>
      </c>
      <c r="L1053" t="s">
        <v>1396</v>
      </c>
      <c r="M1053" t="s">
        <v>1396</v>
      </c>
      <c r="N1053" t="s">
        <v>5506</v>
      </c>
      <c r="O1053" t="s">
        <v>583</v>
      </c>
      <c r="P1053">
        <v>0</v>
      </c>
      <c r="Q1053">
        <v>0</v>
      </c>
      <c r="R1053">
        <v>0</v>
      </c>
      <c r="S1053">
        <v>0</v>
      </c>
      <c r="T1053">
        <v>0</v>
      </c>
      <c r="U1053">
        <v>0</v>
      </c>
    </row>
    <row r="1054" spans="1:21" x14ac:dyDescent="0.25">
      <c r="A1054" t="s">
        <v>5507</v>
      </c>
      <c r="B1054" t="s">
        <v>1342</v>
      </c>
      <c r="C1054" t="s">
        <v>753</v>
      </c>
      <c r="D1054" t="s">
        <v>1343</v>
      </c>
      <c r="E1054" t="s">
        <v>1344</v>
      </c>
      <c r="F1054" t="s">
        <v>581</v>
      </c>
      <c r="G1054" t="s">
        <v>1396</v>
      </c>
      <c r="H1054" t="s">
        <v>583</v>
      </c>
      <c r="I1054" t="s">
        <v>582</v>
      </c>
      <c r="J1054" t="s">
        <v>582</v>
      </c>
      <c r="K1054" t="s">
        <v>582</v>
      </c>
      <c r="L1054" t="s">
        <v>1396</v>
      </c>
      <c r="M1054" t="s">
        <v>1396</v>
      </c>
      <c r="N1054" t="s">
        <v>1298</v>
      </c>
      <c r="O1054" t="s">
        <v>583</v>
      </c>
      <c r="P1054">
        <v>0</v>
      </c>
      <c r="Q1054">
        <v>0</v>
      </c>
      <c r="R1054">
        <v>0</v>
      </c>
      <c r="S1054">
        <v>0</v>
      </c>
      <c r="T1054">
        <v>0</v>
      </c>
      <c r="U1054">
        <v>0</v>
      </c>
    </row>
    <row r="1055" spans="1:21" x14ac:dyDescent="0.25">
      <c r="A1055" t="s">
        <v>5508</v>
      </c>
      <c r="B1055" t="s">
        <v>5509</v>
      </c>
      <c r="C1055" t="s">
        <v>5510</v>
      </c>
      <c r="D1055" t="s">
        <v>5511</v>
      </c>
      <c r="E1055" t="s">
        <v>5512</v>
      </c>
      <c r="F1055" t="s">
        <v>1565</v>
      </c>
      <c r="G1055" t="s">
        <v>1396</v>
      </c>
      <c r="H1055" t="s">
        <v>582</v>
      </c>
      <c r="I1055" t="s">
        <v>583</v>
      </c>
      <c r="J1055" t="s">
        <v>582</v>
      </c>
      <c r="K1055" t="s">
        <v>582</v>
      </c>
      <c r="L1055" t="s">
        <v>1396</v>
      </c>
      <c r="M1055" t="s">
        <v>1396</v>
      </c>
      <c r="N1055" t="s">
        <v>1396</v>
      </c>
      <c r="O1055" t="s">
        <v>583</v>
      </c>
      <c r="P1055">
        <v>0</v>
      </c>
      <c r="Q1055">
        <v>0</v>
      </c>
      <c r="R1055">
        <v>70</v>
      </c>
      <c r="S1055">
        <v>1</v>
      </c>
      <c r="T1055">
        <v>0</v>
      </c>
      <c r="U1055">
        <v>0</v>
      </c>
    </row>
    <row r="1056" spans="1:21" x14ac:dyDescent="0.25">
      <c r="A1056" t="s">
        <v>5513</v>
      </c>
      <c r="B1056" t="s">
        <v>5359</v>
      </c>
      <c r="C1056" t="s">
        <v>960</v>
      </c>
      <c r="D1056" t="s">
        <v>5514</v>
      </c>
      <c r="E1056" t="s">
        <v>5515</v>
      </c>
      <c r="F1056" t="s">
        <v>1728</v>
      </c>
      <c r="G1056" t="s">
        <v>1418</v>
      </c>
      <c r="H1056" t="s">
        <v>583</v>
      </c>
      <c r="I1056" t="s">
        <v>582</v>
      </c>
      <c r="J1056" t="s">
        <v>582</v>
      </c>
      <c r="K1056" t="s">
        <v>582</v>
      </c>
      <c r="L1056" t="s">
        <v>1396</v>
      </c>
      <c r="M1056" t="s">
        <v>1396</v>
      </c>
      <c r="N1056" t="s">
        <v>1396</v>
      </c>
      <c r="O1056" t="s">
        <v>583</v>
      </c>
      <c r="P1056">
        <v>9</v>
      </c>
      <c r="Q1056">
        <v>0</v>
      </c>
      <c r="R1056">
        <v>0</v>
      </c>
      <c r="S1056">
        <v>0</v>
      </c>
      <c r="T1056">
        <v>0</v>
      </c>
      <c r="U1056">
        <v>0</v>
      </c>
    </row>
    <row r="1057" spans="1:21" x14ac:dyDescent="0.25">
      <c r="A1057" t="s">
        <v>5516</v>
      </c>
      <c r="B1057" t="s">
        <v>1345</v>
      </c>
      <c r="C1057" t="s">
        <v>1346</v>
      </c>
      <c r="D1057" t="s">
        <v>1347</v>
      </c>
      <c r="E1057" t="s">
        <v>1348</v>
      </c>
      <c r="F1057" t="s">
        <v>581</v>
      </c>
      <c r="G1057" t="s">
        <v>1396</v>
      </c>
      <c r="H1057" t="s">
        <v>582</v>
      </c>
      <c r="I1057" t="s">
        <v>583</v>
      </c>
      <c r="J1057" t="s">
        <v>582</v>
      </c>
      <c r="K1057" t="s">
        <v>583</v>
      </c>
      <c r="L1057" t="s">
        <v>590</v>
      </c>
      <c r="M1057" t="s">
        <v>1349</v>
      </c>
      <c r="N1057" t="s">
        <v>1396</v>
      </c>
      <c r="O1057" t="s">
        <v>583</v>
      </c>
      <c r="P1057">
        <v>0</v>
      </c>
      <c r="Q1057">
        <v>0</v>
      </c>
      <c r="R1057">
        <v>84</v>
      </c>
      <c r="S1057">
        <v>113</v>
      </c>
      <c r="T1057">
        <v>0</v>
      </c>
      <c r="U1057">
        <v>0</v>
      </c>
    </row>
    <row r="1058" spans="1:21" x14ac:dyDescent="0.25">
      <c r="A1058" t="s">
        <v>5517</v>
      </c>
      <c r="B1058" t="s">
        <v>1350</v>
      </c>
      <c r="C1058" t="s">
        <v>1351</v>
      </c>
      <c r="D1058" t="s">
        <v>1352</v>
      </c>
      <c r="E1058" t="s">
        <v>1353</v>
      </c>
      <c r="F1058" t="s">
        <v>581</v>
      </c>
      <c r="G1058" t="s">
        <v>1396</v>
      </c>
      <c r="H1058" t="s">
        <v>583</v>
      </c>
      <c r="I1058" t="s">
        <v>582</v>
      </c>
      <c r="J1058" t="s">
        <v>582</v>
      </c>
      <c r="K1058" t="s">
        <v>582</v>
      </c>
      <c r="L1058" t="s">
        <v>1396</v>
      </c>
      <c r="M1058" t="s">
        <v>1396</v>
      </c>
      <c r="N1058" t="s">
        <v>1025</v>
      </c>
      <c r="O1058" t="s">
        <v>583</v>
      </c>
      <c r="P1058">
        <v>0</v>
      </c>
      <c r="Q1058">
        <v>0</v>
      </c>
      <c r="R1058">
        <v>0</v>
      </c>
      <c r="S1058">
        <v>0</v>
      </c>
      <c r="T1058">
        <v>0</v>
      </c>
      <c r="U1058">
        <v>0</v>
      </c>
    </row>
    <row r="1059" spans="1:21" x14ac:dyDescent="0.25">
      <c r="A1059" t="s">
        <v>5518</v>
      </c>
      <c r="B1059" t="s">
        <v>71</v>
      </c>
      <c r="C1059" t="s">
        <v>540</v>
      </c>
      <c r="D1059" t="s">
        <v>1354</v>
      </c>
      <c r="E1059" t="s">
        <v>350</v>
      </c>
      <c r="F1059" t="s">
        <v>581</v>
      </c>
      <c r="G1059" t="s">
        <v>1396</v>
      </c>
      <c r="H1059" t="s">
        <v>583</v>
      </c>
      <c r="I1059" t="s">
        <v>582</v>
      </c>
      <c r="J1059" t="s">
        <v>582</v>
      </c>
      <c r="K1059" t="s">
        <v>582</v>
      </c>
      <c r="L1059" t="s">
        <v>1396</v>
      </c>
      <c r="M1059" t="s">
        <v>1396</v>
      </c>
      <c r="N1059" t="s">
        <v>4834</v>
      </c>
      <c r="O1059" t="s">
        <v>583</v>
      </c>
      <c r="P1059">
        <v>0</v>
      </c>
      <c r="Q1059">
        <v>0</v>
      </c>
      <c r="R1059">
        <v>0</v>
      </c>
      <c r="S1059">
        <v>0</v>
      </c>
      <c r="T1059">
        <v>0</v>
      </c>
      <c r="U1059">
        <v>0</v>
      </c>
    </row>
    <row r="1060" spans="1:21" x14ac:dyDescent="0.25">
      <c r="A1060" t="s">
        <v>5519</v>
      </c>
      <c r="B1060" t="s">
        <v>1518</v>
      </c>
      <c r="C1060" t="s">
        <v>5520</v>
      </c>
      <c r="D1060" t="s">
        <v>5521</v>
      </c>
      <c r="E1060" t="s">
        <v>5522</v>
      </c>
      <c r="F1060" t="s">
        <v>1626</v>
      </c>
      <c r="G1060" t="s">
        <v>1396</v>
      </c>
      <c r="H1060" t="s">
        <v>583</v>
      </c>
      <c r="I1060" t="s">
        <v>582</v>
      </c>
      <c r="J1060" t="s">
        <v>582</v>
      </c>
      <c r="K1060" t="s">
        <v>582</v>
      </c>
      <c r="L1060" t="s">
        <v>1396</v>
      </c>
      <c r="M1060" t="s">
        <v>1396</v>
      </c>
      <c r="N1060" t="s">
        <v>4993</v>
      </c>
      <c r="O1060" t="s">
        <v>583</v>
      </c>
      <c r="P1060">
        <v>0</v>
      </c>
      <c r="Q1060">
        <v>3</v>
      </c>
      <c r="R1060">
        <v>0</v>
      </c>
      <c r="S1060">
        <v>0</v>
      </c>
      <c r="T1060">
        <v>0</v>
      </c>
      <c r="U1060">
        <v>0</v>
      </c>
    </row>
    <row r="1061" spans="1:21" x14ac:dyDescent="0.25">
      <c r="A1061" t="s">
        <v>5523</v>
      </c>
      <c r="B1061" t="s">
        <v>1355</v>
      </c>
      <c r="C1061" t="s">
        <v>1356</v>
      </c>
      <c r="D1061" t="s">
        <v>1357</v>
      </c>
      <c r="E1061" t="s">
        <v>1358</v>
      </c>
      <c r="F1061" t="s">
        <v>581</v>
      </c>
      <c r="G1061" t="s">
        <v>1359</v>
      </c>
      <c r="H1061" t="s">
        <v>582</v>
      </c>
      <c r="I1061" t="s">
        <v>582</v>
      </c>
      <c r="J1061" t="s">
        <v>582</v>
      </c>
      <c r="K1061" t="s">
        <v>583</v>
      </c>
      <c r="L1061" t="s">
        <v>993</v>
      </c>
      <c r="M1061" t="s">
        <v>1360</v>
      </c>
      <c r="N1061" t="s">
        <v>1396</v>
      </c>
      <c r="O1061" t="s">
        <v>583</v>
      </c>
      <c r="P1061">
        <v>0</v>
      </c>
      <c r="Q1061">
        <v>0</v>
      </c>
      <c r="R1061">
        <v>0</v>
      </c>
      <c r="S1061">
        <v>0</v>
      </c>
      <c r="T1061">
        <v>0</v>
      </c>
      <c r="U1061">
        <v>0</v>
      </c>
    </row>
    <row r="1062" spans="1:21" x14ac:dyDescent="0.25">
      <c r="A1062" t="s">
        <v>5524</v>
      </c>
      <c r="B1062" t="s">
        <v>3297</v>
      </c>
      <c r="C1062" t="s">
        <v>2779</v>
      </c>
      <c r="D1062" t="s">
        <v>5525</v>
      </c>
      <c r="E1062" t="s">
        <v>5526</v>
      </c>
      <c r="F1062" t="s">
        <v>1626</v>
      </c>
      <c r="G1062" t="s">
        <v>1418</v>
      </c>
      <c r="H1062" t="s">
        <v>583</v>
      </c>
      <c r="I1062" t="s">
        <v>582</v>
      </c>
      <c r="J1062" t="s">
        <v>582</v>
      </c>
      <c r="K1062" t="s">
        <v>582</v>
      </c>
      <c r="L1062" t="s">
        <v>1396</v>
      </c>
      <c r="M1062" t="s">
        <v>1396</v>
      </c>
      <c r="N1062" t="s">
        <v>4908</v>
      </c>
      <c r="O1062" t="s">
        <v>583</v>
      </c>
      <c r="P1062">
        <v>0</v>
      </c>
      <c r="Q1062">
        <v>2</v>
      </c>
      <c r="R1062">
        <v>0</v>
      </c>
      <c r="S1062">
        <v>0</v>
      </c>
      <c r="T1062">
        <v>0</v>
      </c>
      <c r="U1062">
        <v>0</v>
      </c>
    </row>
    <row r="1063" spans="1:21" x14ac:dyDescent="0.25">
      <c r="A1063" t="s">
        <v>5527</v>
      </c>
      <c r="B1063" t="s">
        <v>1361</v>
      </c>
      <c r="C1063" t="s">
        <v>1362</v>
      </c>
      <c r="D1063" t="s">
        <v>1363</v>
      </c>
      <c r="E1063" t="s">
        <v>1364</v>
      </c>
      <c r="F1063" t="s">
        <v>581</v>
      </c>
      <c r="G1063" t="s">
        <v>1396</v>
      </c>
      <c r="H1063" t="s">
        <v>582</v>
      </c>
      <c r="I1063" t="s">
        <v>582</v>
      </c>
      <c r="J1063" t="s">
        <v>582</v>
      </c>
      <c r="K1063" t="s">
        <v>583</v>
      </c>
      <c r="L1063" t="s">
        <v>584</v>
      </c>
      <c r="M1063" t="s">
        <v>692</v>
      </c>
      <c r="N1063" t="s">
        <v>1396</v>
      </c>
      <c r="O1063" t="s">
        <v>583</v>
      </c>
      <c r="P1063">
        <v>0</v>
      </c>
      <c r="Q1063">
        <v>0</v>
      </c>
      <c r="R1063">
        <v>0</v>
      </c>
      <c r="S1063">
        <v>0</v>
      </c>
      <c r="T1063">
        <v>0</v>
      </c>
      <c r="U1063">
        <v>0</v>
      </c>
    </row>
    <row r="1064" spans="1:21" x14ac:dyDescent="0.25">
      <c r="A1064" t="s">
        <v>5528</v>
      </c>
      <c r="B1064" t="s">
        <v>1871</v>
      </c>
      <c r="C1064" t="s">
        <v>5529</v>
      </c>
      <c r="D1064" t="s">
        <v>5530</v>
      </c>
      <c r="E1064" t="s">
        <v>5531</v>
      </c>
      <c r="F1064" t="s">
        <v>1407</v>
      </c>
      <c r="G1064" t="s">
        <v>1359</v>
      </c>
      <c r="H1064" t="s">
        <v>582</v>
      </c>
      <c r="I1064" t="s">
        <v>582</v>
      </c>
      <c r="J1064" t="s">
        <v>582</v>
      </c>
      <c r="K1064" t="s">
        <v>583</v>
      </c>
      <c r="L1064" t="s">
        <v>590</v>
      </c>
      <c r="M1064" t="s">
        <v>1444</v>
      </c>
      <c r="N1064" t="s">
        <v>1396</v>
      </c>
      <c r="O1064" t="s">
        <v>583</v>
      </c>
      <c r="P1064">
        <v>0</v>
      </c>
      <c r="Q1064">
        <v>0</v>
      </c>
      <c r="R1064">
        <v>0</v>
      </c>
      <c r="S1064">
        <v>0</v>
      </c>
      <c r="T1064">
        <v>0</v>
      </c>
      <c r="U1064">
        <v>0</v>
      </c>
    </row>
    <row r="1065" spans="1:21" x14ac:dyDescent="0.25">
      <c r="A1065" t="s">
        <v>5532</v>
      </c>
      <c r="B1065" t="s">
        <v>1657</v>
      </c>
      <c r="C1065" t="s">
        <v>676</v>
      </c>
      <c r="D1065" t="s">
        <v>5533</v>
      </c>
      <c r="E1065" t="s">
        <v>5534</v>
      </c>
      <c r="F1065" t="s">
        <v>1626</v>
      </c>
      <c r="G1065" t="s">
        <v>1418</v>
      </c>
      <c r="H1065" t="s">
        <v>583</v>
      </c>
      <c r="I1065" t="s">
        <v>582</v>
      </c>
      <c r="J1065" t="s">
        <v>582</v>
      </c>
      <c r="K1065" t="s">
        <v>582</v>
      </c>
      <c r="L1065" t="s">
        <v>1396</v>
      </c>
      <c r="M1065" t="s">
        <v>1396</v>
      </c>
      <c r="N1065" t="s">
        <v>4899</v>
      </c>
      <c r="O1065" t="s">
        <v>583</v>
      </c>
      <c r="P1065">
        <v>0</v>
      </c>
      <c r="Q1065">
        <v>3</v>
      </c>
      <c r="R1065">
        <v>0</v>
      </c>
      <c r="S1065">
        <v>0</v>
      </c>
      <c r="T1065">
        <v>0</v>
      </c>
      <c r="U1065">
        <v>0</v>
      </c>
    </row>
    <row r="1066" spans="1:21" x14ac:dyDescent="0.25">
      <c r="A1066" t="s">
        <v>5535</v>
      </c>
      <c r="B1066" t="s">
        <v>2879</v>
      </c>
      <c r="C1066" t="s">
        <v>5536</v>
      </c>
      <c r="D1066" t="s">
        <v>5537</v>
      </c>
      <c r="E1066" t="s">
        <v>5538</v>
      </c>
      <c r="F1066" t="s">
        <v>2893</v>
      </c>
      <c r="G1066" t="s">
        <v>1396</v>
      </c>
      <c r="H1066" t="s">
        <v>583</v>
      </c>
      <c r="I1066" t="s">
        <v>583</v>
      </c>
      <c r="J1066" t="s">
        <v>582</v>
      </c>
      <c r="K1066" t="s">
        <v>583</v>
      </c>
      <c r="L1066" t="s">
        <v>590</v>
      </c>
      <c r="M1066" t="s">
        <v>5539</v>
      </c>
      <c r="N1066" t="s">
        <v>1396</v>
      </c>
      <c r="O1066" t="s">
        <v>583</v>
      </c>
      <c r="P1066">
        <v>0</v>
      </c>
      <c r="Q1066">
        <v>38</v>
      </c>
      <c r="R1066">
        <v>160</v>
      </c>
      <c r="S1066">
        <v>316</v>
      </c>
      <c r="T1066">
        <v>0</v>
      </c>
      <c r="U1066">
        <v>0</v>
      </c>
    </row>
    <row r="1067" spans="1:21" x14ac:dyDescent="0.25">
      <c r="A1067" t="s">
        <v>5540</v>
      </c>
      <c r="B1067" t="s">
        <v>1677</v>
      </c>
      <c r="C1067" t="s">
        <v>5541</v>
      </c>
      <c r="D1067" t="s">
        <v>5542</v>
      </c>
      <c r="E1067" t="s">
        <v>5543</v>
      </c>
      <c r="F1067" t="s">
        <v>1396</v>
      </c>
      <c r="G1067" t="s">
        <v>1396</v>
      </c>
      <c r="H1067" t="s">
        <v>582</v>
      </c>
      <c r="I1067" t="s">
        <v>582</v>
      </c>
      <c r="J1067" t="s">
        <v>582</v>
      </c>
      <c r="K1067" t="s">
        <v>583</v>
      </c>
      <c r="L1067" t="s">
        <v>1492</v>
      </c>
      <c r="M1067" t="s">
        <v>1396</v>
      </c>
      <c r="N1067" t="s">
        <v>1396</v>
      </c>
      <c r="O1067" t="s">
        <v>583</v>
      </c>
      <c r="P1067">
        <v>0</v>
      </c>
      <c r="Q1067">
        <v>0</v>
      </c>
      <c r="R1067">
        <v>0</v>
      </c>
      <c r="S1067">
        <v>0</v>
      </c>
      <c r="T1067">
        <v>0</v>
      </c>
      <c r="U1067">
        <v>0</v>
      </c>
    </row>
    <row r="1068" spans="1:21" x14ac:dyDescent="0.25">
      <c r="A1068" t="s">
        <v>5544</v>
      </c>
      <c r="B1068" t="s">
        <v>5545</v>
      </c>
      <c r="C1068" t="s">
        <v>3628</v>
      </c>
      <c r="D1068" t="s">
        <v>5546</v>
      </c>
      <c r="E1068" t="s">
        <v>5547</v>
      </c>
      <c r="F1068" t="s">
        <v>4568</v>
      </c>
      <c r="G1068" t="s">
        <v>1413</v>
      </c>
      <c r="H1068" t="s">
        <v>582</v>
      </c>
      <c r="I1068" t="s">
        <v>583</v>
      </c>
      <c r="J1068" t="s">
        <v>582</v>
      </c>
      <c r="K1068" t="s">
        <v>583</v>
      </c>
      <c r="L1068" t="s">
        <v>584</v>
      </c>
      <c r="M1068" t="s">
        <v>4568</v>
      </c>
      <c r="N1068" t="s">
        <v>1396</v>
      </c>
      <c r="O1068" t="s">
        <v>583</v>
      </c>
      <c r="P1068">
        <v>0</v>
      </c>
      <c r="Q1068">
        <v>0</v>
      </c>
      <c r="R1068">
        <v>1</v>
      </c>
      <c r="S1068">
        <v>0</v>
      </c>
      <c r="T1068">
        <v>0</v>
      </c>
      <c r="U1068">
        <v>0</v>
      </c>
    </row>
    <row r="1069" spans="1:21" x14ac:dyDescent="0.25">
      <c r="A1069" t="s">
        <v>5548</v>
      </c>
      <c r="B1069" t="s">
        <v>3076</v>
      </c>
      <c r="C1069" t="s">
        <v>4095</v>
      </c>
      <c r="D1069" t="s">
        <v>5549</v>
      </c>
      <c r="E1069" t="s">
        <v>5550</v>
      </c>
      <c r="F1069" t="s">
        <v>4568</v>
      </c>
      <c r="G1069" t="s">
        <v>1413</v>
      </c>
      <c r="H1069" t="s">
        <v>583</v>
      </c>
      <c r="I1069" t="s">
        <v>582</v>
      </c>
      <c r="J1069" t="s">
        <v>582</v>
      </c>
      <c r="K1069" t="s">
        <v>582</v>
      </c>
      <c r="L1069" t="s">
        <v>1396</v>
      </c>
      <c r="M1069" t="s">
        <v>1396</v>
      </c>
      <c r="N1069" t="s">
        <v>1396</v>
      </c>
      <c r="O1069" t="s">
        <v>583</v>
      </c>
      <c r="P1069">
        <v>1</v>
      </c>
      <c r="Q1069">
        <v>0</v>
      </c>
      <c r="R1069">
        <v>0</v>
      </c>
      <c r="S1069">
        <v>0</v>
      </c>
      <c r="T1069">
        <v>0</v>
      </c>
      <c r="U1069">
        <v>0</v>
      </c>
    </row>
    <row r="1070" spans="1:21" x14ac:dyDescent="0.25">
      <c r="A1070" t="s">
        <v>5551</v>
      </c>
      <c r="B1070" t="s">
        <v>5552</v>
      </c>
      <c r="C1070" t="s">
        <v>5553</v>
      </c>
      <c r="D1070" t="s">
        <v>5554</v>
      </c>
      <c r="E1070" t="s">
        <v>5555</v>
      </c>
      <c r="F1070" t="s">
        <v>4568</v>
      </c>
      <c r="G1070" t="s">
        <v>1413</v>
      </c>
      <c r="H1070" t="s">
        <v>583</v>
      </c>
      <c r="I1070" t="s">
        <v>582</v>
      </c>
      <c r="J1070" t="s">
        <v>582</v>
      </c>
      <c r="K1070" t="s">
        <v>582</v>
      </c>
      <c r="L1070" t="s">
        <v>1396</v>
      </c>
      <c r="M1070" t="s">
        <v>1396</v>
      </c>
      <c r="N1070" t="s">
        <v>1396</v>
      </c>
      <c r="O1070" t="s">
        <v>583</v>
      </c>
      <c r="P1070">
        <v>0</v>
      </c>
      <c r="Q1070">
        <v>1</v>
      </c>
      <c r="R1070">
        <v>0</v>
      </c>
      <c r="S1070">
        <v>0</v>
      </c>
      <c r="T1070">
        <v>0</v>
      </c>
      <c r="U1070">
        <v>0</v>
      </c>
    </row>
    <row r="1071" spans="1:21" x14ac:dyDescent="0.25">
      <c r="A1071" t="s">
        <v>5556</v>
      </c>
      <c r="B1071" t="s">
        <v>1365</v>
      </c>
      <c r="C1071" t="s">
        <v>1366</v>
      </c>
      <c r="D1071" t="s">
        <v>1367</v>
      </c>
      <c r="E1071" t="s">
        <v>1368</v>
      </c>
      <c r="F1071" t="s">
        <v>581</v>
      </c>
      <c r="G1071" t="s">
        <v>1396</v>
      </c>
      <c r="H1071" t="s">
        <v>583</v>
      </c>
      <c r="I1071" t="s">
        <v>583</v>
      </c>
      <c r="J1071" t="s">
        <v>582</v>
      </c>
      <c r="K1071" t="s">
        <v>582</v>
      </c>
      <c r="L1071" t="s">
        <v>1396</v>
      </c>
      <c r="M1071" t="s">
        <v>1396</v>
      </c>
      <c r="N1071" t="s">
        <v>1396</v>
      </c>
      <c r="O1071" t="s">
        <v>583</v>
      </c>
      <c r="P1071">
        <v>2</v>
      </c>
      <c r="Q1071">
        <v>0</v>
      </c>
      <c r="R1071">
        <v>2</v>
      </c>
      <c r="S1071">
        <v>0</v>
      </c>
      <c r="T1071">
        <v>0</v>
      </c>
      <c r="U1071">
        <v>0</v>
      </c>
    </row>
    <row r="1072" spans="1:21" x14ac:dyDescent="0.25">
      <c r="A1072" t="s">
        <v>5557</v>
      </c>
      <c r="B1072" t="s">
        <v>3679</v>
      </c>
      <c r="C1072" t="s">
        <v>5558</v>
      </c>
      <c r="D1072" t="s">
        <v>5559</v>
      </c>
      <c r="E1072" t="s">
        <v>5560</v>
      </c>
      <c r="F1072" t="s">
        <v>4568</v>
      </c>
      <c r="G1072" t="s">
        <v>1372</v>
      </c>
      <c r="H1072" t="s">
        <v>582</v>
      </c>
      <c r="I1072" t="s">
        <v>582</v>
      </c>
      <c r="J1072" t="s">
        <v>582</v>
      </c>
      <c r="K1072" t="s">
        <v>582</v>
      </c>
      <c r="L1072" t="s">
        <v>1396</v>
      </c>
      <c r="M1072" t="s">
        <v>1396</v>
      </c>
      <c r="N1072" t="s">
        <v>1396</v>
      </c>
      <c r="O1072" t="s">
        <v>583</v>
      </c>
      <c r="P1072">
        <v>0</v>
      </c>
      <c r="Q1072">
        <v>0</v>
      </c>
      <c r="R1072">
        <v>0</v>
      </c>
      <c r="S1072">
        <v>0</v>
      </c>
      <c r="T1072">
        <v>0</v>
      </c>
      <c r="U1072">
        <v>0</v>
      </c>
    </row>
    <row r="1073" spans="1:21" x14ac:dyDescent="0.25">
      <c r="A1073" t="s">
        <v>5561</v>
      </c>
      <c r="B1073" t="s">
        <v>5562</v>
      </c>
      <c r="C1073" t="s">
        <v>5563</v>
      </c>
      <c r="D1073" t="s">
        <v>5564</v>
      </c>
      <c r="E1073" t="s">
        <v>5565</v>
      </c>
      <c r="F1073" t="s">
        <v>4568</v>
      </c>
      <c r="G1073" t="s">
        <v>1413</v>
      </c>
      <c r="H1073" t="s">
        <v>582</v>
      </c>
      <c r="I1073" t="s">
        <v>583</v>
      </c>
      <c r="J1073" t="s">
        <v>582</v>
      </c>
      <c r="K1073" t="s">
        <v>582</v>
      </c>
      <c r="L1073" t="s">
        <v>1396</v>
      </c>
      <c r="M1073" t="s">
        <v>1396</v>
      </c>
      <c r="N1073" t="s">
        <v>1396</v>
      </c>
      <c r="O1073" t="s">
        <v>583</v>
      </c>
      <c r="P1073">
        <v>0</v>
      </c>
      <c r="Q1073">
        <v>0</v>
      </c>
      <c r="R1073">
        <v>0</v>
      </c>
      <c r="S1073">
        <v>1</v>
      </c>
      <c r="T1073">
        <v>0</v>
      </c>
      <c r="U1073">
        <v>0</v>
      </c>
    </row>
    <row r="1074" spans="1:21" x14ac:dyDescent="0.25">
      <c r="A1074" t="s">
        <v>5566</v>
      </c>
      <c r="B1074" t="s">
        <v>3646</v>
      </c>
      <c r="C1074" t="s">
        <v>1068</v>
      </c>
      <c r="D1074" t="s">
        <v>5567</v>
      </c>
      <c r="E1074" t="s">
        <v>5568</v>
      </c>
      <c r="F1074" t="s">
        <v>2485</v>
      </c>
      <c r="G1074" t="s">
        <v>1418</v>
      </c>
      <c r="H1074" t="s">
        <v>583</v>
      </c>
      <c r="I1074" t="s">
        <v>582</v>
      </c>
      <c r="J1074" t="s">
        <v>582</v>
      </c>
      <c r="K1074" t="s">
        <v>582</v>
      </c>
      <c r="L1074" t="s">
        <v>1396</v>
      </c>
      <c r="M1074" t="s">
        <v>1396</v>
      </c>
      <c r="N1074" t="s">
        <v>1396</v>
      </c>
      <c r="O1074" t="s">
        <v>583</v>
      </c>
      <c r="P1074">
        <v>4</v>
      </c>
      <c r="Q1074">
        <v>0</v>
      </c>
      <c r="R1074">
        <v>0</v>
      </c>
      <c r="S1074">
        <v>0</v>
      </c>
      <c r="T1074">
        <v>0</v>
      </c>
      <c r="U1074">
        <v>0</v>
      </c>
    </row>
    <row r="1075" spans="1:21" x14ac:dyDescent="0.25">
      <c r="A1075" t="s">
        <v>5569</v>
      </c>
      <c r="B1075" t="s">
        <v>5570</v>
      </c>
      <c r="C1075" t="s">
        <v>5571</v>
      </c>
      <c r="D1075" t="s">
        <v>5572</v>
      </c>
      <c r="E1075" t="s">
        <v>5573</v>
      </c>
      <c r="F1075" t="s">
        <v>1626</v>
      </c>
      <c r="G1075" t="s">
        <v>4999</v>
      </c>
      <c r="H1075" t="s">
        <v>583</v>
      </c>
      <c r="I1075" t="s">
        <v>582</v>
      </c>
      <c r="J1075" t="s">
        <v>582</v>
      </c>
      <c r="K1075" t="s">
        <v>582</v>
      </c>
      <c r="L1075" t="s">
        <v>1396</v>
      </c>
      <c r="M1075" t="s">
        <v>1396</v>
      </c>
      <c r="N1075" t="s">
        <v>5574</v>
      </c>
      <c r="O1075" t="s">
        <v>583</v>
      </c>
      <c r="P1075">
        <v>0</v>
      </c>
      <c r="Q1075">
        <v>3</v>
      </c>
      <c r="R1075">
        <v>0</v>
      </c>
      <c r="S1075">
        <v>0</v>
      </c>
      <c r="T1075">
        <v>0</v>
      </c>
      <c r="U1075">
        <v>0</v>
      </c>
    </row>
    <row r="1076" spans="1:21" x14ac:dyDescent="0.25">
      <c r="A1076" t="s">
        <v>5575</v>
      </c>
      <c r="B1076" t="s">
        <v>753</v>
      </c>
      <c r="C1076" t="s">
        <v>1369</v>
      </c>
      <c r="D1076" t="s">
        <v>1370</v>
      </c>
      <c r="E1076" t="s">
        <v>1371</v>
      </c>
      <c r="F1076" t="s">
        <v>581</v>
      </c>
      <c r="G1076" t="s">
        <v>1372</v>
      </c>
      <c r="H1076" t="s">
        <v>582</v>
      </c>
      <c r="I1076" t="s">
        <v>582</v>
      </c>
      <c r="J1076" t="s">
        <v>582</v>
      </c>
      <c r="K1076" t="s">
        <v>583</v>
      </c>
      <c r="L1076" t="s">
        <v>993</v>
      </c>
      <c r="M1076" t="s">
        <v>683</v>
      </c>
      <c r="N1076" t="s">
        <v>1396</v>
      </c>
      <c r="O1076" t="s">
        <v>583</v>
      </c>
      <c r="P1076">
        <v>0</v>
      </c>
      <c r="Q1076">
        <v>0</v>
      </c>
      <c r="R1076">
        <v>0</v>
      </c>
      <c r="S1076">
        <v>0</v>
      </c>
      <c r="T1076">
        <v>0</v>
      </c>
      <c r="U1076">
        <v>0</v>
      </c>
    </row>
    <row r="1077" spans="1:21" x14ac:dyDescent="0.25">
      <c r="A1077" t="s">
        <v>5576</v>
      </c>
      <c r="B1077" t="s">
        <v>2396</v>
      </c>
      <c r="C1077" t="s">
        <v>3991</v>
      </c>
      <c r="D1077" t="s">
        <v>5577</v>
      </c>
      <c r="E1077" t="s">
        <v>5578</v>
      </c>
      <c r="F1077" t="s">
        <v>1507</v>
      </c>
      <c r="G1077" t="s">
        <v>1413</v>
      </c>
      <c r="H1077" t="s">
        <v>582</v>
      </c>
      <c r="I1077" t="s">
        <v>583</v>
      </c>
      <c r="J1077" t="s">
        <v>582</v>
      </c>
      <c r="K1077" t="s">
        <v>582</v>
      </c>
      <c r="L1077" t="s">
        <v>1396</v>
      </c>
      <c r="M1077" t="s">
        <v>1396</v>
      </c>
      <c r="N1077" t="s">
        <v>1396</v>
      </c>
      <c r="O1077" t="s">
        <v>583</v>
      </c>
      <c r="P1077">
        <v>0</v>
      </c>
      <c r="Q1077">
        <v>0</v>
      </c>
      <c r="R1077">
        <v>44</v>
      </c>
      <c r="S1077">
        <v>0</v>
      </c>
      <c r="T1077">
        <v>0</v>
      </c>
      <c r="U1077">
        <v>0</v>
      </c>
    </row>
    <row r="1078" spans="1:21" x14ac:dyDescent="0.25">
      <c r="A1078" t="s">
        <v>5579</v>
      </c>
      <c r="B1078" t="s">
        <v>5580</v>
      </c>
      <c r="C1078" t="s">
        <v>5581</v>
      </c>
      <c r="D1078" t="s">
        <v>5582</v>
      </c>
      <c r="E1078" t="s">
        <v>5583</v>
      </c>
      <c r="F1078" t="s">
        <v>2135</v>
      </c>
      <c r="G1078" t="s">
        <v>1396</v>
      </c>
      <c r="H1078" t="s">
        <v>582</v>
      </c>
      <c r="I1078" t="s">
        <v>582</v>
      </c>
      <c r="J1078" t="s">
        <v>582</v>
      </c>
      <c r="K1078" t="s">
        <v>583</v>
      </c>
      <c r="L1078" t="s">
        <v>993</v>
      </c>
      <c r="M1078" t="s">
        <v>4169</v>
      </c>
      <c r="N1078" t="s">
        <v>1396</v>
      </c>
      <c r="O1078" t="s">
        <v>583</v>
      </c>
      <c r="P1078">
        <v>0</v>
      </c>
      <c r="Q1078">
        <v>0</v>
      </c>
      <c r="R1078">
        <v>0</v>
      </c>
      <c r="S1078">
        <v>0</v>
      </c>
      <c r="T1078">
        <v>0</v>
      </c>
      <c r="U1078">
        <v>0</v>
      </c>
    </row>
    <row r="1079" spans="1:21" x14ac:dyDescent="0.25">
      <c r="A1079" t="s">
        <v>5584</v>
      </c>
      <c r="B1079" t="s">
        <v>5585</v>
      </c>
      <c r="C1079" t="s">
        <v>5586</v>
      </c>
      <c r="D1079" t="s">
        <v>5587</v>
      </c>
      <c r="E1079" t="s">
        <v>5588</v>
      </c>
      <c r="F1079" t="s">
        <v>2135</v>
      </c>
      <c r="G1079" t="s">
        <v>1396</v>
      </c>
      <c r="H1079" t="s">
        <v>582</v>
      </c>
      <c r="I1079" t="s">
        <v>582</v>
      </c>
      <c r="J1079" t="s">
        <v>582</v>
      </c>
      <c r="K1079" t="s">
        <v>583</v>
      </c>
      <c r="L1079" t="s">
        <v>993</v>
      </c>
      <c r="M1079" t="s">
        <v>4169</v>
      </c>
      <c r="N1079" t="s">
        <v>1396</v>
      </c>
      <c r="O1079" t="s">
        <v>583</v>
      </c>
      <c r="P1079">
        <v>0</v>
      </c>
      <c r="Q1079">
        <v>0</v>
      </c>
      <c r="R1079">
        <v>0</v>
      </c>
      <c r="S1079">
        <v>0</v>
      </c>
      <c r="T1079">
        <v>0</v>
      </c>
      <c r="U1079">
        <v>0</v>
      </c>
    </row>
    <row r="1080" spans="1:21" x14ac:dyDescent="0.25">
      <c r="A1080" t="s">
        <v>5589</v>
      </c>
      <c r="B1080" t="s">
        <v>5590</v>
      </c>
      <c r="C1080" t="s">
        <v>5591</v>
      </c>
      <c r="D1080" t="s">
        <v>5592</v>
      </c>
      <c r="E1080" t="s">
        <v>5593</v>
      </c>
      <c r="F1080" t="s">
        <v>2135</v>
      </c>
      <c r="G1080" t="s">
        <v>1396</v>
      </c>
      <c r="H1080" t="s">
        <v>582</v>
      </c>
      <c r="I1080" t="s">
        <v>582</v>
      </c>
      <c r="J1080" t="s">
        <v>582</v>
      </c>
      <c r="K1080" t="s">
        <v>583</v>
      </c>
      <c r="L1080" t="s">
        <v>993</v>
      </c>
      <c r="M1080" t="s">
        <v>4169</v>
      </c>
      <c r="N1080" t="s">
        <v>1396</v>
      </c>
      <c r="O1080" t="s">
        <v>583</v>
      </c>
      <c r="P1080">
        <v>0</v>
      </c>
      <c r="Q1080">
        <v>0</v>
      </c>
      <c r="R1080">
        <v>0</v>
      </c>
      <c r="S1080">
        <v>0</v>
      </c>
      <c r="T1080">
        <v>0</v>
      </c>
      <c r="U1080">
        <v>0</v>
      </c>
    </row>
    <row r="1081" spans="1:21" x14ac:dyDescent="0.25">
      <c r="A1081" t="s">
        <v>5594</v>
      </c>
      <c r="B1081" t="s">
        <v>5595</v>
      </c>
      <c r="C1081" t="s">
        <v>894</v>
      </c>
      <c r="D1081" t="s">
        <v>5596</v>
      </c>
      <c r="E1081" t="s">
        <v>5597</v>
      </c>
      <c r="F1081" t="s">
        <v>1626</v>
      </c>
      <c r="G1081" t="s">
        <v>1418</v>
      </c>
      <c r="H1081" t="s">
        <v>583</v>
      </c>
      <c r="I1081" t="s">
        <v>582</v>
      </c>
      <c r="J1081" t="s">
        <v>582</v>
      </c>
      <c r="K1081" t="s">
        <v>582</v>
      </c>
      <c r="L1081" t="s">
        <v>1396</v>
      </c>
      <c r="M1081" t="s">
        <v>1396</v>
      </c>
      <c r="N1081" t="s">
        <v>4908</v>
      </c>
      <c r="O1081" t="s">
        <v>583</v>
      </c>
      <c r="P1081">
        <v>0</v>
      </c>
      <c r="Q1081">
        <v>0</v>
      </c>
      <c r="R1081">
        <v>0</v>
      </c>
      <c r="S1081">
        <v>0</v>
      </c>
      <c r="T1081">
        <v>0</v>
      </c>
      <c r="U1081">
        <v>0</v>
      </c>
    </row>
    <row r="1082" spans="1:21" x14ac:dyDescent="0.25">
      <c r="A1082" t="s">
        <v>5598</v>
      </c>
      <c r="B1082" t="s">
        <v>5599</v>
      </c>
      <c r="C1082" t="s">
        <v>5600</v>
      </c>
      <c r="D1082" t="s">
        <v>5601</v>
      </c>
      <c r="E1082" t="s">
        <v>5602</v>
      </c>
      <c r="F1082" t="s">
        <v>1626</v>
      </c>
      <c r="G1082" t="s">
        <v>4999</v>
      </c>
      <c r="H1082" t="s">
        <v>583</v>
      </c>
      <c r="I1082" t="s">
        <v>582</v>
      </c>
      <c r="J1082" t="s">
        <v>582</v>
      </c>
      <c r="K1082" t="s">
        <v>582</v>
      </c>
      <c r="L1082" t="s">
        <v>1396</v>
      </c>
      <c r="M1082" t="s">
        <v>1396</v>
      </c>
      <c r="N1082" t="s">
        <v>5574</v>
      </c>
      <c r="O1082" t="s">
        <v>583</v>
      </c>
      <c r="P1082">
        <v>0</v>
      </c>
      <c r="Q1082">
        <v>0</v>
      </c>
      <c r="R1082">
        <v>0</v>
      </c>
      <c r="S1082">
        <v>0</v>
      </c>
      <c r="T1082">
        <v>0</v>
      </c>
      <c r="U1082">
        <v>0</v>
      </c>
    </row>
    <row r="1083" spans="1:21" x14ac:dyDescent="0.25">
      <c r="A1083" t="s">
        <v>5603</v>
      </c>
      <c r="B1083" t="s">
        <v>5267</v>
      </c>
      <c r="C1083" t="s">
        <v>5268</v>
      </c>
      <c r="D1083" t="s">
        <v>5269</v>
      </c>
      <c r="E1083" t="s">
        <v>5604</v>
      </c>
      <c r="F1083" t="s">
        <v>3991</v>
      </c>
      <c r="G1083" t="s">
        <v>1396</v>
      </c>
      <c r="H1083" t="s">
        <v>583</v>
      </c>
      <c r="I1083" t="s">
        <v>583</v>
      </c>
      <c r="J1083" t="s">
        <v>582</v>
      </c>
      <c r="K1083" t="s">
        <v>582</v>
      </c>
      <c r="L1083" t="s">
        <v>1396</v>
      </c>
      <c r="M1083" t="s">
        <v>1396</v>
      </c>
      <c r="N1083" t="s">
        <v>1396</v>
      </c>
      <c r="O1083" t="s">
        <v>583</v>
      </c>
      <c r="P1083">
        <v>18</v>
      </c>
      <c r="Q1083">
        <v>0</v>
      </c>
      <c r="R1083">
        <v>40</v>
      </c>
      <c r="S1083">
        <v>0</v>
      </c>
      <c r="T1083">
        <v>0</v>
      </c>
      <c r="U1083">
        <v>0</v>
      </c>
    </row>
    <row r="1084" spans="1:21" x14ac:dyDescent="0.25">
      <c r="A1084" t="s">
        <v>5605</v>
      </c>
      <c r="B1084" t="s">
        <v>5606</v>
      </c>
      <c r="C1084" t="s">
        <v>5607</v>
      </c>
      <c r="D1084" t="s">
        <v>5608</v>
      </c>
      <c r="E1084" t="s">
        <v>5609</v>
      </c>
      <c r="F1084" t="s">
        <v>5610</v>
      </c>
      <c r="G1084" t="s">
        <v>1372</v>
      </c>
      <c r="H1084" t="s">
        <v>583</v>
      </c>
      <c r="I1084" t="s">
        <v>582</v>
      </c>
      <c r="J1084" t="s">
        <v>582</v>
      </c>
      <c r="K1084" t="s">
        <v>582</v>
      </c>
      <c r="L1084" t="s">
        <v>1396</v>
      </c>
      <c r="M1084" t="s">
        <v>1396</v>
      </c>
      <c r="N1084" t="s">
        <v>1396</v>
      </c>
      <c r="O1084" t="s">
        <v>583</v>
      </c>
      <c r="P1084">
        <v>106</v>
      </c>
      <c r="Q1084">
        <v>0</v>
      </c>
      <c r="R1084">
        <v>0</v>
      </c>
      <c r="S1084">
        <v>0</v>
      </c>
      <c r="T1084">
        <v>0</v>
      </c>
      <c r="U1084">
        <v>0</v>
      </c>
    </row>
    <row r="1085" spans="1:21" x14ac:dyDescent="0.25">
      <c r="A1085" t="s">
        <v>5611</v>
      </c>
      <c r="B1085" t="s">
        <v>5612</v>
      </c>
      <c r="C1085" t="s">
        <v>5613</v>
      </c>
      <c r="D1085" t="s">
        <v>5614</v>
      </c>
      <c r="E1085" t="s">
        <v>5615</v>
      </c>
      <c r="F1085" t="s">
        <v>5610</v>
      </c>
      <c r="G1085" t="s">
        <v>1372</v>
      </c>
      <c r="H1085" t="s">
        <v>583</v>
      </c>
      <c r="I1085" t="s">
        <v>582</v>
      </c>
      <c r="J1085" t="s">
        <v>582</v>
      </c>
      <c r="K1085" t="s">
        <v>582</v>
      </c>
      <c r="L1085" t="s">
        <v>1396</v>
      </c>
      <c r="M1085" t="s">
        <v>1396</v>
      </c>
      <c r="N1085" t="s">
        <v>1396</v>
      </c>
      <c r="O1085" t="s">
        <v>583</v>
      </c>
      <c r="P1085">
        <v>0</v>
      </c>
      <c r="Q1085">
        <v>106</v>
      </c>
      <c r="R1085">
        <v>0</v>
      </c>
      <c r="S1085">
        <v>0</v>
      </c>
      <c r="T1085">
        <v>0</v>
      </c>
      <c r="U1085">
        <v>0</v>
      </c>
    </row>
    <row r="1086" spans="1:21" x14ac:dyDescent="0.25">
      <c r="A1086" t="s">
        <v>5616</v>
      </c>
      <c r="B1086" t="s">
        <v>1533</v>
      </c>
      <c r="C1086" t="s">
        <v>5617</v>
      </c>
      <c r="D1086" t="s">
        <v>5618</v>
      </c>
      <c r="E1086" t="s">
        <v>5619</v>
      </c>
      <c r="F1086" t="s">
        <v>5610</v>
      </c>
      <c r="G1086" t="s">
        <v>1372</v>
      </c>
      <c r="H1086" t="s">
        <v>582</v>
      </c>
      <c r="I1086" t="s">
        <v>583</v>
      </c>
      <c r="J1086" t="s">
        <v>582</v>
      </c>
      <c r="K1086" t="s">
        <v>582</v>
      </c>
      <c r="L1086" t="s">
        <v>1396</v>
      </c>
      <c r="M1086" t="s">
        <v>1396</v>
      </c>
      <c r="N1086" t="s">
        <v>1396</v>
      </c>
      <c r="O1086" t="s">
        <v>583</v>
      </c>
      <c r="P1086">
        <v>0</v>
      </c>
      <c r="Q1086">
        <v>0</v>
      </c>
      <c r="R1086">
        <v>106</v>
      </c>
      <c r="S1086">
        <v>0</v>
      </c>
      <c r="T1086">
        <v>0</v>
      </c>
      <c r="U1086">
        <v>0</v>
      </c>
    </row>
    <row r="1087" spans="1:21" x14ac:dyDescent="0.25">
      <c r="A1087" t="s">
        <v>5620</v>
      </c>
      <c r="B1087" t="s">
        <v>5621</v>
      </c>
      <c r="C1087" t="s">
        <v>5622</v>
      </c>
      <c r="D1087" t="s">
        <v>5623</v>
      </c>
      <c r="E1087" t="s">
        <v>5624</v>
      </c>
      <c r="F1087" t="s">
        <v>5610</v>
      </c>
      <c r="G1087" t="s">
        <v>1372</v>
      </c>
      <c r="H1087" t="s">
        <v>582</v>
      </c>
      <c r="I1087" t="s">
        <v>583</v>
      </c>
      <c r="J1087" t="s">
        <v>582</v>
      </c>
      <c r="K1087" t="s">
        <v>583</v>
      </c>
      <c r="L1087" t="s">
        <v>584</v>
      </c>
      <c r="M1087" t="s">
        <v>1396</v>
      </c>
      <c r="N1087" t="s">
        <v>1396</v>
      </c>
      <c r="O1087" t="s">
        <v>583</v>
      </c>
      <c r="P1087">
        <v>0</v>
      </c>
      <c r="Q1087">
        <v>0</v>
      </c>
      <c r="R1087">
        <v>0</v>
      </c>
      <c r="S1087">
        <v>106</v>
      </c>
      <c r="T1087">
        <v>0</v>
      </c>
      <c r="U1087">
        <v>0</v>
      </c>
    </row>
    <row r="1088" spans="1:21" x14ac:dyDescent="0.25">
      <c r="A1088" t="s">
        <v>5625</v>
      </c>
      <c r="B1088" t="s">
        <v>1373</v>
      </c>
      <c r="C1088" t="s">
        <v>1374</v>
      </c>
      <c r="D1088" t="s">
        <v>1375</v>
      </c>
      <c r="E1088" t="s">
        <v>1376</v>
      </c>
      <c r="F1088" t="s">
        <v>581</v>
      </c>
      <c r="G1088" t="s">
        <v>1396</v>
      </c>
      <c r="H1088" t="s">
        <v>582</v>
      </c>
      <c r="I1088" t="s">
        <v>583</v>
      </c>
      <c r="J1088" t="s">
        <v>582</v>
      </c>
      <c r="K1088" t="s">
        <v>583</v>
      </c>
      <c r="L1088" t="s">
        <v>584</v>
      </c>
      <c r="M1088" t="s">
        <v>1377</v>
      </c>
      <c r="N1088" t="s">
        <v>1396</v>
      </c>
      <c r="O1088" t="s">
        <v>583</v>
      </c>
      <c r="P1088">
        <v>0</v>
      </c>
      <c r="Q1088">
        <v>0</v>
      </c>
      <c r="R1088">
        <v>0</v>
      </c>
      <c r="S1088">
        <v>0</v>
      </c>
      <c r="T1088">
        <v>0</v>
      </c>
      <c r="U1088">
        <v>0</v>
      </c>
    </row>
    <row r="1089" spans="1:21" x14ac:dyDescent="0.25">
      <c r="A1089" t="s">
        <v>5626</v>
      </c>
      <c r="B1089" t="s">
        <v>4896</v>
      </c>
      <c r="C1089" t="s">
        <v>736</v>
      </c>
      <c r="D1089" t="s">
        <v>5627</v>
      </c>
      <c r="E1089" t="s">
        <v>5628</v>
      </c>
      <c r="F1089" t="s">
        <v>1407</v>
      </c>
      <c r="G1089" t="s">
        <v>1396</v>
      </c>
      <c r="H1089" t="s">
        <v>583</v>
      </c>
      <c r="I1089" t="s">
        <v>582</v>
      </c>
      <c r="J1089" t="s">
        <v>582</v>
      </c>
      <c r="K1089" t="s">
        <v>582</v>
      </c>
      <c r="L1089" t="s">
        <v>1396</v>
      </c>
      <c r="M1089" t="s">
        <v>1396</v>
      </c>
      <c r="N1089" t="s">
        <v>1396</v>
      </c>
      <c r="O1089" t="s">
        <v>583</v>
      </c>
      <c r="P1089">
        <v>75</v>
      </c>
      <c r="Q1089">
        <v>0</v>
      </c>
      <c r="R1089">
        <v>0</v>
      </c>
      <c r="S1089">
        <v>0</v>
      </c>
      <c r="T1089">
        <v>0</v>
      </c>
      <c r="U1089">
        <v>0</v>
      </c>
    </row>
    <row r="1090" spans="1:21" x14ac:dyDescent="0.25">
      <c r="A1090" t="s">
        <v>5629</v>
      </c>
      <c r="B1090" t="s">
        <v>46</v>
      </c>
      <c r="C1090" t="s">
        <v>517</v>
      </c>
      <c r="D1090" t="s">
        <v>1378</v>
      </c>
      <c r="E1090" t="s">
        <v>338</v>
      </c>
      <c r="F1090" t="s">
        <v>581</v>
      </c>
      <c r="G1090" t="s">
        <v>1372</v>
      </c>
      <c r="H1090" t="s">
        <v>583</v>
      </c>
      <c r="I1090" t="s">
        <v>582</v>
      </c>
      <c r="J1090" t="s">
        <v>582</v>
      </c>
      <c r="K1090" t="s">
        <v>582</v>
      </c>
      <c r="L1090" t="s">
        <v>1396</v>
      </c>
      <c r="M1090" t="s">
        <v>1396</v>
      </c>
      <c r="N1090" t="s">
        <v>1262</v>
      </c>
      <c r="O1090" t="s">
        <v>583</v>
      </c>
      <c r="P1090">
        <v>0</v>
      </c>
      <c r="Q1090">
        <v>0</v>
      </c>
      <c r="R1090">
        <v>0</v>
      </c>
      <c r="S1090">
        <v>0</v>
      </c>
      <c r="T1090">
        <v>0</v>
      </c>
      <c r="U1090">
        <v>0</v>
      </c>
    </row>
    <row r="1091" spans="1:21" x14ac:dyDescent="0.25">
      <c r="A1091" t="s">
        <v>5630</v>
      </c>
      <c r="B1091" t="s">
        <v>863</v>
      </c>
      <c r="C1091" t="s">
        <v>5631</v>
      </c>
      <c r="D1091" t="s">
        <v>5632</v>
      </c>
      <c r="E1091" t="s">
        <v>5633</v>
      </c>
      <c r="F1091" t="s">
        <v>1407</v>
      </c>
      <c r="G1091" t="s">
        <v>1413</v>
      </c>
      <c r="H1091" t="s">
        <v>583</v>
      </c>
      <c r="I1091" t="s">
        <v>583</v>
      </c>
      <c r="J1091" t="s">
        <v>582</v>
      </c>
      <c r="K1091" t="s">
        <v>582</v>
      </c>
      <c r="L1091" t="s">
        <v>1396</v>
      </c>
      <c r="M1091" t="s">
        <v>1396</v>
      </c>
      <c r="N1091" t="s">
        <v>1396</v>
      </c>
      <c r="O1091" t="s">
        <v>583</v>
      </c>
      <c r="P1091">
        <v>52</v>
      </c>
      <c r="Q1091">
        <v>21</v>
      </c>
      <c r="R1091">
        <v>0</v>
      </c>
      <c r="S1091">
        <v>0</v>
      </c>
      <c r="T1091">
        <v>0</v>
      </c>
      <c r="U1091">
        <v>0</v>
      </c>
    </row>
    <row r="1092" spans="1:21" x14ac:dyDescent="0.25">
      <c r="A1092" t="s">
        <v>5634</v>
      </c>
      <c r="B1092" t="s">
        <v>5635</v>
      </c>
      <c r="C1092" t="s">
        <v>5636</v>
      </c>
      <c r="D1092" t="s">
        <v>5637</v>
      </c>
      <c r="E1092" t="s">
        <v>5638</v>
      </c>
      <c r="F1092" t="s">
        <v>2876</v>
      </c>
      <c r="G1092" t="s">
        <v>1413</v>
      </c>
      <c r="H1092" t="s">
        <v>583</v>
      </c>
      <c r="I1092" t="s">
        <v>583</v>
      </c>
      <c r="J1092" t="s">
        <v>582</v>
      </c>
      <c r="K1092" t="s">
        <v>582</v>
      </c>
      <c r="L1092" t="s">
        <v>1396</v>
      </c>
      <c r="M1092" t="s">
        <v>1396</v>
      </c>
      <c r="N1092" t="s">
        <v>1396</v>
      </c>
      <c r="O1092" t="s">
        <v>583</v>
      </c>
      <c r="P1092">
        <v>55</v>
      </c>
      <c r="Q1092">
        <v>0</v>
      </c>
      <c r="R1092">
        <v>39</v>
      </c>
      <c r="S1092">
        <v>0</v>
      </c>
      <c r="T1092">
        <v>0</v>
      </c>
      <c r="U1092">
        <v>0</v>
      </c>
    </row>
    <row r="1093" spans="1:21" x14ac:dyDescent="0.25">
      <c r="A1093" t="s">
        <v>5639</v>
      </c>
      <c r="B1093" t="s">
        <v>85</v>
      </c>
      <c r="C1093" t="s">
        <v>546</v>
      </c>
      <c r="D1093" t="s">
        <v>1379</v>
      </c>
      <c r="E1093" t="s">
        <v>1380</v>
      </c>
      <c r="F1093" t="s">
        <v>581</v>
      </c>
      <c r="G1093" t="s">
        <v>1372</v>
      </c>
      <c r="H1093" t="s">
        <v>583</v>
      </c>
      <c r="I1093" t="s">
        <v>582</v>
      </c>
      <c r="J1093" t="s">
        <v>582</v>
      </c>
      <c r="K1093" t="s">
        <v>582</v>
      </c>
      <c r="L1093" t="s">
        <v>1396</v>
      </c>
      <c r="M1093" t="s">
        <v>1396</v>
      </c>
      <c r="N1093" t="s">
        <v>1335</v>
      </c>
      <c r="O1093" t="s">
        <v>583</v>
      </c>
      <c r="P1093">
        <v>0</v>
      </c>
      <c r="Q1093">
        <v>0</v>
      </c>
      <c r="R1093">
        <v>0</v>
      </c>
      <c r="S1093">
        <v>0</v>
      </c>
      <c r="T1093">
        <v>0</v>
      </c>
      <c r="U1093">
        <v>0</v>
      </c>
    </row>
    <row r="1094" spans="1:21" x14ac:dyDescent="0.25">
      <c r="A1094" t="s">
        <v>5640</v>
      </c>
      <c r="B1094" t="s">
        <v>3130</v>
      </c>
      <c r="C1094" t="s">
        <v>5641</v>
      </c>
      <c r="D1094" t="s">
        <v>5642</v>
      </c>
      <c r="E1094" t="s">
        <v>5643</v>
      </c>
      <c r="F1094" t="s">
        <v>1565</v>
      </c>
      <c r="G1094" t="s">
        <v>1413</v>
      </c>
      <c r="H1094" t="s">
        <v>583</v>
      </c>
      <c r="I1094" t="s">
        <v>582</v>
      </c>
      <c r="J1094" t="s">
        <v>582</v>
      </c>
      <c r="K1094" t="s">
        <v>582</v>
      </c>
      <c r="L1094" t="s">
        <v>1396</v>
      </c>
      <c r="M1094" t="s">
        <v>1396</v>
      </c>
      <c r="N1094" t="s">
        <v>1396</v>
      </c>
      <c r="O1094" t="s">
        <v>583</v>
      </c>
      <c r="P1094">
        <v>31</v>
      </c>
      <c r="Q1094">
        <v>0</v>
      </c>
      <c r="R1094">
        <v>0</v>
      </c>
      <c r="S1094">
        <v>0</v>
      </c>
      <c r="T1094">
        <v>0</v>
      </c>
      <c r="U1094">
        <v>0</v>
      </c>
    </row>
    <row r="1095" spans="1:21" x14ac:dyDescent="0.25">
      <c r="A1095" t="s">
        <v>5644</v>
      </c>
      <c r="B1095" t="s">
        <v>3144</v>
      </c>
      <c r="C1095" t="s">
        <v>5645</v>
      </c>
      <c r="D1095" t="s">
        <v>5646</v>
      </c>
      <c r="E1095" t="s">
        <v>5647</v>
      </c>
      <c r="F1095" t="s">
        <v>1396</v>
      </c>
      <c r="G1095" t="s">
        <v>1396</v>
      </c>
      <c r="H1095" t="s">
        <v>582</v>
      </c>
      <c r="I1095" t="s">
        <v>582</v>
      </c>
      <c r="J1095" t="s">
        <v>582</v>
      </c>
      <c r="K1095" t="s">
        <v>582</v>
      </c>
      <c r="L1095" t="s">
        <v>1396</v>
      </c>
      <c r="M1095" t="s">
        <v>1396</v>
      </c>
      <c r="N1095" t="s">
        <v>1396</v>
      </c>
      <c r="O1095" t="s">
        <v>583</v>
      </c>
      <c r="P1095">
        <v>0</v>
      </c>
      <c r="Q1095">
        <v>0</v>
      </c>
      <c r="R1095">
        <v>0</v>
      </c>
      <c r="S1095">
        <v>0</v>
      </c>
      <c r="T1095">
        <v>0</v>
      </c>
      <c r="U1095">
        <v>0</v>
      </c>
    </row>
    <row r="1096" spans="1:21" x14ac:dyDescent="0.25">
      <c r="A1096" t="s">
        <v>5648</v>
      </c>
      <c r="B1096" t="s">
        <v>63</v>
      </c>
      <c r="C1096" t="s">
        <v>535</v>
      </c>
      <c r="D1096" t="s">
        <v>1381</v>
      </c>
      <c r="E1096" t="s">
        <v>299</v>
      </c>
      <c r="F1096" t="s">
        <v>581</v>
      </c>
      <c r="G1096" t="s">
        <v>1372</v>
      </c>
      <c r="H1096" t="s">
        <v>583</v>
      </c>
      <c r="I1096" t="s">
        <v>582</v>
      </c>
      <c r="J1096" t="s">
        <v>582</v>
      </c>
      <c r="K1096" t="s">
        <v>582</v>
      </c>
      <c r="L1096" t="s">
        <v>1396</v>
      </c>
      <c r="M1096" t="s">
        <v>1396</v>
      </c>
      <c r="N1096" t="s">
        <v>1262</v>
      </c>
      <c r="O1096" t="s">
        <v>583</v>
      </c>
      <c r="P1096">
        <v>0</v>
      </c>
      <c r="Q1096">
        <v>0</v>
      </c>
      <c r="R1096">
        <v>0</v>
      </c>
      <c r="S1096">
        <v>0</v>
      </c>
      <c r="T1096">
        <v>0</v>
      </c>
      <c r="U1096">
        <v>0</v>
      </c>
    </row>
    <row r="1097" spans="1:21" x14ac:dyDescent="0.25">
      <c r="A1097" t="s">
        <v>5649</v>
      </c>
      <c r="B1097" t="s">
        <v>1538</v>
      </c>
      <c r="C1097" t="s">
        <v>1105</v>
      </c>
      <c r="D1097" t="s">
        <v>5650</v>
      </c>
      <c r="E1097" t="s">
        <v>5651</v>
      </c>
      <c r="F1097" t="s">
        <v>1592</v>
      </c>
      <c r="G1097" t="s">
        <v>1418</v>
      </c>
      <c r="H1097" t="s">
        <v>582</v>
      </c>
      <c r="I1097" t="s">
        <v>583</v>
      </c>
      <c r="J1097" t="s">
        <v>582</v>
      </c>
      <c r="K1097" t="s">
        <v>582</v>
      </c>
      <c r="L1097" t="s">
        <v>1396</v>
      </c>
      <c r="M1097" t="s">
        <v>1396</v>
      </c>
      <c r="N1097" t="s">
        <v>1396</v>
      </c>
      <c r="O1097" t="s">
        <v>583</v>
      </c>
      <c r="P1097">
        <v>0</v>
      </c>
      <c r="Q1097">
        <v>0</v>
      </c>
      <c r="R1097">
        <v>14</v>
      </c>
      <c r="S1097">
        <v>2</v>
      </c>
      <c r="T1097">
        <v>0</v>
      </c>
      <c r="U1097">
        <v>0</v>
      </c>
    </row>
    <row r="1098" spans="1:21" x14ac:dyDescent="0.25">
      <c r="A1098" t="s">
        <v>5652</v>
      </c>
      <c r="B1098" t="s">
        <v>5653</v>
      </c>
      <c r="C1098" t="s">
        <v>5654</v>
      </c>
      <c r="D1098" t="s">
        <v>5655</v>
      </c>
      <c r="E1098" t="s">
        <v>5656</v>
      </c>
      <c r="F1098" t="s">
        <v>1626</v>
      </c>
      <c r="G1098" t="s">
        <v>4999</v>
      </c>
      <c r="H1098" t="s">
        <v>583</v>
      </c>
      <c r="I1098" t="s">
        <v>582</v>
      </c>
      <c r="J1098" t="s">
        <v>582</v>
      </c>
      <c r="K1098" t="s">
        <v>582</v>
      </c>
      <c r="L1098" t="s">
        <v>1396</v>
      </c>
      <c r="M1098" t="s">
        <v>1396</v>
      </c>
      <c r="N1098" t="s">
        <v>3015</v>
      </c>
      <c r="O1098" t="s">
        <v>583</v>
      </c>
      <c r="P1098">
        <v>0</v>
      </c>
      <c r="Q1098">
        <v>0</v>
      </c>
      <c r="R1098">
        <v>0</v>
      </c>
      <c r="S1098">
        <v>0</v>
      </c>
      <c r="T1098">
        <v>0</v>
      </c>
      <c r="U1098">
        <v>0</v>
      </c>
    </row>
    <row r="1099" spans="1:21" x14ac:dyDescent="0.25">
      <c r="A1099" t="s">
        <v>5657</v>
      </c>
      <c r="B1099" t="s">
        <v>5658</v>
      </c>
      <c r="C1099" t="s">
        <v>5659</v>
      </c>
      <c r="D1099" t="s">
        <v>5660</v>
      </c>
      <c r="E1099" t="s">
        <v>5661</v>
      </c>
      <c r="F1099" t="s">
        <v>1407</v>
      </c>
      <c r="G1099" t="s">
        <v>1372</v>
      </c>
      <c r="H1099" t="s">
        <v>583</v>
      </c>
      <c r="I1099" t="s">
        <v>582</v>
      </c>
      <c r="J1099" t="s">
        <v>582</v>
      </c>
      <c r="K1099" t="s">
        <v>582</v>
      </c>
      <c r="L1099" t="s">
        <v>1396</v>
      </c>
      <c r="M1099" t="s">
        <v>1396</v>
      </c>
      <c r="N1099" t="s">
        <v>1396</v>
      </c>
      <c r="O1099" t="s">
        <v>583</v>
      </c>
      <c r="P1099">
        <v>0</v>
      </c>
      <c r="Q1099">
        <v>274</v>
      </c>
      <c r="R1099">
        <v>0</v>
      </c>
      <c r="S1099">
        <v>0</v>
      </c>
      <c r="T1099">
        <v>0</v>
      </c>
      <c r="U1099">
        <v>0</v>
      </c>
    </row>
    <row r="1100" spans="1:21" x14ac:dyDescent="0.25">
      <c r="A1100" t="s">
        <v>5662</v>
      </c>
      <c r="B1100" t="s">
        <v>3076</v>
      </c>
      <c r="C1100" t="s">
        <v>3077</v>
      </c>
      <c r="D1100" t="s">
        <v>3078</v>
      </c>
      <c r="E1100" t="s">
        <v>5663</v>
      </c>
      <c r="F1100" t="s">
        <v>1407</v>
      </c>
      <c r="G1100" t="s">
        <v>1418</v>
      </c>
      <c r="H1100" t="s">
        <v>583</v>
      </c>
      <c r="I1100" t="s">
        <v>582</v>
      </c>
      <c r="J1100" t="s">
        <v>582</v>
      </c>
      <c r="K1100" t="s">
        <v>582</v>
      </c>
      <c r="L1100" t="s">
        <v>1396</v>
      </c>
      <c r="M1100" t="s">
        <v>1396</v>
      </c>
      <c r="N1100" t="s">
        <v>1396</v>
      </c>
      <c r="O1100" t="s">
        <v>583</v>
      </c>
      <c r="P1100">
        <v>100</v>
      </c>
      <c r="Q1100">
        <v>0</v>
      </c>
      <c r="R1100">
        <v>0</v>
      </c>
      <c r="S1100">
        <v>0</v>
      </c>
      <c r="T1100">
        <v>0</v>
      </c>
      <c r="U1100">
        <v>0</v>
      </c>
    </row>
    <row r="1101" spans="1:21" x14ac:dyDescent="0.25">
      <c r="A1101" t="s">
        <v>5664</v>
      </c>
      <c r="B1101" t="s">
        <v>5665</v>
      </c>
      <c r="C1101" t="s">
        <v>5666</v>
      </c>
      <c r="D1101" t="s">
        <v>5667</v>
      </c>
      <c r="E1101" t="s">
        <v>5668</v>
      </c>
      <c r="F1101" t="s">
        <v>1592</v>
      </c>
      <c r="G1101" t="s">
        <v>1413</v>
      </c>
      <c r="H1101" t="s">
        <v>583</v>
      </c>
      <c r="I1101" t="s">
        <v>582</v>
      </c>
      <c r="J1101" t="s">
        <v>582</v>
      </c>
      <c r="K1101" t="s">
        <v>582</v>
      </c>
      <c r="L1101" t="s">
        <v>1396</v>
      </c>
      <c r="M1101" t="s">
        <v>1396</v>
      </c>
      <c r="N1101" t="s">
        <v>1396</v>
      </c>
      <c r="O1101" t="s">
        <v>583</v>
      </c>
      <c r="P1101">
        <v>1</v>
      </c>
      <c r="Q1101">
        <v>0</v>
      </c>
      <c r="R1101">
        <v>0</v>
      </c>
      <c r="S1101">
        <v>0</v>
      </c>
      <c r="T1101">
        <v>0</v>
      </c>
      <c r="U1101">
        <v>0</v>
      </c>
    </row>
    <row r="1102" spans="1:21" x14ac:dyDescent="0.25">
      <c r="A1102" t="s">
        <v>5669</v>
      </c>
      <c r="B1102" t="s">
        <v>5310</v>
      </c>
      <c r="C1102" t="s">
        <v>5311</v>
      </c>
      <c r="D1102" t="s">
        <v>5312</v>
      </c>
      <c r="E1102" t="s">
        <v>5670</v>
      </c>
      <c r="F1102" t="s">
        <v>3105</v>
      </c>
      <c r="G1102" t="s">
        <v>185</v>
      </c>
      <c r="H1102" t="s">
        <v>583</v>
      </c>
      <c r="I1102" t="s">
        <v>582</v>
      </c>
      <c r="J1102" t="s">
        <v>582</v>
      </c>
      <c r="K1102" t="s">
        <v>582</v>
      </c>
      <c r="L1102" t="s">
        <v>1396</v>
      </c>
      <c r="M1102" t="s">
        <v>1396</v>
      </c>
      <c r="N1102" t="s">
        <v>1396</v>
      </c>
      <c r="O1102" t="s">
        <v>583</v>
      </c>
      <c r="P1102">
        <v>98</v>
      </c>
      <c r="Q1102">
        <v>37</v>
      </c>
      <c r="R1102">
        <v>0</v>
      </c>
      <c r="S1102">
        <v>0</v>
      </c>
      <c r="T1102">
        <v>0</v>
      </c>
      <c r="U1102">
        <v>0</v>
      </c>
    </row>
    <row r="1103" spans="1:21" x14ac:dyDescent="0.25">
      <c r="A1103" t="s">
        <v>5671</v>
      </c>
      <c r="B1103" t="s">
        <v>5672</v>
      </c>
      <c r="C1103" t="s">
        <v>676</v>
      </c>
      <c r="D1103" t="s">
        <v>5673</v>
      </c>
      <c r="E1103" t="s">
        <v>5674</v>
      </c>
      <c r="F1103" t="s">
        <v>1592</v>
      </c>
      <c r="G1103" t="s">
        <v>1372</v>
      </c>
      <c r="H1103" t="s">
        <v>583</v>
      </c>
      <c r="I1103" t="s">
        <v>582</v>
      </c>
      <c r="J1103" t="s">
        <v>582</v>
      </c>
      <c r="K1103" t="s">
        <v>582</v>
      </c>
      <c r="L1103" t="s">
        <v>1396</v>
      </c>
      <c r="M1103" t="s">
        <v>1396</v>
      </c>
      <c r="N1103" t="s">
        <v>1396</v>
      </c>
      <c r="O1103" t="s">
        <v>583</v>
      </c>
      <c r="P1103">
        <v>0</v>
      </c>
      <c r="Q1103">
        <v>0</v>
      </c>
      <c r="R1103">
        <v>0</v>
      </c>
      <c r="S1103">
        <v>0</v>
      </c>
      <c r="T1103">
        <v>0</v>
      </c>
      <c r="U1103">
        <v>0</v>
      </c>
    </row>
    <row r="1104" spans="1:21" x14ac:dyDescent="0.25">
      <c r="A1104" t="s">
        <v>5675</v>
      </c>
      <c r="B1104" t="s">
        <v>1382</v>
      </c>
      <c r="C1104" t="s">
        <v>1383</v>
      </c>
      <c r="D1104" t="s">
        <v>1384</v>
      </c>
      <c r="E1104" t="s">
        <v>1385</v>
      </c>
      <c r="F1104" t="s">
        <v>581</v>
      </c>
      <c r="G1104" t="s">
        <v>1386</v>
      </c>
      <c r="H1104" t="s">
        <v>583</v>
      </c>
      <c r="I1104" t="s">
        <v>583</v>
      </c>
      <c r="J1104" t="s">
        <v>582</v>
      </c>
      <c r="K1104" t="s">
        <v>582</v>
      </c>
      <c r="L1104" t="s">
        <v>1396</v>
      </c>
      <c r="M1104" t="s">
        <v>1396</v>
      </c>
      <c r="N1104" t="s">
        <v>1396</v>
      </c>
      <c r="O1104" t="s">
        <v>583</v>
      </c>
      <c r="P1104">
        <v>0</v>
      </c>
      <c r="Q1104">
        <v>0</v>
      </c>
      <c r="R1104">
        <v>74</v>
      </c>
      <c r="S1104">
        <v>0</v>
      </c>
      <c r="T1104">
        <v>0</v>
      </c>
      <c r="U1104">
        <v>0</v>
      </c>
    </row>
    <row r="1105" spans="1:21" x14ac:dyDescent="0.25">
      <c r="A1105" t="s">
        <v>5676</v>
      </c>
      <c r="B1105" t="s">
        <v>2217</v>
      </c>
      <c r="C1105" t="s">
        <v>5677</v>
      </c>
      <c r="D1105" t="s">
        <v>5678</v>
      </c>
      <c r="E1105" t="s">
        <v>5679</v>
      </c>
      <c r="F1105" t="s">
        <v>1565</v>
      </c>
      <c r="G1105" t="s">
        <v>1413</v>
      </c>
      <c r="H1105" t="s">
        <v>583</v>
      </c>
      <c r="I1105" t="s">
        <v>583</v>
      </c>
      <c r="J1105" t="s">
        <v>582</v>
      </c>
      <c r="K1105" t="s">
        <v>582</v>
      </c>
      <c r="L1105" t="s">
        <v>1396</v>
      </c>
      <c r="M1105" t="s">
        <v>1396</v>
      </c>
      <c r="N1105" t="s">
        <v>1396</v>
      </c>
      <c r="O1105" t="s">
        <v>583</v>
      </c>
      <c r="P1105">
        <v>0</v>
      </c>
      <c r="Q1105">
        <v>0</v>
      </c>
      <c r="R1105">
        <v>0</v>
      </c>
      <c r="S1105">
        <v>0</v>
      </c>
      <c r="T1105">
        <v>0</v>
      </c>
      <c r="U1105">
        <v>0</v>
      </c>
    </row>
    <row r="1106" spans="1:21" x14ac:dyDescent="0.25">
      <c r="A1106" t="s">
        <v>5680</v>
      </c>
      <c r="B1106" t="s">
        <v>3359</v>
      </c>
      <c r="C1106" t="s">
        <v>5681</v>
      </c>
      <c r="D1106" t="s">
        <v>5682</v>
      </c>
      <c r="E1106" t="s">
        <v>5683</v>
      </c>
      <c r="F1106" t="s">
        <v>2135</v>
      </c>
      <c r="G1106" t="s">
        <v>1359</v>
      </c>
      <c r="H1106" t="s">
        <v>582</v>
      </c>
      <c r="I1106" t="s">
        <v>582</v>
      </c>
      <c r="J1106" t="s">
        <v>582</v>
      </c>
      <c r="K1106" t="s">
        <v>583</v>
      </c>
      <c r="L1106" t="s">
        <v>993</v>
      </c>
      <c r="M1106" t="s">
        <v>2146</v>
      </c>
      <c r="N1106" t="s">
        <v>1396</v>
      </c>
      <c r="O1106" t="s">
        <v>583</v>
      </c>
      <c r="P1106">
        <v>0</v>
      </c>
      <c r="Q1106">
        <v>0</v>
      </c>
      <c r="R1106">
        <v>0</v>
      </c>
      <c r="S1106">
        <v>0</v>
      </c>
      <c r="T1106">
        <v>0</v>
      </c>
      <c r="U1106">
        <v>0</v>
      </c>
    </row>
    <row r="1107" spans="1:21" x14ac:dyDescent="0.25">
      <c r="A1107" t="s">
        <v>5684</v>
      </c>
      <c r="B1107" t="s">
        <v>5685</v>
      </c>
      <c r="C1107" t="s">
        <v>5686</v>
      </c>
      <c r="D1107" t="s">
        <v>5687</v>
      </c>
      <c r="E1107" t="s">
        <v>5688</v>
      </c>
      <c r="F1107" t="s">
        <v>2135</v>
      </c>
      <c r="G1107" t="s">
        <v>1359</v>
      </c>
      <c r="H1107" t="s">
        <v>582</v>
      </c>
      <c r="I1107" t="s">
        <v>582</v>
      </c>
      <c r="J1107" t="s">
        <v>582</v>
      </c>
      <c r="K1107" t="s">
        <v>583</v>
      </c>
      <c r="L1107" t="s">
        <v>993</v>
      </c>
      <c r="M1107" t="s">
        <v>2146</v>
      </c>
      <c r="N1107" t="s">
        <v>1396</v>
      </c>
      <c r="O1107" t="s">
        <v>583</v>
      </c>
      <c r="P1107">
        <v>0</v>
      </c>
      <c r="Q1107">
        <v>0</v>
      </c>
      <c r="R1107">
        <v>0</v>
      </c>
      <c r="S1107">
        <v>0</v>
      </c>
      <c r="T1107">
        <v>0</v>
      </c>
      <c r="U110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99"/>
  </sheetPr>
  <dimension ref="A1:V84"/>
  <sheetViews>
    <sheetView showGridLines="0" workbookViewId="0">
      <selection activeCell="C12" sqref="C12"/>
    </sheetView>
  </sheetViews>
  <sheetFormatPr baseColWidth="10" defaultRowHeight="15" x14ac:dyDescent="0.25"/>
  <cols>
    <col min="1" max="1" width="32.85546875" bestFit="1" customWidth="1"/>
    <col min="2" max="2" width="10.5703125" bestFit="1" customWidth="1"/>
    <col min="3" max="3" width="18.28515625" bestFit="1" customWidth="1"/>
    <col min="4" max="4" width="15.28515625" bestFit="1" customWidth="1"/>
    <col min="5" max="5" width="21" customWidth="1"/>
    <col min="6" max="6" width="14.85546875" style="1" bestFit="1" customWidth="1"/>
    <col min="7" max="7" width="11.42578125" style="3"/>
    <col min="8" max="12" width="11.42578125" style="3" customWidth="1"/>
    <col min="13" max="13" width="11.42578125" style="3"/>
    <col min="14" max="14" width="38.85546875" style="2" bestFit="1" customWidth="1"/>
    <col min="18" max="18" width="21.5703125" customWidth="1"/>
  </cols>
  <sheetData>
    <row r="1" spans="1:22" x14ac:dyDescent="0.25">
      <c r="A1" s="28" t="s">
        <v>5689</v>
      </c>
      <c r="C1" s="29">
        <v>43112</v>
      </c>
      <c r="F1" s="30"/>
      <c r="H1" s="31"/>
      <c r="I1" s="31"/>
      <c r="N1" s="32"/>
    </row>
    <row r="2" spans="1:22" x14ac:dyDescent="0.25">
      <c r="E2" s="33"/>
      <c r="F2" s="30"/>
      <c r="G2" s="3">
        <f>COUNTA(G4:G31)</f>
        <v>16</v>
      </c>
      <c r="H2" s="3">
        <f>COUNTA(H4:H31)</f>
        <v>17</v>
      </c>
      <c r="J2" s="3">
        <f>COUNTA(J4:J31)</f>
        <v>16</v>
      </c>
      <c r="K2" s="3">
        <f>COUNTA(K4:K31)</f>
        <v>17</v>
      </c>
      <c r="L2" s="3">
        <f>COUNTA(L4:L31)</f>
        <v>17</v>
      </c>
      <c r="M2" s="3">
        <f>COUNTA(M4:M31)</f>
        <v>15</v>
      </c>
    </row>
    <row r="3" spans="1:22" ht="27.75" customHeight="1" x14ac:dyDescent="0.25">
      <c r="A3" s="63" t="s">
        <v>5809</v>
      </c>
      <c r="B3" s="63" t="s">
        <v>556</v>
      </c>
      <c r="C3" s="63"/>
      <c r="D3" s="63" t="s">
        <v>130</v>
      </c>
      <c r="E3" s="63" t="s">
        <v>131</v>
      </c>
      <c r="F3" s="64" t="s">
        <v>138</v>
      </c>
      <c r="G3" s="34" t="s">
        <v>5690</v>
      </c>
      <c r="H3" s="34" t="s">
        <v>5691</v>
      </c>
      <c r="I3" s="34" t="s">
        <v>5692</v>
      </c>
      <c r="J3" s="34" t="s">
        <v>5693</v>
      </c>
      <c r="K3" s="34" t="s">
        <v>5694</v>
      </c>
      <c r="L3" s="34" t="s">
        <v>5695</v>
      </c>
      <c r="M3" s="34" t="s">
        <v>5696</v>
      </c>
      <c r="N3" s="35" t="s">
        <v>5697</v>
      </c>
      <c r="V3" s="36"/>
    </row>
    <row r="4" spans="1:22" x14ac:dyDescent="0.25">
      <c r="A4" s="17" t="str">
        <f>IFERROR(VLOOKUP(D4&amp;" "&amp;E4,'Users Tracker'!$D:$E,2,0),"")</f>
        <v>ABrodecka@markem-imaje.com</v>
      </c>
      <c r="B4" s="17" t="s">
        <v>154</v>
      </c>
      <c r="C4" s="19" t="s">
        <v>237</v>
      </c>
      <c r="D4" s="17" t="s">
        <v>42</v>
      </c>
      <c r="E4" s="17" t="s">
        <v>403</v>
      </c>
      <c r="F4" s="10" t="s">
        <v>395</v>
      </c>
      <c r="G4" s="37" t="s">
        <v>5698</v>
      </c>
      <c r="H4" s="37"/>
      <c r="I4" s="37"/>
      <c r="J4" s="37"/>
      <c r="K4" s="37"/>
      <c r="L4" s="37" t="s">
        <v>5698</v>
      </c>
      <c r="M4" s="37" t="s">
        <v>5698</v>
      </c>
      <c r="N4" s="38"/>
    </row>
    <row r="5" spans="1:22" x14ac:dyDescent="0.25">
      <c r="A5" s="17" t="str">
        <f>IFERROR(VLOOKUP(D5&amp;" "&amp;E5,'Users Tracker'!$D:$E,2,0),"")</f>
        <v>WCichal@markem-imaje.com</v>
      </c>
      <c r="B5" s="17" t="s">
        <v>154</v>
      </c>
      <c r="C5" s="19" t="s">
        <v>330</v>
      </c>
      <c r="D5" s="17" t="s">
        <v>87</v>
      </c>
      <c r="E5" s="17" t="s">
        <v>410</v>
      </c>
      <c r="F5" s="10" t="s">
        <v>388</v>
      </c>
      <c r="G5" s="37"/>
      <c r="H5" s="37"/>
      <c r="I5" s="37"/>
      <c r="J5" s="37"/>
      <c r="K5" s="37"/>
      <c r="L5" s="37" t="s">
        <v>5698</v>
      </c>
      <c r="M5" s="37"/>
      <c r="N5" s="38"/>
    </row>
    <row r="6" spans="1:22" x14ac:dyDescent="0.25">
      <c r="A6" s="17" t="str">
        <f>IFERROR(VLOOKUP(D6&amp;" "&amp;E6,'Users Tracker'!$D:$E,2,0),"")</f>
        <v>HHammouda@markem-imaje.com</v>
      </c>
      <c r="B6" s="17" t="s">
        <v>154</v>
      </c>
      <c r="C6" s="19" t="s">
        <v>378</v>
      </c>
      <c r="D6" s="17" t="s">
        <v>16</v>
      </c>
      <c r="E6" s="17" t="s">
        <v>489</v>
      </c>
      <c r="F6" s="10" t="s">
        <v>388</v>
      </c>
      <c r="G6" s="37" t="s">
        <v>5698</v>
      </c>
      <c r="H6" s="37" t="s">
        <v>5698</v>
      </c>
      <c r="I6" s="37"/>
      <c r="J6" s="37"/>
      <c r="K6" s="37"/>
      <c r="L6" s="37" t="s">
        <v>5698</v>
      </c>
      <c r="M6" s="37" t="s">
        <v>5698</v>
      </c>
      <c r="N6" s="39"/>
    </row>
    <row r="7" spans="1:22" ht="15" customHeight="1" x14ac:dyDescent="0.25">
      <c r="A7" s="17" t="str">
        <f>IFERROR(VLOOKUP(D7&amp;" "&amp;E7,'Users Tracker'!$D:$E,2,0),"")</f>
        <v>WHernandez@markem-imaje.com</v>
      </c>
      <c r="B7" s="17" t="s">
        <v>154</v>
      </c>
      <c r="C7" s="19" t="s">
        <v>306</v>
      </c>
      <c r="D7" s="17" t="s">
        <v>18</v>
      </c>
      <c r="E7" s="17" t="s">
        <v>19</v>
      </c>
      <c r="F7" s="10" t="s">
        <v>388</v>
      </c>
      <c r="G7" s="37"/>
      <c r="H7" s="40" t="s">
        <v>5698</v>
      </c>
      <c r="I7" s="40"/>
      <c r="J7" s="40" t="s">
        <v>5698</v>
      </c>
      <c r="K7" s="40"/>
      <c r="L7" s="40"/>
      <c r="M7" s="40"/>
      <c r="N7" s="41"/>
    </row>
    <row r="8" spans="1:22" x14ac:dyDescent="0.25">
      <c r="A8" s="17" t="str">
        <f>IFERROR(VLOOKUP(D8&amp;" "&amp;E8,'Users Tracker'!$D:$E,2,0),"")</f>
        <v>VJaomanoro@markem-imaje.com</v>
      </c>
      <c r="B8" s="17" t="s">
        <v>154</v>
      </c>
      <c r="C8" s="19" t="s">
        <v>196</v>
      </c>
      <c r="D8" s="17" t="s">
        <v>20</v>
      </c>
      <c r="E8" s="17" t="s">
        <v>435</v>
      </c>
      <c r="F8" s="9" t="s">
        <v>391</v>
      </c>
      <c r="G8" s="37" t="s">
        <v>5698</v>
      </c>
      <c r="H8" s="37"/>
      <c r="I8" s="37"/>
      <c r="J8" s="37"/>
      <c r="K8" s="37"/>
      <c r="L8" s="37"/>
      <c r="M8" s="37" t="s">
        <v>5698</v>
      </c>
      <c r="N8" s="42"/>
    </row>
    <row r="9" spans="1:22" x14ac:dyDescent="0.25">
      <c r="A9" s="17" t="str">
        <f>IFERROR(VLOOKUP(D9&amp;" "&amp;E9,'Users Tracker'!$D:$E,2,0),"")</f>
        <v>AJassine@markem-imaje.com</v>
      </c>
      <c r="B9" s="17" t="s">
        <v>154</v>
      </c>
      <c r="C9" s="19" t="s">
        <v>345</v>
      </c>
      <c r="D9" s="17" t="s">
        <v>24</v>
      </c>
      <c r="E9" s="17" t="s">
        <v>5699</v>
      </c>
      <c r="F9" s="10" t="s">
        <v>388</v>
      </c>
      <c r="G9" s="37" t="s">
        <v>5698</v>
      </c>
      <c r="H9" s="37" t="s">
        <v>5698</v>
      </c>
      <c r="I9" s="37"/>
      <c r="J9" s="37" t="s">
        <v>5698</v>
      </c>
      <c r="K9" s="37" t="s">
        <v>5698</v>
      </c>
      <c r="L9" s="37" t="s">
        <v>5698</v>
      </c>
      <c r="M9" s="37" t="s">
        <v>5698</v>
      </c>
      <c r="N9" s="42"/>
    </row>
    <row r="10" spans="1:22" x14ac:dyDescent="0.25">
      <c r="A10" s="17" t="str">
        <f>IFERROR(VLOOKUP(D10&amp;" "&amp;E10,'Users Tracker'!$D:$E,2,0),"")</f>
        <v>WKalisz@markem-imaje.com</v>
      </c>
      <c r="B10" s="17" t="s">
        <v>154</v>
      </c>
      <c r="C10" s="43" t="s">
        <v>175</v>
      </c>
      <c r="D10" s="17" t="s">
        <v>26</v>
      </c>
      <c r="E10" s="17" t="s">
        <v>27</v>
      </c>
      <c r="F10" s="10" t="s">
        <v>395</v>
      </c>
      <c r="G10" s="37"/>
      <c r="H10" s="37"/>
      <c r="I10" s="37"/>
      <c r="J10" s="37"/>
      <c r="K10" s="37" t="s">
        <v>5698</v>
      </c>
      <c r="L10" s="37"/>
      <c r="M10" s="37"/>
      <c r="N10" s="39"/>
    </row>
    <row r="11" spans="1:22" x14ac:dyDescent="0.25">
      <c r="A11" s="17" t="str">
        <f>IFERROR(VLOOKUP(D11&amp;" "&amp;E11,'Users Tracker'!$D:$E,2,0),"")</f>
        <v>JKenmoe@markem-imaje.com</v>
      </c>
      <c r="B11" s="17" t="s">
        <v>154</v>
      </c>
      <c r="C11" s="19" t="s">
        <v>354</v>
      </c>
      <c r="D11" s="17" t="s">
        <v>28</v>
      </c>
      <c r="E11" s="17" t="s">
        <v>500</v>
      </c>
      <c r="F11" s="10" t="s">
        <v>392</v>
      </c>
      <c r="G11" s="37" t="s">
        <v>5698</v>
      </c>
      <c r="H11" s="37" t="s">
        <v>5698</v>
      </c>
      <c r="I11" s="37"/>
      <c r="J11" s="37" t="s">
        <v>5698</v>
      </c>
      <c r="K11" s="37" t="s">
        <v>5698</v>
      </c>
      <c r="L11" s="37" t="s">
        <v>5698</v>
      </c>
      <c r="M11" s="37" t="s">
        <v>5698</v>
      </c>
      <c r="N11" s="42"/>
    </row>
    <row r="12" spans="1:22" x14ac:dyDescent="0.25">
      <c r="A12" s="17" t="str">
        <f>IFERROR(VLOOKUP(D12&amp;" "&amp;E12,'Users Tracker'!$D:$E,2,0),"")</f>
        <v>KKierzenkowska@markem-imaje.com</v>
      </c>
      <c r="B12" s="17" t="s">
        <v>154</v>
      </c>
      <c r="C12" s="19" t="s">
        <v>5700</v>
      </c>
      <c r="D12" s="17" t="s">
        <v>8</v>
      </c>
      <c r="E12" s="17" t="s">
        <v>501</v>
      </c>
      <c r="F12" s="10" t="s">
        <v>392</v>
      </c>
      <c r="G12" s="37" t="s">
        <v>5698</v>
      </c>
      <c r="H12" s="37" t="s">
        <v>5698</v>
      </c>
      <c r="I12" s="37"/>
      <c r="J12" s="37" t="s">
        <v>5698</v>
      </c>
      <c r="K12" s="37" t="s">
        <v>5698</v>
      </c>
      <c r="L12" s="37" t="s">
        <v>5698</v>
      </c>
      <c r="M12" s="37" t="s">
        <v>5698</v>
      </c>
      <c r="N12" s="39"/>
    </row>
    <row r="13" spans="1:22" x14ac:dyDescent="0.25">
      <c r="A13" s="17" t="str">
        <f>IFERROR(VLOOKUP(D13&amp;" "&amp;E13,'Users Tracker'!$D:$E,2,0),"")</f>
        <v>IMajer@markem-imaje.com</v>
      </c>
      <c r="B13" s="17" t="s">
        <v>154</v>
      </c>
      <c r="C13" s="43" t="s">
        <v>5701</v>
      </c>
      <c r="D13" s="17" t="s">
        <v>36</v>
      </c>
      <c r="E13" s="17" t="s">
        <v>512</v>
      </c>
      <c r="F13" s="10" t="s">
        <v>395</v>
      </c>
      <c r="G13" s="37" t="s">
        <v>5698</v>
      </c>
      <c r="H13" s="37" t="s">
        <v>5698</v>
      </c>
      <c r="I13" s="37"/>
      <c r="J13" s="37" t="s">
        <v>5698</v>
      </c>
      <c r="K13" s="37" t="s">
        <v>5698</v>
      </c>
      <c r="L13" s="37" t="s">
        <v>5698</v>
      </c>
      <c r="M13" s="37"/>
      <c r="N13" s="39"/>
    </row>
    <row r="14" spans="1:22" x14ac:dyDescent="0.25">
      <c r="A14" s="17" t="str">
        <f>IFERROR(VLOOKUP(D14&amp;" "&amp;E14,'Users Tracker'!$D:$E,2,0),"")</f>
        <v>MMelcon@markem-imaje.com</v>
      </c>
      <c r="B14" s="17" t="s">
        <v>154</v>
      </c>
      <c r="C14" s="19" t="s">
        <v>372</v>
      </c>
      <c r="D14" s="17" t="s">
        <v>83</v>
      </c>
      <c r="E14" s="17" t="s">
        <v>514</v>
      </c>
      <c r="F14" s="10" t="s">
        <v>395</v>
      </c>
      <c r="G14" s="37" t="s">
        <v>5698</v>
      </c>
      <c r="H14" s="37" t="s">
        <v>5698</v>
      </c>
      <c r="I14" s="37"/>
      <c r="J14" s="37" t="s">
        <v>5698</v>
      </c>
      <c r="K14" s="37" t="s">
        <v>5698</v>
      </c>
      <c r="L14" s="37"/>
      <c r="M14" s="37"/>
      <c r="N14" s="39"/>
    </row>
    <row r="15" spans="1:22" x14ac:dyDescent="0.25">
      <c r="A15" s="17" t="str">
        <f>IFERROR(VLOOKUP(D15&amp;" "&amp;E15,'Users Tracker'!$D:$E,2,0),"")</f>
        <v>AMikina@markem-imaje.com</v>
      </c>
      <c r="B15" s="17" t="s">
        <v>154</v>
      </c>
      <c r="C15" s="44" t="s">
        <v>172</v>
      </c>
      <c r="D15" s="17" t="s">
        <v>42</v>
      </c>
      <c r="E15" s="17" t="s">
        <v>43</v>
      </c>
      <c r="F15" s="10" t="s">
        <v>392</v>
      </c>
      <c r="G15" s="37" t="s">
        <v>5698</v>
      </c>
      <c r="H15" s="37" t="s">
        <v>5698</v>
      </c>
      <c r="I15" s="37"/>
      <c r="J15" s="37" t="s">
        <v>5698</v>
      </c>
      <c r="K15" s="37" t="s">
        <v>5698</v>
      </c>
      <c r="L15" s="37" t="s">
        <v>5698</v>
      </c>
      <c r="M15" s="37" t="s">
        <v>5698</v>
      </c>
      <c r="N15" s="39"/>
    </row>
    <row r="16" spans="1:22" x14ac:dyDescent="0.25">
      <c r="A16" s="17" t="str">
        <f>IFERROR(VLOOKUP(D16&amp;" "&amp;E16,'Users Tracker'!$D:$E,2,0),"")</f>
        <v>EMikucka@markem-imaje.com</v>
      </c>
      <c r="B16" s="17" t="s">
        <v>154</v>
      </c>
      <c r="C16" s="19" t="s">
        <v>178</v>
      </c>
      <c r="D16" s="17" t="s">
        <v>44</v>
      </c>
      <c r="E16" s="17" t="s">
        <v>515</v>
      </c>
      <c r="F16" s="10" t="s">
        <v>388</v>
      </c>
      <c r="G16" s="37" t="s">
        <v>5698</v>
      </c>
      <c r="H16" s="37" t="s">
        <v>5698</v>
      </c>
      <c r="I16" s="37"/>
      <c r="J16" s="37" t="s">
        <v>5698</v>
      </c>
      <c r="K16" s="37" t="s">
        <v>5698</v>
      </c>
      <c r="L16" s="37" t="s">
        <v>5698</v>
      </c>
      <c r="M16" s="37" t="s">
        <v>5698</v>
      </c>
      <c r="N16" s="39"/>
    </row>
    <row r="17" spans="1:17" x14ac:dyDescent="0.25">
      <c r="A17" s="17" t="str">
        <f>IFERROR(VLOOKUP(D17&amp;" "&amp;E17,'Users Tracker'!$D:$E,2,0),"")</f>
        <v>UMiller@markem-imaje.com</v>
      </c>
      <c r="B17" s="17" t="s">
        <v>154</v>
      </c>
      <c r="C17" s="17" t="s">
        <v>47</v>
      </c>
      <c r="D17" s="17" t="s">
        <v>46</v>
      </c>
      <c r="E17" s="17" t="s">
        <v>47</v>
      </c>
      <c r="F17" s="10" t="s">
        <v>395</v>
      </c>
      <c r="G17" s="37" t="s">
        <v>5698</v>
      </c>
      <c r="H17" s="37"/>
      <c r="I17" s="37"/>
      <c r="J17" s="37"/>
      <c r="K17" s="37"/>
      <c r="L17" s="37"/>
      <c r="M17" s="37" t="s">
        <v>5698</v>
      </c>
      <c r="N17" s="39"/>
    </row>
    <row r="18" spans="1:17" x14ac:dyDescent="0.25">
      <c r="A18" s="17" t="str">
        <f>IFERROR(VLOOKUP(D18&amp;" "&amp;E18,'Users Tracker'!$D:$E,2,0),"")</f>
        <v>Un'Guessan@markem-imaje.com</v>
      </c>
      <c r="B18" s="17" t="s">
        <v>154</v>
      </c>
      <c r="C18" s="19" t="s">
        <v>206</v>
      </c>
      <c r="D18" s="17" t="s">
        <v>50</v>
      </c>
      <c r="E18" s="17" t="s">
        <v>51</v>
      </c>
      <c r="F18" s="10" t="s">
        <v>388</v>
      </c>
      <c r="G18" s="37" t="s">
        <v>5698</v>
      </c>
      <c r="H18" s="37" t="s">
        <v>5698</v>
      </c>
      <c r="I18" s="37"/>
      <c r="J18" s="37" t="s">
        <v>5698</v>
      </c>
      <c r="K18" s="37"/>
      <c r="L18" s="37" t="s">
        <v>5698</v>
      </c>
      <c r="M18" s="37" t="s">
        <v>5698</v>
      </c>
      <c r="N18" s="42"/>
    </row>
    <row r="19" spans="1:17" x14ac:dyDescent="0.25">
      <c r="A19" s="17" t="str">
        <f>IFERROR(VLOOKUP(D19&amp;" "&amp;E19,'Users Tracker'!$D:$E,2,0),"")</f>
        <v>PNastalska@markem-imaje.com</v>
      </c>
      <c r="B19" s="17" t="s">
        <v>154</v>
      </c>
      <c r="C19" s="43" t="s">
        <v>294</v>
      </c>
      <c r="D19" s="17" t="s">
        <v>48</v>
      </c>
      <c r="E19" s="17" t="s">
        <v>522</v>
      </c>
      <c r="F19" s="10" t="s">
        <v>395</v>
      </c>
      <c r="G19" s="37"/>
      <c r="H19" s="37" t="s">
        <v>5698</v>
      </c>
      <c r="I19" s="37"/>
      <c r="J19" s="37" t="s">
        <v>5698</v>
      </c>
      <c r="K19" s="37" t="s">
        <v>5698</v>
      </c>
      <c r="L19" s="37" t="s">
        <v>5698</v>
      </c>
      <c r="M19" s="37"/>
      <c r="N19" s="39"/>
    </row>
    <row r="20" spans="1:17" x14ac:dyDescent="0.25">
      <c r="A20" s="17" t="str">
        <f>IFERROR(VLOOKUP(D20&amp;" "&amp;E20,'Users Tracker'!$D:$E,2,0),"")</f>
        <v>MPilich@markem-imaje.com</v>
      </c>
      <c r="B20" s="17" t="s">
        <v>154</v>
      </c>
      <c r="C20" s="19" t="s">
        <v>165</v>
      </c>
      <c r="D20" s="17" t="s">
        <v>54</v>
      </c>
      <c r="E20" s="17" t="s">
        <v>526</v>
      </c>
      <c r="F20" s="10" t="s">
        <v>395</v>
      </c>
      <c r="G20" s="37"/>
      <c r="H20" s="37" t="s">
        <v>5698</v>
      </c>
      <c r="I20" s="37"/>
      <c r="J20" s="37" t="s">
        <v>5698</v>
      </c>
      <c r="K20" s="37" t="s">
        <v>5698</v>
      </c>
      <c r="L20" s="37" t="s">
        <v>5698</v>
      </c>
      <c r="M20" s="37"/>
      <c r="N20" s="45" t="s">
        <v>509</v>
      </c>
    </row>
    <row r="21" spans="1:17" x14ac:dyDescent="0.25">
      <c r="A21" s="17" t="str">
        <f>IFERROR(VLOOKUP(D21&amp;" "&amp;E21,'Users Tracker'!$D:$E,2,0),"")</f>
        <v>CReddy@markem-imaje.com</v>
      </c>
      <c r="B21" s="17" t="s">
        <v>154</v>
      </c>
      <c r="C21" s="19" t="s">
        <v>258</v>
      </c>
      <c r="D21" s="46" t="s">
        <v>61</v>
      </c>
      <c r="E21" s="46" t="s">
        <v>533</v>
      </c>
      <c r="F21" s="47" t="s">
        <v>388</v>
      </c>
      <c r="G21" s="48"/>
      <c r="H21" s="49" t="s">
        <v>5698</v>
      </c>
      <c r="I21" s="37"/>
      <c r="J21" s="49" t="s">
        <v>5698</v>
      </c>
      <c r="K21" s="49" t="s">
        <v>5698</v>
      </c>
      <c r="L21" s="48"/>
      <c r="M21" s="48"/>
      <c r="N21" s="42" t="s">
        <v>5702</v>
      </c>
    </row>
    <row r="22" spans="1:17" x14ac:dyDescent="0.25">
      <c r="A22" s="17" t="str">
        <f>IFERROR(VLOOKUP(D22&amp;" "&amp;E22,'Users Tracker'!$D:$E,2,0),"")</f>
        <v>DRutkowska@markem-imaje.com</v>
      </c>
      <c r="B22" s="17" t="s">
        <v>154</v>
      </c>
      <c r="C22" s="43" t="s">
        <v>300</v>
      </c>
      <c r="D22" s="17" t="s">
        <v>120</v>
      </c>
      <c r="E22" s="17" t="s">
        <v>452</v>
      </c>
      <c r="F22" s="10" t="s">
        <v>395</v>
      </c>
      <c r="G22" s="37" t="s">
        <v>5698</v>
      </c>
      <c r="H22" s="37" t="s">
        <v>5698</v>
      </c>
      <c r="I22" s="37"/>
      <c r="J22" s="37" t="s">
        <v>5698</v>
      </c>
      <c r="K22" s="37" t="s">
        <v>5698</v>
      </c>
      <c r="L22" s="37" t="s">
        <v>5698</v>
      </c>
      <c r="M22" s="37" t="s">
        <v>5698</v>
      </c>
      <c r="N22" s="39"/>
      <c r="Q22" s="50"/>
    </row>
    <row r="23" spans="1:17" x14ac:dyDescent="0.25">
      <c r="A23" s="17" t="str">
        <f>IFERROR(VLOOKUP(D23&amp;" "&amp;E23,'Users Tracker'!$D:$E,2,0),"")</f>
        <v>TSaktura@markem-imaje.com</v>
      </c>
      <c r="B23" s="17" t="s">
        <v>154</v>
      </c>
      <c r="C23" s="44" t="s">
        <v>297</v>
      </c>
      <c r="D23" s="17" t="s">
        <v>63</v>
      </c>
      <c r="E23" s="17" t="s">
        <v>535</v>
      </c>
      <c r="F23" s="10" t="s">
        <v>395</v>
      </c>
      <c r="G23" s="37" t="s">
        <v>5698</v>
      </c>
      <c r="H23" s="51"/>
      <c r="I23" s="37"/>
      <c r="J23" s="37"/>
      <c r="K23" s="37"/>
      <c r="L23" s="37" t="s">
        <v>5698</v>
      </c>
      <c r="M23" s="37" t="s">
        <v>5698</v>
      </c>
      <c r="N23" s="39"/>
    </row>
    <row r="24" spans="1:17" x14ac:dyDescent="0.25">
      <c r="A24" s="17" t="str">
        <f>IFERROR(VLOOKUP(D24&amp;" "&amp;E24,'Users Tracker'!$D:$E,2,0),"")</f>
        <v>PScieszko@markem-imaje.com</v>
      </c>
      <c r="B24" s="17" t="s">
        <v>154</v>
      </c>
      <c r="C24" s="19" t="s">
        <v>342</v>
      </c>
      <c r="D24" s="17" t="s">
        <v>65</v>
      </c>
      <c r="E24" s="17" t="s">
        <v>536</v>
      </c>
      <c r="F24" s="10" t="s">
        <v>395</v>
      </c>
      <c r="G24" s="37"/>
      <c r="H24" s="37" t="s">
        <v>5698</v>
      </c>
      <c r="I24" s="37"/>
      <c r="J24" s="37" t="s">
        <v>5698</v>
      </c>
      <c r="K24" s="37" t="s">
        <v>5698</v>
      </c>
      <c r="L24" s="37" t="s">
        <v>5698</v>
      </c>
      <c r="M24" s="37"/>
      <c r="N24" s="39"/>
    </row>
    <row r="25" spans="1:17" x14ac:dyDescent="0.25">
      <c r="A25" s="17" t="str">
        <f>IFERROR(VLOOKUP(D25&amp;" "&amp;E25,'Users Tracker'!$D:$E,2,0),"")</f>
        <v>ASliwkiewicz@markem-imaje.com</v>
      </c>
      <c r="B25" s="17" t="s">
        <v>154</v>
      </c>
      <c r="C25" s="19" t="s">
        <v>279</v>
      </c>
      <c r="D25" s="19" t="s">
        <v>69</v>
      </c>
      <c r="E25" s="19" t="s">
        <v>537</v>
      </c>
      <c r="F25" s="52" t="s">
        <v>392</v>
      </c>
      <c r="G25" s="37" t="s">
        <v>5698</v>
      </c>
      <c r="H25" s="37" t="s">
        <v>5698</v>
      </c>
      <c r="I25" s="37"/>
      <c r="J25" s="37" t="s">
        <v>5698</v>
      </c>
      <c r="K25" s="37" t="s">
        <v>5698</v>
      </c>
      <c r="L25" s="37" t="s">
        <v>5698</v>
      </c>
      <c r="M25" s="37" t="s">
        <v>5698</v>
      </c>
      <c r="N25" s="39"/>
    </row>
    <row r="26" spans="1:17" x14ac:dyDescent="0.25">
      <c r="A26" s="17" t="str">
        <f>IFERROR(VLOOKUP(D26&amp;" "&amp;E26,'Users Tracker'!$D:$E,2,0),"")</f>
        <v>LSobon@markem-imaje.com</v>
      </c>
      <c r="B26" s="17" t="s">
        <v>154</v>
      </c>
      <c r="C26" s="19" t="s">
        <v>264</v>
      </c>
      <c r="D26" s="17" t="s">
        <v>71</v>
      </c>
      <c r="E26" s="17" t="s">
        <v>538</v>
      </c>
      <c r="F26" s="10" t="s">
        <v>392</v>
      </c>
      <c r="G26" s="37"/>
      <c r="H26" s="37"/>
      <c r="I26" s="37"/>
      <c r="J26" s="37"/>
      <c r="K26" s="37"/>
      <c r="L26" s="37" t="s">
        <v>5698</v>
      </c>
      <c r="M26" s="37" t="s">
        <v>5698</v>
      </c>
      <c r="N26" s="39"/>
    </row>
    <row r="27" spans="1:17" x14ac:dyDescent="0.25">
      <c r="A27" s="17" t="str">
        <f>IFERROR(VLOOKUP(D27&amp;" "&amp;E27,'Users Tracker'!$D:$E,2,0),"")</f>
        <v>LSroka@markem-imaje.com</v>
      </c>
      <c r="B27" s="17" t="s">
        <v>154</v>
      </c>
      <c r="C27" s="19" t="s">
        <v>348</v>
      </c>
      <c r="D27" s="17" t="s">
        <v>71</v>
      </c>
      <c r="E27" s="17" t="s">
        <v>540</v>
      </c>
      <c r="F27" s="10" t="s">
        <v>395</v>
      </c>
      <c r="G27" s="37" t="s">
        <v>5698</v>
      </c>
      <c r="H27" s="51"/>
      <c r="I27" s="37"/>
      <c r="J27" s="51"/>
      <c r="K27" s="51"/>
      <c r="L27" s="51"/>
      <c r="M27" s="37" t="s">
        <v>5698</v>
      </c>
      <c r="N27" s="39"/>
    </row>
    <row r="28" spans="1:17" x14ac:dyDescent="0.25">
      <c r="A28" s="17" t="str">
        <f>IFERROR(VLOOKUP(D28&amp;" "&amp;E28,'Users Tracker'!$D:$E,2,0),"")</f>
        <v>SSzrajnert@markem-imaje.com</v>
      </c>
      <c r="B28" s="17" t="s">
        <v>154</v>
      </c>
      <c r="C28" s="19" t="s">
        <v>351</v>
      </c>
      <c r="D28" s="17" t="s">
        <v>75</v>
      </c>
      <c r="E28" s="17" t="s">
        <v>545</v>
      </c>
      <c r="F28" s="10" t="s">
        <v>392</v>
      </c>
      <c r="G28" s="37"/>
      <c r="H28" s="37" t="s">
        <v>5698</v>
      </c>
      <c r="I28" s="37"/>
      <c r="J28" s="37" t="s">
        <v>5698</v>
      </c>
      <c r="K28" s="37" t="s">
        <v>5698</v>
      </c>
      <c r="L28" s="37"/>
      <c r="M28" s="37"/>
      <c r="N28" s="38"/>
    </row>
    <row r="29" spans="1:17" x14ac:dyDescent="0.25">
      <c r="A29" s="17" t="str">
        <f>IFERROR(VLOOKUP(D29&amp;" "&amp;E29,'Users Tracker'!$D:$E,2,0),"")</f>
        <v/>
      </c>
      <c r="B29" s="17" t="s">
        <v>1390</v>
      </c>
      <c r="C29" s="53" t="s">
        <v>5703</v>
      </c>
      <c r="D29" s="54" t="s">
        <v>31</v>
      </c>
      <c r="E29" s="54" t="s">
        <v>32</v>
      </c>
      <c r="F29" s="55" t="s">
        <v>388</v>
      </c>
      <c r="G29" s="56"/>
      <c r="H29" s="56"/>
      <c r="I29" s="56"/>
      <c r="J29" s="56"/>
      <c r="K29" s="51" t="s">
        <v>5698</v>
      </c>
      <c r="L29" s="37"/>
      <c r="M29" s="37"/>
      <c r="N29" s="39" t="s">
        <v>5704</v>
      </c>
    </row>
    <row r="30" spans="1:17" x14ac:dyDescent="0.25">
      <c r="A30" s="17" t="str">
        <f>IFERROR(VLOOKUP(D30&amp;" "&amp;E30,'Users Tracker'!$D:$E,2,0),"")</f>
        <v/>
      </c>
      <c r="B30" s="17" t="s">
        <v>1390</v>
      </c>
      <c r="C30" s="53" t="s">
        <v>5703</v>
      </c>
      <c r="D30" s="54" t="s">
        <v>5705</v>
      </c>
      <c r="E30" s="54" t="s">
        <v>30</v>
      </c>
      <c r="F30" s="55" t="s">
        <v>388</v>
      </c>
      <c r="G30" s="37"/>
      <c r="H30" s="37"/>
      <c r="I30" s="37"/>
      <c r="J30" s="37"/>
      <c r="K30" s="51" t="s">
        <v>5698</v>
      </c>
      <c r="L30" s="37"/>
      <c r="M30" s="37"/>
      <c r="N30" s="39" t="s">
        <v>5704</v>
      </c>
    </row>
    <row r="31" spans="1:17" x14ac:dyDescent="0.25">
      <c r="C31" s="57"/>
      <c r="D31" s="57"/>
      <c r="E31" s="57"/>
      <c r="F31" s="7"/>
      <c r="G31" s="16"/>
      <c r="H31" s="16"/>
      <c r="I31" s="16"/>
      <c r="J31" s="16"/>
      <c r="K31" s="16"/>
      <c r="L31" s="16"/>
      <c r="M31" s="16"/>
    </row>
    <row r="32" spans="1:17" x14ac:dyDescent="0.25">
      <c r="A32" s="28" t="s">
        <v>5706</v>
      </c>
      <c r="D32" s="57"/>
      <c r="E32" s="57"/>
      <c r="F32" s="7"/>
      <c r="G32" s="16">
        <f>COUNTA(G34:G84)</f>
        <v>20</v>
      </c>
      <c r="H32" s="16">
        <f t="shared" ref="H32:M32" si="0">COUNTA(H34:H84)</f>
        <v>13</v>
      </c>
      <c r="I32" s="16"/>
      <c r="J32" s="16">
        <f t="shared" si="0"/>
        <v>13</v>
      </c>
      <c r="K32" s="16">
        <f t="shared" si="0"/>
        <v>13</v>
      </c>
      <c r="L32" s="16">
        <f t="shared" si="0"/>
        <v>17</v>
      </c>
      <c r="M32" s="16">
        <f t="shared" si="0"/>
        <v>13</v>
      </c>
    </row>
    <row r="33" spans="1:22" ht="27.75" customHeight="1" x14ac:dyDescent="0.25">
      <c r="A33" s="63" t="s">
        <v>5809</v>
      </c>
      <c r="B33" s="63" t="s">
        <v>556</v>
      </c>
      <c r="C33" s="63"/>
      <c r="D33" s="63" t="s">
        <v>130</v>
      </c>
      <c r="E33" s="63" t="s">
        <v>131</v>
      </c>
      <c r="F33" s="64" t="s">
        <v>138</v>
      </c>
      <c r="G33" s="34" t="s">
        <v>5690</v>
      </c>
      <c r="H33" s="34" t="s">
        <v>5691</v>
      </c>
      <c r="I33" s="34" t="str">
        <f>I3</f>
        <v>spain
414</v>
      </c>
      <c r="J33" s="34" t="s">
        <v>5693</v>
      </c>
      <c r="K33" s="34" t="s">
        <v>5694</v>
      </c>
      <c r="L33" s="34" t="s">
        <v>5695</v>
      </c>
      <c r="M33" s="34" t="s">
        <v>5696</v>
      </c>
      <c r="N33" s="35" t="s">
        <v>5697</v>
      </c>
      <c r="V33" s="36"/>
    </row>
    <row r="34" spans="1:22" x14ac:dyDescent="0.25">
      <c r="A34" t="str">
        <f>IFERROR(VLOOKUP(D34&amp;" "&amp;E34,'Users Tracker'!$D:$E,2,0),"")</f>
        <v/>
      </c>
      <c r="C34" s="58" t="s">
        <v>5707</v>
      </c>
      <c r="D34" s="58" t="s">
        <v>1002</v>
      </c>
      <c r="E34" s="58" t="s">
        <v>5708</v>
      </c>
      <c r="F34" s="59"/>
      <c r="G34" s="37" t="s">
        <v>5698</v>
      </c>
      <c r="H34" s="37" t="s">
        <v>5698</v>
      </c>
      <c r="I34" s="37"/>
      <c r="J34" s="37" t="s">
        <v>5698</v>
      </c>
      <c r="K34" s="37" t="s">
        <v>5698</v>
      </c>
      <c r="L34" s="37" t="s">
        <v>5698</v>
      </c>
      <c r="M34" s="60"/>
      <c r="N34" s="38"/>
    </row>
    <row r="35" spans="1:22" x14ac:dyDescent="0.25">
      <c r="A35" t="str">
        <f>IFERROR(VLOOKUP(D35&amp;" "&amp;E35,'Users Tracker'!$D:$E,2,0),"")</f>
        <v/>
      </c>
      <c r="C35" s="58" t="s">
        <v>5709</v>
      </c>
      <c r="D35" s="58" t="s">
        <v>621</v>
      </c>
      <c r="E35" s="58" t="s">
        <v>5710</v>
      </c>
      <c r="F35" s="59"/>
      <c r="G35" s="37" t="s">
        <v>5698</v>
      </c>
      <c r="H35" s="37" t="s">
        <v>5698</v>
      </c>
      <c r="I35" s="37"/>
      <c r="J35" s="37" t="s">
        <v>5698</v>
      </c>
      <c r="K35" s="37" t="s">
        <v>5698</v>
      </c>
      <c r="L35" s="37" t="s">
        <v>5698</v>
      </c>
      <c r="M35" s="60"/>
      <c r="N35" s="38"/>
    </row>
    <row r="36" spans="1:22" x14ac:dyDescent="0.25">
      <c r="A36" t="str">
        <f>IFERROR(VLOOKUP(D36&amp;" "&amp;E36,'Users Tracker'!$D:$E,2,0),"")</f>
        <v/>
      </c>
      <c r="C36" s="58" t="s">
        <v>5711</v>
      </c>
      <c r="D36" s="58" t="s">
        <v>1538</v>
      </c>
      <c r="E36" s="58" t="s">
        <v>5712</v>
      </c>
      <c r="F36" s="59"/>
      <c r="G36" s="60"/>
      <c r="H36" s="60"/>
      <c r="I36" s="60"/>
      <c r="J36" s="60"/>
      <c r="K36" s="60"/>
      <c r="L36" s="37" t="s">
        <v>5698</v>
      </c>
      <c r="M36" s="60"/>
      <c r="N36" s="38"/>
    </row>
    <row r="37" spans="1:22" x14ac:dyDescent="0.25">
      <c r="A37" t="str">
        <f>IFERROR(VLOOKUP(D37&amp;" "&amp;E37,'Users Tracker'!$D:$E,2,0),"")</f>
        <v/>
      </c>
      <c r="C37" s="58" t="s">
        <v>5713</v>
      </c>
      <c r="D37" s="58" t="s">
        <v>5714</v>
      </c>
      <c r="E37" s="58" t="s">
        <v>5715</v>
      </c>
      <c r="F37" s="59"/>
      <c r="G37" s="37" t="s">
        <v>5698</v>
      </c>
      <c r="H37" s="60"/>
      <c r="I37" s="60"/>
      <c r="J37" s="60"/>
      <c r="K37" s="60"/>
      <c r="L37" s="60"/>
      <c r="M37" s="60"/>
      <c r="N37" s="38"/>
    </row>
    <row r="38" spans="1:22" x14ac:dyDescent="0.25">
      <c r="A38" t="str">
        <f>IFERROR(VLOOKUP(D38&amp;" "&amp;E38,'Users Tracker'!$D:$E,2,0),"")</f>
        <v/>
      </c>
      <c r="C38" s="58" t="s">
        <v>5716</v>
      </c>
      <c r="D38" s="58" t="s">
        <v>5717</v>
      </c>
      <c r="E38" s="58" t="s">
        <v>5718</v>
      </c>
      <c r="F38" s="59"/>
      <c r="G38" s="60"/>
      <c r="H38" s="37" t="s">
        <v>5698</v>
      </c>
      <c r="I38" s="37"/>
      <c r="J38" s="37" t="s">
        <v>5698</v>
      </c>
      <c r="K38" s="60"/>
      <c r="L38" s="60"/>
      <c r="M38" s="60"/>
      <c r="N38" s="38"/>
    </row>
    <row r="39" spans="1:22" x14ac:dyDescent="0.25">
      <c r="A39" t="str">
        <f>IFERROR(VLOOKUP(D39&amp;" "&amp;E39,'Users Tracker'!$D:$E,2,0),"")</f>
        <v/>
      </c>
      <c r="C39" s="58" t="s">
        <v>5719</v>
      </c>
      <c r="D39" s="58" t="s">
        <v>4842</v>
      </c>
      <c r="E39" s="58" t="s">
        <v>5720</v>
      </c>
      <c r="F39" s="59"/>
      <c r="G39" s="60"/>
      <c r="H39" s="60"/>
      <c r="I39" s="60"/>
      <c r="J39" s="60"/>
      <c r="K39" s="37" t="s">
        <v>5698</v>
      </c>
      <c r="L39" s="60"/>
      <c r="M39" s="60"/>
      <c r="N39" s="38"/>
    </row>
    <row r="40" spans="1:22" x14ac:dyDescent="0.25">
      <c r="A40" t="str">
        <f>IFERROR(VLOOKUP(D40&amp;" "&amp;E40,'Users Tracker'!$D:$E,2,0),"")</f>
        <v/>
      </c>
      <c r="C40" s="58" t="s">
        <v>5721</v>
      </c>
      <c r="D40" s="58" t="s">
        <v>989</v>
      </c>
      <c r="E40" s="58" t="s">
        <v>990</v>
      </c>
      <c r="F40" s="59"/>
      <c r="G40" s="60"/>
      <c r="H40" s="60"/>
      <c r="I40" s="60"/>
      <c r="J40" s="60"/>
      <c r="K40" s="60"/>
      <c r="L40" s="60"/>
      <c r="M40" s="37" t="s">
        <v>5698</v>
      </c>
      <c r="N40" s="38"/>
    </row>
    <row r="41" spans="1:22" x14ac:dyDescent="0.25">
      <c r="A41" t="str">
        <f>IFERROR(VLOOKUP(D41&amp;" "&amp;E41,'Users Tracker'!$D:$E,2,0),"")</f>
        <v/>
      </c>
      <c r="C41" s="58" t="s">
        <v>5722</v>
      </c>
      <c r="D41" s="58" t="s">
        <v>5723</v>
      </c>
      <c r="E41" s="58" t="s">
        <v>5724</v>
      </c>
      <c r="F41" s="59"/>
      <c r="G41" s="37" t="s">
        <v>5698</v>
      </c>
      <c r="H41" s="60"/>
      <c r="I41" s="60"/>
      <c r="J41" s="60"/>
      <c r="K41" s="60"/>
      <c r="L41" s="60"/>
      <c r="M41" s="60"/>
      <c r="N41" s="38"/>
    </row>
    <row r="42" spans="1:22" x14ac:dyDescent="0.25">
      <c r="A42" t="str">
        <f>IFERROR(VLOOKUP(D42&amp;" "&amp;E42,'Users Tracker'!$D:$E,2,0),"")</f>
        <v/>
      </c>
      <c r="C42" s="58" t="s">
        <v>5725</v>
      </c>
      <c r="D42" s="58" t="s">
        <v>851</v>
      </c>
      <c r="E42" s="58" t="s">
        <v>1137</v>
      </c>
      <c r="F42" s="59"/>
      <c r="G42" s="37" t="s">
        <v>5698</v>
      </c>
      <c r="H42" s="60"/>
      <c r="I42" s="60"/>
      <c r="J42" s="60"/>
      <c r="K42" s="60"/>
      <c r="L42" s="60"/>
      <c r="M42" s="60"/>
      <c r="N42" s="38"/>
    </row>
    <row r="43" spans="1:22" x14ac:dyDescent="0.25">
      <c r="A43" t="str">
        <f>IFERROR(VLOOKUP(D43&amp;" "&amp;E43,'Users Tracker'!$D:$E,2,0),"")</f>
        <v/>
      </c>
      <c r="C43" s="58" t="s">
        <v>5726</v>
      </c>
      <c r="D43" s="58" t="s">
        <v>5727</v>
      </c>
      <c r="E43" s="58" t="s">
        <v>5728</v>
      </c>
      <c r="F43" s="59"/>
      <c r="G43" s="60"/>
      <c r="H43" s="60"/>
      <c r="I43" s="60"/>
      <c r="J43" s="60"/>
      <c r="K43" s="37" t="s">
        <v>5698</v>
      </c>
      <c r="L43" s="60"/>
      <c r="M43" s="60"/>
      <c r="N43" s="38"/>
    </row>
    <row r="44" spans="1:22" x14ac:dyDescent="0.25">
      <c r="A44" t="str">
        <f>IFERROR(VLOOKUP(D44&amp;" "&amp;E44,'Users Tracker'!$D:$E,2,0),"")</f>
        <v/>
      </c>
      <c r="C44" s="58" t="s">
        <v>5729</v>
      </c>
      <c r="D44" s="58" t="s">
        <v>671</v>
      </c>
      <c r="E44" s="58" t="s">
        <v>1140</v>
      </c>
      <c r="F44" s="59"/>
      <c r="G44" s="60"/>
      <c r="H44" s="60"/>
      <c r="I44" s="60"/>
      <c r="J44" s="60"/>
      <c r="K44" s="60"/>
      <c r="L44" s="60"/>
      <c r="M44" s="37" t="s">
        <v>5698</v>
      </c>
      <c r="N44" s="38"/>
    </row>
    <row r="45" spans="1:22" x14ac:dyDescent="0.25">
      <c r="A45" t="str">
        <f>IFERROR(VLOOKUP(D45&amp;" "&amp;E45,'Users Tracker'!$D:$E,2,0),"")</f>
        <v/>
      </c>
      <c r="C45" s="43" t="s">
        <v>5730</v>
      </c>
      <c r="D45" s="43" t="s">
        <v>1345</v>
      </c>
      <c r="E45" s="43" t="s">
        <v>1346</v>
      </c>
      <c r="F45" s="59"/>
      <c r="G45" s="37" t="s">
        <v>5698</v>
      </c>
      <c r="H45" s="37" t="s">
        <v>5698</v>
      </c>
      <c r="I45" s="37"/>
      <c r="J45" s="37" t="s">
        <v>5698</v>
      </c>
      <c r="K45" s="37" t="s">
        <v>5698</v>
      </c>
      <c r="L45" s="37" t="s">
        <v>5698</v>
      </c>
      <c r="M45" s="60"/>
      <c r="N45" s="38"/>
    </row>
    <row r="46" spans="1:22" x14ac:dyDescent="0.25">
      <c r="A46" t="str">
        <f>IFERROR(VLOOKUP(D46&amp;" "&amp;E46,'Users Tracker'!$D:$E,2,0),"")</f>
        <v/>
      </c>
      <c r="C46" s="58" t="s">
        <v>5731</v>
      </c>
      <c r="D46" s="58" t="s">
        <v>722</v>
      </c>
      <c r="E46" s="58" t="s">
        <v>723</v>
      </c>
      <c r="F46" s="59"/>
      <c r="G46" s="37" t="s">
        <v>5698</v>
      </c>
      <c r="H46" s="37" t="s">
        <v>5698</v>
      </c>
      <c r="I46" s="37"/>
      <c r="J46" s="37" t="s">
        <v>5698</v>
      </c>
      <c r="K46" s="37" t="s">
        <v>5698</v>
      </c>
      <c r="L46" s="37" t="s">
        <v>5698</v>
      </c>
      <c r="M46" s="60"/>
      <c r="N46" s="38"/>
    </row>
    <row r="47" spans="1:22" x14ac:dyDescent="0.25">
      <c r="A47" t="str">
        <f>IFERROR(VLOOKUP(D47&amp;" "&amp;E47,'Users Tracker'!$D:$E,2,0),"")</f>
        <v/>
      </c>
      <c r="C47" s="58" t="s">
        <v>5732</v>
      </c>
      <c r="D47" s="58" t="s">
        <v>905</v>
      </c>
      <c r="E47" s="58" t="s">
        <v>5733</v>
      </c>
      <c r="F47" s="59"/>
      <c r="G47" s="60"/>
      <c r="H47" s="60"/>
      <c r="I47" s="60"/>
      <c r="J47" s="60"/>
      <c r="K47" s="60"/>
      <c r="L47" s="37" t="s">
        <v>5698</v>
      </c>
      <c r="M47" s="60"/>
      <c r="N47" s="38"/>
    </row>
    <row r="48" spans="1:22" x14ac:dyDescent="0.25">
      <c r="A48" t="str">
        <f>IFERROR(VLOOKUP(D48&amp;" "&amp;E48,'Users Tracker'!$D:$E,2,0),"")</f>
        <v/>
      </c>
      <c r="C48" s="58" t="s">
        <v>5734</v>
      </c>
      <c r="D48" s="58" t="s">
        <v>5735</v>
      </c>
      <c r="E48" s="58" t="s">
        <v>5736</v>
      </c>
      <c r="F48" s="59"/>
      <c r="G48" s="60"/>
      <c r="H48" s="60"/>
      <c r="I48" s="60"/>
      <c r="J48" s="37" t="s">
        <v>5698</v>
      </c>
      <c r="K48" s="60"/>
      <c r="L48" s="60"/>
      <c r="M48" s="60"/>
      <c r="N48" s="38"/>
    </row>
    <row r="49" spans="1:14" x14ac:dyDescent="0.25">
      <c r="A49" t="str">
        <f>IFERROR(VLOOKUP(D49&amp;" "&amp;E49,'Users Tracker'!$D:$E,2,0),"")</f>
        <v/>
      </c>
      <c r="C49" s="58" t="s">
        <v>5737</v>
      </c>
      <c r="D49" s="58" t="s">
        <v>5738</v>
      </c>
      <c r="E49" s="58" t="s">
        <v>5739</v>
      </c>
      <c r="F49" s="59"/>
      <c r="G49" s="37" t="s">
        <v>5698</v>
      </c>
      <c r="H49" s="60"/>
      <c r="I49" s="60"/>
      <c r="J49" s="60"/>
      <c r="K49" s="60"/>
      <c r="L49" s="37" t="s">
        <v>5698</v>
      </c>
      <c r="M49" s="60"/>
      <c r="N49" s="38"/>
    </row>
    <row r="50" spans="1:14" x14ac:dyDescent="0.25">
      <c r="A50" t="str">
        <f>IFERROR(VLOOKUP(D50&amp;" "&amp;E50,'Users Tracker'!$D:$E,2,0),"")</f>
        <v/>
      </c>
      <c r="C50" s="58" t="s">
        <v>5740</v>
      </c>
      <c r="D50" s="58" t="s">
        <v>625</v>
      </c>
      <c r="E50" s="58" t="s">
        <v>626</v>
      </c>
      <c r="F50" s="59"/>
      <c r="G50" s="37" t="s">
        <v>5698</v>
      </c>
      <c r="H50" s="37" t="s">
        <v>5698</v>
      </c>
      <c r="I50" s="37"/>
      <c r="J50" s="37" t="s">
        <v>5698</v>
      </c>
      <c r="K50" s="37" t="s">
        <v>5698</v>
      </c>
      <c r="L50" s="37" t="s">
        <v>5698</v>
      </c>
      <c r="M50" s="60"/>
      <c r="N50" s="38"/>
    </row>
    <row r="51" spans="1:14" x14ac:dyDescent="0.25">
      <c r="A51" t="str">
        <f>IFERROR(VLOOKUP(D51&amp;" "&amp;E51,'Users Tracker'!$D:$E,2,0),"")</f>
        <v/>
      </c>
      <c r="C51" s="58" t="s">
        <v>5741</v>
      </c>
      <c r="D51" s="58" t="s">
        <v>1182</v>
      </c>
      <c r="E51" s="58" t="s">
        <v>1183</v>
      </c>
      <c r="F51" s="59"/>
      <c r="G51" s="37" t="s">
        <v>5698</v>
      </c>
      <c r="H51" s="60"/>
      <c r="I51" s="60"/>
      <c r="J51" s="60"/>
      <c r="K51" s="60"/>
      <c r="L51" s="60"/>
      <c r="M51" s="60"/>
      <c r="N51" s="38"/>
    </row>
    <row r="52" spans="1:14" x14ac:dyDescent="0.25">
      <c r="A52" t="str">
        <f>IFERROR(VLOOKUP(D52&amp;" "&amp;E52,'Users Tracker'!$D:$E,2,0),"")</f>
        <v/>
      </c>
      <c r="C52" s="58" t="s">
        <v>5742</v>
      </c>
      <c r="D52" s="58" t="s">
        <v>3935</v>
      </c>
      <c r="E52" s="58" t="s">
        <v>5743</v>
      </c>
      <c r="F52" s="59"/>
      <c r="G52" s="60"/>
      <c r="H52" s="60"/>
      <c r="I52" s="60"/>
      <c r="J52" s="60"/>
      <c r="K52" s="37" t="s">
        <v>5698</v>
      </c>
      <c r="L52" s="60"/>
      <c r="M52" s="60"/>
      <c r="N52" s="38"/>
    </row>
    <row r="53" spans="1:14" x14ac:dyDescent="0.25">
      <c r="A53" t="str">
        <f>IFERROR(VLOOKUP(D53&amp;" "&amp;E53,'Users Tracker'!$D:$E,2,0),"")</f>
        <v/>
      </c>
      <c r="C53" s="58" t="s">
        <v>5744</v>
      </c>
      <c r="D53" s="58" t="s">
        <v>5745</v>
      </c>
      <c r="E53" s="58" t="s">
        <v>1280</v>
      </c>
      <c r="F53" s="59"/>
      <c r="G53" s="60"/>
      <c r="H53" s="37" t="s">
        <v>5698</v>
      </c>
      <c r="I53" s="37"/>
      <c r="J53" s="37" t="s">
        <v>5698</v>
      </c>
      <c r="K53" s="37" t="s">
        <v>5698</v>
      </c>
      <c r="L53" s="60"/>
      <c r="M53" s="60"/>
      <c r="N53" s="38"/>
    </row>
    <row r="54" spans="1:14" x14ac:dyDescent="0.25">
      <c r="A54" t="str">
        <f>IFERROR(VLOOKUP(D54&amp;" "&amp;E54,'Users Tracker'!$D:$E,2,0),"")</f>
        <v/>
      </c>
      <c r="C54" s="58" t="s">
        <v>5746</v>
      </c>
      <c r="D54" s="58" t="s">
        <v>998</v>
      </c>
      <c r="E54" s="58" t="s">
        <v>5747</v>
      </c>
      <c r="F54" s="59"/>
      <c r="G54" s="60"/>
      <c r="H54" s="37" t="s">
        <v>5698</v>
      </c>
      <c r="I54" s="37"/>
      <c r="J54" s="60"/>
      <c r="K54" s="60"/>
      <c r="L54" s="60"/>
      <c r="M54" s="60"/>
      <c r="N54" s="38"/>
    </row>
    <row r="55" spans="1:14" x14ac:dyDescent="0.25">
      <c r="A55" t="str">
        <f>IFERROR(VLOOKUP(D55&amp;" "&amp;E55,'Users Tracker'!$D:$E,2,0),"")</f>
        <v/>
      </c>
      <c r="C55" s="58" t="s">
        <v>5748</v>
      </c>
      <c r="D55" s="58" t="s">
        <v>2822</v>
      </c>
      <c r="E55" s="58" t="s">
        <v>2823</v>
      </c>
      <c r="F55" s="59"/>
      <c r="G55" s="60"/>
      <c r="H55" s="60"/>
      <c r="I55" s="60"/>
      <c r="J55" s="60"/>
      <c r="K55" s="60"/>
      <c r="L55" s="60"/>
      <c r="M55" s="37" t="s">
        <v>5698</v>
      </c>
      <c r="N55" s="38"/>
    </row>
    <row r="56" spans="1:14" x14ac:dyDescent="0.25">
      <c r="A56" t="str">
        <f>IFERROR(VLOOKUP(D56&amp;" "&amp;E56,'Users Tracker'!$D:$E,2,0),"")</f>
        <v/>
      </c>
      <c r="C56" s="58" t="s">
        <v>5749</v>
      </c>
      <c r="D56" s="58" t="s">
        <v>1155</v>
      </c>
      <c r="E56" s="58" t="s">
        <v>1156</v>
      </c>
      <c r="F56" s="59"/>
      <c r="G56" s="37" t="s">
        <v>5698</v>
      </c>
      <c r="H56" s="37" t="s">
        <v>5698</v>
      </c>
      <c r="I56" s="37"/>
      <c r="J56" s="37" t="s">
        <v>5698</v>
      </c>
      <c r="K56" s="37" t="s">
        <v>5698</v>
      </c>
      <c r="L56" s="37" t="s">
        <v>5698</v>
      </c>
      <c r="M56" s="60"/>
      <c r="N56" s="38"/>
    </row>
    <row r="57" spans="1:14" x14ac:dyDescent="0.25">
      <c r="A57" t="str">
        <f>IFERROR(VLOOKUP(D57&amp;" "&amp;E57,'Users Tracker'!$D:$E,2,0),"")</f>
        <v/>
      </c>
      <c r="C57" s="58" t="s">
        <v>5750</v>
      </c>
      <c r="D57" s="58" t="s">
        <v>5751</v>
      </c>
      <c r="E57" s="58" t="s">
        <v>5752</v>
      </c>
      <c r="F57" s="59"/>
      <c r="G57" s="60"/>
      <c r="H57" s="37" t="s">
        <v>5698</v>
      </c>
      <c r="I57" s="37"/>
      <c r="J57" s="37" t="s">
        <v>5698</v>
      </c>
      <c r="K57" s="37" t="s">
        <v>5698</v>
      </c>
      <c r="L57" s="60"/>
      <c r="M57" s="60"/>
      <c r="N57" s="38"/>
    </row>
    <row r="58" spans="1:14" x14ac:dyDescent="0.25">
      <c r="A58" t="str">
        <f>IFERROR(VLOOKUP(D58&amp;" "&amp;E58,'Users Tracker'!$D:$E,2,0),"")</f>
        <v/>
      </c>
      <c r="C58" s="58" t="s">
        <v>5753</v>
      </c>
      <c r="D58" s="58" t="s">
        <v>5754</v>
      </c>
      <c r="E58" s="58" t="s">
        <v>5755</v>
      </c>
      <c r="F58" s="59"/>
      <c r="G58" s="60"/>
      <c r="H58" s="60"/>
      <c r="I58" s="60"/>
      <c r="J58" s="60"/>
      <c r="K58" s="60"/>
      <c r="L58" s="60"/>
      <c r="M58" s="37" t="s">
        <v>5698</v>
      </c>
      <c r="N58" s="38"/>
    </row>
    <row r="59" spans="1:14" x14ac:dyDescent="0.25">
      <c r="A59" t="str">
        <f>IFERROR(VLOOKUP(D59&amp;" "&amp;E59,'Users Tracker'!$D:$E,2,0),"")</f>
        <v/>
      </c>
      <c r="C59" s="58" t="s">
        <v>5756</v>
      </c>
      <c r="D59" s="58" t="s">
        <v>1143</v>
      </c>
      <c r="E59" s="58" t="s">
        <v>5757</v>
      </c>
      <c r="F59" s="59"/>
      <c r="G59" s="60"/>
      <c r="H59" s="60"/>
      <c r="I59" s="60"/>
      <c r="J59" s="60"/>
      <c r="K59" s="60"/>
      <c r="L59" s="37" t="s">
        <v>5698</v>
      </c>
      <c r="M59" s="60"/>
      <c r="N59" s="38"/>
    </row>
    <row r="60" spans="1:14" x14ac:dyDescent="0.25">
      <c r="A60" t="str">
        <f>IFERROR(VLOOKUP(D60&amp;" "&amp;E60,'Users Tracker'!$D:$E,2,0),"")</f>
        <v/>
      </c>
      <c r="C60" s="58" t="s">
        <v>5758</v>
      </c>
      <c r="D60" s="58" t="s">
        <v>5759</v>
      </c>
      <c r="E60" s="58" t="s">
        <v>5760</v>
      </c>
      <c r="F60" s="59"/>
      <c r="G60" s="60"/>
      <c r="H60" s="60"/>
      <c r="I60" s="60"/>
      <c r="J60" s="60"/>
      <c r="K60" s="60"/>
      <c r="L60" s="60"/>
      <c r="M60" s="37" t="s">
        <v>5698</v>
      </c>
      <c r="N60" s="38"/>
    </row>
    <row r="61" spans="1:14" x14ac:dyDescent="0.25">
      <c r="A61" t="str">
        <f>IFERROR(VLOOKUP(D61&amp;" "&amp;E61,'Users Tracker'!$D:$E,2,0),"")</f>
        <v/>
      </c>
      <c r="C61" s="58" t="s">
        <v>5761</v>
      </c>
      <c r="D61" s="58" t="s">
        <v>5762</v>
      </c>
      <c r="E61" s="58" t="s">
        <v>5763</v>
      </c>
      <c r="F61" s="59"/>
      <c r="G61" s="37" t="s">
        <v>5698</v>
      </c>
      <c r="H61" s="60"/>
      <c r="I61" s="60"/>
      <c r="J61" s="60"/>
      <c r="K61" s="60"/>
      <c r="L61" s="60"/>
      <c r="M61" s="60"/>
      <c r="N61" s="38"/>
    </row>
    <row r="62" spans="1:14" x14ac:dyDescent="0.25">
      <c r="A62" t="str">
        <f>IFERROR(VLOOKUP(D62&amp;" "&amp;E62,'Users Tracker'!$D:$E,2,0),"")</f>
        <v/>
      </c>
      <c r="C62" s="58" t="s">
        <v>5764</v>
      </c>
      <c r="D62" s="58" t="s">
        <v>1147</v>
      </c>
      <c r="E62" s="58" t="s">
        <v>1148</v>
      </c>
      <c r="F62" s="59"/>
      <c r="G62" s="60"/>
      <c r="H62" s="60"/>
      <c r="I62" s="60"/>
      <c r="J62" s="60"/>
      <c r="K62" s="60"/>
      <c r="L62" s="60"/>
      <c r="M62" s="37" t="s">
        <v>5698</v>
      </c>
      <c r="N62" s="38"/>
    </row>
    <row r="63" spans="1:14" x14ac:dyDescent="0.25">
      <c r="A63" t="str">
        <f>IFERROR(VLOOKUP(D63&amp;" "&amp;E63,'Users Tracker'!$D:$E,2,0),"")</f>
        <v/>
      </c>
      <c r="C63" s="58" t="s">
        <v>5765</v>
      </c>
      <c r="D63" s="58" t="s">
        <v>3824</v>
      </c>
      <c r="E63" s="58" t="s">
        <v>5766</v>
      </c>
      <c r="F63" s="59"/>
      <c r="G63" s="37" t="s">
        <v>5698</v>
      </c>
      <c r="H63" s="60"/>
      <c r="I63" s="60"/>
      <c r="J63" s="60"/>
      <c r="K63" s="60"/>
      <c r="L63" s="37" t="s">
        <v>5698</v>
      </c>
      <c r="M63" s="60"/>
      <c r="N63" s="38"/>
    </row>
    <row r="64" spans="1:14" x14ac:dyDescent="0.25">
      <c r="A64" t="str">
        <f>IFERROR(VLOOKUP(D64&amp;" "&amp;E64,'Users Tracker'!$D:$E,2,0),"")</f>
        <v/>
      </c>
      <c r="C64" s="58" t="s">
        <v>5767</v>
      </c>
      <c r="D64" s="61" t="s">
        <v>5768</v>
      </c>
      <c r="E64" s="61" t="s">
        <v>5769</v>
      </c>
      <c r="F64" s="62"/>
      <c r="G64" s="48"/>
      <c r="H64" s="48"/>
      <c r="I64" s="48"/>
      <c r="J64" s="48"/>
      <c r="K64" s="48"/>
      <c r="L64" s="48"/>
      <c r="M64" s="48" t="s">
        <v>5698</v>
      </c>
      <c r="N64" s="42" t="s">
        <v>5770</v>
      </c>
    </row>
    <row r="65" spans="1:14" x14ac:dyDescent="0.25">
      <c r="A65" t="str">
        <f>IFERROR(VLOOKUP(D65&amp;" "&amp;E65,'Users Tracker'!$D:$E,2,0),"")</f>
        <v/>
      </c>
      <c r="C65" s="58" t="s">
        <v>5771</v>
      </c>
      <c r="D65" s="58" t="s">
        <v>5772</v>
      </c>
      <c r="E65" s="58" t="s">
        <v>5773</v>
      </c>
      <c r="F65" s="59"/>
      <c r="G65" s="37" t="s">
        <v>5698</v>
      </c>
      <c r="H65" s="60"/>
      <c r="I65" s="60"/>
      <c r="J65" s="60"/>
      <c r="K65" s="60"/>
      <c r="L65" s="60"/>
      <c r="M65" s="60"/>
      <c r="N65" s="38"/>
    </row>
    <row r="66" spans="1:14" x14ac:dyDescent="0.25">
      <c r="A66" t="str">
        <f>IFERROR(VLOOKUP(D66&amp;" "&amp;E66,'Users Tracker'!$D:$E,2,0),"")</f>
        <v/>
      </c>
      <c r="C66" s="58" t="s">
        <v>5774</v>
      </c>
      <c r="D66" s="58" t="s">
        <v>5775</v>
      </c>
      <c r="E66" s="58" t="s">
        <v>5776</v>
      </c>
      <c r="F66" s="59"/>
      <c r="G66" s="60"/>
      <c r="H66" s="60"/>
      <c r="I66" s="60"/>
      <c r="J66" s="60"/>
      <c r="K66" s="60"/>
      <c r="L66" s="60"/>
      <c r="M66" s="37" t="s">
        <v>5698</v>
      </c>
      <c r="N66" s="38"/>
    </row>
    <row r="67" spans="1:14" x14ac:dyDescent="0.25">
      <c r="A67" t="str">
        <f>IFERROR(VLOOKUP(D67&amp;" "&amp;E67,'Users Tracker'!$D:$E,2,0),"")</f>
        <v/>
      </c>
      <c r="C67" s="58" t="s">
        <v>5777</v>
      </c>
      <c r="D67" s="58" t="s">
        <v>1217</v>
      </c>
      <c r="E67" s="58" t="s">
        <v>1538</v>
      </c>
      <c r="F67" s="59"/>
      <c r="G67" s="37" t="s">
        <v>5698</v>
      </c>
      <c r="H67" s="60"/>
      <c r="I67" s="60"/>
      <c r="J67" s="60"/>
      <c r="K67" s="60"/>
      <c r="L67" s="60"/>
      <c r="M67" s="60"/>
      <c r="N67" s="38"/>
    </row>
    <row r="68" spans="1:14" x14ac:dyDescent="0.25">
      <c r="A68" t="str">
        <f>IFERROR(VLOOKUP(D68&amp;" "&amp;E68,'Users Tracker'!$D:$E,2,0),"")</f>
        <v/>
      </c>
      <c r="C68" s="58" t="s">
        <v>5778</v>
      </c>
      <c r="D68" s="58" t="s">
        <v>2177</v>
      </c>
      <c r="E68" s="58" t="s">
        <v>5779</v>
      </c>
      <c r="F68" s="59"/>
      <c r="G68" s="37" t="s">
        <v>5698</v>
      </c>
      <c r="H68" s="60"/>
      <c r="I68" s="60"/>
      <c r="J68" s="60"/>
      <c r="K68" s="60"/>
      <c r="L68" s="60"/>
      <c r="M68" s="60"/>
      <c r="N68" s="38"/>
    </row>
    <row r="69" spans="1:14" x14ac:dyDescent="0.25">
      <c r="A69" t="str">
        <f>IFERROR(VLOOKUP(D69&amp;" "&amp;E69,'Users Tracker'!$D:$E,2,0),"")</f>
        <v/>
      </c>
      <c r="C69" s="58" t="s">
        <v>5780</v>
      </c>
      <c r="D69" s="58" t="s">
        <v>1424</v>
      </c>
      <c r="E69" s="58" t="s">
        <v>1425</v>
      </c>
      <c r="F69" s="59"/>
      <c r="G69" s="60"/>
      <c r="H69" s="60"/>
      <c r="I69" s="60"/>
      <c r="J69" s="60"/>
      <c r="K69" s="60"/>
      <c r="L69" s="60"/>
      <c r="M69" s="37" t="s">
        <v>5698</v>
      </c>
      <c r="N69" s="38"/>
    </row>
    <row r="70" spans="1:14" x14ac:dyDescent="0.25">
      <c r="A70" t="str">
        <f>IFERROR(VLOOKUP(D70&amp;" "&amp;E70,'Users Tracker'!$D:$E,2,0),"")</f>
        <v/>
      </c>
      <c r="C70" s="58" t="s">
        <v>5781</v>
      </c>
      <c r="D70" s="58" t="s">
        <v>2592</v>
      </c>
      <c r="E70" s="58" t="s">
        <v>3165</v>
      </c>
      <c r="F70" s="59"/>
      <c r="G70" s="60"/>
      <c r="H70" s="37" t="s">
        <v>5698</v>
      </c>
      <c r="I70" s="37"/>
      <c r="J70" s="37" t="s">
        <v>5698</v>
      </c>
      <c r="K70" s="60"/>
      <c r="L70" s="60"/>
      <c r="M70" s="60"/>
      <c r="N70" s="38"/>
    </row>
    <row r="71" spans="1:14" x14ac:dyDescent="0.25">
      <c r="A71" t="str">
        <f>IFERROR(VLOOKUP(D71&amp;" "&amp;E71,'Users Tracker'!$D:$E,2,0),"")</f>
        <v/>
      </c>
      <c r="C71" s="58" t="s">
        <v>5782</v>
      </c>
      <c r="D71" s="58" t="s">
        <v>1186</v>
      </c>
      <c r="E71" s="58" t="s">
        <v>1187</v>
      </c>
      <c r="F71" s="59"/>
      <c r="G71" s="60"/>
      <c r="H71" s="60"/>
      <c r="I71" s="60"/>
      <c r="J71" s="60"/>
      <c r="K71" s="60"/>
      <c r="L71" s="60"/>
      <c r="M71" s="37" t="s">
        <v>5698</v>
      </c>
      <c r="N71" s="38"/>
    </row>
    <row r="72" spans="1:14" x14ac:dyDescent="0.25">
      <c r="A72" t="str">
        <f>IFERROR(VLOOKUP(D72&amp;" "&amp;E72,'Users Tracker'!$D:$E,2,0),"")</f>
        <v/>
      </c>
      <c r="C72" s="58" t="s">
        <v>5783</v>
      </c>
      <c r="D72" s="58" t="s">
        <v>983</v>
      </c>
      <c r="E72" s="58" t="s">
        <v>984</v>
      </c>
      <c r="F72" s="59"/>
      <c r="G72" s="37" t="s">
        <v>5698</v>
      </c>
      <c r="H72" s="37" t="s">
        <v>5698</v>
      </c>
      <c r="I72" s="37"/>
      <c r="J72" s="37" t="s">
        <v>5698</v>
      </c>
      <c r="K72" s="37" t="s">
        <v>5698</v>
      </c>
      <c r="L72" s="37" t="s">
        <v>5698</v>
      </c>
      <c r="M72" s="60"/>
      <c r="N72" s="38"/>
    </row>
    <row r="73" spans="1:14" x14ac:dyDescent="0.25">
      <c r="A73" t="str">
        <f>IFERROR(VLOOKUP(D73&amp;" "&amp;E73,'Users Tracker'!$D:$E,2,0),"")</f>
        <v/>
      </c>
      <c r="C73" s="58" t="s">
        <v>5784</v>
      </c>
      <c r="D73" s="58" t="s">
        <v>5471</v>
      </c>
      <c r="E73" s="58" t="s">
        <v>2315</v>
      </c>
      <c r="F73" s="59"/>
      <c r="G73" s="60"/>
      <c r="H73" s="60"/>
      <c r="I73" s="60"/>
      <c r="J73" s="60"/>
      <c r="K73" s="60"/>
      <c r="L73" s="60"/>
      <c r="M73" s="37" t="s">
        <v>5698</v>
      </c>
      <c r="N73" s="38"/>
    </row>
    <row r="74" spans="1:14" x14ac:dyDescent="0.25">
      <c r="A74" t="str">
        <f>IFERROR(VLOOKUP(D74&amp;" "&amp;E74,'Users Tracker'!$D:$E,2,0),"")</f>
        <v/>
      </c>
      <c r="C74" s="58" t="s">
        <v>5785</v>
      </c>
      <c r="D74" s="58" t="s">
        <v>1206</v>
      </c>
      <c r="E74" s="58" t="s">
        <v>5786</v>
      </c>
      <c r="F74" s="59"/>
      <c r="G74" s="60"/>
      <c r="H74" s="60"/>
      <c r="I74" s="60"/>
      <c r="J74" s="60"/>
      <c r="K74" s="60"/>
      <c r="L74" s="60"/>
      <c r="M74" s="37" t="s">
        <v>5698</v>
      </c>
      <c r="N74" s="38"/>
    </row>
    <row r="75" spans="1:14" x14ac:dyDescent="0.25">
      <c r="A75" t="str">
        <f>IFERROR(VLOOKUP(D75&amp;" "&amp;E75,'Users Tracker'!$D:$E,2,0),"")</f>
        <v/>
      </c>
      <c r="C75" s="58" t="s">
        <v>5787</v>
      </c>
      <c r="D75" s="58" t="s">
        <v>1702</v>
      </c>
      <c r="E75" s="58" t="s">
        <v>1850</v>
      </c>
      <c r="F75" s="59"/>
      <c r="G75" s="60"/>
      <c r="H75" s="60"/>
      <c r="I75" s="60"/>
      <c r="J75" s="60"/>
      <c r="K75" s="60"/>
      <c r="L75" s="37" t="s">
        <v>5698</v>
      </c>
      <c r="M75" s="60"/>
      <c r="N75" s="38"/>
    </row>
    <row r="76" spans="1:14" x14ac:dyDescent="0.25">
      <c r="A76" t="str">
        <f>IFERROR(VLOOKUP(D76&amp;" "&amp;E76,'Users Tracker'!$D:$E,2,0),"")</f>
        <v/>
      </c>
      <c r="C76" s="58" t="s">
        <v>5788</v>
      </c>
      <c r="D76" s="58" t="s">
        <v>5789</v>
      </c>
      <c r="E76" s="58" t="s">
        <v>5790</v>
      </c>
      <c r="F76" s="59"/>
      <c r="G76" s="60"/>
      <c r="H76" s="60"/>
      <c r="I76" s="60"/>
      <c r="J76" s="60"/>
      <c r="K76" s="37" t="s">
        <v>5698</v>
      </c>
      <c r="L76" s="60"/>
      <c r="M76" s="60"/>
      <c r="N76" s="38"/>
    </row>
    <row r="77" spans="1:14" x14ac:dyDescent="0.25">
      <c r="A77" t="str">
        <f>IFERROR(VLOOKUP(D77&amp;" "&amp;E77,'Users Tracker'!$D:$E,2,0),"")</f>
        <v/>
      </c>
      <c r="C77" s="58" t="s">
        <v>5791</v>
      </c>
      <c r="D77" s="58" t="s">
        <v>5792</v>
      </c>
      <c r="E77" s="58" t="s">
        <v>5793</v>
      </c>
      <c r="F77" s="59"/>
      <c r="G77" s="60"/>
      <c r="H77" s="37" t="s">
        <v>5698</v>
      </c>
      <c r="I77" s="37"/>
      <c r="J77" s="37" t="s">
        <v>5698</v>
      </c>
      <c r="K77" s="60"/>
      <c r="L77" s="60"/>
      <c r="M77" s="60"/>
      <c r="N77" s="38"/>
    </row>
    <row r="78" spans="1:14" x14ac:dyDescent="0.25">
      <c r="A78" t="str">
        <f>IFERROR(VLOOKUP(D78&amp;" "&amp;E78,'Users Tracker'!$D:$E,2,0),"")</f>
        <v/>
      </c>
      <c r="C78" s="58" t="s">
        <v>5794</v>
      </c>
      <c r="D78" s="58" t="s">
        <v>5795</v>
      </c>
      <c r="E78" s="58" t="s">
        <v>2507</v>
      </c>
      <c r="F78" s="59"/>
      <c r="G78" s="60"/>
      <c r="H78" s="60"/>
      <c r="I78" s="60"/>
      <c r="J78" s="60"/>
      <c r="K78" s="60"/>
      <c r="L78" s="60"/>
      <c r="M78" s="37" t="s">
        <v>5698</v>
      </c>
      <c r="N78" s="38"/>
    </row>
    <row r="79" spans="1:14" x14ac:dyDescent="0.25">
      <c r="A79" t="str">
        <f>IFERROR(VLOOKUP(D79&amp;" "&amp;E79,'Users Tracker'!$D:$E,2,0),"")</f>
        <v/>
      </c>
      <c r="C79" s="58" t="s">
        <v>5796</v>
      </c>
      <c r="D79" s="58" t="s">
        <v>5797</v>
      </c>
      <c r="E79" s="58" t="s">
        <v>5798</v>
      </c>
      <c r="F79" s="59"/>
      <c r="G79" s="37" t="s">
        <v>5698</v>
      </c>
      <c r="H79" s="60"/>
      <c r="I79" s="60"/>
      <c r="J79" s="60"/>
      <c r="K79" s="60"/>
      <c r="L79" s="60"/>
      <c r="M79" s="60"/>
      <c r="N79" s="38"/>
    </row>
    <row r="80" spans="1:14" x14ac:dyDescent="0.25">
      <c r="A80" t="str">
        <f>IFERROR(VLOOKUP(D80&amp;" "&amp;E80,'Users Tracker'!$D:$E,2,0),"")</f>
        <v/>
      </c>
      <c r="C80" s="58" t="s">
        <v>5799</v>
      </c>
      <c r="D80" s="58" t="s">
        <v>5800</v>
      </c>
      <c r="E80" s="58" t="s">
        <v>5801</v>
      </c>
      <c r="F80" s="59"/>
      <c r="G80" s="37" t="s">
        <v>5698</v>
      </c>
      <c r="H80" s="60"/>
      <c r="I80" s="60"/>
      <c r="J80" s="60"/>
      <c r="K80" s="60"/>
      <c r="L80" s="60"/>
      <c r="M80" s="60"/>
      <c r="N80" s="38"/>
    </row>
    <row r="81" spans="1:14" x14ac:dyDescent="0.25">
      <c r="A81" t="str">
        <f>IFERROR(VLOOKUP(D81&amp;" "&amp;E81,'Users Tracker'!$D:$E,2,0),"")</f>
        <v/>
      </c>
      <c r="C81" s="58" t="s">
        <v>5802</v>
      </c>
      <c r="D81" s="58" t="s">
        <v>1175</v>
      </c>
      <c r="E81" s="58" t="s">
        <v>1176</v>
      </c>
      <c r="F81" s="59"/>
      <c r="G81" s="37" t="s">
        <v>5698</v>
      </c>
      <c r="H81" s="60"/>
      <c r="I81" s="60"/>
      <c r="J81" s="60"/>
      <c r="K81" s="60"/>
      <c r="L81" s="37" t="s">
        <v>5698</v>
      </c>
      <c r="M81" s="60"/>
      <c r="N81" s="38"/>
    </row>
    <row r="82" spans="1:14" x14ac:dyDescent="0.25">
      <c r="A82" t="str">
        <f>IFERROR(VLOOKUP(D82&amp;" "&amp;E82,'Users Tracker'!$D:$E,2,0),"")</f>
        <v/>
      </c>
      <c r="C82" s="58" t="s">
        <v>5803</v>
      </c>
      <c r="D82" s="58" t="s">
        <v>752</v>
      </c>
      <c r="E82" s="58" t="s">
        <v>5804</v>
      </c>
      <c r="F82" s="59"/>
      <c r="G82" s="60"/>
      <c r="H82" s="60"/>
      <c r="I82" s="60"/>
      <c r="J82" s="60"/>
      <c r="K82" s="60"/>
      <c r="L82" s="37" t="s">
        <v>5698</v>
      </c>
      <c r="M82" s="60"/>
      <c r="N82" s="38"/>
    </row>
    <row r="83" spans="1:14" x14ac:dyDescent="0.25">
      <c r="A83" t="str">
        <f>IFERROR(VLOOKUP(D83&amp;" "&amp;E83,'Users Tracker'!$D:$E,2,0),"")</f>
        <v/>
      </c>
      <c r="C83" s="58" t="s">
        <v>5805</v>
      </c>
      <c r="D83" s="58" t="s">
        <v>5806</v>
      </c>
      <c r="E83" s="58" t="s">
        <v>5807</v>
      </c>
      <c r="F83" s="59"/>
      <c r="G83" s="60"/>
      <c r="H83" s="60"/>
      <c r="I83" s="60"/>
      <c r="J83" s="60"/>
      <c r="K83" s="60"/>
      <c r="L83" s="37" t="s">
        <v>5698</v>
      </c>
      <c r="M83" s="60"/>
      <c r="N83" s="38"/>
    </row>
    <row r="84" spans="1:14" x14ac:dyDescent="0.25">
      <c r="A84" t="str">
        <f>IFERROR(VLOOKUP(D84&amp;" "&amp;E84,'Users Tracker'!$D:$E,2,0),"")</f>
        <v/>
      </c>
      <c r="C84" s="58" t="s">
        <v>5808</v>
      </c>
      <c r="D84" s="58" t="s">
        <v>1287</v>
      </c>
      <c r="E84" s="58" t="s">
        <v>3825</v>
      </c>
      <c r="F84" s="59"/>
      <c r="G84" s="60"/>
      <c r="H84" s="60"/>
      <c r="I84" s="60"/>
      <c r="J84" s="60"/>
      <c r="K84" s="60"/>
      <c r="L84" s="37" t="s">
        <v>5698</v>
      </c>
      <c r="M84" s="60"/>
      <c r="N84" s="38"/>
    </row>
  </sheetData>
  <conditionalFormatting sqref="G4:M6 G8:M30">
    <cfRule type="containsText" dxfId="18" priority="19" operator="containsText" text="x">
      <formula>NOT(ISERROR(SEARCH("x",G4)))</formula>
    </cfRule>
  </conditionalFormatting>
  <conditionalFormatting sqref="N22:N23">
    <cfRule type="containsText" dxfId="17" priority="18" operator="containsText" text="x">
      <formula>NOT(ISERROR(SEARCH("x",N22)))</formula>
    </cfRule>
  </conditionalFormatting>
  <conditionalFormatting sqref="G24:M24">
    <cfRule type="containsText" dxfId="16" priority="17" operator="containsText" text="x">
      <formula>NOT(ISERROR(SEARCH("x",G24)))</formula>
    </cfRule>
  </conditionalFormatting>
  <conditionalFormatting sqref="H26:K30">
    <cfRule type="containsText" dxfId="15" priority="16" operator="containsText" text="x">
      <formula>NOT(ISERROR(SEARCH("x",H26)))</formula>
    </cfRule>
  </conditionalFormatting>
  <conditionalFormatting sqref="G25">
    <cfRule type="containsText" dxfId="14" priority="15" operator="containsText" text="x">
      <formula>NOT(ISERROR(SEARCH("x",G25)))</formula>
    </cfRule>
  </conditionalFormatting>
  <conditionalFormatting sqref="M25">
    <cfRule type="containsText" dxfId="13" priority="14" operator="containsText" text="x">
      <formula>NOT(ISERROR(SEARCH("x",M25)))</formula>
    </cfRule>
  </conditionalFormatting>
  <conditionalFormatting sqref="M26:M30">
    <cfRule type="containsText" dxfId="12" priority="13" operator="containsText" text="x">
      <formula>NOT(ISERROR(SEARCH("x",M26)))</formula>
    </cfRule>
  </conditionalFormatting>
  <conditionalFormatting sqref="G26:G30 H28:M30">
    <cfRule type="containsText" dxfId="11" priority="12" operator="containsText" text="x">
      <formula>NOT(ISERROR(SEARCH("x",G26)))</formula>
    </cfRule>
  </conditionalFormatting>
  <conditionalFormatting sqref="L26:L30">
    <cfRule type="containsText" dxfId="10" priority="11" operator="containsText" text="x">
      <formula>NOT(ISERROR(SEARCH("x",L26)))</formula>
    </cfRule>
  </conditionalFormatting>
  <conditionalFormatting sqref="N26:N30">
    <cfRule type="containsText" dxfId="9" priority="10" operator="containsText" text="x">
      <formula>NOT(ISERROR(SEARCH("x",N26)))</formula>
    </cfRule>
  </conditionalFormatting>
  <conditionalFormatting sqref="G34:M84">
    <cfRule type="containsText" dxfId="8" priority="9" operator="containsText" text="x">
      <formula>NOT(ISERROR(SEARCH("x",G34)))</formula>
    </cfRule>
  </conditionalFormatting>
  <conditionalFormatting sqref="L25">
    <cfRule type="containsText" dxfId="7" priority="8" operator="containsText" text="x">
      <formula>NOT(ISERROR(SEARCH("x",L25)))</formula>
    </cfRule>
  </conditionalFormatting>
  <conditionalFormatting sqref="N15">
    <cfRule type="containsText" dxfId="6" priority="7" operator="containsText" text="x">
      <formula>NOT(ISERROR(SEARCH("x",N15)))</formula>
    </cfRule>
  </conditionalFormatting>
  <conditionalFormatting sqref="G7:M7">
    <cfRule type="containsText" dxfId="5" priority="6" operator="containsText" text="x">
      <formula>NOT(ISERROR(SEARCH("x",G7)))</formula>
    </cfRule>
  </conditionalFormatting>
  <conditionalFormatting sqref="H7:K7">
    <cfRule type="containsText" dxfId="4" priority="5" operator="containsText" text="x">
      <formula>NOT(ISERROR(SEARCH("x",H7)))</formula>
    </cfRule>
  </conditionalFormatting>
  <conditionalFormatting sqref="M7">
    <cfRule type="containsText" dxfId="3" priority="4" operator="containsText" text="x">
      <formula>NOT(ISERROR(SEARCH("x",M7)))</formula>
    </cfRule>
  </conditionalFormatting>
  <conditionalFormatting sqref="G7:M7">
    <cfRule type="containsText" dxfId="2" priority="3" operator="containsText" text="x">
      <formula>NOT(ISERROR(SEARCH("x",G7)))</formula>
    </cfRule>
  </conditionalFormatting>
  <conditionalFormatting sqref="L7">
    <cfRule type="containsText" dxfId="1" priority="2" operator="containsText" text="x">
      <formula>NOT(ISERROR(SEARCH("x",L7)))</formula>
    </cfRule>
  </conditionalFormatting>
  <conditionalFormatting sqref="N7">
    <cfRule type="containsText" dxfId="0" priority="1" operator="containsText" text="x">
      <formula>NOT(ISERROR(SEARCH("x",N7)))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9"/>
  <sheetViews>
    <sheetView showGridLines="0" workbookViewId="0">
      <pane ySplit="1" topLeftCell="A2" activePane="bottomLeft" state="frozen"/>
      <selection pane="bottomLeft" activeCell="A6" sqref="A6"/>
    </sheetView>
  </sheetViews>
  <sheetFormatPr baseColWidth="10" defaultRowHeight="15" x14ac:dyDescent="0.25"/>
  <cols>
    <col min="1" max="1" width="25.140625" bestFit="1" customWidth="1"/>
    <col min="2" max="2" width="25.5703125" bestFit="1" customWidth="1"/>
    <col min="3" max="4" width="27.7109375" bestFit="1" customWidth="1"/>
    <col min="5" max="5" width="13.7109375" bestFit="1" customWidth="1"/>
  </cols>
  <sheetData>
    <row r="1" spans="1:5" s="2" customFormat="1" x14ac:dyDescent="0.25">
      <c r="A1" s="2" t="s">
        <v>6135</v>
      </c>
      <c r="B1" s="2" t="s">
        <v>557</v>
      </c>
      <c r="C1" s="2" t="s">
        <v>6093</v>
      </c>
      <c r="D1" s="2" t="s">
        <v>141</v>
      </c>
      <c r="E1" s="2" t="s">
        <v>140</v>
      </c>
    </row>
    <row r="2" spans="1:5" x14ac:dyDescent="0.25">
      <c r="A2" t="s">
        <v>6079</v>
      </c>
      <c r="B2" t="s">
        <v>154</v>
      </c>
      <c r="C2" t="s">
        <v>6094</v>
      </c>
      <c r="D2" t="s">
        <v>6094</v>
      </c>
      <c r="E2" t="s">
        <v>170</v>
      </c>
    </row>
    <row r="3" spans="1:5" x14ac:dyDescent="0.25">
      <c r="A3" t="s">
        <v>6081</v>
      </c>
      <c r="B3" t="s">
        <v>6104</v>
      </c>
      <c r="C3" t="s">
        <v>6095</v>
      </c>
      <c r="D3" t="s">
        <v>6095</v>
      </c>
      <c r="E3" t="s">
        <v>6128</v>
      </c>
    </row>
    <row r="4" spans="1:5" x14ac:dyDescent="0.25">
      <c r="A4" t="s">
        <v>6080</v>
      </c>
      <c r="C4" t="s">
        <v>6099</v>
      </c>
      <c r="D4" t="s">
        <v>6098</v>
      </c>
      <c r="E4" t="s">
        <v>6129</v>
      </c>
    </row>
    <row r="5" spans="1:5" x14ac:dyDescent="0.25">
      <c r="A5" t="s">
        <v>6136</v>
      </c>
      <c r="C5" t="s">
        <v>6098</v>
      </c>
      <c r="D5" t="s">
        <v>6099</v>
      </c>
      <c r="E5" t="s">
        <v>6130</v>
      </c>
    </row>
    <row r="6" spans="1:5" x14ac:dyDescent="0.25">
      <c r="A6" t="s">
        <v>6104</v>
      </c>
      <c r="C6" t="s">
        <v>6096</v>
      </c>
      <c r="D6" t="s">
        <v>6098</v>
      </c>
      <c r="E6" t="s">
        <v>6131</v>
      </c>
    </row>
    <row r="7" spans="1:5" x14ac:dyDescent="0.25">
      <c r="E7" t="s">
        <v>6132</v>
      </c>
    </row>
    <row r="8" spans="1:5" x14ac:dyDescent="0.25">
      <c r="E8" t="s">
        <v>6133</v>
      </c>
    </row>
    <row r="9" spans="1:5" x14ac:dyDescent="0.25">
      <c r="E9" t="s">
        <v>6134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90DD79D-8A5D-4A92-BFA3-AC42B04E05BE}">
  <ds:schemaRefs>
    <ds:schemaRef ds:uri="http://schemas.datacontract.org/2004/07/Longview.Office.Excel.Model"/>
    <ds:schemaRef ds:uri="http://schemas.datacontract.org/2004/07/Longview.Office.AddIn.Mode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Quick Search</vt:lpstr>
      <vt:lpstr>Users Tracker</vt:lpstr>
      <vt:lpstr>SAP User List</vt:lpstr>
      <vt:lpstr>Infosys User List</vt:lpstr>
      <vt:lpstr>Cadency User List</vt:lpstr>
      <vt:lpstr>Bank Access List</vt:lpstr>
      <vt:lpstr>Lists</vt:lpstr>
      <vt:lpstr>TEST</vt:lpstr>
      <vt:lpstr>uList</vt:lpstr>
      <vt:lpstr>UserList</vt:lpstr>
    </vt:vector>
  </TitlesOfParts>
  <Company>Markem-Imaje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NAÏT</dc:creator>
  <cp:lastModifiedBy>Christophe NAÏT</cp:lastModifiedBy>
  <dcterms:created xsi:type="dcterms:W3CDTF">2018-01-18T10:48:59Z</dcterms:created>
  <dcterms:modified xsi:type="dcterms:W3CDTF">2018-02-05T09:38:58Z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4XLRetrievePerWS">
    <vt:lpwstr>Y</vt:lpwstr>
  </property>
  <property fmtid="{D5CDD505-2E9C-101B-9397-08002B2CF9AE}" pid="3" name="K4XLScatterRefresh">
    <vt:lpwstr>N</vt:lpwstr>
  </property>
  <property fmtid="{D5CDD505-2E9C-101B-9397-08002B2CF9AE}" pid="4" name="K4XLVersion">
    <vt:lpwstr>7.2.4.3017.1</vt:lpwstr>
  </property>
  <property fmtid="{D5CDD505-2E9C-101B-9397-08002B2CF9AE}" pid="5" name="K4XL KID">
    <vt:lpwstr/>
  </property>
  <property fmtid="{D5CDD505-2E9C-101B-9397-08002B2CF9AE}" pid="6" name="K4XL DBKID">
    <vt:lpwstr/>
  </property>
  <property fmtid="{D5CDD505-2E9C-101B-9397-08002B2CF9AE}" pid="7" name="Longview.Workbook">
    <vt:lpwstr>{890DD79D-8A5D-4A92-BFA3-AC42B04E05BE}</vt:lpwstr>
  </property>
</Properties>
</file>