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3475" windowHeight="9000"/>
  </bookViews>
  <sheets>
    <sheet name="suivi" sheetId="1" r:id="rId1"/>
    <sheet name="jours fériés congés" sheetId="2" r:id="rId2"/>
    <sheet name="Feuil3" sheetId="3" r:id="rId3"/>
  </sheets>
  <externalReferences>
    <externalReference r:id="rId4"/>
    <externalReference r:id="rId5"/>
  </externalReferences>
  <definedNames>
    <definedName name="an">'[2]FERIE-CONGES'!$2:$2</definedName>
  </definedNames>
  <calcPr calcId="145621"/>
</workbook>
</file>

<file path=xl/calcChain.xml><?xml version="1.0" encoding="utf-8"?>
<calcChain xmlns="http://schemas.openxmlformats.org/spreadsheetml/2006/main">
  <c r="E4" i="1" l="1"/>
  <c r="E5" i="1"/>
  <c r="A12" i="2" l="1"/>
  <c r="A11" i="2"/>
  <c r="A5" i="2"/>
  <c r="A4" i="2"/>
  <c r="A2" i="2"/>
  <c r="A9" i="2"/>
  <c r="A8" i="2"/>
  <c r="A10" i="2"/>
  <c r="A6" i="2"/>
  <c r="A3" i="2"/>
  <c r="A13" i="2"/>
  <c r="A7" i="2"/>
</calcChain>
</file>

<file path=xl/sharedStrings.xml><?xml version="1.0" encoding="utf-8"?>
<sst xmlns="http://schemas.openxmlformats.org/spreadsheetml/2006/main" count="8" uniqueCount="8">
  <si>
    <t>Durée contrat de formation (nombre d'heures)</t>
  </si>
  <si>
    <t>Nombre de semaines</t>
  </si>
  <si>
    <t>Date de fin prévisionnelle</t>
  </si>
  <si>
    <t>Nom</t>
  </si>
  <si>
    <t>XXXX</t>
  </si>
  <si>
    <t>?</t>
  </si>
  <si>
    <t>Date de début</t>
  </si>
  <si>
    <t>Rythme hebdomadaire (1 séance = 3h)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</si>
</sst>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141414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2060"/>
      </top>
      <bottom style="thin">
        <color rgb="FF002060"/>
      </bottom>
      <diagonal/>
    </border>
  </borders>
  <cellStyleXfs count="1">
    <xf numFmtId="0" fontId="0" fillId="0" borderId="0"/>
  </cellStyleXfs>
  <cellXfs count="14">
    <xf numFmtId="0" fontId="0" fillId="0" borderId="0" xfId="0"/>
    <xf numFmtId="2" fontId="2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2" xfId="0" applyBorder="1"/>
    <xf numFmtId="14" fontId="4" fillId="0" borderId="0" xfId="0" applyNumberFormat="1" applyFont="1" applyAlignment="1">
      <alignment horizontal="center" vertical="center"/>
    </xf>
    <xf numFmtId="14" fontId="0" fillId="0" borderId="2" xfId="0" applyNumberFormat="1" applyBorder="1"/>
    <xf numFmtId="0" fontId="1" fillId="3" borderId="0" xfId="0" applyFont="1" applyFill="1" applyAlignment="1">
      <alignment horizontal="center"/>
    </xf>
    <xf numFmtId="14" fontId="0" fillId="0" borderId="3" xfId="0" applyNumberFormat="1" applyBorder="1"/>
    <xf numFmtId="14" fontId="0" fillId="0" borderId="0" xfId="0" applyNumberFormat="1"/>
  </cellXfs>
  <cellStyles count="1">
    <cellStyle name="Normal" xfId="0" builtinId="0"/>
  </cellStyles>
  <dxfs count="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ravail%20sur%20Comp&#233;tences%20Cl&#233;s\BDD%20Comp&#233;tences%20Cl&#233;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ravail%20sur%20Comp&#233;tences%20Cl&#233;s\suivi%20prescription%20Cc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Cclé"/>
      <sheetName val="Liste déroulante"/>
      <sheetName val="FERIE-CONGES"/>
      <sheetName val="Calendrier 2016 - Tableau"/>
      <sheetName val="Feuil2"/>
      <sheetName val="Feuil3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lé 2016"/>
      <sheetName val="Liste déroulante"/>
      <sheetName val="Calcul"/>
      <sheetName val="Ville"/>
      <sheetName val="FERIE-CONGES"/>
      <sheetName val="Liste stagiaire"/>
    </sheetNames>
    <sheetDataSet>
      <sheetData sheetId="0"/>
      <sheetData sheetId="1"/>
      <sheetData sheetId="2"/>
      <sheetData sheetId="3"/>
      <sheetData sheetId="4">
        <row r="2">
          <cell r="A2">
            <v>42005</v>
          </cell>
          <cell r="B2">
            <v>42370</v>
          </cell>
          <cell r="C2">
            <v>42736</v>
          </cell>
          <cell r="D2">
            <v>43101</v>
          </cell>
          <cell r="E2">
            <v>43466</v>
          </cell>
          <cell r="F2">
            <v>43831</v>
          </cell>
          <cell r="G2">
            <v>44197</v>
          </cell>
          <cell r="H2">
            <v>44562</v>
          </cell>
          <cell r="I2">
            <v>44927</v>
          </cell>
          <cell r="J2">
            <v>45292</v>
          </cell>
          <cell r="K2">
            <v>45658</v>
          </cell>
          <cell r="L2">
            <v>46023</v>
          </cell>
          <cell r="M2">
            <v>46388</v>
          </cell>
          <cell r="N2">
            <v>46753</v>
          </cell>
          <cell r="O2">
            <v>47119</v>
          </cell>
          <cell r="P2">
            <v>47119</v>
          </cell>
          <cell r="Q2">
            <v>47119</v>
          </cell>
          <cell r="R2">
            <v>47119</v>
          </cell>
          <cell r="S2">
            <v>47119</v>
          </cell>
          <cell r="T2">
            <v>47119</v>
          </cell>
          <cell r="U2">
            <v>47119</v>
          </cell>
          <cell r="V2">
            <v>47119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5"/>
  <sheetViews>
    <sheetView tabSelected="1" workbookViewId="0">
      <selection activeCell="B20" sqref="B20"/>
    </sheetView>
  </sheetViews>
  <sheetFormatPr baseColWidth="10" defaultRowHeight="15" x14ac:dyDescent="0.25"/>
  <cols>
    <col min="3" max="3" width="13.42578125" style="6" customWidth="1"/>
    <col min="4" max="4" width="15.85546875" style="6" customWidth="1"/>
    <col min="5" max="5" width="13.42578125" style="6" customWidth="1"/>
    <col min="6" max="6" width="16.28515625" style="7" customWidth="1"/>
  </cols>
  <sheetData>
    <row r="3" spans="1:6" ht="78.75" x14ac:dyDescent="0.25">
      <c r="A3" s="1" t="s">
        <v>3</v>
      </c>
      <c r="B3" s="1" t="s">
        <v>6</v>
      </c>
      <c r="C3" s="1" t="s">
        <v>0</v>
      </c>
      <c r="D3" s="1" t="s">
        <v>7</v>
      </c>
      <c r="E3" s="1" t="s">
        <v>1</v>
      </c>
      <c r="F3" s="2" t="s">
        <v>2</v>
      </c>
    </row>
    <row r="4" spans="1:6" x14ac:dyDescent="0.25">
      <c r="A4" s="8" t="s">
        <v>4</v>
      </c>
      <c r="B4" s="10">
        <v>42623</v>
      </c>
      <c r="C4" s="3">
        <v>125</v>
      </c>
      <c r="D4" s="3">
        <v>6</v>
      </c>
      <c r="E4" s="4">
        <f>IF(B4="","",C4/D4)</f>
        <v>20.833333333333332</v>
      </c>
      <c r="F4" s="9" t="s">
        <v>5</v>
      </c>
    </row>
    <row r="5" spans="1:6" x14ac:dyDescent="0.25">
      <c r="A5" s="8"/>
      <c r="B5" s="8"/>
      <c r="C5" s="3"/>
      <c r="D5" s="3"/>
      <c r="E5" s="3" t="str">
        <f>IF([1]!Tableau1[[#This Row],[Date début]]="","",[1]!Tableau1[[#This Row],[Durée contrat de formation (nombre d''heures)]]/[1]!Tableau1[[#This Row],[Rythme hebdomadaire]])</f>
        <v/>
      </c>
      <c r="F5" s="5"/>
    </row>
  </sheetData>
  <conditionalFormatting sqref="C4:E4 C5:F5">
    <cfRule type="expression" dxfId="0" priority="2">
      <formula>IF($CX4="",FALSE,TRUE)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4"/>
  <sheetViews>
    <sheetView workbookViewId="0">
      <selection activeCell="A14" sqref="A14"/>
    </sheetView>
  </sheetViews>
  <sheetFormatPr baseColWidth="10" defaultRowHeight="15" x14ac:dyDescent="0.25"/>
  <sheetData>
    <row r="1" spans="1:1" x14ac:dyDescent="0.25">
      <c r="A1" s="11">
        <v>2016</v>
      </c>
    </row>
    <row r="2" spans="1:1" x14ac:dyDescent="0.25">
      <c r="A2" s="12">
        <f t="shared" ref="A2" ca="1" si="0">DATE(an,1,1)</f>
        <v>42370</v>
      </c>
    </row>
    <row r="3" spans="1:1" x14ac:dyDescent="0.25">
      <c r="A3" s="12">
        <f t="shared" ref="A3" ca="1" si="1">A13+1</f>
        <v>42457</v>
      </c>
    </row>
    <row r="4" spans="1:1" x14ac:dyDescent="0.25">
      <c r="A4" s="12">
        <f t="shared" ref="A4" ca="1" si="2">DATE(an,5,1)</f>
        <v>42491</v>
      </c>
    </row>
    <row r="5" spans="1:1" x14ac:dyDescent="0.25">
      <c r="A5" s="12">
        <f t="shared" ref="A5" ca="1" si="3">DATE(an,5,8)</f>
        <v>42498</v>
      </c>
    </row>
    <row r="6" spans="1:1" x14ac:dyDescent="0.25">
      <c r="A6" s="12">
        <f t="shared" ref="A6" ca="1" si="4">A13+39</f>
        <v>42495</v>
      </c>
    </row>
    <row r="7" spans="1:1" x14ac:dyDescent="0.25">
      <c r="A7" s="12">
        <f t="shared" ref="A7" ca="1" si="5">A13+50</f>
        <v>42506</v>
      </c>
    </row>
    <row r="8" spans="1:1" x14ac:dyDescent="0.25">
      <c r="A8" s="12">
        <f t="shared" ref="A8" ca="1" si="6">DATE(an,7,14)</f>
        <v>42565</v>
      </c>
    </row>
    <row r="9" spans="1:1" x14ac:dyDescent="0.25">
      <c r="A9" s="12">
        <f t="shared" ref="A9" ca="1" si="7">DATE(an,8,15)</f>
        <v>42597</v>
      </c>
    </row>
    <row r="10" spans="1:1" x14ac:dyDescent="0.25">
      <c r="A10" s="12">
        <f t="shared" ref="A10" ca="1" si="8">DATE(an,11,1)</f>
        <v>42675</v>
      </c>
    </row>
    <row r="11" spans="1:1" x14ac:dyDescent="0.25">
      <c r="A11" s="12">
        <f t="shared" ref="A11" ca="1" si="9">DATE(an,11,11)</f>
        <v>42685</v>
      </c>
    </row>
    <row r="12" spans="1:1" x14ac:dyDescent="0.25">
      <c r="A12" s="12">
        <f t="shared" ref="A12" ca="1" si="10">DATE(an,12,25)</f>
        <v>42729</v>
      </c>
    </row>
    <row r="13" spans="1:1" x14ac:dyDescent="0.25">
      <c r="A13" s="12">
        <f t="shared" ref="A13" ca="1" si="1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42456</v>
      </c>
    </row>
    <row r="14" spans="1:1" x14ac:dyDescent="0.25">
      <c r="A14" s="13">
        <v>42583</v>
      </c>
    </row>
    <row r="15" spans="1:1" x14ac:dyDescent="0.25">
      <c r="A15" s="13">
        <v>42584</v>
      </c>
    </row>
    <row r="16" spans="1:1" x14ac:dyDescent="0.25">
      <c r="A16" s="13">
        <v>42585</v>
      </c>
    </row>
    <row r="17" spans="1:1" x14ac:dyDescent="0.25">
      <c r="A17" s="13">
        <v>42586</v>
      </c>
    </row>
    <row r="18" spans="1:1" x14ac:dyDescent="0.25">
      <c r="A18" s="13">
        <v>42587</v>
      </c>
    </row>
    <row r="19" spans="1:1" x14ac:dyDescent="0.25">
      <c r="A19" s="13">
        <v>42588</v>
      </c>
    </row>
    <row r="20" spans="1:1" x14ac:dyDescent="0.25">
      <c r="A20" s="13">
        <v>42589</v>
      </c>
    </row>
    <row r="21" spans="1:1" x14ac:dyDescent="0.25">
      <c r="A21" s="13">
        <v>42590</v>
      </c>
    </row>
    <row r="22" spans="1:1" x14ac:dyDescent="0.25">
      <c r="A22" s="13">
        <v>42591</v>
      </c>
    </row>
    <row r="23" spans="1:1" x14ac:dyDescent="0.25">
      <c r="A23" s="13">
        <v>42592</v>
      </c>
    </row>
    <row r="24" spans="1:1" x14ac:dyDescent="0.25">
      <c r="A24" s="13">
        <v>42593</v>
      </c>
    </row>
    <row r="25" spans="1:1" x14ac:dyDescent="0.25">
      <c r="A25" s="13">
        <v>42594</v>
      </c>
    </row>
    <row r="26" spans="1:1" x14ac:dyDescent="0.25">
      <c r="A26" s="13">
        <v>42595</v>
      </c>
    </row>
    <row r="27" spans="1:1" x14ac:dyDescent="0.25">
      <c r="A27" s="13">
        <v>42596</v>
      </c>
    </row>
    <row r="28" spans="1:1" x14ac:dyDescent="0.25">
      <c r="A28" s="13">
        <v>42597</v>
      </c>
    </row>
    <row r="29" spans="1:1" x14ac:dyDescent="0.25">
      <c r="A29" s="13">
        <v>42598</v>
      </c>
    </row>
    <row r="30" spans="1:1" x14ac:dyDescent="0.25">
      <c r="A30" s="13">
        <v>42599</v>
      </c>
    </row>
    <row r="31" spans="1:1" x14ac:dyDescent="0.25">
      <c r="A31" s="13">
        <v>42600</v>
      </c>
    </row>
    <row r="32" spans="1:1" x14ac:dyDescent="0.25">
      <c r="A32" s="13">
        <v>42601</v>
      </c>
    </row>
    <row r="33" spans="1:1" x14ac:dyDescent="0.25">
      <c r="A33" s="13">
        <v>42602</v>
      </c>
    </row>
    <row r="34" spans="1:1" x14ac:dyDescent="0.25">
      <c r="A34" s="13">
        <v>42603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jours fériés congés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MAZURAIS</dc:creator>
  <cp:lastModifiedBy>DAVID MAZURAIS</cp:lastModifiedBy>
  <dcterms:created xsi:type="dcterms:W3CDTF">2016-09-10T22:36:38Z</dcterms:created>
  <dcterms:modified xsi:type="dcterms:W3CDTF">2016-09-10T22:41:08Z</dcterms:modified>
</cp:coreProperties>
</file>