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sclaude5\Desktop\"/>
    </mc:Choice>
  </mc:AlternateContent>
  <bookViews>
    <workbookView xWindow="0" yWindow="0" windowWidth="17970" windowHeight="6135" tabRatio="646"/>
  </bookViews>
  <sheets>
    <sheet name="Accueil" sheetId="14" r:id="rId1"/>
    <sheet name="EC" sheetId="7" r:id="rId2"/>
    <sheet name="VS" sheetId="16" r:id="rId3"/>
    <sheet name="EP" sheetId="17" r:id="rId4"/>
  </sheets>
  <definedNames>
    <definedName name="_16_08_16" localSheetId="2">VS!$AI$1</definedName>
    <definedName name="EFATT_FORM">EP!$AL$2</definedName>
    <definedName name="EFATT_STAG">EP!$AI$2</definedName>
    <definedName name="EFRECUS_FORM">EP!$AL$1</definedName>
    <definedName name="EFRECUS_STAG" localSheetId="1">EC!$AI$1</definedName>
    <definedName name="EFRECUS_STAG" localSheetId="3">EP!$AI$1</definedName>
    <definedName name="EFRECUS_STAG">EP!$AI$1</definedName>
    <definedName name="interv_droit" localSheetId="3">EP!$O$22</definedName>
    <definedName name="interv_droit" localSheetId="2">VS!$O$18</definedName>
    <definedName name="interv_droit">EC!$O$28</definedName>
    <definedName name="interv_payés" localSheetId="3">EP!$Q$22</definedName>
    <definedName name="interv_payés" localSheetId="2">VS!$Q$18</definedName>
    <definedName name="interv_payés">EC!$Q$28</definedName>
    <definedName name="interv_recus" localSheetId="3">EP!$P$22</definedName>
    <definedName name="interv_recus" localSheetId="2">VS!$P$18</definedName>
    <definedName name="interv_recus">EC!$P$28</definedName>
    <definedName name="interv_restes_à_payer" localSheetId="3">EP!$R$22</definedName>
    <definedName name="interv_restes_à_payer" localSheetId="2">VS!$R$18</definedName>
    <definedName name="interv_restes_à_payer">EC!$R$28</definedName>
    <definedName name="NBVACA">EP!$AP$1</definedName>
    <definedName name="STAGRECU" comment="États de frais stagiaires reçu mais non payés" localSheetId="3">EP!$X$22</definedName>
    <definedName name="STAGRECU" comment="États de frais stagiaires reçu mais non payés" localSheetId="2">VS!$X$18</definedName>
    <definedName name="STAGRECU" comment="États de frais stagiaires reçu mais non payés">EC!$X$28</definedName>
  </definedNames>
  <calcPr calcId="152511"/>
</workbook>
</file>

<file path=xl/calcChain.xml><?xml version="1.0" encoding="utf-8"?>
<calcChain xmlns="http://schemas.openxmlformats.org/spreadsheetml/2006/main">
  <c r="R4" i="17" l="1"/>
  <c r="R5" i="17"/>
  <c r="R6" i="17"/>
  <c r="R7" i="17"/>
  <c r="R8" i="17"/>
  <c r="R9" i="17"/>
  <c r="R10" i="17"/>
  <c r="R11" i="17"/>
  <c r="R12" i="17"/>
  <c r="R13" i="17"/>
  <c r="R14" i="17"/>
  <c r="R15" i="17"/>
  <c r="Z20" i="7" l="1"/>
  <c r="R20" i="7"/>
  <c r="Z21" i="7"/>
  <c r="R21" i="7"/>
  <c r="Z12" i="16" l="1"/>
  <c r="R12" i="16"/>
  <c r="Z13" i="16"/>
  <c r="R13" i="16"/>
  <c r="Z22" i="7"/>
  <c r="R22" i="7"/>
  <c r="Z23" i="7"/>
  <c r="R23" i="7"/>
  <c r="Z24" i="7"/>
  <c r="R24" i="7"/>
  <c r="AD25" i="7"/>
  <c r="Z25" i="7"/>
  <c r="R25" i="7"/>
  <c r="AD14" i="17" l="1"/>
  <c r="Z14" i="17"/>
  <c r="AD10" i="17" l="1"/>
  <c r="Z10" i="17"/>
  <c r="AD14" i="16"/>
  <c r="Z14" i="16"/>
  <c r="R14" i="16"/>
  <c r="Z9" i="7" l="1"/>
  <c r="R9" i="7"/>
  <c r="Z14" i="7"/>
  <c r="R14" i="7"/>
  <c r="Z19" i="7" l="1"/>
  <c r="R19" i="7"/>
  <c r="AD3" i="7"/>
  <c r="Z3" i="7"/>
  <c r="R3" i="7"/>
  <c r="Z17" i="7" l="1"/>
  <c r="R17" i="7"/>
  <c r="Z5" i="7"/>
  <c r="R5" i="7"/>
  <c r="Z8" i="17" l="1"/>
  <c r="AD8" i="17"/>
  <c r="Z4" i="7" l="1"/>
  <c r="R4" i="7"/>
  <c r="R6" i="16" l="1"/>
  <c r="Z6" i="16"/>
  <c r="R7" i="16"/>
  <c r="Z7" i="16"/>
  <c r="Z13" i="7"/>
  <c r="AD3" i="17"/>
  <c r="Z3" i="17"/>
  <c r="R3" i="17"/>
  <c r="AD12" i="17"/>
  <c r="Z12" i="17"/>
  <c r="AD7" i="17"/>
  <c r="Z7" i="17"/>
  <c r="AD13" i="17"/>
  <c r="Z13" i="17"/>
  <c r="AD9" i="17"/>
  <c r="Z9" i="17"/>
  <c r="AD15" i="17"/>
  <c r="Z15" i="17"/>
  <c r="AD16" i="17"/>
  <c r="Z16" i="17"/>
  <c r="R16" i="17"/>
  <c r="AD17" i="17"/>
  <c r="Z17" i="17"/>
  <c r="R17" i="17"/>
  <c r="R12" i="7" l="1"/>
  <c r="R7" i="7"/>
  <c r="R11" i="7"/>
  <c r="R16" i="7"/>
  <c r="R8" i="7"/>
  <c r="R18" i="7"/>
  <c r="R6" i="7"/>
  <c r="O22" i="17" l="1"/>
  <c r="R19" i="17"/>
  <c r="Z18" i="17"/>
  <c r="Z6" i="17" l="1"/>
  <c r="Z11" i="17"/>
  <c r="Z4" i="17"/>
  <c r="Z5" i="17"/>
  <c r="AD3" i="16" l="1"/>
  <c r="AD15" i="16"/>
  <c r="AD16" i="16"/>
  <c r="AH1" i="17" l="1"/>
  <c r="AH1" i="16" l="1"/>
  <c r="Z5" i="16" l="1"/>
  <c r="Z4" i="16"/>
  <c r="R11" i="16"/>
  <c r="R8" i="16"/>
  <c r="R3" i="16"/>
  <c r="R5" i="16"/>
  <c r="R4" i="16"/>
  <c r="R15" i="16"/>
  <c r="R16" i="16"/>
  <c r="R10" i="7"/>
  <c r="R15" i="7"/>
  <c r="Z11" i="16"/>
  <c r="Z8" i="16"/>
  <c r="Z3" i="16"/>
  <c r="R10" i="16"/>
  <c r="R18" i="17"/>
  <c r="R20" i="17"/>
  <c r="Z19" i="17" l="1"/>
  <c r="Z20" i="17"/>
  <c r="AD19" i="17"/>
  <c r="AD20" i="17"/>
  <c r="AD18" i="17"/>
  <c r="Z12" i="7" l="1"/>
  <c r="Z7" i="7"/>
  <c r="Z11" i="7"/>
  <c r="Z8" i="7"/>
  <c r="Z10" i="7"/>
  <c r="Z15" i="7"/>
  <c r="AH1" i="7" l="1"/>
  <c r="AC22" i="17"/>
  <c r="AB22" i="17"/>
  <c r="Y22" i="17"/>
  <c r="X22" i="17"/>
  <c r="W22" i="17"/>
  <c r="V22" i="17"/>
  <c r="U22" i="17"/>
  <c r="T22" i="17"/>
  <c r="Q22" i="17"/>
  <c r="P22" i="17"/>
  <c r="AD11" i="17"/>
  <c r="AD6" i="17"/>
  <c r="AD5" i="17"/>
  <c r="R22" i="17"/>
  <c r="AC18" i="16"/>
  <c r="AB18" i="16"/>
  <c r="Y18" i="16"/>
  <c r="X18" i="16"/>
  <c r="W18" i="16"/>
  <c r="V18" i="16"/>
  <c r="U18" i="16"/>
  <c r="T18" i="16"/>
  <c r="Q18" i="16"/>
  <c r="P18" i="16"/>
  <c r="O18" i="16"/>
  <c r="Z16" i="16"/>
  <c r="Z15" i="16"/>
  <c r="Z10" i="16"/>
  <c r="Z9" i="16"/>
  <c r="R9" i="16"/>
  <c r="AI1" i="16" l="1"/>
  <c r="AL1" i="17"/>
  <c r="AN1" i="17" s="1"/>
  <c r="AP1" i="17"/>
  <c r="AI1" i="17"/>
  <c r="AL2" i="17"/>
  <c r="R18" i="16"/>
  <c r="AL2" i="16" s="1"/>
  <c r="AL1" i="16"/>
  <c r="AP1" i="16"/>
  <c r="Z18" i="16"/>
  <c r="AI2" i="16" s="1"/>
  <c r="Z22" i="17"/>
  <c r="AD18" i="16"/>
  <c r="AD22" i="17"/>
  <c r="Z6" i="7"/>
  <c r="AK1" i="17" l="1"/>
  <c r="AO1" i="17" s="1"/>
  <c r="AI2" i="17"/>
  <c r="AN2" i="17"/>
  <c r="AK2" i="16"/>
  <c r="AN2" i="16"/>
  <c r="AK1" i="16"/>
  <c r="AN1" i="16"/>
  <c r="AK2" i="17" l="1"/>
  <c r="AO2" i="17" s="1"/>
  <c r="AO2" i="16"/>
  <c r="AO1" i="16"/>
  <c r="AC28" i="7" l="1"/>
  <c r="AB28" i="7"/>
  <c r="V28" i="7"/>
  <c r="W28" i="7"/>
  <c r="X28" i="7"/>
  <c r="Y28" i="7"/>
  <c r="U28" i="7"/>
  <c r="T28" i="7"/>
  <c r="Q28" i="7"/>
  <c r="P28" i="7"/>
  <c r="O28" i="7"/>
  <c r="Z18" i="7"/>
  <c r="AP1" i="7" l="1"/>
  <c r="AD28" i="7"/>
  <c r="AI1" i="7"/>
  <c r="AL1" i="7"/>
  <c r="R28" i="7"/>
  <c r="AL2" i="7" s="1"/>
  <c r="Z28" i="7"/>
  <c r="AI2" i="7" s="1"/>
  <c r="AK2" i="7" l="1"/>
  <c r="AN2" i="7"/>
  <c r="AN1" i="7"/>
  <c r="AK1" i="7"/>
  <c r="AO2" i="7" l="1"/>
  <c r="AO1" i="7"/>
</calcChain>
</file>

<file path=xl/comments1.xml><?xml version="1.0" encoding="utf-8"?>
<comments xmlns="http://schemas.openxmlformats.org/spreadsheetml/2006/main">
  <authors>
    <author>Steven</author>
  </authors>
  <commentList>
    <comment ref="AH1" authorId="0" shapeId="0">
      <text>
        <r>
          <rPr>
            <b/>
            <sz val="9"/>
            <color indexed="81"/>
            <rFont val="Tahoma"/>
            <family val="2"/>
          </rPr>
          <t xml:space="preserve">Cellules masquées, texte en blanc
</t>
        </r>
      </text>
    </comment>
  </commentList>
</comments>
</file>

<file path=xl/comments2.xml><?xml version="1.0" encoding="utf-8"?>
<comments xmlns="http://schemas.openxmlformats.org/spreadsheetml/2006/main">
  <authors>
    <author>Steven</author>
  </authors>
  <commentList>
    <comment ref="AH1" authorId="0" shapeId="0">
      <text>
        <r>
          <rPr>
            <b/>
            <sz val="9"/>
            <color indexed="81"/>
            <rFont val="Tahoma"/>
            <family val="2"/>
          </rPr>
          <t xml:space="preserve">Cellules masquées, texte en blanc
</t>
        </r>
      </text>
    </comment>
  </commentList>
</comments>
</file>

<file path=xl/comments3.xml><?xml version="1.0" encoding="utf-8"?>
<comments xmlns="http://schemas.openxmlformats.org/spreadsheetml/2006/main">
  <authors>
    <author>Steven</author>
  </authors>
  <commentList>
    <comment ref="AH1" authorId="0" shapeId="0">
      <text>
        <r>
          <rPr>
            <b/>
            <sz val="9"/>
            <color indexed="81"/>
            <rFont val="Tahoma"/>
            <family val="2"/>
          </rPr>
          <t>Cellules masquées, texte en blanc</t>
        </r>
      </text>
    </comment>
  </commentList>
</comments>
</file>

<file path=xl/sharedStrings.xml><?xml version="1.0" encoding="utf-8"?>
<sst xmlns="http://schemas.openxmlformats.org/spreadsheetml/2006/main" count="225" uniqueCount="52">
  <si>
    <t>FOAD</t>
  </si>
  <si>
    <t>P</t>
  </si>
  <si>
    <t>F2F</t>
  </si>
  <si>
    <t>I</t>
  </si>
  <si>
    <t>Dispositif</t>
  </si>
  <si>
    <t>Module</t>
  </si>
  <si>
    <t>INTERVENANTS</t>
  </si>
  <si>
    <t>STAGIAIRES</t>
  </si>
  <si>
    <t>ENVOI / RECEPTION</t>
  </si>
  <si>
    <t xml:space="preserve">Type de dispositif </t>
  </si>
  <si>
    <t>Intitulé module</t>
  </si>
  <si>
    <t>Intitulé dispositif</t>
  </si>
  <si>
    <t>Numéro du groupe</t>
  </si>
  <si>
    <t>Date du stage</t>
  </si>
  <si>
    <t>Traité le…</t>
  </si>
  <si>
    <t>Retour LE</t>
  </si>
  <si>
    <t xml:space="preserve">Relance </t>
  </si>
  <si>
    <t>Nom(s)</t>
  </si>
  <si>
    <t>Nombre d'ayant(s) droit(s)</t>
  </si>
  <si>
    <t>Nombre de groupes</t>
  </si>
  <si>
    <t>États de frais reçus</t>
  </si>
  <si>
    <t>États de frais payés</t>
  </si>
  <si>
    <t>Heure(s) de vacation prévue(s)</t>
  </si>
  <si>
    <t>Restes à payer</t>
  </si>
  <si>
    <t>Heure(s) de vacation mise(s) en paiement</t>
  </si>
  <si>
    <t>Date de saisie des présents</t>
  </si>
  <si>
    <t>DISPOSITIFS / MODULES</t>
  </si>
  <si>
    <t xml:space="preserve">Personnes convoquées </t>
  </si>
  <si>
    <t>Nombre de présents</t>
  </si>
  <si>
    <t>Nombre d'ayant(s) droit(s) après retour LE</t>
  </si>
  <si>
    <t>Retour fiche rétribution</t>
  </si>
  <si>
    <t>Taux de présence, en %</t>
  </si>
  <si>
    <t>OBSERVATIONS</t>
  </si>
  <si>
    <t>PRÉSENCES / ABSENCES</t>
  </si>
  <si>
    <t>LE envoyée à…</t>
  </si>
  <si>
    <t>TOTAUX</t>
  </si>
  <si>
    <t xml:space="preserve">TOTAUX </t>
  </si>
  <si>
    <t>Lauréats</t>
  </si>
  <si>
    <t/>
  </si>
  <si>
    <t>GTP</t>
  </si>
  <si>
    <t>SUIVI GEST 2016 - 2017</t>
  </si>
  <si>
    <t>LAURÉATS</t>
  </si>
  <si>
    <t>Établissement d'accueil</t>
  </si>
  <si>
    <t xml:space="preserve">LE envoyée à… </t>
  </si>
  <si>
    <t>LISTE D'EMARGEMENT EN RETARD</t>
  </si>
  <si>
    <t>BLABLA</t>
  </si>
  <si>
    <t>16AB120687</t>
  </si>
  <si>
    <t>blabla@blabla.fr</t>
  </si>
  <si>
    <t>16A012B147</t>
  </si>
  <si>
    <t>BLABLA@BLA.FR</t>
  </si>
  <si>
    <t>16A0BP1176</t>
  </si>
  <si>
    <t>blabla@bla.fr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</si>
</sst>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"/>
    <numFmt numFmtId="165" formatCode="#,##0.00&quot; &quot;[$€-40C];[Red]&quot;-&quot;#,##0.00&quot; &quot;[$€-40C]"/>
    <numFmt numFmtId="166" formatCode="dd/mm/yy;@"/>
    <numFmt numFmtId="167" formatCode="0.0"/>
  </numFmts>
  <fonts count="58">
    <font>
      <sz val="11"/>
      <color rgb="FF000000"/>
      <name val="Arial"/>
      <family val="2"/>
    </font>
    <font>
      <sz val="11"/>
      <color theme="1"/>
      <name val="Trebuchet MS"/>
      <family val="2"/>
      <scheme val="minor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5"/>
      <color theme="3"/>
      <name val="Trebuchet MS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5"/>
      <name val="Trebuchet MS"/>
      <family val="2"/>
      <scheme val="minor"/>
    </font>
    <font>
      <b/>
      <sz val="10"/>
      <color rgb="FF000000"/>
      <name val="Trebuchet MS"/>
      <family val="2"/>
      <scheme val="major"/>
    </font>
    <font>
      <b/>
      <sz val="10"/>
      <color theme="1"/>
      <name val="Trebuchet MS"/>
      <family val="2"/>
      <scheme val="major"/>
    </font>
    <font>
      <b/>
      <sz val="10"/>
      <color rgb="FF002060"/>
      <name val="Trebuchet MS"/>
      <family val="2"/>
      <scheme val="major"/>
    </font>
    <font>
      <b/>
      <sz val="10"/>
      <color theme="8" tint="-0.249977111117893"/>
      <name val="Trebuchet MS"/>
      <family val="2"/>
      <scheme val="major"/>
    </font>
    <font>
      <b/>
      <sz val="10"/>
      <color theme="8"/>
      <name val="Trebuchet MS"/>
      <family val="2"/>
      <scheme val="major"/>
    </font>
    <font>
      <sz val="11"/>
      <color theme="8"/>
      <name val="Arial"/>
      <family val="2"/>
    </font>
    <font>
      <sz val="11"/>
      <color rgb="FF002060"/>
      <name val="Arial"/>
      <family val="2"/>
    </font>
    <font>
      <sz val="11"/>
      <color rgb="FF006600"/>
      <name val="Arial"/>
      <family val="2"/>
    </font>
    <font>
      <b/>
      <sz val="10"/>
      <color rgb="FF006600"/>
      <name val="Trebuchet MS"/>
      <family val="2"/>
      <scheme val="major"/>
    </font>
    <font>
      <b/>
      <sz val="9"/>
      <color rgb="FF000000"/>
      <name val="Arial"/>
      <family val="2"/>
    </font>
    <font>
      <sz val="11"/>
      <color rgb="FF7030A0"/>
      <name val="Arial"/>
      <family val="2"/>
    </font>
    <font>
      <b/>
      <sz val="10"/>
      <color rgb="FF7030A0"/>
      <name val="Trebuchet MS"/>
      <family val="2"/>
      <scheme val="major"/>
    </font>
    <font>
      <sz val="11"/>
      <color theme="8" tint="-0.249977111117893"/>
      <name val="Arial"/>
      <family val="2"/>
    </font>
    <font>
      <sz val="11"/>
      <color theme="0"/>
      <name val="Arial"/>
      <family val="2"/>
    </font>
    <font>
      <u/>
      <sz val="11"/>
      <color theme="10"/>
      <name val="Arial"/>
      <family val="2"/>
    </font>
    <font>
      <u/>
      <sz val="9"/>
      <color rgb="FF0070C0"/>
      <name val="Arial"/>
      <family val="2"/>
    </font>
    <font>
      <sz val="9"/>
      <color rgb="FF0070C0"/>
      <name val="Arial"/>
      <family val="2"/>
    </font>
    <font>
      <sz val="10"/>
      <color theme="8" tint="-0.249977111117893"/>
      <name val="Arial"/>
      <family val="2"/>
    </font>
    <font>
      <sz val="10"/>
      <color rgb="FF00206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rgb="FFC0C0C0"/>
      <name val="Arial"/>
      <family val="2"/>
    </font>
    <font>
      <b/>
      <sz val="11"/>
      <color rgb="FF002060"/>
      <name val="Arial"/>
      <family val="2"/>
    </font>
    <font>
      <sz val="11"/>
      <name val="Arial"/>
      <family val="2"/>
    </font>
    <font>
      <b/>
      <sz val="9"/>
      <color rgb="FF0070C0"/>
      <name val="Arial"/>
      <family val="2"/>
    </font>
    <font>
      <sz val="8"/>
      <color theme="0"/>
      <name val="Arial"/>
      <family val="2"/>
    </font>
    <font>
      <b/>
      <sz val="11"/>
      <color theme="0"/>
      <name val="Arial"/>
      <family val="2"/>
    </font>
    <font>
      <b/>
      <sz val="9"/>
      <color indexed="81"/>
      <name val="Tahoma"/>
      <family val="2"/>
    </font>
    <font>
      <b/>
      <sz val="8"/>
      <color theme="0"/>
      <name val="Arial"/>
      <family val="2"/>
    </font>
    <font>
      <u/>
      <sz val="10"/>
      <color rgb="FF006600"/>
      <name val="Trebuchet MS"/>
      <family val="2"/>
      <scheme val="major"/>
    </font>
    <font>
      <sz val="10"/>
      <color rgb="FF006600"/>
      <name val="Trebuchet MS"/>
      <family val="2"/>
      <scheme val="major"/>
    </font>
    <font>
      <u/>
      <sz val="11"/>
      <name val="Arial"/>
      <family val="2"/>
    </font>
    <font>
      <sz val="8"/>
      <name val="Arial"/>
      <family val="2"/>
    </font>
    <font>
      <b/>
      <sz val="10"/>
      <name val="Trebuchet MS"/>
      <family val="2"/>
      <scheme val="major"/>
    </font>
    <font>
      <b/>
      <sz val="8"/>
      <name val="Arial"/>
      <family val="2"/>
    </font>
    <font>
      <sz val="11"/>
      <color rgb="FFFF0000"/>
      <name val="Arial"/>
      <family val="2"/>
    </font>
    <font>
      <u/>
      <sz val="11"/>
      <color theme="0"/>
      <name val="Arial"/>
      <family val="2"/>
    </font>
    <font>
      <b/>
      <sz val="10"/>
      <color theme="0"/>
      <name val="Trebuchet MS"/>
      <family val="2"/>
      <scheme val="major"/>
    </font>
    <font>
      <u/>
      <sz val="10"/>
      <color theme="10"/>
      <name val="Trebuchet MS"/>
      <family val="2"/>
      <scheme val="major"/>
    </font>
    <font>
      <u/>
      <sz val="11"/>
      <color rgb="FF006600"/>
      <name val="Arial"/>
      <family val="2"/>
    </font>
    <font>
      <b/>
      <sz val="15"/>
      <color rgb="FF006600"/>
      <name val="Trebuchet MS"/>
      <family val="2"/>
      <scheme val="minor"/>
    </font>
    <font>
      <u/>
      <sz val="9"/>
      <color rgb="FF006600"/>
      <name val="Arial"/>
      <family val="2"/>
    </font>
    <font>
      <b/>
      <u/>
      <sz val="10"/>
      <color rgb="FF006600"/>
      <name val="Trebuchet MS"/>
      <family val="2"/>
      <scheme val="major"/>
    </font>
    <font>
      <sz val="11"/>
      <color theme="1"/>
      <name val="Trebuchet MS"/>
      <family val="2"/>
      <charset val="178"/>
      <scheme val="minor"/>
    </font>
    <font>
      <u/>
      <sz val="11"/>
      <color rgb="FF000000"/>
      <name val="Arial"/>
      <family val="2"/>
    </font>
    <font>
      <sz val="9"/>
      <color rgb="FF006600"/>
      <name val="Arial"/>
      <family val="2"/>
    </font>
    <font>
      <b/>
      <sz val="11"/>
      <color rgb="FF006600"/>
      <name val="Arial"/>
      <family val="2"/>
    </font>
    <font>
      <b/>
      <sz val="15"/>
      <color theme="1"/>
      <name val="Trebuchet MS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gradientFill degree="90">
        <stop position="0">
          <color theme="0"/>
        </stop>
        <stop position="1">
          <color rgb="FF90B8FA"/>
        </stop>
      </gradientFill>
    </fill>
    <fill>
      <gradientFill degree="90">
        <stop position="0">
          <color theme="0"/>
        </stop>
        <stop position="1">
          <color theme="4" tint="0.59999389629810485"/>
        </stop>
      </gradientFill>
    </fill>
    <fill>
      <gradientFill degree="90">
        <stop position="0">
          <color theme="0"/>
        </stop>
        <stop position="1">
          <color theme="8" tint="0.40000610370189521"/>
        </stop>
      </gradientFill>
    </fill>
    <fill>
      <gradientFill degree="90">
        <stop position="0">
          <color theme="0"/>
        </stop>
        <stop position="1">
          <color rgb="FFAC75D5"/>
        </stop>
      </gradientFill>
    </fill>
    <fill>
      <gradientFill degree="90">
        <stop position="0">
          <color theme="0"/>
        </stop>
        <stop position="1">
          <color theme="9" tint="0.40000610370189521"/>
        </stop>
      </gradient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E3CEFE"/>
        <bgColor indexed="64"/>
      </patternFill>
    </fill>
    <fill>
      <patternFill patternType="solid">
        <fgColor theme="0" tint="-0.249977111117893"/>
        <bgColor indexed="64"/>
      </patternFill>
    </fill>
  </fills>
  <borders count="5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 diagonalUp="1" diagonalDown="1">
      <left style="thick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 style="double">
        <color indexed="64"/>
      </diagonal>
    </border>
    <border>
      <left style="double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 diagonalUp="1" diagonalDown="1">
      <left style="double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 style="double">
        <color indexed="64"/>
      </diagonal>
    </border>
    <border>
      <left style="double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 style="thick">
        <color indexed="64"/>
      </bottom>
      <diagonal/>
    </border>
    <border>
      <left/>
      <right style="thick">
        <color indexed="64"/>
      </right>
      <top style="thin">
        <color auto="1"/>
      </top>
      <bottom style="thick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ck">
        <color indexed="64"/>
      </right>
      <top style="mediumDashed">
        <color auto="1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Dashed">
        <color auto="1"/>
      </top>
      <bottom style="thick">
        <color indexed="64"/>
      </bottom>
      <diagonal/>
    </border>
    <border>
      <left/>
      <right style="thin">
        <color auto="1"/>
      </right>
      <top style="mediumDashed">
        <color auto="1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Dashed">
        <color auto="1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Dashed">
        <color auto="1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0">
    <xf numFmtId="0" fontId="0" fillId="0" borderId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5" fontId="3" fillId="0" borderId="0" applyBorder="0" applyProtection="0"/>
    <xf numFmtId="0" fontId="4" fillId="0" borderId="0"/>
    <xf numFmtId="0" fontId="6" fillId="0" borderId="3" applyNumberFormat="0" applyFill="0" applyAlignment="0" applyProtection="0"/>
    <xf numFmtId="0" fontId="24" fillId="0" borderId="0" applyNumberFormat="0" applyFill="0" applyBorder="0" applyAlignment="0" applyProtection="0"/>
    <xf numFmtId="0" fontId="53" fillId="0" borderId="0"/>
    <xf numFmtId="0" fontId="1" fillId="0" borderId="0"/>
  </cellStyleXfs>
  <cellXfs count="338">
    <xf numFmtId="0" fontId="0" fillId="0" borderId="0" xfId="0"/>
    <xf numFmtId="14" fontId="0" fillId="0" borderId="0" xfId="0" applyNumberFormat="1"/>
    <xf numFmtId="0" fontId="10" fillId="0" borderId="0" xfId="0" applyFont="1" applyAlignment="1">
      <alignment horizontal="center" vertical="center" wrapText="1"/>
    </xf>
    <xf numFmtId="166" fontId="0" fillId="0" borderId="0" xfId="0" applyNumberFormat="1"/>
    <xf numFmtId="0" fontId="12" fillId="2" borderId="6" xfId="0" applyFont="1" applyFill="1" applyBorder="1" applyAlignment="1">
      <alignment horizontal="center" vertical="center" wrapText="1"/>
    </xf>
    <xf numFmtId="14" fontId="12" fillId="2" borderId="7" xfId="0" applyNumberFormat="1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0" fillId="0" borderId="4" xfId="0" applyBorder="1"/>
    <xf numFmtId="0" fontId="0" fillId="0" borderId="0" xfId="0" applyBorder="1"/>
    <xf numFmtId="14" fontId="18" fillId="0" borderId="21" xfId="0" applyNumberFormat="1" applyFont="1" applyFill="1" applyBorder="1" applyAlignment="1">
      <alignment horizontal="center" vertical="center" wrapText="1"/>
    </xf>
    <xf numFmtId="14" fontId="18" fillId="0" borderId="8" xfId="0" applyNumberFormat="1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horizontal="center" vertical="center" wrapText="1"/>
    </xf>
    <xf numFmtId="166" fontId="0" fillId="0" borderId="0" xfId="0" applyNumberForma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167" fontId="5" fillId="0" borderId="16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0" xfId="0" applyFill="1" applyBorder="1"/>
    <xf numFmtId="0" fontId="5" fillId="0" borderId="0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 wrapText="1"/>
    </xf>
    <xf numFmtId="0" fontId="21" fillId="0" borderId="7" xfId="0" applyFont="1" applyFill="1" applyBorder="1" applyAlignment="1">
      <alignment horizontal="center" vertical="center" wrapText="1"/>
    </xf>
    <xf numFmtId="0" fontId="9" fillId="2" borderId="25" xfId="6" applyFont="1" applyFill="1" applyBorder="1" applyAlignment="1">
      <alignment horizontal="center" vertical="center"/>
    </xf>
    <xf numFmtId="0" fontId="23" fillId="0" borderId="0" xfId="0" applyFont="1"/>
    <xf numFmtId="166" fontId="12" fillId="2" borderId="7" xfId="0" applyNumberFormat="1" applyFont="1" applyFill="1" applyBorder="1" applyAlignment="1">
      <alignment horizontal="center" vertical="center" wrapText="1"/>
    </xf>
    <xf numFmtId="0" fontId="9" fillId="4" borderId="28" xfId="6" applyFont="1" applyFill="1" applyBorder="1" applyAlignment="1">
      <alignment horizontal="center" vertical="center"/>
    </xf>
    <xf numFmtId="166" fontId="12" fillId="2" borderId="29" xfId="0" applyNumberFormat="1" applyFont="1" applyFill="1" applyBorder="1" applyAlignment="1">
      <alignment horizontal="center" vertical="center" wrapText="1"/>
    </xf>
    <xf numFmtId="166" fontId="18" fillId="0" borderId="9" xfId="0" applyNumberFormat="1" applyFont="1" applyFill="1" applyBorder="1" applyAlignment="1">
      <alignment horizontal="center" vertical="center" wrapText="1"/>
    </xf>
    <xf numFmtId="0" fontId="24" fillId="0" borderId="0" xfId="7" applyAlignment="1"/>
    <xf numFmtId="0" fontId="0" fillId="0" borderId="0" xfId="0" applyAlignment="1">
      <alignment horizontal="left" vertical="center"/>
    </xf>
    <xf numFmtId="0" fontId="27" fillId="0" borderId="2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28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167" fontId="15" fillId="0" borderId="20" xfId="0" applyNumberFormat="1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166" fontId="25" fillId="0" borderId="17" xfId="7" applyNumberFormat="1" applyFont="1" applyBorder="1" applyAlignment="1">
      <alignment horizontal="center" vertical="center" wrapText="1"/>
    </xf>
    <xf numFmtId="166" fontId="17" fillId="0" borderId="2" xfId="0" applyNumberFormat="1" applyFont="1" applyBorder="1" applyAlignment="1">
      <alignment horizontal="center" vertical="center" wrapText="1"/>
    </xf>
    <xf numFmtId="166" fontId="17" fillId="0" borderId="17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4" xfId="0" applyBorder="1" applyAlignment="1">
      <alignment wrapText="1"/>
    </xf>
    <xf numFmtId="16" fontId="0" fillId="0" borderId="18" xfId="0" applyNumberForma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166" fontId="17" fillId="0" borderId="22" xfId="0" applyNumberFormat="1" applyFont="1" applyBorder="1" applyAlignment="1">
      <alignment horizontal="center" vertical="center" wrapText="1"/>
    </xf>
    <xf numFmtId="166" fontId="17" fillId="0" borderId="20" xfId="0" applyNumberFormat="1" applyFont="1" applyBorder="1" applyAlignment="1">
      <alignment horizontal="center" vertical="center" wrapText="1"/>
    </xf>
    <xf numFmtId="166" fontId="25" fillId="0" borderId="22" xfId="7" applyNumberFormat="1" applyFon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32" xfId="0" applyBorder="1" applyAlignment="1">
      <alignment horizontal="center" vertical="center" wrapText="1"/>
    </xf>
    <xf numFmtId="166" fontId="0" fillId="0" borderId="10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4" fontId="18" fillId="0" borderId="7" xfId="0" applyNumberFormat="1" applyFont="1" applyFill="1" applyBorder="1" applyAlignment="1">
      <alignment horizontal="center" vertical="center" wrapText="1"/>
    </xf>
    <xf numFmtId="166" fontId="0" fillId="0" borderId="33" xfId="0" applyNumberFormat="1" applyBorder="1" applyAlignment="1">
      <alignment horizontal="center" vertical="center" wrapText="1"/>
    </xf>
    <xf numFmtId="166" fontId="0" fillId="0" borderId="35" xfId="0" applyNumberForma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0" fillId="0" borderId="32" xfId="0" applyBorder="1" applyAlignment="1">
      <alignment horizontal="left" vertical="center" wrapText="1"/>
    </xf>
    <xf numFmtId="0" fontId="0" fillId="0" borderId="36" xfId="0" applyBorder="1" applyAlignment="1">
      <alignment horizontal="center" vertical="center" wrapText="1"/>
    </xf>
    <xf numFmtId="0" fontId="16" fillId="0" borderId="32" xfId="0" applyFont="1" applyBorder="1" applyAlignment="1">
      <alignment horizontal="left" vertical="center" wrapText="1"/>
    </xf>
    <xf numFmtId="166" fontId="26" fillId="0" borderId="37" xfId="0" applyNumberFormat="1" applyFont="1" applyBorder="1" applyAlignment="1">
      <alignment horizontal="center" vertical="center" wrapText="1"/>
    </xf>
    <xf numFmtId="166" fontId="17" fillId="0" borderId="35" xfId="0" applyNumberFormat="1" applyFont="1" applyBorder="1" applyAlignment="1">
      <alignment horizontal="center" vertical="center" wrapText="1"/>
    </xf>
    <xf numFmtId="166" fontId="17" fillId="0" borderId="37" xfId="0" applyNumberFormat="1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166" fontId="32" fillId="0" borderId="1" xfId="0" applyNumberFormat="1" applyFont="1" applyBorder="1" applyAlignment="1">
      <alignment horizontal="center" vertical="center" wrapText="1"/>
    </xf>
    <xf numFmtId="166" fontId="5" fillId="0" borderId="10" xfId="0" applyNumberFormat="1" applyFont="1" applyBorder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166" fontId="32" fillId="0" borderId="32" xfId="0" applyNumberFormat="1" applyFont="1" applyBorder="1" applyAlignment="1">
      <alignment horizontal="center" vertical="center" wrapText="1"/>
    </xf>
    <xf numFmtId="166" fontId="5" fillId="0" borderId="0" xfId="0" applyNumberFormat="1" applyFont="1" applyBorder="1" applyAlignment="1">
      <alignment horizontal="center" vertical="center"/>
    </xf>
    <xf numFmtId="0" fontId="34" fillId="4" borderId="28" xfId="6" applyFont="1" applyFill="1" applyBorder="1" applyAlignment="1">
      <alignment horizontal="center" vertical="center"/>
    </xf>
    <xf numFmtId="166" fontId="26" fillId="0" borderId="0" xfId="0" applyNumberFormat="1" applyFont="1" applyBorder="1" applyAlignment="1">
      <alignment horizontal="center" vertical="center"/>
    </xf>
    <xf numFmtId="166" fontId="26" fillId="0" borderId="0" xfId="0" applyNumberFormat="1" applyFont="1" applyAlignment="1">
      <alignment horizontal="center" vertical="center"/>
    </xf>
    <xf numFmtId="0" fontId="26" fillId="0" borderId="0" xfId="0" applyNumberFormat="1" applyFont="1" applyAlignment="1">
      <alignment horizontal="center" vertical="center"/>
    </xf>
    <xf numFmtId="0" fontId="28" fillId="0" borderId="1" xfId="0" applyNumberFormat="1" applyFont="1" applyBorder="1" applyAlignment="1">
      <alignment horizontal="left" vertical="center" wrapText="1"/>
    </xf>
    <xf numFmtId="0" fontId="29" fillId="0" borderId="0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 vertical="center" wrapText="1"/>
    </xf>
    <xf numFmtId="0" fontId="35" fillId="0" borderId="0" xfId="0" applyFont="1" applyFill="1" applyBorder="1" applyAlignment="1">
      <alignment horizontal="center" vertical="center" wrapText="1"/>
    </xf>
    <xf numFmtId="164" fontId="35" fillId="0" borderId="0" xfId="0" applyNumberFormat="1" applyFont="1" applyBorder="1" applyAlignment="1">
      <alignment horizontal="center" vertical="center" wrapText="1"/>
    </xf>
    <xf numFmtId="0" fontId="35" fillId="0" borderId="0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center" vertical="center" wrapText="1"/>
    </xf>
    <xf numFmtId="0" fontId="38" fillId="0" borderId="0" xfId="0" applyFont="1" applyBorder="1" applyAlignment="1">
      <alignment horizontal="center" vertical="center" wrapText="1"/>
    </xf>
    <xf numFmtId="0" fontId="23" fillId="0" borderId="0" xfId="0" applyFont="1" applyBorder="1"/>
    <xf numFmtId="0" fontId="0" fillId="0" borderId="0" xfId="0" applyFill="1"/>
    <xf numFmtId="0" fontId="29" fillId="0" borderId="0" xfId="0" applyFont="1" applyFill="1" applyBorder="1" applyAlignment="1">
      <alignment horizontal="center" vertical="center" wrapText="1"/>
    </xf>
    <xf numFmtId="164" fontId="30" fillId="0" borderId="0" xfId="0" applyNumberFormat="1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center" vertical="center" wrapText="1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28" fillId="0" borderId="1" xfId="0" applyFont="1" applyBorder="1" applyAlignment="1" applyProtection="1">
      <alignment horizontal="left" vertical="center" wrapText="1"/>
      <protection locked="0"/>
    </xf>
    <xf numFmtId="0" fontId="16" fillId="0" borderId="27" xfId="0" applyFont="1" applyBorder="1" applyAlignment="1" applyProtection="1">
      <alignment horizontal="center" vertical="center" wrapText="1"/>
      <protection locked="0"/>
    </xf>
    <xf numFmtId="166" fontId="32" fillId="0" borderId="1" xfId="0" applyNumberFormat="1" applyFont="1" applyBorder="1" applyAlignment="1" applyProtection="1">
      <alignment horizontal="center" vertical="center" wrapText="1"/>
      <protection locked="0"/>
    </xf>
    <xf numFmtId="166" fontId="17" fillId="0" borderId="2" xfId="0" applyNumberFormat="1" applyFont="1" applyBorder="1" applyAlignment="1" applyProtection="1">
      <alignment horizontal="center" vertical="center" wrapText="1"/>
      <protection locked="0"/>
    </xf>
    <xf numFmtId="166" fontId="17" fillId="0" borderId="17" xfId="0" applyNumberFormat="1" applyFont="1" applyBorder="1" applyAlignment="1" applyProtection="1">
      <alignment horizontal="center" vertical="center" wrapText="1"/>
      <protection locked="0"/>
    </xf>
    <xf numFmtId="0" fontId="27" fillId="0" borderId="2" xfId="0" applyFont="1" applyBorder="1" applyAlignment="1" applyProtection="1">
      <alignment horizontal="center" vertical="center" wrapText="1"/>
      <protection locked="0"/>
    </xf>
    <xf numFmtId="0" fontId="22" fillId="0" borderId="1" xfId="0" applyFont="1" applyBorder="1" applyAlignment="1" applyProtection="1">
      <alignment horizontal="center" vertical="center" wrapText="1"/>
      <protection locked="0"/>
    </xf>
    <xf numFmtId="166" fontId="22" fillId="0" borderId="1" xfId="0" applyNumberFormat="1" applyFont="1" applyBorder="1" applyAlignment="1" applyProtection="1">
      <alignment horizontal="center" vertical="center" wrapText="1"/>
      <protection locked="0"/>
    </xf>
    <xf numFmtId="0" fontId="22" fillId="0" borderId="17" xfId="0" applyFont="1" applyBorder="1" applyAlignment="1" applyProtection="1">
      <alignment horizontal="center" vertical="center" wrapText="1"/>
      <protection locked="0"/>
    </xf>
    <xf numFmtId="0" fontId="20" fillId="0" borderId="18" xfId="0" applyFont="1" applyBorder="1" applyAlignment="1" applyProtection="1">
      <alignment horizontal="center" vertical="center" wrapText="1"/>
      <protection locked="0"/>
    </xf>
    <xf numFmtId="0" fontId="20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166" fontId="25" fillId="0" borderId="22" xfId="7" applyNumberFormat="1" applyFont="1" applyBorder="1" applyAlignment="1" applyProtection="1">
      <alignment horizontal="center" vertical="center" wrapText="1"/>
      <protection locked="0"/>
    </xf>
    <xf numFmtId="166" fontId="17" fillId="0" borderId="22" xfId="0" applyNumberFormat="1" applyFont="1" applyBorder="1" applyAlignment="1" applyProtection="1">
      <alignment horizontal="center" vertical="center" wrapText="1"/>
      <protection locked="0"/>
    </xf>
    <xf numFmtId="166" fontId="17" fillId="0" borderId="20" xfId="0" applyNumberFormat="1" applyFont="1" applyBorder="1" applyAlignment="1" applyProtection="1">
      <alignment horizontal="center" vertical="center" wrapText="1"/>
      <protection locked="0"/>
    </xf>
    <xf numFmtId="0" fontId="33" fillId="0" borderId="0" xfId="0" applyFont="1" applyFill="1" applyBorder="1" applyProtection="1">
      <protection locked="0"/>
    </xf>
    <xf numFmtId="1" fontId="33" fillId="0" borderId="0" xfId="0" applyNumberFormat="1" applyFont="1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0" xfId="0" applyProtection="1">
      <protection locked="0"/>
    </xf>
    <xf numFmtId="1" fontId="0" fillId="0" borderId="0" xfId="0" applyNumberFormat="1" applyProtection="1">
      <protection locked="0"/>
    </xf>
    <xf numFmtId="0" fontId="39" fillId="0" borderId="1" xfId="7" applyNumberFormat="1" applyFont="1" applyBorder="1" applyAlignment="1" applyProtection="1">
      <alignment horizontal="center" vertical="center" wrapText="1"/>
      <protection locked="0"/>
    </xf>
    <xf numFmtId="0" fontId="40" fillId="0" borderId="0" xfId="0" applyNumberFormat="1" applyFont="1" applyAlignment="1">
      <alignment horizontal="center" vertical="center" wrapText="1"/>
    </xf>
    <xf numFmtId="0" fontId="40" fillId="0" borderId="10" xfId="0" applyNumberFormat="1" applyFont="1" applyBorder="1" applyAlignment="1">
      <alignment horizontal="center" vertical="center" wrapText="1"/>
    </xf>
    <xf numFmtId="166" fontId="17" fillId="0" borderId="38" xfId="0" applyNumberFormat="1" applyFont="1" applyBorder="1" applyAlignment="1">
      <alignment horizontal="center" vertical="center" wrapText="1"/>
    </xf>
    <xf numFmtId="0" fontId="41" fillId="0" borderId="0" xfId="7" applyFont="1" applyAlignment="1"/>
    <xf numFmtId="0" fontId="43" fillId="0" borderId="0" xfId="0" applyFont="1" applyAlignment="1">
      <alignment horizontal="center" vertical="center" wrapText="1"/>
    </xf>
    <xf numFmtId="0" fontId="6" fillId="2" borderId="0" xfId="6" applyFill="1" applyBorder="1" applyAlignment="1" applyProtection="1">
      <protection locked="0"/>
    </xf>
    <xf numFmtId="0" fontId="33" fillId="0" borderId="0" xfId="0" applyFont="1" applyProtection="1">
      <protection locked="0"/>
    </xf>
    <xf numFmtId="0" fontId="42" fillId="0" borderId="0" xfId="0" applyFont="1" applyBorder="1" applyAlignment="1">
      <alignment horizontal="center" vertical="center" wrapText="1"/>
    </xf>
    <xf numFmtId="0" fontId="44" fillId="0" borderId="0" xfId="0" applyFont="1" applyBorder="1" applyAlignment="1">
      <alignment horizontal="center" vertical="center" wrapText="1"/>
    </xf>
    <xf numFmtId="0" fontId="33" fillId="0" borderId="0" xfId="0" applyFont="1"/>
    <xf numFmtId="0" fontId="7" fillId="3" borderId="13" xfId="0" applyNumberFormat="1" applyFont="1" applyFill="1" applyBorder="1" applyAlignment="1">
      <alignment horizontal="center" vertical="center"/>
    </xf>
    <xf numFmtId="0" fontId="5" fillId="0" borderId="14" xfId="0" applyNumberFormat="1" applyFont="1" applyBorder="1" applyAlignment="1">
      <alignment horizontal="center" vertical="center"/>
    </xf>
    <xf numFmtId="0" fontId="8" fillId="3" borderId="15" xfId="0" applyNumberFormat="1" applyFont="1" applyFill="1" applyBorder="1" applyAlignment="1">
      <alignment horizontal="center" vertical="center"/>
    </xf>
    <xf numFmtId="0" fontId="8" fillId="3" borderId="13" xfId="0" applyNumberFormat="1" applyFont="1" applyFill="1" applyBorder="1" applyAlignment="1">
      <alignment horizontal="center" vertical="center"/>
    </xf>
    <xf numFmtId="0" fontId="5" fillId="0" borderId="16" xfId="0" applyNumberFormat="1" applyFont="1" applyBorder="1" applyAlignment="1">
      <alignment horizontal="center" vertical="center"/>
    </xf>
    <xf numFmtId="0" fontId="45" fillId="0" borderId="0" xfId="0" applyFont="1" applyProtection="1">
      <protection locked="0"/>
    </xf>
    <xf numFmtId="0" fontId="23" fillId="0" borderId="0" xfId="0" applyFont="1" applyFill="1" applyBorder="1" applyProtection="1">
      <protection locked="0"/>
    </xf>
    <xf numFmtId="1" fontId="27" fillId="0" borderId="2" xfId="0" applyNumberFormat="1" applyFont="1" applyBorder="1" applyAlignment="1">
      <alignment horizontal="center" vertical="center" wrapText="1"/>
    </xf>
    <xf numFmtId="1" fontId="22" fillId="0" borderId="1" xfId="0" applyNumberFormat="1" applyFont="1" applyBorder="1" applyAlignment="1">
      <alignment horizontal="center" vertical="center" wrapText="1"/>
    </xf>
    <xf numFmtId="1" fontId="22" fillId="0" borderId="19" xfId="0" applyNumberFormat="1" applyFont="1" applyBorder="1" applyAlignment="1">
      <alignment horizontal="center" vertical="center" wrapText="1"/>
    </xf>
    <xf numFmtId="1" fontId="22" fillId="0" borderId="17" xfId="0" applyNumberFormat="1" applyFont="1" applyBorder="1" applyAlignment="1">
      <alignment horizontal="center" vertical="center" wrapText="1"/>
    </xf>
    <xf numFmtId="0" fontId="5" fillId="0" borderId="14" xfId="0" applyFont="1" applyBorder="1" applyAlignment="1" applyProtection="1">
      <alignment horizontal="center" vertical="center"/>
    </xf>
    <xf numFmtId="0" fontId="0" fillId="0" borderId="0" xfId="0" applyProtection="1"/>
    <xf numFmtId="0" fontId="0" fillId="0" borderId="39" xfId="0" applyBorder="1" applyAlignment="1">
      <alignment wrapText="1"/>
    </xf>
    <xf numFmtId="0" fontId="0" fillId="0" borderId="11" xfId="0" applyBorder="1"/>
    <xf numFmtId="1" fontId="22" fillId="0" borderId="27" xfId="0" applyNumberFormat="1" applyFont="1" applyBorder="1" applyAlignment="1">
      <alignment horizontal="center" vertical="center" wrapText="1"/>
    </xf>
    <xf numFmtId="1" fontId="22" fillId="0" borderId="2" xfId="0" applyNumberFormat="1" applyFont="1" applyBorder="1" applyAlignment="1">
      <alignment horizontal="center" vertical="center" wrapText="1"/>
    </xf>
    <xf numFmtId="1" fontId="22" fillId="0" borderId="31" xfId="0" applyNumberFormat="1" applyFont="1" applyBorder="1" applyAlignment="1">
      <alignment horizontal="center" vertical="center" wrapText="1"/>
    </xf>
    <xf numFmtId="0" fontId="16" fillId="0" borderId="0" xfId="0" applyFont="1" applyFill="1" applyBorder="1" applyProtection="1">
      <protection locked="0"/>
    </xf>
    <xf numFmtId="0" fontId="16" fillId="0" borderId="0" xfId="0" applyFont="1" applyProtection="1">
      <protection locked="0"/>
    </xf>
    <xf numFmtId="2" fontId="16" fillId="0" borderId="0" xfId="0" applyNumberFormat="1" applyFont="1" applyProtection="1">
      <protection locked="0"/>
    </xf>
    <xf numFmtId="0" fontId="46" fillId="0" borderId="0" xfId="7" applyFont="1" applyAlignment="1"/>
    <xf numFmtId="164" fontId="35" fillId="0" borderId="0" xfId="0" applyNumberFormat="1" applyFont="1" applyFill="1" applyBorder="1" applyAlignment="1">
      <alignment horizontal="center" vertical="center" wrapText="1"/>
    </xf>
    <xf numFmtId="0" fontId="36" fillId="0" borderId="0" xfId="0" applyFont="1" applyFill="1" applyBorder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0" fontId="23" fillId="0" borderId="0" xfId="0" applyFont="1" applyFill="1" applyBorder="1"/>
    <xf numFmtId="0" fontId="18" fillId="0" borderId="7" xfId="0" applyNumberFormat="1" applyFont="1" applyFill="1" applyBorder="1" applyAlignment="1">
      <alignment horizontal="center" vertical="center" wrapText="1"/>
    </xf>
    <xf numFmtId="16" fontId="0" fillId="0" borderId="0" xfId="0" applyNumberFormat="1" applyFill="1" applyBorder="1" applyProtection="1">
      <protection locked="0"/>
    </xf>
    <xf numFmtId="0" fontId="46" fillId="0" borderId="26" xfId="7" applyFont="1" applyBorder="1" applyAlignment="1">
      <alignment horizontal="center" vertical="center" wrapText="1"/>
    </xf>
    <xf numFmtId="0" fontId="46" fillId="0" borderId="0" xfId="7" applyFont="1"/>
    <xf numFmtId="0" fontId="17" fillId="0" borderId="0" xfId="0" applyFont="1" applyProtection="1">
      <protection locked="0"/>
    </xf>
    <xf numFmtId="0" fontId="17" fillId="0" borderId="0" xfId="0" applyFont="1" applyFill="1" applyBorder="1" applyProtection="1">
      <protection locked="0"/>
    </xf>
    <xf numFmtId="0" fontId="50" fillId="2" borderId="0" xfId="6" applyFont="1" applyFill="1" applyBorder="1" applyAlignment="1" applyProtection="1">
      <protection locked="0"/>
    </xf>
    <xf numFmtId="0" fontId="51" fillId="0" borderId="1" xfId="7" applyFont="1" applyBorder="1" applyAlignment="1">
      <alignment horizontal="center" vertical="center" wrapText="1"/>
    </xf>
    <xf numFmtId="0" fontId="52" fillId="0" borderId="23" xfId="0" applyFont="1" applyFill="1" applyBorder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51" fillId="0" borderId="1" xfId="0" applyFont="1" applyBorder="1" applyAlignment="1">
      <alignment horizontal="center" vertical="center" wrapText="1"/>
    </xf>
    <xf numFmtId="0" fontId="51" fillId="0" borderId="32" xfId="0" applyFont="1" applyBorder="1" applyAlignment="1">
      <alignment horizontal="center" vertical="center" wrapText="1"/>
    </xf>
    <xf numFmtId="0" fontId="48" fillId="0" borderId="1" xfId="7" applyNumberFormat="1" applyFont="1" applyBorder="1" applyAlignment="1" applyProtection="1">
      <alignment horizontal="center" vertical="center" wrapText="1"/>
      <protection locked="0"/>
    </xf>
    <xf numFmtId="49" fontId="16" fillId="0" borderId="1" xfId="0" applyNumberFormat="1" applyFont="1" applyBorder="1" applyAlignment="1">
      <alignment horizontal="center" vertical="center" wrapText="1"/>
    </xf>
    <xf numFmtId="49" fontId="12" fillId="2" borderId="7" xfId="0" applyNumberFormat="1" applyFont="1" applyFill="1" applyBorder="1" applyAlignment="1">
      <alignment horizontal="center" vertical="center" wrapText="1"/>
    </xf>
    <xf numFmtId="49" fontId="16" fillId="0" borderId="32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49" fontId="16" fillId="0" borderId="27" xfId="0" applyNumberFormat="1" applyFont="1" applyBorder="1" applyAlignment="1">
      <alignment horizontal="center" vertical="center" wrapText="1"/>
    </xf>
    <xf numFmtId="49" fontId="16" fillId="0" borderId="36" xfId="0" applyNumberFormat="1" applyFont="1" applyBorder="1" applyAlignment="1">
      <alignment horizontal="center" vertical="center" wrapText="1"/>
    </xf>
    <xf numFmtId="167" fontId="15" fillId="0" borderId="20" xfId="0" applyNumberFormat="1" applyFont="1" applyBorder="1" applyAlignment="1" applyProtection="1">
      <alignment horizontal="center" vertical="center" wrapText="1"/>
    </xf>
    <xf numFmtId="0" fontId="16" fillId="0" borderId="27" xfId="0" applyNumberFormat="1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0" fontId="16" fillId="0" borderId="1" xfId="0" applyNumberFormat="1" applyFont="1" applyBorder="1" applyAlignment="1" applyProtection="1">
      <alignment horizontal="center" vertical="center" wrapText="1"/>
      <protection locked="0"/>
    </xf>
    <xf numFmtId="166" fontId="32" fillId="0" borderId="0" xfId="0" applyNumberFormat="1" applyFont="1" applyBorder="1" applyAlignment="1" applyProtection="1">
      <alignment horizontal="center" vertical="center" wrapText="1"/>
      <protection locked="0"/>
    </xf>
    <xf numFmtId="166" fontId="32" fillId="0" borderId="0" xfId="0" applyNumberFormat="1" applyFont="1" applyBorder="1" applyAlignment="1">
      <alignment horizontal="center" vertical="center" wrapText="1"/>
    </xf>
    <xf numFmtId="0" fontId="48" fillId="0" borderId="1" xfId="7" applyFont="1" applyBorder="1" applyAlignment="1">
      <alignment horizontal="center" vertical="center" wrapText="1"/>
    </xf>
    <xf numFmtId="166" fontId="25" fillId="0" borderId="22" xfId="0" applyNumberFormat="1" applyFont="1" applyBorder="1" applyAlignment="1" applyProtection="1">
      <alignment horizontal="center" vertical="center" wrapText="1"/>
      <protection locked="0"/>
    </xf>
    <xf numFmtId="0" fontId="39" fillId="0" borderId="1" xfId="0" applyNumberFormat="1" applyFont="1" applyBorder="1" applyAlignment="1" applyProtection="1">
      <alignment horizontal="center" vertical="center" wrapText="1"/>
      <protection locked="0"/>
    </xf>
    <xf numFmtId="0" fontId="39" fillId="0" borderId="1" xfId="7" applyFont="1" applyBorder="1" applyAlignment="1">
      <alignment horizontal="center" vertical="center" wrapText="1"/>
    </xf>
    <xf numFmtId="0" fontId="0" fillId="0" borderId="40" xfId="0" applyBorder="1" applyAlignment="1">
      <alignment wrapText="1"/>
    </xf>
    <xf numFmtId="0" fontId="0" fillId="0" borderId="41" xfId="0" applyBorder="1" applyAlignment="1">
      <alignment wrapText="1"/>
    </xf>
    <xf numFmtId="0" fontId="7" fillId="0" borderId="40" xfId="0" applyFont="1" applyBorder="1" applyAlignment="1" applyProtection="1">
      <alignment wrapText="1"/>
      <protection locked="0"/>
    </xf>
    <xf numFmtId="0" fontId="7" fillId="0" borderId="24" xfId="0" applyFont="1" applyBorder="1" applyAlignment="1" applyProtection="1">
      <alignment wrapText="1"/>
      <protection locked="0"/>
    </xf>
    <xf numFmtId="0" fontId="0" fillId="0" borderId="1" xfId="0" applyFont="1" applyBorder="1" applyAlignment="1" applyProtection="1">
      <alignment horizontal="center" vertical="center" wrapText="1"/>
      <protection locked="0"/>
    </xf>
    <xf numFmtId="166" fontId="25" fillId="0" borderId="17" xfId="0" applyNumberFormat="1" applyFont="1" applyBorder="1" applyAlignment="1" applyProtection="1">
      <alignment horizontal="center" vertical="center" wrapText="1"/>
      <protection locked="0"/>
    </xf>
    <xf numFmtId="166" fontId="0" fillId="0" borderId="17" xfId="0" applyNumberFormat="1" applyBorder="1" applyAlignment="1" applyProtection="1">
      <alignment horizontal="center" vertical="center" wrapText="1"/>
      <protection locked="0"/>
    </xf>
    <xf numFmtId="0" fontId="51" fillId="0" borderId="30" xfId="7" applyFont="1" applyBorder="1" applyAlignment="1">
      <alignment horizontal="center" vertical="center" wrapText="1"/>
    </xf>
    <xf numFmtId="0" fontId="51" fillId="0" borderId="0" xfId="7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55" fillId="0" borderId="3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16" fillId="0" borderId="31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166" fontId="11" fillId="0" borderId="9" xfId="0" applyNumberFormat="1" applyFont="1" applyFill="1" applyBorder="1" applyAlignment="1">
      <alignment horizontal="center" vertical="center" wrapText="1"/>
    </xf>
    <xf numFmtId="166" fontId="0" fillId="0" borderId="18" xfId="0" applyNumberFormat="1" applyBorder="1" applyAlignment="1" applyProtection="1">
      <alignment horizontal="center" vertical="center" wrapText="1"/>
      <protection locked="0"/>
    </xf>
    <xf numFmtId="166" fontId="8" fillId="3" borderId="13" xfId="0" applyNumberFormat="1" applyFont="1" applyFill="1" applyBorder="1" applyAlignment="1">
      <alignment horizontal="center" vertical="center"/>
    </xf>
    <xf numFmtId="0" fontId="13" fillId="10" borderId="7" xfId="0" applyFont="1" applyFill="1" applyBorder="1" applyAlignment="1" applyProtection="1">
      <alignment horizontal="center" vertical="center" wrapText="1"/>
    </xf>
    <xf numFmtId="0" fontId="22" fillId="10" borderId="19" xfId="0" applyFont="1" applyFill="1" applyBorder="1" applyAlignment="1" applyProtection="1">
      <alignment horizontal="center" vertical="center" wrapText="1"/>
    </xf>
    <xf numFmtId="0" fontId="21" fillId="11" borderId="8" xfId="0" applyFont="1" applyFill="1" applyBorder="1" applyAlignment="1">
      <alignment horizontal="center" vertical="center" wrapText="1"/>
    </xf>
    <xf numFmtId="0" fontId="20" fillId="11" borderId="20" xfId="0" applyFont="1" applyFill="1" applyBorder="1" applyAlignment="1" applyProtection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1" fontId="22" fillId="10" borderId="19" xfId="0" applyNumberFormat="1" applyFont="1" applyFill="1" applyBorder="1" applyAlignment="1">
      <alignment horizontal="center" vertical="center" wrapText="1"/>
    </xf>
    <xf numFmtId="0" fontId="20" fillId="11" borderId="20" xfId="0" applyFont="1" applyFill="1" applyBorder="1" applyAlignment="1">
      <alignment horizontal="center" vertical="center" wrapText="1"/>
    </xf>
    <xf numFmtId="0" fontId="22" fillId="10" borderId="19" xfId="0" applyFont="1" applyFill="1" applyBorder="1" applyAlignment="1">
      <alignment horizontal="center" vertical="center" wrapText="1"/>
    </xf>
    <xf numFmtId="0" fontId="28" fillId="0" borderId="31" xfId="0" applyFont="1" applyBorder="1" applyAlignment="1" applyProtection="1">
      <alignment horizontal="left" vertical="center" wrapText="1"/>
      <protection locked="0"/>
    </xf>
    <xf numFmtId="166" fontId="56" fillId="0" borderId="30" xfId="0" applyNumberFormat="1" applyFont="1" applyBorder="1" applyAlignment="1" applyProtection="1">
      <alignment horizontal="center" vertical="center" wrapText="1"/>
      <protection locked="0"/>
    </xf>
    <xf numFmtId="166" fontId="56" fillId="0" borderId="1" xfId="0" applyNumberFormat="1" applyFont="1" applyBorder="1" applyAlignment="1" applyProtection="1">
      <alignment horizontal="center" vertical="center" wrapText="1"/>
      <protection locked="0"/>
    </xf>
    <xf numFmtId="166" fontId="56" fillId="0" borderId="1" xfId="0" applyNumberFormat="1" applyFont="1" applyBorder="1" applyAlignment="1">
      <alignment horizontal="center" vertical="center" wrapText="1"/>
    </xf>
    <xf numFmtId="166" fontId="56" fillId="0" borderId="2" xfId="0" applyNumberFormat="1" applyFont="1" applyBorder="1" applyAlignment="1">
      <alignment horizontal="center" vertical="center" wrapText="1"/>
    </xf>
    <xf numFmtId="166" fontId="56" fillId="0" borderId="32" xfId="0" applyNumberFormat="1" applyFont="1" applyBorder="1" applyAlignment="1">
      <alignment horizontal="center" vertical="center" wrapText="1"/>
    </xf>
    <xf numFmtId="166" fontId="56" fillId="0" borderId="30" xfId="0" applyNumberFormat="1" applyFont="1" applyBorder="1" applyAlignment="1">
      <alignment horizontal="center" vertical="center" wrapText="1"/>
    </xf>
    <xf numFmtId="0" fontId="0" fillId="0" borderId="27" xfId="0" applyFont="1" applyBorder="1" applyAlignment="1" applyProtection="1">
      <alignment horizontal="center" vertical="center" wrapText="1"/>
      <protection locked="0"/>
    </xf>
    <xf numFmtId="166" fontId="0" fillId="0" borderId="22" xfId="0" applyNumberFormat="1" applyBorder="1" applyAlignment="1" applyProtection="1">
      <alignment horizontal="center" vertical="center" wrapText="1"/>
      <protection locked="0"/>
    </xf>
    <xf numFmtId="0" fontId="51" fillId="0" borderId="19" xfId="7" applyFont="1" applyBorder="1" applyAlignment="1">
      <alignment horizontal="center" vertical="center" wrapText="1"/>
    </xf>
    <xf numFmtId="0" fontId="51" fillId="0" borderId="0" xfId="0" applyFont="1" applyBorder="1" applyAlignment="1">
      <alignment horizontal="center" vertical="center" wrapText="1"/>
    </xf>
    <xf numFmtId="0" fontId="7" fillId="0" borderId="39" xfId="0" applyFont="1" applyBorder="1" applyAlignment="1" applyProtection="1">
      <alignment wrapText="1"/>
      <protection locked="0"/>
    </xf>
    <xf numFmtId="0" fontId="22" fillId="0" borderId="31" xfId="0" applyFont="1" applyBorder="1" applyAlignment="1" applyProtection="1">
      <alignment horizontal="center" vertical="center" wrapText="1"/>
      <protection locked="0"/>
    </xf>
    <xf numFmtId="166" fontId="22" fillId="0" borderId="31" xfId="0" applyNumberFormat="1" applyFont="1" applyBorder="1" applyAlignment="1" applyProtection="1">
      <alignment horizontal="center" vertical="center" wrapText="1"/>
      <protection locked="0"/>
    </xf>
    <xf numFmtId="0" fontId="20" fillId="0" borderId="43" xfId="0" applyFont="1" applyBorder="1" applyAlignment="1" applyProtection="1">
      <alignment horizontal="center" vertical="center" wrapText="1"/>
      <protection locked="0"/>
    </xf>
    <xf numFmtId="0" fontId="20" fillId="0" borderId="31" xfId="0" applyFont="1" applyBorder="1" applyAlignment="1" applyProtection="1">
      <alignment horizontal="center" vertical="center" wrapText="1"/>
      <protection locked="0"/>
    </xf>
    <xf numFmtId="0" fontId="0" fillId="0" borderId="31" xfId="0" applyBorder="1" applyAlignment="1" applyProtection="1">
      <alignment horizontal="center" vertical="center" wrapText="1"/>
      <protection locked="0"/>
    </xf>
    <xf numFmtId="0" fontId="22" fillId="10" borderId="1" xfId="0" applyFont="1" applyFill="1" applyBorder="1" applyAlignment="1" applyProtection="1">
      <alignment horizontal="center" vertical="center" wrapText="1"/>
    </xf>
    <xf numFmtId="167" fontId="15" fillId="0" borderId="27" xfId="0" applyNumberFormat="1" applyFont="1" applyBorder="1" applyAlignment="1" applyProtection="1">
      <alignment horizontal="center" vertical="center" wrapText="1"/>
    </xf>
    <xf numFmtId="166" fontId="0" fillId="0" borderId="2" xfId="0" applyNumberFormat="1" applyBorder="1" applyAlignment="1" applyProtection="1">
      <alignment horizontal="center" vertical="center" wrapText="1"/>
      <protection locked="0"/>
    </xf>
    <xf numFmtId="0" fontId="20" fillId="11" borderId="17" xfId="0" applyFont="1" applyFill="1" applyBorder="1" applyAlignment="1" applyProtection="1">
      <alignment horizontal="center" vertical="center" wrapText="1"/>
    </xf>
    <xf numFmtId="0" fontId="22" fillId="0" borderId="27" xfId="0" applyFont="1" applyBorder="1" applyAlignment="1" applyProtection="1">
      <alignment horizontal="center" vertical="center" wrapText="1"/>
      <protection locked="0"/>
    </xf>
    <xf numFmtId="166" fontId="0" fillId="0" borderId="27" xfId="0" applyNumberFormat="1" applyBorder="1" applyAlignment="1" applyProtection="1">
      <alignment horizontal="center" vertical="center" wrapText="1"/>
      <protection locked="0"/>
    </xf>
    <xf numFmtId="0" fontId="27" fillId="0" borderId="18" xfId="0" applyFont="1" applyBorder="1" applyAlignment="1" applyProtection="1">
      <alignment horizontal="center" vertical="center" wrapText="1"/>
      <protection locked="0"/>
    </xf>
    <xf numFmtId="166" fontId="25" fillId="0" borderId="27" xfId="0" applyNumberFormat="1" applyFont="1" applyBorder="1" applyAlignment="1" applyProtection="1">
      <alignment horizontal="center" vertical="center" wrapText="1"/>
      <protection locked="0"/>
    </xf>
    <xf numFmtId="166" fontId="17" fillId="0" borderId="18" xfId="0" applyNumberFormat="1" applyFont="1" applyBorder="1" applyAlignment="1" applyProtection="1">
      <alignment horizontal="center" vertical="center" wrapText="1"/>
      <protection locked="0"/>
    </xf>
    <xf numFmtId="166" fontId="25" fillId="0" borderId="17" xfId="7" applyNumberFormat="1" applyFont="1" applyBorder="1" applyAlignment="1" applyProtection="1">
      <alignment horizontal="center" vertical="center" wrapText="1"/>
      <protection locked="0"/>
    </xf>
    <xf numFmtId="0" fontId="0" fillId="0" borderId="0" xfId="0" applyBorder="1" applyProtection="1">
      <protection locked="0"/>
    </xf>
    <xf numFmtId="1" fontId="0" fillId="0" borderId="0" xfId="0" applyNumberFormat="1" applyBorder="1" applyProtection="1">
      <protection locked="0"/>
    </xf>
    <xf numFmtId="0" fontId="17" fillId="0" borderId="0" xfId="0" applyFont="1" applyBorder="1" applyProtection="1">
      <protection locked="0"/>
    </xf>
    <xf numFmtId="0" fontId="45" fillId="2" borderId="0" xfId="0" applyFont="1" applyFill="1" applyProtection="1">
      <protection locked="0"/>
    </xf>
    <xf numFmtId="166" fontId="25" fillId="0" borderId="22" xfId="0" applyNumberFormat="1" applyFont="1" applyBorder="1" applyAlignment="1">
      <alignment horizontal="center" vertical="center" wrapText="1"/>
    </xf>
    <xf numFmtId="0" fontId="6" fillId="2" borderId="44" xfId="6" applyFill="1" applyBorder="1" applyAlignment="1" applyProtection="1">
      <protection locked="0"/>
    </xf>
    <xf numFmtId="0" fontId="16" fillId="0" borderId="0" xfId="0" applyFont="1" applyBorder="1" applyProtection="1">
      <protection locked="0"/>
    </xf>
    <xf numFmtId="0" fontId="16" fillId="0" borderId="45" xfId="0" applyFont="1" applyBorder="1" applyProtection="1">
      <protection locked="0"/>
    </xf>
    <xf numFmtId="0" fontId="0" fillId="0" borderId="44" xfId="0" applyBorder="1" applyProtection="1">
      <protection locked="0"/>
    </xf>
    <xf numFmtId="0" fontId="33" fillId="0" borderId="44" xfId="0" applyFont="1" applyFill="1" applyBorder="1" applyProtection="1">
      <protection locked="0"/>
    </xf>
    <xf numFmtId="0" fontId="23" fillId="0" borderId="0" xfId="0" applyFont="1" applyBorder="1" applyProtection="1">
      <protection locked="0"/>
    </xf>
    <xf numFmtId="0" fontId="54" fillId="0" borderId="0" xfId="0" applyFont="1" applyBorder="1" applyProtection="1">
      <protection locked="0"/>
    </xf>
    <xf numFmtId="16" fontId="0" fillId="0" borderId="0" xfId="0" applyNumberFormat="1" applyBorder="1" applyProtection="1">
      <protection locked="0"/>
    </xf>
    <xf numFmtId="2" fontId="0" fillId="0" borderId="0" xfId="0" applyNumberFormat="1" applyBorder="1" applyProtection="1">
      <protection locked="0"/>
    </xf>
    <xf numFmtId="2" fontId="16" fillId="0" borderId="0" xfId="0" applyNumberFormat="1" applyFont="1" applyBorder="1" applyProtection="1">
      <protection locked="0"/>
    </xf>
    <xf numFmtId="2" fontId="23" fillId="0" borderId="0" xfId="0" applyNumberFormat="1" applyFont="1" applyBorder="1" applyProtection="1">
      <protection locked="0"/>
    </xf>
    <xf numFmtId="2" fontId="16" fillId="0" borderId="45" xfId="0" applyNumberFormat="1" applyFont="1" applyBorder="1" applyProtection="1">
      <protection locked="0"/>
    </xf>
    <xf numFmtId="0" fontId="45" fillId="0" borderId="0" xfId="0" applyFont="1" applyBorder="1" applyProtection="1">
      <protection locked="0"/>
    </xf>
    <xf numFmtId="0" fontId="45" fillId="0" borderId="45" xfId="0" applyFont="1" applyBorder="1" applyProtection="1">
      <protection locked="0"/>
    </xf>
    <xf numFmtId="0" fontId="0" fillId="0" borderId="46" xfId="0" applyBorder="1" applyProtection="1">
      <protection locked="0"/>
    </xf>
    <xf numFmtId="0" fontId="0" fillId="0" borderId="47" xfId="0" applyBorder="1" applyProtection="1">
      <protection locked="0"/>
    </xf>
    <xf numFmtId="1" fontId="0" fillId="0" borderId="47" xfId="0" applyNumberFormat="1" applyBorder="1" applyProtection="1">
      <protection locked="0"/>
    </xf>
    <xf numFmtId="0" fontId="17" fillId="0" borderId="47" xfId="0" applyFont="1" applyBorder="1" applyProtection="1">
      <protection locked="0"/>
    </xf>
    <xf numFmtId="0" fontId="45" fillId="0" borderId="47" xfId="0" applyFont="1" applyBorder="1" applyProtection="1">
      <protection locked="0"/>
    </xf>
    <xf numFmtId="0" fontId="45" fillId="0" borderId="48" xfId="0" applyFont="1" applyBorder="1" applyProtection="1">
      <protection locked="0"/>
    </xf>
    <xf numFmtId="0" fontId="0" fillId="0" borderId="31" xfId="0" applyFont="1" applyBorder="1" applyAlignment="1" applyProtection="1">
      <alignment horizontal="center" vertical="center" wrapText="1"/>
      <protection locked="0"/>
    </xf>
    <xf numFmtId="166" fontId="32" fillId="0" borderId="31" xfId="0" applyNumberFormat="1" applyFont="1" applyBorder="1" applyAlignment="1" applyProtection="1">
      <alignment horizontal="center" vertical="center" wrapText="1"/>
      <protection locked="0"/>
    </xf>
    <xf numFmtId="166" fontId="25" fillId="0" borderId="50" xfId="0" applyNumberFormat="1" applyFont="1" applyBorder="1" applyAlignment="1" applyProtection="1">
      <alignment horizontal="center" vertical="center" wrapText="1"/>
      <protection locked="0"/>
    </xf>
    <xf numFmtId="166" fontId="17" fillId="0" borderId="43" xfId="0" applyNumberFormat="1" applyFont="1" applyBorder="1" applyAlignment="1" applyProtection="1">
      <alignment horizontal="center" vertical="center" wrapText="1"/>
      <protection locked="0"/>
    </xf>
    <xf numFmtId="0" fontId="39" fillId="0" borderId="31" xfId="0" applyNumberFormat="1" applyFont="1" applyBorder="1" applyAlignment="1" applyProtection="1">
      <alignment horizontal="center" vertical="center" wrapText="1"/>
      <protection locked="0"/>
    </xf>
    <xf numFmtId="166" fontId="56" fillId="0" borderId="31" xfId="0" applyNumberFormat="1" applyFont="1" applyBorder="1" applyAlignment="1" applyProtection="1">
      <alignment horizontal="center" vertical="center" wrapText="1"/>
      <protection locked="0"/>
    </xf>
    <xf numFmtId="166" fontId="0" fillId="0" borderId="50" xfId="0" applyNumberFormat="1" applyBorder="1" applyAlignment="1" applyProtection="1">
      <alignment horizontal="center" vertical="center" wrapText="1"/>
      <protection locked="0"/>
    </xf>
    <xf numFmtId="0" fontId="27" fillId="0" borderId="43" xfId="0" applyFont="1" applyBorder="1" applyAlignment="1" applyProtection="1">
      <alignment horizontal="center" vertical="center" wrapText="1"/>
      <protection locked="0"/>
    </xf>
    <xf numFmtId="0" fontId="22" fillId="10" borderId="31" xfId="0" applyFont="1" applyFill="1" applyBorder="1" applyAlignment="1" applyProtection="1">
      <alignment horizontal="center" vertical="center" wrapText="1"/>
    </xf>
    <xf numFmtId="0" fontId="22" fillId="0" borderId="50" xfId="0" applyFont="1" applyBorder="1" applyAlignment="1" applyProtection="1">
      <alignment horizontal="center" vertical="center" wrapText="1"/>
      <protection locked="0"/>
    </xf>
    <xf numFmtId="0" fontId="20" fillId="11" borderId="34" xfId="0" applyFont="1" applyFill="1" applyBorder="1" applyAlignment="1" applyProtection="1">
      <alignment horizontal="center" vertical="center" wrapText="1"/>
    </xf>
    <xf numFmtId="166" fontId="0" fillId="0" borderId="42" xfId="0" applyNumberFormat="1" applyBorder="1" applyAlignment="1" applyProtection="1">
      <alignment horizontal="center" vertical="center" wrapText="1"/>
      <protection locked="0"/>
    </xf>
    <xf numFmtId="167" fontId="15" fillId="0" borderId="50" xfId="0" applyNumberFormat="1" applyFont="1" applyBorder="1" applyAlignment="1" applyProtection="1">
      <alignment horizontal="center" vertical="center" wrapText="1"/>
    </xf>
    <xf numFmtId="0" fontId="16" fillId="0" borderId="51" xfId="0" applyFont="1" applyBorder="1" applyAlignment="1" applyProtection="1">
      <alignment horizontal="center" vertical="center" wrapText="1"/>
      <protection locked="0"/>
    </xf>
    <xf numFmtId="0" fontId="28" fillId="0" borderId="51" xfId="0" applyFont="1" applyBorder="1" applyAlignment="1" applyProtection="1">
      <alignment horizontal="left" vertical="center" wrapText="1"/>
      <protection locked="0"/>
    </xf>
    <xf numFmtId="0" fontId="0" fillId="0" borderId="51" xfId="0" applyFont="1" applyBorder="1" applyAlignment="1" applyProtection="1">
      <alignment horizontal="center" vertical="center" wrapText="1"/>
      <protection locked="0"/>
    </xf>
    <xf numFmtId="166" fontId="32" fillId="0" borderId="51" xfId="0" applyNumberFormat="1" applyFont="1" applyBorder="1" applyAlignment="1" applyProtection="1">
      <alignment horizontal="center" vertical="center" wrapText="1"/>
      <protection locked="0"/>
    </xf>
    <xf numFmtId="166" fontId="25" fillId="0" borderId="49" xfId="0" applyNumberFormat="1" applyFont="1" applyBorder="1" applyAlignment="1" applyProtection="1">
      <alignment horizontal="center" vertical="center" wrapText="1"/>
      <protection locked="0"/>
    </xf>
    <xf numFmtId="166" fontId="17" fillId="0" borderId="52" xfId="0" applyNumberFormat="1" applyFont="1" applyBorder="1" applyAlignment="1" applyProtection="1">
      <alignment horizontal="center" vertical="center" wrapText="1"/>
      <protection locked="0"/>
    </xf>
    <xf numFmtId="0" fontId="39" fillId="0" borderId="51" xfId="0" applyNumberFormat="1" applyFont="1" applyBorder="1" applyAlignment="1" applyProtection="1">
      <alignment horizontal="center" vertical="center" wrapText="1"/>
      <protection locked="0"/>
    </xf>
    <xf numFmtId="166" fontId="56" fillId="0" borderId="51" xfId="0" applyNumberFormat="1" applyFont="1" applyBorder="1" applyAlignment="1" applyProtection="1">
      <alignment horizontal="center" vertical="center" wrapText="1"/>
      <protection locked="0"/>
    </xf>
    <xf numFmtId="166" fontId="0" fillId="0" borderId="49" xfId="0" applyNumberFormat="1" applyBorder="1" applyAlignment="1" applyProtection="1">
      <alignment horizontal="center" vertical="center" wrapText="1"/>
      <protection locked="0"/>
    </xf>
    <xf numFmtId="0" fontId="27" fillId="0" borderId="52" xfId="0" applyFont="1" applyBorder="1" applyAlignment="1" applyProtection="1">
      <alignment horizontal="center" vertical="center" wrapText="1"/>
      <protection locked="0"/>
    </xf>
    <xf numFmtId="0" fontId="22" fillId="0" borderId="51" xfId="0" applyFont="1" applyBorder="1" applyAlignment="1" applyProtection="1">
      <alignment horizontal="center" vertical="center" wrapText="1"/>
      <protection locked="0"/>
    </xf>
    <xf numFmtId="0" fontId="22" fillId="10" borderId="51" xfId="0" applyFont="1" applyFill="1" applyBorder="1" applyAlignment="1" applyProtection="1">
      <alignment horizontal="center" vertical="center" wrapText="1"/>
    </xf>
    <xf numFmtId="166" fontId="22" fillId="0" borderId="51" xfId="0" applyNumberFormat="1" applyFont="1" applyBorder="1" applyAlignment="1" applyProtection="1">
      <alignment horizontal="center" vertical="center" wrapText="1"/>
      <protection locked="0"/>
    </xf>
    <xf numFmtId="0" fontId="22" fillId="0" borderId="49" xfId="0" applyFont="1" applyBorder="1" applyAlignment="1" applyProtection="1">
      <alignment horizontal="center" vertical="center" wrapText="1"/>
      <protection locked="0"/>
    </xf>
    <xf numFmtId="0" fontId="20" fillId="0" borderId="53" xfId="0" applyFont="1" applyBorder="1" applyAlignment="1" applyProtection="1">
      <alignment horizontal="center" vertical="center" wrapText="1"/>
      <protection locked="0"/>
    </xf>
    <xf numFmtId="0" fontId="20" fillId="0" borderId="51" xfId="0" applyFont="1" applyBorder="1" applyAlignment="1" applyProtection="1">
      <alignment horizontal="center" vertical="center" wrapText="1"/>
      <protection locked="0"/>
    </xf>
    <xf numFmtId="0" fontId="20" fillId="11" borderId="49" xfId="0" applyFont="1" applyFill="1" applyBorder="1" applyAlignment="1" applyProtection="1">
      <alignment horizontal="center" vertical="center" wrapText="1"/>
    </xf>
    <xf numFmtId="166" fontId="0" fillId="0" borderId="53" xfId="0" applyNumberFormat="1" applyBorder="1" applyAlignment="1" applyProtection="1">
      <alignment horizontal="center" vertical="center" wrapText="1"/>
      <protection locked="0"/>
    </xf>
    <xf numFmtId="0" fontId="0" fillId="0" borderId="51" xfId="0" applyBorder="1" applyAlignment="1" applyProtection="1">
      <alignment horizontal="center" vertical="center" wrapText="1"/>
      <protection locked="0"/>
    </xf>
    <xf numFmtId="167" fontId="15" fillId="0" borderId="49" xfId="0" applyNumberFormat="1" applyFont="1" applyBorder="1" applyAlignment="1" applyProtection="1">
      <alignment horizontal="center" vertical="center" wrapText="1"/>
    </xf>
    <xf numFmtId="0" fontId="7" fillId="0" borderId="54" xfId="0" applyFont="1" applyBorder="1" applyAlignment="1" applyProtection="1">
      <alignment wrapText="1"/>
      <protection locked="0"/>
    </xf>
    <xf numFmtId="166" fontId="25" fillId="0" borderId="17" xfId="0" applyNumberFormat="1" applyFont="1" applyBorder="1" applyAlignment="1">
      <alignment horizontal="center" vertical="center" wrapText="1"/>
    </xf>
    <xf numFmtId="166" fontId="25" fillId="0" borderId="22" xfId="0" applyNumberFormat="1" applyFont="1" applyFill="1" applyBorder="1" applyAlignment="1">
      <alignment horizontal="center" vertical="center" wrapText="1"/>
    </xf>
    <xf numFmtId="166" fontId="25" fillId="0" borderId="33" xfId="0" applyNumberFormat="1" applyFont="1" applyBorder="1" applyAlignment="1">
      <alignment horizontal="center" vertical="center" wrapText="1"/>
    </xf>
    <xf numFmtId="0" fontId="6" fillId="12" borderId="44" xfId="6" applyFill="1" applyBorder="1" applyAlignment="1" applyProtection="1">
      <alignment horizontal="center"/>
      <protection locked="0"/>
    </xf>
    <xf numFmtId="0" fontId="6" fillId="12" borderId="0" xfId="6" applyFill="1" applyBorder="1" applyAlignment="1" applyProtection="1">
      <alignment horizontal="center"/>
      <protection locked="0"/>
    </xf>
    <xf numFmtId="0" fontId="8" fillId="3" borderId="11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9" fillId="4" borderId="0" xfId="6" applyFont="1" applyFill="1" applyBorder="1" applyAlignment="1">
      <alignment horizontal="center" vertical="center"/>
    </xf>
    <xf numFmtId="0" fontId="9" fillId="5" borderId="0" xfId="6" applyFont="1" applyFill="1" applyBorder="1" applyAlignment="1">
      <alignment horizontal="center" vertical="center"/>
    </xf>
    <xf numFmtId="0" fontId="9" fillId="6" borderId="4" xfId="6" applyFont="1" applyFill="1" applyBorder="1" applyAlignment="1">
      <alignment horizontal="center" vertical="center"/>
    </xf>
    <xf numFmtId="0" fontId="9" fillId="6" borderId="0" xfId="6" applyFont="1" applyFill="1" applyBorder="1" applyAlignment="1">
      <alignment horizontal="center" vertical="center"/>
    </xf>
    <xf numFmtId="0" fontId="9" fillId="6" borderId="5" xfId="6" applyFont="1" applyFill="1" applyBorder="1" applyAlignment="1">
      <alignment horizontal="center" vertical="center"/>
    </xf>
    <xf numFmtId="0" fontId="9" fillId="7" borderId="4" xfId="6" applyFont="1" applyFill="1" applyBorder="1" applyAlignment="1">
      <alignment horizontal="center" vertical="center"/>
    </xf>
    <xf numFmtId="0" fontId="9" fillId="7" borderId="0" xfId="6" applyFont="1" applyFill="1" applyBorder="1" applyAlignment="1">
      <alignment horizontal="center" vertical="center"/>
    </xf>
    <xf numFmtId="0" fontId="9" fillId="8" borderId="4" xfId="6" applyFont="1" applyFill="1" applyBorder="1" applyAlignment="1">
      <alignment horizontal="center" vertical="center"/>
    </xf>
    <xf numFmtId="0" fontId="9" fillId="8" borderId="0" xfId="6" applyFont="1" applyFill="1" applyBorder="1" applyAlignment="1">
      <alignment horizontal="center" vertical="center"/>
    </xf>
    <xf numFmtId="0" fontId="9" fillId="8" borderId="5" xfId="6" applyFont="1" applyFill="1" applyBorder="1" applyAlignment="1">
      <alignment horizontal="center" vertical="center"/>
    </xf>
    <xf numFmtId="0" fontId="57" fillId="6" borderId="4" xfId="6" applyFont="1" applyFill="1" applyBorder="1" applyAlignment="1">
      <alignment horizontal="center" vertical="center"/>
    </xf>
    <xf numFmtId="0" fontId="57" fillId="6" borderId="0" xfId="6" applyFont="1" applyFill="1" applyBorder="1" applyAlignment="1">
      <alignment horizontal="center" vertical="center"/>
    </xf>
    <xf numFmtId="0" fontId="57" fillId="6" borderId="5" xfId="6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24" fillId="0" borderId="19" xfId="7" applyNumberFormat="1" applyBorder="1" applyAlignment="1" applyProtection="1">
      <alignment horizontal="center" vertical="center" wrapText="1"/>
      <protection locked="0"/>
    </xf>
    <xf numFmtId="0" fontId="0" fillId="9" borderId="55" xfId="0" applyFill="1" applyBorder="1" applyAlignment="1" applyProtection="1">
      <alignment horizontal="center"/>
      <protection locked="0"/>
    </xf>
    <xf numFmtId="0" fontId="0" fillId="9" borderId="56" xfId="0" applyFill="1" applyBorder="1" applyAlignment="1" applyProtection="1">
      <alignment horizontal="center"/>
      <protection locked="0"/>
    </xf>
    <xf numFmtId="0" fontId="0" fillId="9" borderId="57" xfId="0" applyFill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1" fontId="0" fillId="0" borderId="1" xfId="0" applyNumberFormat="1" applyBorder="1" applyProtection="1">
      <protection locked="0"/>
    </xf>
    <xf numFmtId="0" fontId="17" fillId="0" borderId="1" xfId="0" applyFont="1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0" fontId="16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protection locked="0"/>
    </xf>
    <xf numFmtId="16" fontId="0" fillId="2" borderId="1" xfId="0" applyNumberFormat="1" applyFill="1" applyBorder="1" applyAlignment="1" applyProtection="1">
      <protection locked="0"/>
    </xf>
  </cellXfs>
  <cellStyles count="10">
    <cellStyle name="Heading" xfId="1"/>
    <cellStyle name="Heading1" xfId="2"/>
    <cellStyle name="Lien hypertexte" xfId="7" builtinId="8"/>
    <cellStyle name="Normal" xfId="0" builtinId="0" customBuiltin="1"/>
    <cellStyle name="Normal 2" xfId="5"/>
    <cellStyle name="Normal 2 2" xfId="9"/>
    <cellStyle name="Normal 3" xfId="8"/>
    <cellStyle name="Result" xfId="3"/>
    <cellStyle name="Result2" xfId="4"/>
    <cellStyle name="Titre 1" xfId="6" builtinId="16"/>
  </cellStyles>
  <dxfs count="507"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1"/>
      </font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1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1"/>
      </font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1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1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1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1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1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1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1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1"/>
      </font>
    </dxf>
    <dxf>
      <font>
        <color theme="1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1"/>
      </font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1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1"/>
      </font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0"/>
      </font>
    </dxf>
    <dxf>
      <font>
        <color theme="1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1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1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1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1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1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1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1"/>
      </font>
    </dxf>
    <dxf>
      <font>
        <color theme="1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022F88"/>
      <color rgb="FFE74429"/>
      <color rgb="FF0051C8"/>
      <color rgb="FF024E74"/>
      <color rgb="FF002254"/>
      <color rgb="FF00388A"/>
      <color rgb="FF0066FF"/>
      <color rgb="FF0F6FD9"/>
      <color rgb="FF055881"/>
      <color rgb="FF186B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685800</xdr:colOff>
          <xdr:row>0</xdr:row>
          <xdr:rowOff>66675</xdr:rowOff>
        </xdr:from>
        <xdr:to>
          <xdr:col>21</xdr:col>
          <xdr:colOff>561975</xdr:colOff>
          <xdr:row>1</xdr:row>
          <xdr:rowOff>0</xdr:rowOff>
        </xdr:to>
        <xdr:sp macro="" textlink="">
          <xdr:nvSpPr>
            <xdr:cNvPr id="5139" name="Button 19" hidden="1">
              <a:extLst>
                <a:ext uri="{63B3BB69-23CF-44E3-9099-C40C66FF867C}">
                  <a14:compatExt spid="_x0000_s5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AIDE 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561974</xdr:colOff>
      <xdr:row>14</xdr:row>
      <xdr:rowOff>57151</xdr:rowOff>
    </xdr:from>
    <xdr:to>
      <xdr:col>10</xdr:col>
      <xdr:colOff>790575</xdr:colOff>
      <xdr:row>17</xdr:row>
      <xdr:rowOff>85726</xdr:rowOff>
    </xdr:to>
    <xdr:sp macro="[0]!Affiche_Formulaire" textlink="">
      <xdr:nvSpPr>
        <xdr:cNvPr id="7" name="Rectangle à coins arrondis 6"/>
        <xdr:cNvSpPr/>
      </xdr:nvSpPr>
      <xdr:spPr>
        <a:xfrm>
          <a:off x="6372224" y="2667001"/>
          <a:ext cx="3581401" cy="571500"/>
        </a:xfrm>
        <a:prstGeom prst="roundRect">
          <a:avLst/>
        </a:prstGeom>
        <a:solidFill>
          <a:srgbClr val="022F88"/>
        </a:solidFill>
        <a:ln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500" b="1"/>
            <a:t>SAISIE RAPIDE</a:t>
          </a:r>
        </a:p>
      </xdr:txBody>
    </xdr:sp>
    <xdr:clientData/>
  </xdr:twoCellAnchor>
  <xdr:twoCellAnchor>
    <xdr:from>
      <xdr:col>7</xdr:col>
      <xdr:colOff>0</xdr:colOff>
      <xdr:row>18</xdr:row>
      <xdr:rowOff>66675</xdr:rowOff>
    </xdr:from>
    <xdr:to>
      <xdr:col>10</xdr:col>
      <xdr:colOff>411300</xdr:colOff>
      <xdr:row>20</xdr:row>
      <xdr:rowOff>136725</xdr:rowOff>
    </xdr:to>
    <xdr:grpSp>
      <xdr:nvGrpSpPr>
        <xdr:cNvPr id="20" name="Groupe 19"/>
        <xdr:cNvGrpSpPr/>
      </xdr:nvGrpSpPr>
      <xdr:grpSpPr>
        <a:xfrm>
          <a:off x="6648450" y="3400425"/>
          <a:ext cx="2925900" cy="432000"/>
          <a:chOff x="1428750" y="2171700"/>
          <a:chExt cx="2925900" cy="432000"/>
        </a:xfrm>
      </xdr:grpSpPr>
      <xdr:sp macro="[0]!Rechercher" textlink="">
        <xdr:nvSpPr>
          <xdr:cNvPr id="8" name="Organigramme : Terminateur 7"/>
          <xdr:cNvSpPr/>
        </xdr:nvSpPr>
        <xdr:spPr>
          <a:xfrm>
            <a:off x="1428750" y="2171700"/>
            <a:ext cx="1440000" cy="432000"/>
          </a:xfrm>
          <a:prstGeom prst="flowChartTerminator">
            <a:avLst/>
          </a:prstGeom>
          <a:ln/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1">
            <a:schemeClr val="accent6"/>
          </a:lnRef>
          <a:fillRef idx="1002">
            <a:schemeClr val="lt2"/>
          </a:fillRef>
          <a:effectRef idx="2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>
                <a:solidFill>
                  <a:schemeClr val="tx1"/>
                </a:solidFill>
              </a:rPr>
              <a:t>RECHERCHER</a:t>
            </a:r>
          </a:p>
        </xdr:txBody>
      </xdr:sp>
      <xdr:sp macro="[0]!Menu" textlink="">
        <xdr:nvSpPr>
          <xdr:cNvPr id="34" name="Organigramme : Terminateur 33"/>
          <xdr:cNvSpPr/>
        </xdr:nvSpPr>
        <xdr:spPr>
          <a:xfrm>
            <a:off x="2914650" y="2171700"/>
            <a:ext cx="1440000" cy="432000"/>
          </a:xfrm>
          <a:prstGeom prst="flowChartTerminator">
            <a:avLst/>
          </a:prstGeom>
          <a:ln/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1">
            <a:schemeClr val="accent6"/>
          </a:lnRef>
          <a:fillRef idx="1002">
            <a:schemeClr val="lt2"/>
          </a:fillRef>
          <a:effectRef idx="2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>
                <a:solidFill>
                  <a:schemeClr val="tx1"/>
                </a:solidFill>
              </a:rPr>
              <a:t>CHOISIR</a:t>
            </a:r>
            <a:r>
              <a:rPr lang="fr-FR" sz="1000" b="1" baseline="0">
                <a:solidFill>
                  <a:schemeClr val="tx1"/>
                </a:solidFill>
              </a:rPr>
              <a:t> ONGLET</a:t>
            </a:r>
            <a:endParaRPr lang="fr-FR" sz="1000" b="1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15</xdr:col>
      <xdr:colOff>47625</xdr:colOff>
      <xdr:row>29</xdr:row>
      <xdr:rowOff>19050</xdr:rowOff>
    </xdr:from>
    <xdr:to>
      <xdr:col>18</xdr:col>
      <xdr:colOff>420823</xdr:colOff>
      <xdr:row>33</xdr:row>
      <xdr:rowOff>15150</xdr:rowOff>
    </xdr:to>
    <xdr:grpSp>
      <xdr:nvGrpSpPr>
        <xdr:cNvPr id="18" name="Groupe 17"/>
        <xdr:cNvGrpSpPr/>
      </xdr:nvGrpSpPr>
      <xdr:grpSpPr>
        <a:xfrm>
          <a:off x="13401675" y="5343525"/>
          <a:ext cx="2887798" cy="720000"/>
          <a:chOff x="1266825" y="3667125"/>
          <a:chExt cx="2887798" cy="720000"/>
        </a:xfrm>
        <a:solidFill>
          <a:schemeClr val="accent2">
            <a:lumMod val="60000"/>
            <a:lumOff val="40000"/>
          </a:schemeClr>
        </a:solidFill>
      </xdr:grpSpPr>
      <xdr:sp macro="[0]!ouvrir_fichier" textlink="">
        <xdr:nvSpPr>
          <xdr:cNvPr id="15" name="Organigramme : Carte perforée 14"/>
          <xdr:cNvSpPr/>
        </xdr:nvSpPr>
        <xdr:spPr>
          <a:xfrm>
            <a:off x="1266825" y="3667125"/>
            <a:ext cx="1440000" cy="720000"/>
          </a:xfrm>
          <a:prstGeom prst="flowChartPunchedCard">
            <a:avLst/>
          </a:prstGeom>
          <a:grpFill/>
          <a:ln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Communes</a:t>
            </a:r>
            <a:r>
              <a:rPr lang="fr-FR" sz="1100" b="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 limitrophes</a:t>
            </a:r>
            <a:endPara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  <xdr:sp macro="[0]!ouvrir_attestation" textlink="">
        <xdr:nvSpPr>
          <xdr:cNvPr id="36" name="Organigramme : Carte perforée 35"/>
          <xdr:cNvSpPr/>
        </xdr:nvSpPr>
        <xdr:spPr>
          <a:xfrm flipH="1">
            <a:off x="2714623" y="3667125"/>
            <a:ext cx="1440000" cy="720000"/>
          </a:xfrm>
          <a:prstGeom prst="flowChartPunchedCard">
            <a:avLst/>
          </a:prstGeom>
          <a:grpFill/>
          <a:ln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Attestation</a:t>
            </a:r>
            <a:r>
              <a:rPr lang="fr-FR" sz="1100" b="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 de présence</a:t>
            </a:r>
            <a:endPara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</xdr:grpSp>
    <xdr:clientData/>
  </xdr:twoCellAnchor>
  <xdr:twoCellAnchor>
    <xdr:from>
      <xdr:col>16</xdr:col>
      <xdr:colOff>142875</xdr:colOff>
      <xdr:row>13</xdr:row>
      <xdr:rowOff>142874</xdr:rowOff>
    </xdr:from>
    <xdr:to>
      <xdr:col>18</xdr:col>
      <xdr:colOff>371475</xdr:colOff>
      <xdr:row>19</xdr:row>
      <xdr:rowOff>158627</xdr:rowOff>
    </xdr:to>
    <xdr:grpSp>
      <xdr:nvGrpSpPr>
        <xdr:cNvPr id="31" name="Groupe 30"/>
        <xdr:cNvGrpSpPr/>
      </xdr:nvGrpSpPr>
      <xdr:grpSpPr>
        <a:xfrm>
          <a:off x="14335125" y="2571749"/>
          <a:ext cx="1905000" cy="1101603"/>
          <a:chOff x="14097000" y="2781299"/>
          <a:chExt cx="1905000" cy="1101603"/>
        </a:xfrm>
      </xdr:grpSpPr>
      <xdr:sp macro="[0]!suivigest_nume20162017" textlink="">
        <xdr:nvSpPr>
          <xdr:cNvPr id="21" name="Organigramme : Processus 20"/>
          <xdr:cNvSpPr/>
        </xdr:nvSpPr>
        <xdr:spPr>
          <a:xfrm>
            <a:off x="14106525" y="3428999"/>
            <a:ext cx="1895475" cy="453903"/>
          </a:xfrm>
          <a:prstGeom prst="flowChartProcess">
            <a:avLst/>
          </a:prstGeom>
          <a:gradFill flip="none" rotWithShape="1">
            <a:gsLst>
              <a:gs pos="0">
                <a:srgbClr val="E74429">
                  <a:shade val="30000"/>
                  <a:satMod val="115000"/>
                </a:srgbClr>
              </a:gs>
              <a:gs pos="50000">
                <a:srgbClr val="E74429">
                  <a:shade val="67500"/>
                  <a:satMod val="115000"/>
                </a:srgbClr>
              </a:gs>
              <a:gs pos="100000">
                <a:srgbClr val="E74429">
                  <a:shade val="100000"/>
                  <a:satMod val="115000"/>
                </a:srgbClr>
              </a:gs>
            </a:gsLst>
            <a:path path="circle">
              <a:fillToRect t="100000" r="100000"/>
            </a:path>
            <a:tileRect l="-100000" b="-100000"/>
          </a:gradFill>
          <a:ln>
            <a:solidFill>
              <a:schemeClr val="tx1"/>
            </a:solidFill>
          </a:ln>
          <a:scene3d>
            <a:camera prst="orthographicFront"/>
            <a:lightRig rig="threePt" dir="t"/>
          </a:scene3d>
          <a:sp3d>
            <a:bevelT w="152400" h="50800" prst="softRound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/>
              <a:t>NUM-E*</a:t>
            </a:r>
            <a:r>
              <a:rPr lang="fr-FR" sz="1000" b="1" baseline="0"/>
              <a:t> 2016-2017</a:t>
            </a:r>
            <a:endParaRPr lang="fr-FR" sz="1000" b="1"/>
          </a:p>
        </xdr:txBody>
      </xdr:sp>
      <xdr:sp macro="[0]!suivi_des_fiches_de_laison_nume" textlink="">
        <xdr:nvSpPr>
          <xdr:cNvPr id="41" name="Organigramme : Processus 40"/>
          <xdr:cNvSpPr/>
        </xdr:nvSpPr>
        <xdr:spPr>
          <a:xfrm>
            <a:off x="14097000" y="2781299"/>
            <a:ext cx="1895475" cy="561976"/>
          </a:xfrm>
          <a:prstGeom prst="flowChartProcess">
            <a:avLst/>
          </a:prstGeom>
          <a:gradFill flip="none" rotWithShape="1">
            <a:gsLst>
              <a:gs pos="0">
                <a:srgbClr val="E74429">
                  <a:shade val="30000"/>
                  <a:satMod val="115000"/>
                </a:srgbClr>
              </a:gs>
              <a:gs pos="50000">
                <a:srgbClr val="E74429">
                  <a:shade val="67500"/>
                  <a:satMod val="115000"/>
                </a:srgbClr>
              </a:gs>
              <a:gs pos="100000">
                <a:srgbClr val="E74429">
                  <a:shade val="100000"/>
                  <a:satMod val="115000"/>
                </a:srgbClr>
              </a:gs>
            </a:gsLst>
            <a:path path="circle">
              <a:fillToRect t="100000" r="100000"/>
            </a:path>
            <a:tileRect l="-100000" b="-100000"/>
          </a:gradFill>
          <a:ln>
            <a:solidFill>
              <a:schemeClr val="tx1"/>
            </a:solidFill>
          </a:ln>
          <a:scene3d>
            <a:camera prst="orthographicFront"/>
            <a:lightRig rig="threePt" dir="t"/>
          </a:scene3d>
          <a:sp3d>
            <a:bevelT w="152400" h="50800" prst="softRound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/>
              <a:t>Gestion</a:t>
            </a:r>
            <a:r>
              <a:rPr lang="fr-FR" sz="1000" b="1" baseline="0"/>
              <a:t> des fiches de liaison NUM-E* 2016-2017</a:t>
            </a:r>
            <a:endParaRPr lang="fr-FR" sz="1000" b="1"/>
          </a:p>
        </xdr:txBody>
      </xdr:sp>
    </xdr:grpSp>
    <xdr:clientData/>
  </xdr:twoCellAnchor>
  <xdr:twoCellAnchor>
    <xdr:from>
      <xdr:col>16</xdr:col>
      <xdr:colOff>66675</xdr:colOff>
      <xdr:row>3</xdr:row>
      <xdr:rowOff>66675</xdr:rowOff>
    </xdr:from>
    <xdr:to>
      <xdr:col>18</xdr:col>
      <xdr:colOff>609600</xdr:colOff>
      <xdr:row>11</xdr:row>
      <xdr:rowOff>133350</xdr:rowOff>
    </xdr:to>
    <xdr:grpSp>
      <xdr:nvGrpSpPr>
        <xdr:cNvPr id="23" name="Groupe 22"/>
        <xdr:cNvGrpSpPr/>
      </xdr:nvGrpSpPr>
      <xdr:grpSpPr>
        <a:xfrm>
          <a:off x="14258925" y="685800"/>
          <a:ext cx="2219325" cy="1514475"/>
          <a:chOff x="11534775" y="1724025"/>
          <a:chExt cx="1714500" cy="1514475"/>
        </a:xfrm>
      </xdr:grpSpPr>
      <xdr:sp macro="[0]!suivi_gest_2015" textlink="">
        <xdr:nvSpPr>
          <xdr:cNvPr id="22" name="Arrondir un rectangle à un seul coin 21"/>
          <xdr:cNvSpPr/>
        </xdr:nvSpPr>
        <xdr:spPr>
          <a:xfrm>
            <a:off x="11534775" y="1724025"/>
            <a:ext cx="1695450" cy="314325"/>
          </a:xfrm>
          <a:prstGeom prst="round1Rect">
            <a:avLst>
              <a:gd name="adj" fmla="val 50000"/>
            </a:avLst>
          </a:prstGeom>
          <a:gradFill flip="none" rotWithShape="1">
            <a:gsLst>
              <a:gs pos="0">
                <a:schemeClr val="tx2">
                  <a:lumMod val="60000"/>
                  <a:lumOff val="40000"/>
                  <a:shade val="30000"/>
                  <a:satMod val="115000"/>
                </a:schemeClr>
              </a:gs>
              <a:gs pos="50000">
                <a:schemeClr val="tx2">
                  <a:lumMod val="60000"/>
                  <a:lumOff val="40000"/>
                  <a:shade val="67500"/>
                  <a:satMod val="115000"/>
                </a:schemeClr>
              </a:gs>
              <a:gs pos="100000">
                <a:schemeClr val="tx2">
                  <a:lumMod val="60000"/>
                  <a:lumOff val="40000"/>
                  <a:shade val="100000"/>
                  <a:satMod val="115000"/>
                </a:schemeClr>
              </a:gs>
            </a:gsLst>
            <a:path path="circle">
              <a:fillToRect t="100000" r="100000"/>
            </a:path>
            <a:tileRect l="-100000" b="-100000"/>
          </a:gradFill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900"/>
              <a:t>Suivi</a:t>
            </a:r>
            <a:r>
              <a:rPr lang="fr-FR" sz="900" baseline="0"/>
              <a:t> gest année civile 2015</a:t>
            </a:r>
            <a:endParaRPr lang="fr-FR" sz="900"/>
          </a:p>
        </xdr:txBody>
      </xdr:sp>
      <xdr:sp macro="[0]!suivi_gest_2016" textlink="">
        <xdr:nvSpPr>
          <xdr:cNvPr id="43" name="Arrondir un rectangle à un seul coin 42"/>
          <xdr:cNvSpPr/>
        </xdr:nvSpPr>
        <xdr:spPr>
          <a:xfrm>
            <a:off x="11553825" y="2124075"/>
            <a:ext cx="1695450" cy="314325"/>
          </a:xfrm>
          <a:prstGeom prst="round1Rect">
            <a:avLst>
              <a:gd name="adj" fmla="val 50000"/>
            </a:avLst>
          </a:prstGeom>
          <a:gradFill flip="none" rotWithShape="1">
            <a:gsLst>
              <a:gs pos="0">
                <a:schemeClr val="tx2">
                  <a:lumMod val="60000"/>
                  <a:lumOff val="40000"/>
                  <a:shade val="30000"/>
                  <a:satMod val="115000"/>
                </a:schemeClr>
              </a:gs>
              <a:gs pos="50000">
                <a:schemeClr val="tx2">
                  <a:lumMod val="60000"/>
                  <a:lumOff val="40000"/>
                  <a:shade val="67500"/>
                  <a:satMod val="115000"/>
                </a:schemeClr>
              </a:gs>
              <a:gs pos="100000">
                <a:schemeClr val="tx2">
                  <a:lumMod val="60000"/>
                  <a:lumOff val="40000"/>
                  <a:shade val="100000"/>
                  <a:satMod val="115000"/>
                </a:schemeClr>
              </a:gs>
            </a:gsLst>
            <a:path path="circle">
              <a:fillToRect t="100000" r="100000"/>
            </a:path>
            <a:tileRect l="-100000" b="-100000"/>
          </a:gradFill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900"/>
              <a:t>Suivi</a:t>
            </a:r>
            <a:r>
              <a:rPr lang="fr-FR" sz="900" baseline="0"/>
              <a:t> gest Janvier à Août 2016</a:t>
            </a:r>
            <a:endParaRPr lang="fr-FR" sz="900"/>
          </a:p>
        </xdr:txBody>
      </xdr:sp>
      <xdr:sp macro="[0]!suivi_gest_num" textlink="">
        <xdr:nvSpPr>
          <xdr:cNvPr id="44" name="Arrondir un rectangle à un seul coin 43"/>
          <xdr:cNvSpPr/>
        </xdr:nvSpPr>
        <xdr:spPr>
          <a:xfrm>
            <a:off x="11553825" y="2533650"/>
            <a:ext cx="1695450" cy="314325"/>
          </a:xfrm>
          <a:prstGeom prst="round1Rect">
            <a:avLst>
              <a:gd name="adj" fmla="val 50000"/>
            </a:avLst>
          </a:prstGeom>
          <a:gradFill flip="none" rotWithShape="1">
            <a:gsLst>
              <a:gs pos="0">
                <a:schemeClr val="tx2">
                  <a:lumMod val="60000"/>
                  <a:lumOff val="40000"/>
                  <a:shade val="30000"/>
                  <a:satMod val="115000"/>
                </a:schemeClr>
              </a:gs>
              <a:gs pos="50000">
                <a:schemeClr val="tx2">
                  <a:lumMod val="60000"/>
                  <a:lumOff val="40000"/>
                  <a:shade val="67500"/>
                  <a:satMod val="115000"/>
                </a:schemeClr>
              </a:gs>
              <a:gs pos="100000">
                <a:schemeClr val="tx2">
                  <a:lumMod val="60000"/>
                  <a:lumOff val="40000"/>
                  <a:shade val="100000"/>
                  <a:satMod val="115000"/>
                </a:schemeClr>
              </a:gs>
            </a:gsLst>
            <a:path path="circle">
              <a:fillToRect t="100000" r="100000"/>
            </a:path>
            <a:tileRect l="-100000" b="-100000"/>
          </a:gradFill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900"/>
              <a:t>Suivi gest  sept à déc 2015</a:t>
            </a:r>
          </a:p>
        </xdr:txBody>
      </xdr:sp>
      <xdr:sp macro="[0]!suivi_reforme_clg" textlink="">
        <xdr:nvSpPr>
          <xdr:cNvPr id="45" name="Arrondir un rectangle à un seul coin 44"/>
          <xdr:cNvSpPr/>
        </xdr:nvSpPr>
        <xdr:spPr>
          <a:xfrm>
            <a:off x="11553825" y="2924175"/>
            <a:ext cx="1695450" cy="314325"/>
          </a:xfrm>
          <a:prstGeom prst="round1Rect">
            <a:avLst>
              <a:gd name="adj" fmla="val 50000"/>
            </a:avLst>
          </a:prstGeom>
          <a:gradFill flip="none" rotWithShape="1">
            <a:gsLst>
              <a:gs pos="0">
                <a:schemeClr val="tx2">
                  <a:lumMod val="60000"/>
                  <a:lumOff val="40000"/>
                  <a:shade val="30000"/>
                  <a:satMod val="115000"/>
                </a:schemeClr>
              </a:gs>
              <a:gs pos="50000">
                <a:schemeClr val="tx2">
                  <a:lumMod val="60000"/>
                  <a:lumOff val="40000"/>
                  <a:shade val="67500"/>
                  <a:satMod val="115000"/>
                </a:schemeClr>
              </a:gs>
              <a:gs pos="100000">
                <a:schemeClr val="tx2">
                  <a:lumMod val="60000"/>
                  <a:lumOff val="40000"/>
                  <a:shade val="100000"/>
                  <a:satMod val="115000"/>
                </a:schemeClr>
              </a:gs>
            </a:gsLst>
            <a:path path="circle">
              <a:fillToRect t="100000" r="100000"/>
            </a:path>
            <a:tileRect l="-100000" b="-100000"/>
          </a:gradFill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900"/>
              <a:t>Suivi gest réforme </a:t>
            </a:r>
          </a:p>
        </xdr:txBody>
      </xdr:sp>
    </xdr:grpSp>
    <xdr:clientData/>
  </xdr:twoCellAnchor>
  <xdr:oneCellAnchor>
    <xdr:from>
      <xdr:col>0</xdr:col>
      <xdr:colOff>0</xdr:colOff>
      <xdr:row>4</xdr:row>
      <xdr:rowOff>32814</xdr:rowOff>
    </xdr:from>
    <xdr:ext cx="7027452" cy="1710261"/>
    <xdr:sp macro="" textlink="">
      <xdr:nvSpPr>
        <xdr:cNvPr id="30" name="Rectangle 29"/>
        <xdr:cNvSpPr/>
      </xdr:nvSpPr>
      <xdr:spPr>
        <a:xfrm>
          <a:off x="0" y="832914"/>
          <a:ext cx="7027452" cy="1710261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33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Suivi</a:t>
          </a:r>
          <a:r>
            <a:rPr lang="fr-FR" sz="33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Gest</a:t>
          </a:r>
          <a:r>
            <a:rPr lang="fr-FR" sz="33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</a:t>
          </a:r>
          <a:r>
            <a:rPr lang="fr-FR" sz="3500" b="1" cap="none" spc="50" baseline="0">
              <a:ln w="0"/>
              <a:solidFill>
                <a:srgbClr val="FF0000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2016-2017</a:t>
          </a:r>
          <a:endParaRPr lang="fr-FR" sz="3500" b="1" cap="none" spc="0">
            <a:ln w="0"/>
            <a:solidFill>
              <a:srgbClr val="FF0000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twoCellAnchor>
    <xdr:from>
      <xdr:col>2</xdr:col>
      <xdr:colOff>847725</xdr:colOff>
      <xdr:row>19</xdr:row>
      <xdr:rowOff>161925</xdr:rowOff>
    </xdr:from>
    <xdr:to>
      <xdr:col>3</xdr:col>
      <xdr:colOff>628650</xdr:colOff>
      <xdr:row>37</xdr:row>
      <xdr:rowOff>123825</xdr:rowOff>
    </xdr:to>
    <xdr:sp macro="" textlink="">
      <xdr:nvSpPr>
        <xdr:cNvPr id="2" name="Flèche vers le bas 1"/>
        <xdr:cNvSpPr/>
      </xdr:nvSpPr>
      <xdr:spPr>
        <a:xfrm>
          <a:off x="2524125" y="3676650"/>
          <a:ext cx="733425" cy="3228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514350</xdr:colOff>
      <xdr:row>14</xdr:row>
      <xdr:rowOff>114300</xdr:rowOff>
    </xdr:from>
    <xdr:to>
      <xdr:col>4</xdr:col>
      <xdr:colOff>1162050</xdr:colOff>
      <xdr:row>19</xdr:row>
      <xdr:rowOff>28575</xdr:rowOff>
    </xdr:to>
    <xdr:sp macro="" textlink="">
      <xdr:nvSpPr>
        <xdr:cNvPr id="3" name="Rectangle 2"/>
        <xdr:cNvSpPr/>
      </xdr:nvSpPr>
      <xdr:spPr>
        <a:xfrm>
          <a:off x="1352550" y="2724150"/>
          <a:ext cx="3276600" cy="819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ENDROIT</a:t>
          </a:r>
          <a:r>
            <a:rPr lang="fr-FR" sz="1100" baseline="0"/>
            <a:t> OU JE SOUHAITE COPIER MES LIGNES 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0</xdr:colOff>
      <xdr:row>17</xdr:row>
      <xdr:rowOff>42338</xdr:rowOff>
    </xdr:from>
    <xdr:ext cx="184730" cy="896399"/>
    <xdr:sp macro="" textlink="">
      <xdr:nvSpPr>
        <xdr:cNvPr id="3" name="Rectangle 2"/>
        <xdr:cNvSpPr/>
      </xdr:nvSpPr>
      <xdr:spPr>
        <a:xfrm>
          <a:off x="11461458" y="3061763"/>
          <a:ext cx="184730" cy="89639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endParaRPr lang="fr-FR" sz="5400" b="1" cap="none" spc="0">
            <a:ln/>
            <a:solidFill>
              <a:schemeClr val="accent3"/>
            </a:solidFill>
            <a:effectLst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0</xdr:row>
          <xdr:rowOff>123825</xdr:rowOff>
        </xdr:from>
        <xdr:to>
          <xdr:col>0</xdr:col>
          <xdr:colOff>695325</xdr:colOff>
          <xdr:row>0</xdr:row>
          <xdr:rowOff>371475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790575</xdr:colOff>
          <xdr:row>0</xdr:row>
          <xdr:rowOff>104775</xdr:rowOff>
        </xdr:from>
        <xdr:to>
          <xdr:col>1</xdr:col>
          <xdr:colOff>857250</xdr:colOff>
          <xdr:row>0</xdr:row>
          <xdr:rowOff>371475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Ajouter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0</xdr:row>
          <xdr:rowOff>114300</xdr:rowOff>
        </xdr:from>
        <xdr:to>
          <xdr:col>12</xdr:col>
          <xdr:colOff>819150</xdr:colOff>
          <xdr:row>0</xdr:row>
          <xdr:rowOff>352425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Relance Formateur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200025</xdr:colOff>
          <xdr:row>0</xdr:row>
          <xdr:rowOff>133350</xdr:rowOff>
        </xdr:from>
        <xdr:to>
          <xdr:col>8</xdr:col>
          <xdr:colOff>1724025</xdr:colOff>
          <xdr:row>0</xdr:row>
          <xdr:rowOff>361950</xdr:rowOff>
        </xdr:to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Envoyer mail accueil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il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1</xdr:row>
          <xdr:rowOff>581025</xdr:rowOff>
        </xdr:from>
        <xdr:to>
          <xdr:col>10</xdr:col>
          <xdr:colOff>1647825</xdr:colOff>
          <xdr:row>1</xdr:row>
          <xdr:rowOff>752475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Envoyer LE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232833</xdr:colOff>
      <xdr:row>4</xdr:row>
      <xdr:rowOff>10584</xdr:rowOff>
    </xdr:from>
    <xdr:to>
      <xdr:col>10</xdr:col>
      <xdr:colOff>21166</xdr:colOff>
      <xdr:row>6</xdr:row>
      <xdr:rowOff>148167</xdr:rowOff>
    </xdr:to>
    <xdr:sp macro="" textlink="">
      <xdr:nvSpPr>
        <xdr:cNvPr id="2" name="Rectangle 1"/>
        <xdr:cNvSpPr/>
      </xdr:nvSpPr>
      <xdr:spPr>
        <a:xfrm>
          <a:off x="10202333" y="1957917"/>
          <a:ext cx="2571750" cy="77258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 CELLULE</a:t>
          </a:r>
          <a:r>
            <a:rPr lang="fr-FR" sz="1100" baseline="0"/>
            <a:t> "DATE DE STAGE" se colore en rouge au bout de 20 jours. Et se colore en vert si la celulle "Retour LE" est complétée</a:t>
          </a:r>
          <a:endParaRPr lang="fr-FR" sz="1100"/>
        </a:p>
      </xdr:txBody>
    </xdr:sp>
    <xdr:clientData/>
  </xdr:twoCellAnchor>
  <xdr:twoCellAnchor>
    <xdr:from>
      <xdr:col>9</xdr:col>
      <xdr:colOff>836083</xdr:colOff>
      <xdr:row>2</xdr:row>
      <xdr:rowOff>243417</xdr:rowOff>
    </xdr:from>
    <xdr:to>
      <xdr:col>11</xdr:col>
      <xdr:colOff>275166</xdr:colOff>
      <xdr:row>5</xdr:row>
      <xdr:rowOff>222250</xdr:rowOff>
    </xdr:to>
    <xdr:cxnSp macro="">
      <xdr:nvCxnSpPr>
        <xdr:cNvPr id="5" name="Connecteur droit avec flèche 4"/>
        <xdr:cNvCxnSpPr/>
      </xdr:nvCxnSpPr>
      <xdr:spPr>
        <a:xfrm flipV="1">
          <a:off x="12700000" y="1555750"/>
          <a:ext cx="2106083" cy="93133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740833</xdr:colOff>
      <xdr:row>2</xdr:row>
      <xdr:rowOff>264584</xdr:rowOff>
    </xdr:from>
    <xdr:to>
      <xdr:col>8</xdr:col>
      <xdr:colOff>296333</xdr:colOff>
      <xdr:row>4</xdr:row>
      <xdr:rowOff>243417</xdr:rowOff>
    </xdr:to>
    <xdr:cxnSp macro="">
      <xdr:nvCxnSpPr>
        <xdr:cNvPr id="7" name="Connecteur droit avec flèche 6"/>
        <xdr:cNvCxnSpPr/>
      </xdr:nvCxnSpPr>
      <xdr:spPr>
        <a:xfrm flipH="1" flipV="1">
          <a:off x="9821333" y="1576917"/>
          <a:ext cx="444500" cy="61383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0</xdr:colOff>
      <xdr:row>14</xdr:row>
      <xdr:rowOff>0</xdr:rowOff>
    </xdr:from>
    <xdr:ext cx="184730" cy="896399"/>
    <xdr:sp macro="" textlink="">
      <xdr:nvSpPr>
        <xdr:cNvPr id="2" name="Rectangle 1"/>
        <xdr:cNvSpPr/>
      </xdr:nvSpPr>
      <xdr:spPr>
        <a:xfrm>
          <a:off x="16097250" y="8271938"/>
          <a:ext cx="184730" cy="89639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endParaRPr lang="fr-FR" sz="5400" b="1" cap="none" spc="0">
            <a:ln/>
            <a:solidFill>
              <a:schemeClr val="accent3"/>
            </a:solidFill>
            <a:effectLst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0</xdr:row>
          <xdr:rowOff>123825</xdr:rowOff>
        </xdr:from>
        <xdr:to>
          <xdr:col>0</xdr:col>
          <xdr:colOff>695325</xdr:colOff>
          <xdr:row>0</xdr:row>
          <xdr:rowOff>371475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790575</xdr:colOff>
          <xdr:row>0</xdr:row>
          <xdr:rowOff>104775</xdr:rowOff>
        </xdr:from>
        <xdr:to>
          <xdr:col>1</xdr:col>
          <xdr:colOff>857250</xdr:colOff>
          <xdr:row>0</xdr:row>
          <xdr:rowOff>371475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Ajouter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38100</xdr:colOff>
          <xdr:row>0</xdr:row>
          <xdr:rowOff>104775</xdr:rowOff>
        </xdr:from>
        <xdr:to>
          <xdr:col>12</xdr:col>
          <xdr:colOff>847725</xdr:colOff>
          <xdr:row>0</xdr:row>
          <xdr:rowOff>342900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Relance Formateur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0</xdr:row>
          <xdr:rowOff>133350</xdr:rowOff>
        </xdr:from>
        <xdr:to>
          <xdr:col>8</xdr:col>
          <xdr:colOff>1628775</xdr:colOff>
          <xdr:row>0</xdr:row>
          <xdr:rowOff>361950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Envoyer mail accueil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il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104775</xdr:colOff>
          <xdr:row>1</xdr:row>
          <xdr:rowOff>581025</xdr:rowOff>
        </xdr:from>
        <xdr:to>
          <xdr:col>10</xdr:col>
          <xdr:colOff>1666875</xdr:colOff>
          <xdr:row>1</xdr:row>
          <xdr:rowOff>752475</xdr:rowOff>
        </xdr:to>
        <xdr:sp macro="" textlink="">
          <xdr:nvSpPr>
            <xdr:cNvPr id="11271" name="Button 7" hidden="1">
              <a:extLst>
                <a:ext uri="{63B3BB69-23CF-44E3-9099-C40C66FF867C}">
                  <a14:compatExt spid="_x0000_s11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Envoyer LE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0</xdr:colOff>
      <xdr:row>20</xdr:row>
      <xdr:rowOff>0</xdr:rowOff>
    </xdr:from>
    <xdr:ext cx="184730" cy="896399"/>
    <xdr:sp macro="" textlink="">
      <xdr:nvSpPr>
        <xdr:cNvPr id="2" name="Rectangle 1"/>
        <xdr:cNvSpPr/>
      </xdr:nvSpPr>
      <xdr:spPr>
        <a:xfrm>
          <a:off x="16097250" y="8271938"/>
          <a:ext cx="184730" cy="89639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endParaRPr lang="fr-FR" sz="5400" b="1" cap="none" spc="0">
            <a:ln/>
            <a:solidFill>
              <a:schemeClr val="accent3"/>
            </a:solidFill>
            <a:effectLst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0</xdr:row>
          <xdr:rowOff>123825</xdr:rowOff>
        </xdr:from>
        <xdr:to>
          <xdr:col>0</xdr:col>
          <xdr:colOff>695325</xdr:colOff>
          <xdr:row>0</xdr:row>
          <xdr:rowOff>371475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790575</xdr:colOff>
          <xdr:row>0</xdr:row>
          <xdr:rowOff>104775</xdr:rowOff>
        </xdr:from>
        <xdr:to>
          <xdr:col>1</xdr:col>
          <xdr:colOff>857250</xdr:colOff>
          <xdr:row>0</xdr:row>
          <xdr:rowOff>371475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Ajouter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38100</xdr:colOff>
          <xdr:row>0</xdr:row>
          <xdr:rowOff>104775</xdr:rowOff>
        </xdr:from>
        <xdr:to>
          <xdr:col>12</xdr:col>
          <xdr:colOff>847725</xdr:colOff>
          <xdr:row>0</xdr:row>
          <xdr:rowOff>342900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Relance Formateur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0</xdr:row>
          <xdr:rowOff>133350</xdr:rowOff>
        </xdr:from>
        <xdr:to>
          <xdr:col>8</xdr:col>
          <xdr:colOff>1628775</xdr:colOff>
          <xdr:row>0</xdr:row>
          <xdr:rowOff>361950</xdr:rowOff>
        </xdr:to>
        <xdr:sp macro="" textlink="">
          <xdr:nvSpPr>
            <xdr:cNvPr id="12292" name="Button 4" hidden="1">
              <a:extLst>
                <a:ext uri="{63B3BB69-23CF-44E3-9099-C40C66FF867C}">
                  <a14:compatExt spid="_x0000_s12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Envoyer mail accueil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il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114300</xdr:colOff>
          <xdr:row>1</xdr:row>
          <xdr:rowOff>590550</xdr:rowOff>
        </xdr:from>
        <xdr:to>
          <xdr:col>10</xdr:col>
          <xdr:colOff>1676400</xdr:colOff>
          <xdr:row>1</xdr:row>
          <xdr:rowOff>762000</xdr:rowOff>
        </xdr:to>
        <xdr:sp macro="" textlink="">
          <xdr:nvSpPr>
            <xdr:cNvPr id="12294" name="Button 6" hidden="1">
              <a:extLst>
                <a:ext uri="{63B3BB69-23CF-44E3-9099-C40C66FF867C}">
                  <a14:compatExt spid="_x0000_s12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Envoyer 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Facette">
  <a:themeElements>
    <a:clrScheme name="Facette">
      <a:dk1>
        <a:sysClr val="windowText" lastClr="000000"/>
      </a:dk1>
      <a:lt1>
        <a:sysClr val="window" lastClr="FFFFFF"/>
      </a:lt1>
      <a:dk2>
        <a:srgbClr val="2C3C43"/>
      </a:dk2>
      <a:lt2>
        <a:srgbClr val="EBEBEB"/>
      </a:lt2>
      <a:accent1>
        <a:srgbClr val="90C226"/>
      </a:accent1>
      <a:accent2>
        <a:srgbClr val="54A021"/>
      </a:accent2>
      <a:accent3>
        <a:srgbClr val="E6B91E"/>
      </a:accent3>
      <a:accent4>
        <a:srgbClr val="E76618"/>
      </a:accent4>
      <a:accent5>
        <a:srgbClr val="C42F1A"/>
      </a:accent5>
      <a:accent6>
        <a:srgbClr val="918655"/>
      </a:accent6>
      <a:hlink>
        <a:srgbClr val="99CA3C"/>
      </a:hlink>
      <a:folHlink>
        <a:srgbClr val="B9D181"/>
      </a:folHlink>
    </a:clrScheme>
    <a:fontScheme name="Facette">
      <a:majorFont>
        <a:latin typeface="Trebuchet MS" panose="020B0603020202020204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 panose="020B0603020202020204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oin à bandes">
      <a:fillStyleLst>
        <a:solidFill>
          <a:schemeClr val="phClr"/>
        </a:solidFill>
        <a:solidFill>
          <a:schemeClr val="phClr">
            <a:tint val="50000"/>
          </a:schemeClr>
        </a:solidFill>
        <a:gradFill rotWithShape="1">
          <a:gsLst>
            <a:gs pos="0">
              <a:schemeClr val="phClr"/>
            </a:gs>
            <a:gs pos="90000">
              <a:schemeClr val="phClr">
                <a:shade val="100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53975" cap="flat" cmpd="dbl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17779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brightRoom" dir="t"/>
          </a:scene3d>
          <a:sp3d extrusionH="12700" contourW="25400" prstMaterial="flat">
            <a:bevelT w="63500" h="152400" prst="angle"/>
            <a:contourClr>
              <a:schemeClr val="phClr">
                <a:shade val="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4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blabla@blabla.fr" TargetMode="External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omments" Target="../comments1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0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Relationship Id="rId9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6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5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4.xml"/><Relationship Id="rId5" Type="http://schemas.openxmlformats.org/officeDocument/2006/relationships/ctrlProp" Target="../ctrlProps/ctrlProp13.xml"/><Relationship Id="rId4" Type="http://schemas.openxmlformats.org/officeDocument/2006/relationships/ctrlProp" Target="../ctrlProps/ctrlProp12.xml"/><Relationship Id="rId9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T60"/>
  <sheetViews>
    <sheetView showGridLines="0" tabSelected="1" topLeftCell="A31" zoomScaleNormal="100" workbookViewId="0">
      <selection activeCell="M9" sqref="M9"/>
    </sheetView>
  </sheetViews>
  <sheetFormatPr baseColWidth="10" defaultRowHeight="14.25"/>
  <cols>
    <col min="1" max="2" width="11" style="123"/>
    <col min="3" max="3" width="12.5" style="123" customWidth="1"/>
    <col min="4" max="4" width="11" style="123"/>
    <col min="5" max="5" width="19.75" style="123" customWidth="1"/>
    <col min="6" max="6" width="11" style="124"/>
    <col min="7" max="10" width="11" style="123"/>
    <col min="11" max="11" width="11" style="166"/>
    <col min="12" max="19" width="11" style="123"/>
    <col min="20" max="20" width="8.5" style="123" customWidth="1"/>
    <col min="21" max="16384" width="11" style="123"/>
  </cols>
  <sheetData>
    <row r="1" spans="1:46" ht="20.25">
      <c r="A1" s="307" t="s">
        <v>40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248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1"/>
      <c r="AK1" s="141"/>
      <c r="AL1" s="132"/>
      <c r="AM1" s="132"/>
      <c r="AN1" s="132"/>
      <c r="AO1" s="132"/>
      <c r="AP1" s="132"/>
      <c r="AQ1" s="132"/>
      <c r="AR1" s="132"/>
      <c r="AS1" s="132"/>
      <c r="AT1" s="132"/>
    </row>
    <row r="2" spans="1:46" ht="14.25" customHeight="1">
      <c r="A2" s="250"/>
      <c r="B2" s="131"/>
      <c r="C2" s="131"/>
      <c r="D2" s="131"/>
      <c r="E2" s="131"/>
      <c r="F2" s="131"/>
      <c r="G2" s="131"/>
      <c r="H2" s="131"/>
      <c r="I2" s="131"/>
      <c r="J2" s="131"/>
      <c r="K2" s="168"/>
      <c r="L2" s="131"/>
      <c r="M2" s="122"/>
      <c r="N2" s="122"/>
      <c r="O2" s="154"/>
      <c r="P2" s="154"/>
      <c r="Q2" s="251"/>
      <c r="R2" s="251"/>
      <c r="S2" s="252"/>
      <c r="T2" s="155"/>
      <c r="U2" s="155"/>
      <c r="V2" s="155"/>
      <c r="W2" s="155"/>
      <c r="X2" s="155"/>
      <c r="Y2" s="155"/>
      <c r="Z2" s="155"/>
      <c r="AA2" s="155"/>
      <c r="AB2" s="155"/>
      <c r="AC2" s="155"/>
      <c r="AD2" s="155"/>
      <c r="AE2" s="155"/>
      <c r="AF2" s="155"/>
      <c r="AG2" s="155"/>
      <c r="AH2" s="155"/>
      <c r="AI2" s="155"/>
      <c r="AJ2" s="155"/>
      <c r="AK2" s="141"/>
      <c r="AL2" s="132"/>
      <c r="AM2" s="132"/>
      <c r="AN2" s="132"/>
      <c r="AO2" s="132"/>
      <c r="AP2" s="132"/>
      <c r="AQ2" s="132"/>
      <c r="AR2" s="132"/>
      <c r="AS2" s="132"/>
      <c r="AT2" s="132"/>
    </row>
    <row r="3" spans="1:46">
      <c r="A3" s="253"/>
      <c r="B3" s="245"/>
      <c r="C3" s="245"/>
      <c r="D3" s="245"/>
      <c r="E3" s="245"/>
      <c r="F3" s="246"/>
      <c r="G3" s="245"/>
      <c r="H3" s="245"/>
      <c r="I3" s="245"/>
      <c r="J3" s="245"/>
      <c r="K3" s="247"/>
      <c r="L3" s="245"/>
      <c r="M3" s="245"/>
      <c r="N3" s="245"/>
      <c r="O3" s="251"/>
      <c r="P3" s="251"/>
      <c r="Q3" s="251"/>
      <c r="R3" s="251"/>
      <c r="S3" s="252"/>
      <c r="T3" s="155"/>
      <c r="U3" s="155"/>
      <c r="V3" s="155"/>
      <c r="W3" s="155"/>
      <c r="X3" s="155"/>
      <c r="Y3" s="155"/>
      <c r="Z3" s="155"/>
      <c r="AA3" s="155"/>
      <c r="AB3" s="155"/>
      <c r="AC3" s="155"/>
      <c r="AD3" s="155"/>
      <c r="AE3" s="155"/>
      <c r="AF3" s="155"/>
      <c r="AG3" s="155"/>
      <c r="AH3" s="155"/>
      <c r="AI3" s="155"/>
      <c r="AJ3" s="155"/>
      <c r="AK3" s="141"/>
    </row>
    <row r="4" spans="1:46">
      <c r="A4" s="254"/>
      <c r="B4" s="120"/>
      <c r="C4" s="120"/>
      <c r="D4" s="120"/>
      <c r="E4" s="120"/>
      <c r="F4" s="121"/>
      <c r="G4" s="120"/>
      <c r="H4" s="163"/>
      <c r="I4" s="122"/>
      <c r="J4" s="163"/>
      <c r="K4" s="167"/>
      <c r="L4" s="122"/>
      <c r="M4" s="122"/>
      <c r="N4" s="122"/>
      <c r="O4" s="154"/>
      <c r="P4" s="142"/>
      <c r="Q4" s="255" t="s">
        <v>0</v>
      </c>
      <c r="R4" s="251"/>
      <c r="S4" s="252"/>
      <c r="T4" s="155"/>
      <c r="U4" s="155"/>
      <c r="V4" s="155"/>
      <c r="W4" s="155"/>
      <c r="X4" s="155"/>
      <c r="Y4" s="155"/>
      <c r="Z4" s="155"/>
      <c r="AA4" s="155"/>
      <c r="AB4" s="155"/>
      <c r="AC4" s="155"/>
      <c r="AD4" s="155"/>
      <c r="AE4" s="155"/>
      <c r="AF4" s="155"/>
      <c r="AG4" s="155"/>
      <c r="AH4" s="155"/>
      <c r="AI4" s="155"/>
      <c r="AJ4" s="155"/>
      <c r="AK4" s="141"/>
      <c r="AL4" s="132"/>
      <c r="AM4" s="132"/>
      <c r="AN4" s="132"/>
      <c r="AO4" s="132"/>
    </row>
    <row r="5" spans="1:46">
      <c r="A5" s="254"/>
      <c r="B5" s="120"/>
      <c r="C5" s="120"/>
      <c r="D5" s="120"/>
      <c r="E5" s="120"/>
      <c r="F5" s="121"/>
      <c r="G5" s="120"/>
      <c r="H5" s="122"/>
      <c r="I5" s="122"/>
      <c r="J5" s="163"/>
      <c r="K5" s="167"/>
      <c r="L5" s="122"/>
      <c r="M5" s="122"/>
      <c r="N5" s="122"/>
      <c r="O5" s="154"/>
      <c r="P5" s="142"/>
      <c r="Q5" s="255" t="s">
        <v>1</v>
      </c>
      <c r="R5" s="251"/>
      <c r="S5" s="252"/>
      <c r="T5" s="155"/>
      <c r="U5" s="155"/>
      <c r="V5" s="155"/>
      <c r="W5" s="155"/>
      <c r="X5" s="155"/>
      <c r="Y5" s="155"/>
      <c r="Z5" s="155"/>
      <c r="AA5" s="155"/>
      <c r="AB5" s="155"/>
      <c r="AC5" s="155"/>
      <c r="AD5" s="155"/>
      <c r="AE5" s="155"/>
      <c r="AF5" s="155"/>
      <c r="AG5" s="155"/>
      <c r="AH5" s="155"/>
      <c r="AI5" s="155"/>
      <c r="AJ5" s="155"/>
      <c r="AK5" s="141"/>
    </row>
    <row r="6" spans="1:46">
      <c r="A6" s="254"/>
      <c r="B6" s="120"/>
      <c r="C6" s="120"/>
      <c r="D6" s="120"/>
      <c r="E6" s="120"/>
      <c r="F6" s="121"/>
      <c r="G6" s="120"/>
      <c r="H6" s="122"/>
      <c r="I6" s="122"/>
      <c r="J6" s="122"/>
      <c r="K6" s="167"/>
      <c r="L6" s="122"/>
      <c r="M6" s="122"/>
      <c r="N6" s="122"/>
      <c r="O6" s="154"/>
      <c r="P6" s="142"/>
      <c r="Q6" s="255" t="s">
        <v>3</v>
      </c>
      <c r="R6" s="251"/>
      <c r="S6" s="252"/>
      <c r="T6" s="155"/>
      <c r="U6" s="15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55"/>
      <c r="AH6" s="155"/>
      <c r="AI6" s="155"/>
      <c r="AJ6" s="155"/>
      <c r="AK6" s="141"/>
    </row>
    <row r="7" spans="1:46">
      <c r="A7" s="253"/>
      <c r="B7" s="245"/>
      <c r="C7" s="245"/>
      <c r="D7" s="245"/>
      <c r="E7" s="245"/>
      <c r="F7" s="246"/>
      <c r="G7" s="245"/>
      <c r="H7" s="245"/>
      <c r="I7" s="256"/>
      <c r="J7" s="245"/>
      <c r="K7" s="247"/>
      <c r="L7" s="245"/>
      <c r="M7" s="245"/>
      <c r="N7" s="245"/>
      <c r="O7" s="251"/>
      <c r="P7" s="255"/>
      <c r="Q7" s="255" t="s">
        <v>39</v>
      </c>
      <c r="R7" s="251"/>
      <c r="S7" s="252"/>
      <c r="T7" s="155"/>
      <c r="U7" s="155"/>
      <c r="V7" s="155"/>
      <c r="W7" s="155"/>
      <c r="X7" s="155"/>
      <c r="Y7" s="155"/>
      <c r="Z7" s="155"/>
      <c r="AA7" s="155"/>
      <c r="AB7" s="155"/>
      <c r="AC7" s="155"/>
      <c r="AD7" s="155"/>
      <c r="AE7" s="155"/>
      <c r="AF7" s="155"/>
      <c r="AG7" s="155"/>
      <c r="AH7" s="155"/>
      <c r="AI7" s="155"/>
      <c r="AJ7" s="155"/>
      <c r="AK7" s="141"/>
    </row>
    <row r="8" spans="1:46">
      <c r="A8" s="253"/>
      <c r="B8" s="245"/>
      <c r="C8" s="245"/>
      <c r="D8" s="245"/>
      <c r="E8" s="245"/>
      <c r="F8" s="246"/>
      <c r="G8" s="245"/>
      <c r="H8" s="257"/>
      <c r="I8" s="245"/>
      <c r="J8" s="245"/>
      <c r="K8" s="247"/>
      <c r="L8" s="245"/>
      <c r="M8" s="245"/>
      <c r="N8" s="245"/>
      <c r="O8" s="251"/>
      <c r="P8" s="255"/>
      <c r="Q8" s="255" t="s">
        <v>41</v>
      </c>
      <c r="R8" s="251"/>
      <c r="S8" s="252"/>
      <c r="T8" s="155"/>
      <c r="U8" s="155"/>
      <c r="V8" s="155"/>
      <c r="W8" s="155"/>
      <c r="X8" s="155"/>
      <c r="Y8" s="155"/>
      <c r="Z8" s="155"/>
      <c r="AA8" s="155"/>
      <c r="AB8" s="155"/>
      <c r="AC8" s="155"/>
      <c r="AD8" s="155"/>
      <c r="AE8" s="155"/>
      <c r="AF8" s="155"/>
      <c r="AG8" s="155"/>
      <c r="AH8" s="155"/>
      <c r="AI8" s="155"/>
      <c r="AJ8" s="155"/>
      <c r="AK8" s="141"/>
    </row>
    <row r="9" spans="1:46">
      <c r="A9" s="253"/>
      <c r="B9" s="245"/>
      <c r="C9" s="245"/>
      <c r="D9" s="245"/>
      <c r="E9" s="245"/>
      <c r="F9" s="246"/>
      <c r="G9" s="245"/>
      <c r="H9" s="245"/>
      <c r="I9" s="245"/>
      <c r="J9" s="245"/>
      <c r="K9" s="247"/>
      <c r="L9" s="245"/>
      <c r="M9" s="245"/>
      <c r="N9" s="245"/>
      <c r="O9" s="251"/>
      <c r="P9" s="255"/>
      <c r="Q9" s="255" t="s">
        <v>2</v>
      </c>
      <c r="R9" s="251"/>
      <c r="S9" s="252"/>
      <c r="T9" s="155"/>
      <c r="U9" s="155"/>
      <c r="V9" s="155"/>
      <c r="W9" s="155"/>
      <c r="X9" s="155"/>
      <c r="Y9" s="155"/>
      <c r="Z9" s="155"/>
      <c r="AA9" s="155"/>
      <c r="AB9" s="155"/>
      <c r="AC9" s="155"/>
      <c r="AD9" s="155"/>
      <c r="AE9" s="155"/>
      <c r="AF9" s="155"/>
      <c r="AG9" s="155"/>
      <c r="AH9" s="155"/>
      <c r="AI9" s="155"/>
      <c r="AJ9" s="155"/>
      <c r="AK9" s="141"/>
    </row>
    <row r="10" spans="1:46">
      <c r="A10" s="253"/>
      <c r="B10" s="245"/>
      <c r="C10" s="245"/>
      <c r="D10" s="245"/>
      <c r="E10" s="245"/>
      <c r="F10" s="246"/>
      <c r="G10" s="245"/>
      <c r="H10" s="245"/>
      <c r="I10" s="245"/>
      <c r="J10" s="245"/>
      <c r="K10" s="247"/>
      <c r="L10" s="245"/>
      <c r="M10" s="245"/>
      <c r="N10" s="245"/>
      <c r="O10" s="251"/>
      <c r="P10" s="255"/>
      <c r="Q10" s="255"/>
      <c r="R10" s="251"/>
      <c r="S10" s="252"/>
      <c r="T10" s="155"/>
      <c r="U10" s="155"/>
      <c r="V10" s="155"/>
      <c r="W10" s="155"/>
      <c r="X10" s="155"/>
      <c r="Y10" s="155"/>
      <c r="Z10" s="155"/>
      <c r="AA10" s="155"/>
      <c r="AB10" s="155"/>
      <c r="AC10" s="155"/>
      <c r="AD10" s="155"/>
      <c r="AE10" s="155"/>
      <c r="AF10" s="155"/>
      <c r="AG10" s="155"/>
      <c r="AH10" s="155"/>
      <c r="AI10" s="155"/>
      <c r="AJ10" s="155"/>
      <c r="AK10" s="141"/>
    </row>
    <row r="11" spans="1:46">
      <c r="A11" s="253"/>
      <c r="B11" s="245"/>
      <c r="C11" s="245"/>
      <c r="D11" s="245"/>
      <c r="E11" s="245"/>
      <c r="F11" s="246"/>
      <c r="G11" s="245"/>
      <c r="H11" s="245"/>
      <c r="I11" s="245"/>
      <c r="J11" s="245"/>
      <c r="K11" s="247"/>
      <c r="L11" s="245"/>
      <c r="M11" s="245"/>
      <c r="N11" s="245"/>
      <c r="O11" s="251"/>
      <c r="P11" s="255"/>
      <c r="Q11" s="255"/>
      <c r="R11" s="251"/>
      <c r="S11" s="252"/>
      <c r="T11" s="155"/>
      <c r="U11" s="155"/>
      <c r="V11" s="155"/>
      <c r="W11" s="155"/>
      <c r="X11" s="155"/>
      <c r="Y11" s="155"/>
      <c r="Z11" s="155"/>
      <c r="AA11" s="155"/>
      <c r="AB11" s="155"/>
      <c r="AC11" s="155"/>
      <c r="AD11" s="155"/>
      <c r="AE11" s="155"/>
      <c r="AF11" s="155"/>
      <c r="AG11" s="155"/>
      <c r="AH11" s="155"/>
      <c r="AI11" s="155"/>
      <c r="AJ11" s="155"/>
      <c r="AK11" s="141"/>
    </row>
    <row r="12" spans="1:46">
      <c r="A12" s="253"/>
      <c r="B12" s="245"/>
      <c r="C12" s="245"/>
      <c r="D12" s="245"/>
      <c r="E12" s="245"/>
      <c r="F12" s="246"/>
      <c r="G12" s="245"/>
      <c r="H12" s="245"/>
      <c r="I12" s="245"/>
      <c r="J12" s="245"/>
      <c r="K12" s="247"/>
      <c r="L12" s="245"/>
      <c r="M12" s="245"/>
      <c r="N12" s="258"/>
      <c r="O12" s="259"/>
      <c r="P12" s="260"/>
      <c r="Q12" s="260"/>
      <c r="R12" s="259"/>
      <c r="S12" s="261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5"/>
      <c r="AF12" s="155"/>
      <c r="AG12" s="155"/>
      <c r="AH12" s="155"/>
      <c r="AI12" s="155"/>
      <c r="AJ12" s="155"/>
      <c r="AK12" s="141"/>
    </row>
    <row r="13" spans="1:46">
      <c r="A13" s="253"/>
      <c r="B13" s="245"/>
      <c r="C13" s="245"/>
      <c r="D13" s="245"/>
      <c r="E13" s="245"/>
      <c r="F13" s="246"/>
      <c r="G13" s="245"/>
      <c r="H13" s="245"/>
      <c r="I13" s="256"/>
      <c r="J13" s="245"/>
      <c r="K13" s="247"/>
      <c r="L13" s="245"/>
      <c r="M13" s="245"/>
      <c r="N13" s="245"/>
      <c r="O13" s="251"/>
      <c r="P13" s="255"/>
      <c r="Q13" s="255"/>
      <c r="R13" s="251"/>
      <c r="S13" s="252"/>
      <c r="T13" s="155"/>
      <c r="U13" s="155"/>
      <c r="V13" s="155"/>
      <c r="W13" s="155"/>
      <c r="X13" s="155"/>
      <c r="Y13" s="155"/>
      <c r="Z13" s="155"/>
      <c r="AA13" s="155"/>
      <c r="AB13" s="155"/>
      <c r="AC13" s="155"/>
      <c r="AD13" s="155"/>
      <c r="AE13" s="155"/>
      <c r="AF13" s="155"/>
      <c r="AG13" s="155"/>
      <c r="AH13" s="155"/>
      <c r="AI13" s="155"/>
      <c r="AJ13" s="155"/>
      <c r="AK13" s="141"/>
    </row>
    <row r="14" spans="1:46">
      <c r="A14" s="253"/>
      <c r="B14" s="245"/>
      <c r="C14" s="251"/>
      <c r="D14" s="245"/>
      <c r="E14" s="251"/>
      <c r="F14" s="246"/>
      <c r="G14" s="245"/>
      <c r="H14" s="245"/>
      <c r="I14" s="245"/>
      <c r="J14" s="245"/>
      <c r="K14" s="247"/>
      <c r="L14" s="245"/>
      <c r="M14" s="245"/>
      <c r="N14" s="245"/>
      <c r="O14" s="251"/>
      <c r="P14" s="255"/>
      <c r="Q14" s="255"/>
      <c r="R14" s="251"/>
      <c r="S14" s="252"/>
      <c r="T14" s="155"/>
      <c r="U14" s="155"/>
      <c r="V14" s="155"/>
      <c r="W14" s="155"/>
      <c r="X14" s="155"/>
      <c r="Y14" s="155"/>
      <c r="Z14" s="155"/>
      <c r="AA14" s="155"/>
      <c r="AB14" s="155"/>
      <c r="AC14" s="155"/>
      <c r="AD14" s="155"/>
      <c r="AE14" s="155"/>
      <c r="AF14" s="155"/>
      <c r="AG14" s="155"/>
      <c r="AH14" s="155"/>
      <c r="AI14" s="155"/>
      <c r="AJ14" s="155"/>
      <c r="AK14" s="141"/>
    </row>
    <row r="15" spans="1:46">
      <c r="A15" s="253"/>
      <c r="B15" s="245"/>
      <c r="C15" s="245"/>
      <c r="D15" s="245"/>
      <c r="E15" s="245"/>
      <c r="F15" s="246"/>
      <c r="G15" s="245"/>
      <c r="H15" s="245"/>
      <c r="I15" s="245"/>
      <c r="J15" s="245"/>
      <c r="K15" s="247"/>
      <c r="L15" s="245"/>
      <c r="M15" s="245"/>
      <c r="N15" s="245"/>
      <c r="O15" s="251"/>
      <c r="P15" s="255"/>
      <c r="Q15" s="255"/>
      <c r="R15" s="251"/>
      <c r="S15" s="252"/>
      <c r="T15" s="155"/>
      <c r="U15" s="155"/>
      <c r="V15" s="155"/>
      <c r="W15" s="155"/>
      <c r="X15" s="155"/>
      <c r="Y15" s="155"/>
      <c r="Z15" s="155"/>
      <c r="AA15" s="155"/>
      <c r="AB15" s="155"/>
      <c r="AC15" s="155"/>
      <c r="AD15" s="155"/>
      <c r="AE15" s="155"/>
      <c r="AF15" s="155"/>
      <c r="AG15" s="155"/>
      <c r="AH15" s="155"/>
      <c r="AI15" s="155"/>
      <c r="AJ15" s="155"/>
      <c r="AK15" s="141"/>
    </row>
    <row r="16" spans="1:46">
      <c r="A16" s="253"/>
      <c r="B16" s="245"/>
      <c r="C16" s="245"/>
      <c r="D16" s="245"/>
      <c r="E16" s="245"/>
      <c r="F16" s="246"/>
      <c r="G16" s="245"/>
      <c r="H16" s="245"/>
      <c r="I16" s="245"/>
      <c r="J16" s="245"/>
      <c r="K16" s="247"/>
      <c r="L16" s="245"/>
      <c r="M16" s="245"/>
      <c r="N16" s="245"/>
      <c r="O16" s="251"/>
      <c r="P16" s="251"/>
      <c r="Q16" s="251"/>
      <c r="R16" s="251"/>
      <c r="S16" s="252"/>
      <c r="T16" s="155"/>
      <c r="U16" s="155"/>
      <c r="V16" s="155"/>
      <c r="W16" s="155"/>
      <c r="X16" s="155"/>
      <c r="Y16" s="155"/>
      <c r="Z16" s="155"/>
      <c r="AA16" s="155"/>
      <c r="AB16" s="155"/>
      <c r="AC16" s="155"/>
      <c r="AD16" s="155"/>
      <c r="AE16" s="155"/>
      <c r="AF16" s="155"/>
      <c r="AG16" s="155"/>
      <c r="AH16" s="155"/>
      <c r="AI16" s="155"/>
      <c r="AJ16" s="155"/>
      <c r="AK16" s="141"/>
    </row>
    <row r="17" spans="1:37">
      <c r="A17" s="253"/>
      <c r="B17" s="245"/>
      <c r="C17" s="245"/>
      <c r="D17" s="245"/>
      <c r="E17" s="245"/>
      <c r="F17" s="246"/>
      <c r="G17" s="245"/>
      <c r="H17" s="245"/>
      <c r="I17" s="245"/>
      <c r="J17" s="245"/>
      <c r="K17" s="247"/>
      <c r="L17" s="245"/>
      <c r="M17" s="245"/>
      <c r="N17" s="245"/>
      <c r="O17" s="251"/>
      <c r="P17" s="251"/>
      <c r="Q17" s="251"/>
      <c r="R17" s="251"/>
      <c r="S17" s="252"/>
      <c r="T17" s="155"/>
      <c r="U17" s="155"/>
      <c r="V17" s="155"/>
      <c r="W17" s="155"/>
      <c r="X17" s="155"/>
      <c r="Y17" s="155"/>
      <c r="Z17" s="155"/>
      <c r="AA17" s="155"/>
      <c r="AB17" s="155"/>
      <c r="AC17" s="155"/>
      <c r="AD17" s="155"/>
      <c r="AE17" s="155"/>
      <c r="AF17" s="155"/>
      <c r="AG17" s="155"/>
      <c r="AH17" s="155"/>
      <c r="AI17" s="155"/>
      <c r="AJ17" s="155"/>
      <c r="AK17" s="141"/>
    </row>
    <row r="18" spans="1:37">
      <c r="A18" s="253"/>
      <c r="B18" s="245"/>
      <c r="C18" s="245"/>
      <c r="D18" s="245"/>
      <c r="E18" s="245"/>
      <c r="F18" s="246"/>
      <c r="G18" s="245"/>
      <c r="H18" s="245"/>
      <c r="I18" s="245"/>
      <c r="J18" s="245"/>
      <c r="K18" s="247"/>
      <c r="L18" s="245"/>
      <c r="M18" s="245"/>
      <c r="N18" s="245"/>
      <c r="O18" s="251"/>
      <c r="P18" s="251"/>
      <c r="Q18" s="251"/>
      <c r="R18" s="251"/>
      <c r="S18" s="252"/>
      <c r="T18" s="155"/>
      <c r="U18" s="155"/>
      <c r="V18" s="155"/>
      <c r="W18" s="155"/>
      <c r="X18" s="155"/>
      <c r="Y18" s="155"/>
      <c r="Z18" s="155"/>
      <c r="AA18" s="155"/>
      <c r="AB18" s="155"/>
      <c r="AC18" s="155"/>
      <c r="AD18" s="155"/>
      <c r="AE18" s="155"/>
      <c r="AF18" s="155"/>
      <c r="AG18" s="155"/>
      <c r="AH18" s="155"/>
      <c r="AI18" s="155"/>
      <c r="AJ18" s="155"/>
      <c r="AK18" s="141"/>
    </row>
    <row r="19" spans="1:37">
      <c r="A19" s="253"/>
      <c r="B19" s="245"/>
      <c r="C19" s="245"/>
      <c r="D19" s="245"/>
      <c r="E19" s="245"/>
      <c r="F19" s="246"/>
      <c r="G19" s="245"/>
      <c r="H19" s="245"/>
      <c r="I19" s="245"/>
      <c r="J19" s="245"/>
      <c r="K19" s="247"/>
      <c r="L19" s="245"/>
      <c r="M19" s="245"/>
      <c r="N19" s="245"/>
      <c r="O19" s="251"/>
      <c r="P19" s="251"/>
      <c r="Q19" s="251"/>
      <c r="R19" s="251"/>
      <c r="S19" s="252"/>
      <c r="T19" s="155"/>
      <c r="U19" s="155"/>
      <c r="V19" s="155"/>
      <c r="W19" s="155"/>
      <c r="X19" s="155"/>
      <c r="Y19" s="155"/>
      <c r="Z19" s="155"/>
      <c r="AA19" s="155"/>
      <c r="AB19" s="155"/>
      <c r="AC19" s="155"/>
      <c r="AD19" s="155"/>
      <c r="AE19" s="155"/>
      <c r="AF19" s="155"/>
      <c r="AG19" s="155"/>
      <c r="AH19" s="155"/>
      <c r="AI19" s="155"/>
      <c r="AJ19" s="155"/>
      <c r="AK19" s="141"/>
    </row>
    <row r="20" spans="1:37">
      <c r="A20" s="253"/>
      <c r="B20" s="245"/>
      <c r="C20" s="245"/>
      <c r="D20" s="245"/>
      <c r="E20" s="245"/>
      <c r="F20" s="246"/>
      <c r="G20" s="245"/>
      <c r="H20" s="245"/>
      <c r="I20" s="245"/>
      <c r="J20" s="245"/>
      <c r="K20" s="247"/>
      <c r="L20" s="245"/>
      <c r="M20" s="245"/>
      <c r="N20" s="245"/>
      <c r="O20" s="251"/>
      <c r="P20" s="251"/>
      <c r="Q20" s="251"/>
      <c r="R20" s="251"/>
      <c r="S20" s="252"/>
      <c r="T20" s="155"/>
      <c r="U20" s="155"/>
      <c r="V20" s="155"/>
      <c r="W20" s="155"/>
      <c r="X20" s="155"/>
      <c r="Y20" s="155"/>
      <c r="Z20" s="155"/>
      <c r="AA20" s="155"/>
      <c r="AB20" s="155"/>
      <c r="AC20" s="155"/>
      <c r="AD20" s="155"/>
      <c r="AE20" s="155"/>
      <c r="AF20" s="155"/>
      <c r="AG20" s="155"/>
      <c r="AH20" s="155"/>
      <c r="AI20" s="155"/>
      <c r="AJ20" s="155"/>
      <c r="AK20" s="141"/>
    </row>
    <row r="21" spans="1:37">
      <c r="A21" s="253"/>
      <c r="B21" s="245"/>
      <c r="C21" s="245"/>
      <c r="D21" s="245"/>
      <c r="E21" s="245"/>
      <c r="F21" s="246"/>
      <c r="G21" s="245"/>
      <c r="H21" s="245"/>
      <c r="I21" s="245"/>
      <c r="J21" s="245"/>
      <c r="K21" s="247"/>
      <c r="L21" s="245"/>
      <c r="M21" s="245"/>
      <c r="N21" s="245"/>
      <c r="O21" s="251"/>
      <c r="P21" s="251"/>
      <c r="Q21" s="251"/>
      <c r="R21" s="251"/>
      <c r="S21" s="252"/>
      <c r="T21" s="155"/>
      <c r="U21" s="155"/>
      <c r="V21" s="155"/>
      <c r="W21" s="155"/>
      <c r="X21" s="155"/>
      <c r="Y21" s="155"/>
      <c r="Z21" s="155"/>
      <c r="AA21" s="155"/>
      <c r="AB21" s="155"/>
      <c r="AC21" s="155"/>
      <c r="AD21" s="155"/>
      <c r="AE21" s="155"/>
      <c r="AF21" s="155"/>
      <c r="AG21" s="155"/>
      <c r="AH21" s="155"/>
      <c r="AI21" s="155"/>
      <c r="AJ21" s="155"/>
      <c r="AK21" s="141"/>
    </row>
    <row r="22" spans="1:37">
      <c r="A22" s="253"/>
      <c r="B22" s="245"/>
      <c r="C22" s="245"/>
      <c r="D22" s="245"/>
      <c r="E22" s="245"/>
      <c r="F22" s="246"/>
      <c r="G22" s="245"/>
      <c r="H22" s="245"/>
      <c r="I22" s="245"/>
      <c r="J22" s="245"/>
      <c r="K22" s="247"/>
      <c r="L22" s="245"/>
      <c r="M22" s="245"/>
      <c r="N22" s="245"/>
      <c r="O22" s="251"/>
      <c r="P22" s="251"/>
      <c r="Q22" s="251"/>
      <c r="R22" s="251"/>
      <c r="S22" s="252"/>
      <c r="T22" s="155"/>
      <c r="U22" s="155"/>
      <c r="V22" s="155"/>
      <c r="W22" s="155"/>
      <c r="X22" s="155"/>
      <c r="Y22" s="155"/>
      <c r="Z22" s="155"/>
      <c r="AA22" s="155"/>
      <c r="AB22" s="155"/>
      <c r="AC22" s="155"/>
      <c r="AD22" s="155"/>
      <c r="AE22" s="155"/>
      <c r="AF22" s="155"/>
      <c r="AG22" s="155"/>
      <c r="AH22" s="155"/>
      <c r="AI22" s="155"/>
      <c r="AJ22" s="155"/>
      <c r="AK22" s="141"/>
    </row>
    <row r="23" spans="1:37">
      <c r="A23" s="253"/>
      <c r="B23" s="245"/>
      <c r="C23" s="245"/>
      <c r="D23" s="245"/>
      <c r="E23" s="245"/>
      <c r="F23" s="246"/>
      <c r="G23" s="245"/>
      <c r="H23" s="245"/>
      <c r="I23" s="245"/>
      <c r="J23" s="245"/>
      <c r="K23" s="247"/>
      <c r="L23" s="245"/>
      <c r="M23" s="245"/>
      <c r="N23" s="245"/>
      <c r="O23" s="251"/>
      <c r="P23" s="251"/>
      <c r="Q23" s="251"/>
      <c r="R23" s="251"/>
      <c r="S23" s="252"/>
      <c r="T23" s="155"/>
      <c r="U23" s="155"/>
      <c r="V23" s="155"/>
      <c r="W23" s="155"/>
      <c r="X23" s="155"/>
      <c r="Y23" s="155"/>
      <c r="Z23" s="155"/>
      <c r="AA23" s="155"/>
      <c r="AB23" s="155"/>
      <c r="AC23" s="155"/>
      <c r="AD23" s="155"/>
      <c r="AE23" s="155"/>
      <c r="AF23" s="155"/>
      <c r="AG23" s="155"/>
      <c r="AH23" s="155"/>
      <c r="AI23" s="155"/>
      <c r="AJ23" s="155"/>
      <c r="AK23" s="141"/>
    </row>
    <row r="24" spans="1:37">
      <c r="A24" s="253"/>
      <c r="B24" s="245"/>
      <c r="C24" s="245"/>
      <c r="D24" s="245"/>
      <c r="E24" s="245"/>
      <c r="F24" s="246"/>
      <c r="G24" s="245"/>
      <c r="H24" s="245"/>
      <c r="I24" s="245"/>
      <c r="J24" s="245"/>
      <c r="K24" s="247"/>
      <c r="L24" s="245"/>
      <c r="M24" s="245"/>
      <c r="N24" s="245"/>
      <c r="O24" s="251"/>
      <c r="P24" s="251"/>
      <c r="Q24" s="251"/>
      <c r="R24" s="251"/>
      <c r="S24" s="252"/>
      <c r="T24" s="155"/>
      <c r="U24" s="155"/>
      <c r="V24" s="155"/>
      <c r="W24" s="155"/>
      <c r="X24" s="155"/>
      <c r="Y24" s="155"/>
      <c r="Z24" s="155"/>
      <c r="AA24" s="155"/>
      <c r="AB24" s="155"/>
      <c r="AC24" s="155"/>
      <c r="AD24" s="155"/>
      <c r="AE24" s="155"/>
      <c r="AF24" s="155"/>
      <c r="AG24" s="155"/>
      <c r="AH24" s="155"/>
      <c r="AI24" s="155"/>
      <c r="AJ24" s="155"/>
      <c r="AK24" s="141"/>
    </row>
    <row r="25" spans="1:37">
      <c r="A25" s="253"/>
      <c r="B25" s="245"/>
      <c r="C25" s="245"/>
      <c r="D25" s="245"/>
      <c r="E25" s="245"/>
      <c r="F25" s="246"/>
      <c r="G25" s="245"/>
      <c r="H25" s="245"/>
      <c r="I25" s="245"/>
      <c r="J25" s="245"/>
      <c r="K25" s="247"/>
      <c r="L25" s="245"/>
      <c r="M25" s="245"/>
      <c r="N25" s="245"/>
      <c r="O25" s="251"/>
      <c r="P25" s="251"/>
      <c r="Q25" s="251"/>
      <c r="R25" s="251"/>
      <c r="S25" s="252"/>
      <c r="T25" s="155"/>
      <c r="U25" s="155"/>
      <c r="V25" s="155"/>
      <c r="W25" s="155"/>
      <c r="X25" s="155"/>
      <c r="Y25" s="155"/>
      <c r="Z25" s="155"/>
      <c r="AA25" s="155"/>
      <c r="AB25" s="155"/>
      <c r="AC25" s="155"/>
      <c r="AD25" s="155"/>
      <c r="AE25" s="155"/>
      <c r="AF25" s="155"/>
      <c r="AG25" s="155"/>
      <c r="AH25" s="155"/>
      <c r="AI25" s="155"/>
      <c r="AJ25" s="155"/>
      <c r="AK25" s="141"/>
    </row>
    <row r="26" spans="1:37">
      <c r="A26" s="253"/>
      <c r="B26" s="245"/>
      <c r="C26" s="245"/>
      <c r="D26" s="245"/>
      <c r="E26" s="245"/>
      <c r="F26" s="246"/>
      <c r="G26" s="245"/>
      <c r="H26" s="245"/>
      <c r="I26" s="245"/>
      <c r="J26" s="245"/>
      <c r="K26" s="247"/>
      <c r="L26" s="245"/>
      <c r="M26" s="245"/>
      <c r="N26" s="245"/>
      <c r="O26" s="251"/>
      <c r="P26" s="251"/>
      <c r="Q26" s="251"/>
      <c r="R26" s="251"/>
      <c r="S26" s="252"/>
      <c r="T26" s="155"/>
      <c r="U26" s="155"/>
      <c r="V26" s="155"/>
      <c r="W26" s="155"/>
      <c r="X26" s="155"/>
      <c r="Y26" s="155"/>
      <c r="Z26" s="155"/>
      <c r="AA26" s="155"/>
      <c r="AB26" s="155"/>
      <c r="AC26" s="155"/>
      <c r="AD26" s="155"/>
      <c r="AE26" s="155"/>
      <c r="AF26" s="155"/>
      <c r="AG26" s="155"/>
      <c r="AH26" s="155"/>
      <c r="AI26" s="155"/>
      <c r="AJ26" s="155"/>
      <c r="AK26" s="141"/>
    </row>
    <row r="27" spans="1:37">
      <c r="A27" s="253"/>
      <c r="B27" s="245"/>
      <c r="C27" s="245"/>
      <c r="D27" s="245"/>
      <c r="E27" s="245"/>
      <c r="F27" s="246"/>
      <c r="G27" s="245"/>
      <c r="H27" s="245"/>
      <c r="I27" s="245"/>
      <c r="J27" s="245"/>
      <c r="K27" s="247"/>
      <c r="L27" s="245"/>
      <c r="M27" s="245"/>
      <c r="N27" s="245"/>
      <c r="O27" s="251"/>
      <c r="P27" s="251"/>
      <c r="Q27" s="251"/>
      <c r="R27" s="251"/>
      <c r="S27" s="252"/>
      <c r="T27" s="155"/>
      <c r="U27" s="155"/>
      <c r="V27" s="155"/>
      <c r="W27" s="155"/>
      <c r="X27" s="155"/>
      <c r="Y27" s="155"/>
      <c r="Z27" s="155"/>
      <c r="AA27" s="155"/>
      <c r="AB27" s="155"/>
      <c r="AC27" s="155"/>
      <c r="AD27" s="155"/>
      <c r="AE27" s="155"/>
      <c r="AF27" s="155"/>
      <c r="AG27" s="155"/>
      <c r="AH27" s="155"/>
      <c r="AI27" s="155"/>
      <c r="AJ27" s="155"/>
      <c r="AK27" s="141"/>
    </row>
    <row r="28" spans="1:37">
      <c r="A28" s="253"/>
      <c r="B28" s="245"/>
      <c r="C28" s="245"/>
      <c r="D28" s="245"/>
      <c r="E28" s="245"/>
      <c r="F28" s="246"/>
      <c r="G28" s="245"/>
      <c r="H28" s="245"/>
      <c r="I28" s="245"/>
      <c r="J28" s="245"/>
      <c r="K28" s="247"/>
      <c r="L28" s="245"/>
      <c r="M28" s="245"/>
      <c r="N28" s="245"/>
      <c r="O28" s="251"/>
      <c r="P28" s="251"/>
      <c r="Q28" s="251"/>
      <c r="R28" s="251"/>
      <c r="S28" s="252"/>
      <c r="T28" s="155"/>
      <c r="U28" s="155"/>
      <c r="V28" s="155"/>
      <c r="W28" s="155"/>
      <c r="X28" s="155"/>
      <c r="Y28" s="155"/>
      <c r="Z28" s="155"/>
      <c r="AA28" s="155"/>
      <c r="AB28" s="155"/>
      <c r="AC28" s="155"/>
      <c r="AD28" s="155"/>
      <c r="AE28" s="155"/>
      <c r="AF28" s="155"/>
      <c r="AG28" s="155"/>
      <c r="AH28" s="155"/>
      <c r="AI28" s="155"/>
      <c r="AJ28" s="155"/>
      <c r="AK28" s="141"/>
    </row>
    <row r="29" spans="1:37">
      <c r="A29" s="253"/>
      <c r="B29" s="245"/>
      <c r="C29" s="245"/>
      <c r="D29" s="245"/>
      <c r="E29" s="245"/>
      <c r="F29" s="246"/>
      <c r="G29" s="245"/>
      <c r="H29" s="245"/>
      <c r="I29" s="245"/>
      <c r="J29" s="245"/>
      <c r="K29" s="247"/>
      <c r="L29" s="245"/>
      <c r="M29" s="245"/>
      <c r="N29" s="245"/>
      <c r="O29" s="251"/>
      <c r="P29" s="251"/>
      <c r="Q29" s="251"/>
      <c r="R29" s="251"/>
      <c r="S29" s="252"/>
      <c r="T29" s="155"/>
      <c r="U29" s="155"/>
      <c r="V29" s="155"/>
      <c r="W29" s="155"/>
      <c r="X29" s="155"/>
      <c r="Y29" s="155"/>
      <c r="Z29" s="155"/>
      <c r="AA29" s="155"/>
      <c r="AB29" s="155"/>
      <c r="AC29" s="155"/>
      <c r="AD29" s="155"/>
      <c r="AE29" s="155"/>
      <c r="AF29" s="155"/>
      <c r="AG29" s="155"/>
      <c r="AH29" s="155"/>
      <c r="AI29" s="155"/>
      <c r="AJ29" s="155"/>
      <c r="AK29" s="141"/>
    </row>
    <row r="30" spans="1:37">
      <c r="A30" s="253"/>
      <c r="B30" s="245"/>
      <c r="C30" s="245"/>
      <c r="D30" s="245"/>
      <c r="E30" s="245"/>
      <c r="F30" s="246"/>
      <c r="G30" s="245"/>
      <c r="H30" s="245"/>
      <c r="I30" s="245"/>
      <c r="J30" s="245"/>
      <c r="K30" s="247"/>
      <c r="L30" s="245"/>
      <c r="M30" s="245"/>
      <c r="N30" s="245"/>
      <c r="O30" s="251"/>
      <c r="P30" s="251"/>
      <c r="Q30" s="251"/>
      <c r="R30" s="251"/>
      <c r="S30" s="252"/>
      <c r="T30" s="155"/>
      <c r="U30" s="155"/>
      <c r="V30" s="155"/>
      <c r="W30" s="155"/>
      <c r="X30" s="155"/>
      <c r="Y30" s="155"/>
      <c r="Z30" s="155"/>
      <c r="AA30" s="155"/>
      <c r="AB30" s="155"/>
      <c r="AC30" s="155"/>
      <c r="AD30" s="155"/>
      <c r="AE30" s="155"/>
      <c r="AF30" s="155"/>
      <c r="AG30" s="155"/>
      <c r="AH30" s="155"/>
      <c r="AI30" s="155"/>
      <c r="AJ30" s="155"/>
      <c r="AK30" s="141"/>
    </row>
    <row r="31" spans="1:37">
      <c r="A31" s="253"/>
      <c r="B31" s="245"/>
      <c r="C31" s="245"/>
      <c r="D31" s="245"/>
      <c r="E31" s="245"/>
      <c r="F31" s="246"/>
      <c r="G31" s="245"/>
      <c r="H31" s="245"/>
      <c r="I31" s="245"/>
      <c r="J31" s="245"/>
      <c r="K31" s="247"/>
      <c r="L31" s="245"/>
      <c r="M31" s="245"/>
      <c r="N31" s="245"/>
      <c r="O31" s="251"/>
      <c r="P31" s="251"/>
      <c r="Q31" s="251"/>
      <c r="R31" s="251"/>
      <c r="S31" s="252"/>
      <c r="T31" s="155"/>
      <c r="U31" s="155"/>
      <c r="V31" s="155"/>
      <c r="W31" s="155"/>
      <c r="X31" s="155"/>
      <c r="Y31" s="155"/>
      <c r="Z31" s="155"/>
      <c r="AA31" s="155"/>
      <c r="AB31" s="155"/>
      <c r="AC31" s="155"/>
      <c r="AD31" s="155"/>
      <c r="AE31" s="155"/>
      <c r="AF31" s="155"/>
      <c r="AG31" s="155"/>
      <c r="AH31" s="155"/>
      <c r="AI31" s="155"/>
      <c r="AJ31" s="155"/>
      <c r="AK31" s="141"/>
    </row>
    <row r="32" spans="1:37">
      <c r="A32" s="253"/>
      <c r="B32" s="245"/>
      <c r="C32" s="245"/>
      <c r="D32" s="245"/>
      <c r="E32" s="245"/>
      <c r="F32" s="246"/>
      <c r="G32" s="245"/>
      <c r="H32" s="245"/>
      <c r="I32" s="245"/>
      <c r="J32" s="245"/>
      <c r="K32" s="247"/>
      <c r="L32" s="245"/>
      <c r="M32" s="245"/>
      <c r="N32" s="245"/>
      <c r="O32" s="251"/>
      <c r="P32" s="251"/>
      <c r="Q32" s="251"/>
      <c r="R32" s="251"/>
      <c r="S32" s="252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41"/>
    </row>
    <row r="33" spans="1:37">
      <c r="A33" s="253"/>
      <c r="B33" s="245"/>
      <c r="C33" s="245"/>
      <c r="D33" s="245"/>
      <c r="E33" s="245"/>
      <c r="F33" s="246"/>
      <c r="G33" s="245"/>
      <c r="H33" s="245"/>
      <c r="I33" s="245"/>
      <c r="J33" s="245"/>
      <c r="K33" s="247"/>
      <c r="L33" s="245"/>
      <c r="M33" s="245"/>
      <c r="N33" s="245"/>
      <c r="O33" s="251"/>
      <c r="P33" s="251"/>
      <c r="Q33" s="251"/>
      <c r="R33" s="251"/>
      <c r="S33" s="252"/>
      <c r="T33" s="155"/>
      <c r="U33" s="155"/>
      <c r="V33" s="155"/>
      <c r="W33" s="155"/>
      <c r="X33" s="155"/>
      <c r="Y33" s="155"/>
      <c r="Z33" s="155"/>
      <c r="AA33" s="155"/>
      <c r="AB33" s="155"/>
      <c r="AC33" s="155"/>
      <c r="AD33" s="155"/>
      <c r="AE33" s="155"/>
      <c r="AF33" s="155"/>
      <c r="AG33" s="155"/>
      <c r="AH33" s="155"/>
      <c r="AI33" s="155"/>
      <c r="AJ33" s="155"/>
      <c r="AK33" s="141"/>
    </row>
    <row r="34" spans="1:37">
      <c r="A34" s="253"/>
      <c r="B34" s="245"/>
      <c r="C34" s="245"/>
      <c r="D34" s="245"/>
      <c r="E34" s="245"/>
      <c r="F34" s="246"/>
      <c r="G34" s="245"/>
      <c r="H34" s="245"/>
      <c r="I34" s="245"/>
      <c r="J34" s="245"/>
      <c r="K34" s="247"/>
      <c r="L34" s="245"/>
      <c r="M34" s="245"/>
      <c r="N34" s="245"/>
      <c r="O34" s="262"/>
      <c r="P34" s="262"/>
      <c r="Q34" s="262"/>
      <c r="R34" s="262"/>
      <c r="S34" s="263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  <c r="AF34" s="141"/>
      <c r="AG34" s="141"/>
      <c r="AH34" s="141"/>
      <c r="AI34" s="141"/>
      <c r="AJ34" s="141"/>
      <c r="AK34" s="141"/>
    </row>
    <row r="35" spans="1:37" ht="15" thickBot="1">
      <c r="A35" s="264"/>
      <c r="B35" s="265"/>
      <c r="C35" s="265"/>
      <c r="D35" s="265"/>
      <c r="E35" s="265"/>
      <c r="F35" s="266"/>
      <c r="G35" s="265"/>
      <c r="H35" s="265"/>
      <c r="I35" s="265"/>
      <c r="J35" s="265"/>
      <c r="K35" s="267"/>
      <c r="L35" s="265"/>
      <c r="M35" s="265"/>
      <c r="N35" s="265"/>
      <c r="O35" s="268"/>
      <c r="P35" s="268"/>
      <c r="Q35" s="268"/>
      <c r="R35" s="268"/>
      <c r="S35" s="269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141"/>
      <c r="AE35" s="141"/>
      <c r="AF35" s="141"/>
      <c r="AG35" s="141"/>
      <c r="AH35" s="141"/>
      <c r="AI35" s="141"/>
      <c r="AJ35" s="141"/>
      <c r="AK35" s="141"/>
    </row>
    <row r="36" spans="1:37">
      <c r="O36" s="141"/>
      <c r="P36" s="141"/>
      <c r="Q36" s="141"/>
      <c r="R36" s="141"/>
      <c r="S36" s="141"/>
      <c r="T36" s="141"/>
      <c r="U36" s="141"/>
      <c r="V36" s="141"/>
      <c r="W36" s="141"/>
      <c r="X36" s="141"/>
      <c r="Y36" s="141"/>
      <c r="Z36" s="141"/>
      <c r="AA36" s="141"/>
      <c r="AB36" s="141"/>
      <c r="AC36" s="141"/>
      <c r="AD36" s="141"/>
      <c r="AE36" s="141"/>
      <c r="AF36" s="141"/>
      <c r="AG36" s="141"/>
      <c r="AH36" s="141"/>
      <c r="AI36" s="141"/>
      <c r="AJ36" s="141"/>
      <c r="AK36" s="141"/>
    </row>
    <row r="37" spans="1:37">
      <c r="O37" s="141"/>
      <c r="P37" s="141"/>
      <c r="Q37" s="141"/>
      <c r="R37" s="141"/>
      <c r="S37" s="141"/>
      <c r="T37" s="141"/>
      <c r="U37" s="141"/>
      <c r="V37" s="141"/>
      <c r="W37" s="141"/>
      <c r="X37" s="141"/>
      <c r="Y37" s="141"/>
      <c r="Z37" s="141"/>
      <c r="AA37" s="141"/>
      <c r="AB37" s="141"/>
      <c r="AC37" s="141"/>
      <c r="AD37" s="141"/>
      <c r="AE37" s="141"/>
      <c r="AF37" s="141"/>
      <c r="AG37" s="141"/>
      <c r="AH37" s="141"/>
      <c r="AI37" s="141"/>
      <c r="AJ37" s="141"/>
      <c r="AK37" s="141"/>
    </row>
    <row r="38" spans="1:37">
      <c r="O38" s="141"/>
      <c r="P38" s="141"/>
      <c r="Q38" s="141"/>
      <c r="R38" s="141"/>
      <c r="S38" s="141"/>
      <c r="T38" s="141"/>
      <c r="U38" s="141"/>
      <c r="V38" s="141"/>
      <c r="W38" s="141"/>
      <c r="X38" s="141"/>
      <c r="Y38" s="141"/>
      <c r="Z38" s="141"/>
      <c r="AA38" s="141"/>
      <c r="AB38" s="141"/>
      <c r="AC38" s="141"/>
      <c r="AD38" s="141"/>
      <c r="AE38" s="141"/>
      <c r="AF38" s="141"/>
      <c r="AG38" s="141"/>
      <c r="AH38" s="141"/>
      <c r="AI38" s="141"/>
      <c r="AJ38" s="141"/>
      <c r="AK38" s="141"/>
    </row>
    <row r="39" spans="1:37"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</row>
    <row r="40" spans="1:37" ht="15" thickBot="1"/>
    <row r="41" spans="1:37">
      <c r="B41" s="327" t="s">
        <v>44</v>
      </c>
      <c r="C41" s="328"/>
      <c r="D41" s="328"/>
      <c r="E41" s="328"/>
      <c r="F41" s="328"/>
      <c r="G41" s="328"/>
      <c r="H41" s="328"/>
      <c r="I41" s="328"/>
      <c r="J41" s="328"/>
      <c r="K41" s="328"/>
      <c r="L41" s="328"/>
      <c r="M41" s="328"/>
      <c r="N41" s="329"/>
    </row>
    <row r="42" spans="1:37">
      <c r="B42" s="330"/>
      <c r="C42" s="330"/>
      <c r="D42" s="330"/>
      <c r="E42" s="330"/>
      <c r="F42" s="331"/>
      <c r="G42" s="330"/>
      <c r="H42" s="330"/>
      <c r="I42" s="330"/>
      <c r="J42" s="330"/>
      <c r="K42" s="332"/>
      <c r="L42" s="330"/>
      <c r="M42" s="330"/>
      <c r="N42" s="330"/>
    </row>
    <row r="43" spans="1:37">
      <c r="B43" s="333"/>
      <c r="C43" s="333"/>
      <c r="D43" s="333"/>
      <c r="E43" s="333"/>
      <c r="F43" s="334"/>
      <c r="G43" s="333"/>
      <c r="H43" s="333"/>
      <c r="I43" s="330"/>
      <c r="J43" s="330"/>
      <c r="K43" s="332"/>
      <c r="L43" s="330"/>
      <c r="M43" s="330"/>
      <c r="N43" s="330"/>
    </row>
    <row r="44" spans="1:37" ht="15">
      <c r="B44" s="336"/>
      <c r="C44" s="336"/>
      <c r="D44" s="336"/>
      <c r="E44" s="336"/>
      <c r="F44" s="334"/>
      <c r="G44" s="333"/>
      <c r="H44" s="335"/>
      <c r="I44" s="104"/>
      <c r="J44" s="105"/>
      <c r="K44" s="104"/>
      <c r="L44" s="105"/>
      <c r="M44" s="196"/>
      <c r="N44" s="196"/>
      <c r="O44" s="186"/>
    </row>
    <row r="45" spans="1:37">
      <c r="B45" s="336"/>
      <c r="C45" s="336"/>
      <c r="D45" s="336"/>
      <c r="E45" s="336"/>
      <c r="F45" s="334"/>
      <c r="G45" s="333"/>
      <c r="H45" s="333"/>
      <c r="I45" s="330"/>
      <c r="J45" s="330"/>
      <c r="K45" s="332"/>
      <c r="L45" s="330"/>
      <c r="M45" s="330"/>
      <c r="N45" s="330"/>
    </row>
    <row r="46" spans="1:37">
      <c r="B46" s="336"/>
      <c r="C46" s="336"/>
      <c r="D46" s="337"/>
      <c r="E46" s="336"/>
      <c r="F46" s="334"/>
      <c r="G46" s="333"/>
      <c r="H46" s="333"/>
      <c r="I46" s="330"/>
      <c r="J46" s="330"/>
      <c r="K46" s="332"/>
      <c r="L46" s="330"/>
      <c r="M46" s="330"/>
      <c r="N46" s="330"/>
    </row>
    <row r="47" spans="1:37">
      <c r="B47" s="336"/>
      <c r="C47" s="336"/>
      <c r="D47" s="337"/>
      <c r="E47" s="336"/>
      <c r="F47" s="334"/>
      <c r="G47" s="333"/>
      <c r="H47" s="333"/>
      <c r="I47" s="330"/>
      <c r="J47" s="330"/>
      <c r="K47" s="332"/>
      <c r="L47" s="330"/>
      <c r="M47" s="330"/>
      <c r="N47" s="330"/>
    </row>
    <row r="48" spans="1:37">
      <c r="B48" s="336"/>
      <c r="C48" s="336"/>
      <c r="D48" s="337"/>
      <c r="E48" s="336"/>
      <c r="F48" s="334"/>
      <c r="G48" s="333"/>
      <c r="H48" s="333"/>
      <c r="I48" s="330"/>
      <c r="J48" s="330"/>
      <c r="K48" s="332"/>
      <c r="L48" s="330"/>
      <c r="M48" s="330"/>
      <c r="N48" s="330"/>
    </row>
    <row r="49" spans="2:14">
      <c r="B49" s="336"/>
      <c r="C49" s="336"/>
      <c r="D49" s="337"/>
      <c r="E49" s="336"/>
      <c r="F49" s="334"/>
      <c r="G49" s="333"/>
      <c r="H49" s="333"/>
      <c r="I49" s="330"/>
      <c r="J49" s="330"/>
      <c r="K49" s="332"/>
      <c r="L49" s="330"/>
      <c r="M49" s="330"/>
      <c r="N49" s="330"/>
    </row>
    <row r="50" spans="2:14">
      <c r="B50" s="336"/>
      <c r="C50" s="336"/>
      <c r="D50" s="337"/>
      <c r="E50" s="336"/>
      <c r="F50" s="334"/>
      <c r="G50" s="333"/>
      <c r="H50" s="333"/>
      <c r="I50" s="330"/>
      <c r="J50" s="330"/>
      <c r="K50" s="332"/>
      <c r="L50" s="330"/>
      <c r="M50" s="330"/>
      <c r="N50" s="330"/>
    </row>
    <row r="51" spans="2:14">
      <c r="B51" s="336"/>
      <c r="C51" s="336"/>
      <c r="D51" s="337"/>
      <c r="E51" s="336"/>
      <c r="F51" s="334"/>
      <c r="G51" s="333"/>
      <c r="H51" s="333"/>
      <c r="I51" s="330"/>
      <c r="J51" s="330"/>
      <c r="K51" s="332"/>
      <c r="L51" s="330"/>
      <c r="M51" s="330"/>
      <c r="N51" s="330"/>
    </row>
    <row r="52" spans="2:14">
      <c r="B52" s="336"/>
      <c r="C52" s="336"/>
      <c r="D52" s="336"/>
      <c r="E52" s="336"/>
      <c r="F52" s="334"/>
      <c r="G52" s="333"/>
      <c r="H52" s="333"/>
      <c r="I52" s="330"/>
      <c r="J52" s="330"/>
      <c r="K52" s="332"/>
      <c r="L52" s="330"/>
      <c r="M52" s="330"/>
      <c r="N52" s="330"/>
    </row>
    <row r="53" spans="2:14">
      <c r="B53" s="336"/>
      <c r="C53" s="336"/>
      <c r="D53" s="336"/>
      <c r="E53" s="336"/>
      <c r="F53" s="334"/>
      <c r="G53" s="333"/>
      <c r="H53" s="333"/>
      <c r="I53" s="330"/>
      <c r="J53" s="330"/>
      <c r="K53" s="332"/>
      <c r="L53" s="330"/>
      <c r="M53" s="330"/>
      <c r="N53" s="330"/>
    </row>
    <row r="54" spans="2:14">
      <c r="B54" s="336"/>
      <c r="C54" s="336"/>
      <c r="D54" s="336"/>
      <c r="E54" s="336"/>
      <c r="F54" s="334"/>
      <c r="G54" s="333"/>
      <c r="H54" s="333"/>
      <c r="I54" s="330"/>
      <c r="J54" s="330"/>
      <c r="K54" s="332"/>
      <c r="L54" s="330"/>
      <c r="M54" s="330"/>
      <c r="N54" s="330"/>
    </row>
    <row r="55" spans="2:14">
      <c r="B55" s="336"/>
      <c r="C55" s="336"/>
      <c r="D55" s="336"/>
      <c r="E55" s="336"/>
      <c r="F55" s="334"/>
      <c r="G55" s="333"/>
      <c r="H55" s="333"/>
      <c r="I55" s="330"/>
      <c r="J55" s="330"/>
      <c r="K55" s="332"/>
      <c r="L55" s="330"/>
      <c r="M55" s="330"/>
      <c r="N55" s="330"/>
    </row>
    <row r="56" spans="2:14">
      <c r="B56" s="336"/>
      <c r="C56" s="336"/>
      <c r="D56" s="336"/>
      <c r="E56" s="336"/>
      <c r="F56" s="334"/>
      <c r="G56" s="333"/>
      <c r="H56" s="333"/>
      <c r="I56" s="330"/>
      <c r="J56" s="330"/>
      <c r="K56" s="332"/>
      <c r="L56" s="330"/>
      <c r="M56" s="330"/>
      <c r="N56" s="330"/>
    </row>
    <row r="57" spans="2:14">
      <c r="B57" s="336"/>
      <c r="C57" s="336"/>
      <c r="D57" s="336"/>
      <c r="E57" s="336"/>
      <c r="F57" s="334"/>
      <c r="G57" s="333"/>
      <c r="H57" s="333"/>
      <c r="I57" s="330"/>
      <c r="J57" s="330"/>
      <c r="K57" s="332"/>
      <c r="L57" s="330"/>
      <c r="M57" s="330"/>
      <c r="N57" s="330"/>
    </row>
    <row r="58" spans="2:14">
      <c r="B58" s="333"/>
      <c r="C58" s="333"/>
      <c r="D58" s="333"/>
      <c r="E58" s="333"/>
      <c r="F58" s="334"/>
      <c r="G58" s="333"/>
      <c r="H58" s="333"/>
      <c r="I58" s="330"/>
      <c r="J58" s="330"/>
      <c r="K58" s="332"/>
      <c r="L58" s="330"/>
      <c r="M58" s="330"/>
      <c r="N58" s="330"/>
    </row>
    <row r="59" spans="2:14">
      <c r="B59" s="333"/>
      <c r="C59" s="333"/>
      <c r="D59" s="333"/>
      <c r="E59" s="333"/>
      <c r="F59" s="334"/>
      <c r="G59" s="333"/>
      <c r="H59" s="333"/>
      <c r="I59" s="330"/>
      <c r="J59" s="330"/>
      <c r="K59" s="332"/>
      <c r="L59" s="330"/>
      <c r="M59" s="330"/>
      <c r="N59" s="330"/>
    </row>
    <row r="60" spans="2:14">
      <c r="B60" s="330"/>
      <c r="C60" s="330"/>
      <c r="D60" s="330"/>
      <c r="E60" s="330"/>
      <c r="F60" s="331"/>
      <c r="G60" s="330"/>
      <c r="H60" s="330"/>
      <c r="I60" s="330"/>
      <c r="J60" s="330"/>
      <c r="K60" s="332"/>
      <c r="L60" s="330"/>
      <c r="M60" s="330"/>
      <c r="N60" s="330"/>
    </row>
  </sheetData>
  <sheetProtection formatCells="0" formatColumns="0" formatRows="0" insertColumns="0" insertRows="0" insertHyperlinks="0" deleteColumns="0" deleteRows="0" sort="0" autoFilter="0" pivotTables="0"/>
  <mergeCells count="2">
    <mergeCell ref="A1:U1"/>
    <mergeCell ref="B41:N41"/>
  </mergeCells>
  <conditionalFormatting sqref="O44">
    <cfRule type="expression" dxfId="506" priority="3">
      <formula>O44+20&lt; TODAY()</formula>
    </cfRule>
  </conditionalFormatting>
  <conditionalFormatting sqref="O44">
    <cfRule type="expression" dxfId="505" priority="2">
      <formula>ISBLANK(O44)</formula>
    </cfRule>
  </conditionalFormatting>
  <conditionalFormatting sqref="O44">
    <cfRule type="expression" dxfId="504" priority="1">
      <formula>S44&lt;&gt;0</formula>
    </cfRule>
  </conditionalFormatting>
  <dataValidations count="1">
    <dataValidation type="list" allowBlank="1" sqref="H44">
      <formula1>$Q$3:$Q$8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39" r:id="rId4" name="Button 19">
              <controlPr defaultSize="0" print="0" autoFill="0" autoPict="0" macro="[0]!fiche_procédure">
                <anchor moveWithCells="1" sizeWithCells="1">
                  <from>
                    <xdr:col>20</xdr:col>
                    <xdr:colOff>685800</xdr:colOff>
                    <xdr:row>0</xdr:row>
                    <xdr:rowOff>66675</xdr:rowOff>
                  </from>
                  <to>
                    <xdr:col>21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3" tint="0.59999389629810485"/>
  </sheetPr>
  <dimension ref="A1:AQ52"/>
  <sheetViews>
    <sheetView showGridLines="0" zoomScale="90" zoomScaleNormal="90" workbookViewId="0">
      <pane ySplit="2" topLeftCell="A3" activePane="bottomLeft" state="frozen"/>
      <selection pane="bottomLeft" activeCell="I13" sqref="I13"/>
    </sheetView>
  </sheetViews>
  <sheetFormatPr baseColWidth="10" defaultRowHeight="15"/>
  <cols>
    <col min="1" max="1" width="11.625" customWidth="1"/>
    <col min="2" max="2" width="12.625" style="206" customWidth="1"/>
    <col min="3" max="3" width="31.125" style="28" customWidth="1"/>
    <col min="4" max="4" width="11.625" customWidth="1"/>
    <col min="5" max="5" width="28.75" customWidth="1"/>
    <col min="6" max="7" width="11.625" customWidth="1"/>
    <col min="8" max="8" width="11.625" style="83" customWidth="1"/>
    <col min="9" max="9" width="24.875" style="88" customWidth="1"/>
    <col min="10" max="10" width="11.625" style="3" customWidth="1"/>
    <col min="11" max="11" width="23.375" style="126" customWidth="1"/>
    <col min="12" max="12" width="11.625" style="1" customWidth="1"/>
    <col min="13" max="13" width="12.125" style="1" customWidth="1"/>
    <col min="14" max="14" width="15.125" customWidth="1"/>
    <col min="15" max="17" width="11.625" customWidth="1"/>
    <col min="18" max="18" width="11.625" style="148" customWidth="1"/>
    <col min="19" max="26" width="11.625" customWidth="1"/>
    <col min="27" max="27" width="11.625" style="3" customWidth="1"/>
    <col min="28" max="28" width="11.625" customWidth="1"/>
    <col min="29" max="29" width="13.875" customWidth="1"/>
    <col min="30" max="30" width="11.625" customWidth="1"/>
    <col min="31" max="31" width="35.125" customWidth="1"/>
    <col min="32" max="32" width="6.375" customWidth="1"/>
    <col min="37" max="37" width="15.125" customWidth="1"/>
    <col min="40" max="40" width="14.875" customWidth="1"/>
    <col min="43" max="43" width="18.125" customWidth="1"/>
  </cols>
  <sheetData>
    <row r="1" spans="1:43" ht="37.5" customHeight="1" thickBot="1">
      <c r="A1" s="312" t="s">
        <v>26</v>
      </c>
      <c r="B1" s="312"/>
      <c r="C1" s="312"/>
      <c r="D1" s="312"/>
      <c r="E1" s="312"/>
      <c r="F1" s="312"/>
      <c r="G1" s="312"/>
      <c r="H1" s="312"/>
      <c r="I1" s="86"/>
      <c r="J1" s="313" t="s">
        <v>8</v>
      </c>
      <c r="K1" s="313"/>
      <c r="L1" s="313"/>
      <c r="M1" s="313"/>
      <c r="N1" s="314" t="s">
        <v>6</v>
      </c>
      <c r="O1" s="315"/>
      <c r="P1" s="315"/>
      <c r="Q1" s="315"/>
      <c r="R1" s="315"/>
      <c r="S1" s="315"/>
      <c r="T1" s="315"/>
      <c r="U1" s="316"/>
      <c r="V1" s="317" t="s">
        <v>7</v>
      </c>
      <c r="W1" s="318"/>
      <c r="X1" s="318"/>
      <c r="Y1" s="318"/>
      <c r="Z1" s="318"/>
      <c r="AA1" s="319" t="s">
        <v>33</v>
      </c>
      <c r="AB1" s="320"/>
      <c r="AC1" s="320"/>
      <c r="AD1" s="321"/>
      <c r="AE1" s="35" t="s">
        <v>32</v>
      </c>
      <c r="AF1" s="15"/>
      <c r="AG1" s="157"/>
      <c r="AH1" s="158">
        <f ca="1">TODAY()</f>
        <v>42661</v>
      </c>
      <c r="AI1" s="94">
        <f>STAGRECU-$Y$28</f>
        <v>0</v>
      </c>
      <c r="AJ1" s="94">
        <v>25</v>
      </c>
      <c r="AK1" s="94">
        <f>AI1*AJ1</f>
        <v>0</v>
      </c>
      <c r="AL1" s="94">
        <f>interv_recus-interv_payés</f>
        <v>0</v>
      </c>
      <c r="AM1" s="94">
        <v>35</v>
      </c>
      <c r="AN1" s="94">
        <f>AL1*AM1</f>
        <v>0</v>
      </c>
      <c r="AO1" s="94">
        <f>AK1+AN1</f>
        <v>0</v>
      </c>
      <c r="AP1" s="159">
        <f>$T$28-$U$28</f>
        <v>6</v>
      </c>
      <c r="AQ1" s="36"/>
    </row>
    <row r="2" spans="1:43" s="2" customFormat="1" ht="66" customHeight="1" thickTop="1" thickBot="1">
      <c r="A2" s="4" t="s">
        <v>9</v>
      </c>
      <c r="B2" s="5" t="s">
        <v>4</v>
      </c>
      <c r="C2" s="6" t="s">
        <v>11</v>
      </c>
      <c r="D2" s="6" t="s">
        <v>5</v>
      </c>
      <c r="E2" s="6" t="s">
        <v>10</v>
      </c>
      <c r="F2" s="6" t="s">
        <v>19</v>
      </c>
      <c r="G2" s="6" t="s">
        <v>12</v>
      </c>
      <c r="H2" s="37" t="s">
        <v>13</v>
      </c>
      <c r="I2" s="39" t="s">
        <v>42</v>
      </c>
      <c r="J2" s="40" t="s">
        <v>14</v>
      </c>
      <c r="K2" s="162" t="s">
        <v>34</v>
      </c>
      <c r="L2" s="17" t="s">
        <v>15</v>
      </c>
      <c r="M2" s="18" t="s">
        <v>16</v>
      </c>
      <c r="N2" s="7" t="s">
        <v>17</v>
      </c>
      <c r="O2" s="8" t="s">
        <v>18</v>
      </c>
      <c r="P2" s="8" t="s">
        <v>20</v>
      </c>
      <c r="Q2" s="8" t="s">
        <v>21</v>
      </c>
      <c r="R2" s="210" t="s">
        <v>23</v>
      </c>
      <c r="S2" s="8" t="s">
        <v>30</v>
      </c>
      <c r="T2" s="8" t="s">
        <v>22</v>
      </c>
      <c r="U2" s="9" t="s">
        <v>24</v>
      </c>
      <c r="V2" s="33" t="s">
        <v>27</v>
      </c>
      <c r="W2" s="34" t="s">
        <v>18</v>
      </c>
      <c r="X2" s="34" t="s">
        <v>20</v>
      </c>
      <c r="Y2" s="34" t="s">
        <v>21</v>
      </c>
      <c r="Z2" s="212" t="s">
        <v>23</v>
      </c>
      <c r="AA2" s="207" t="s">
        <v>25</v>
      </c>
      <c r="AB2" s="11" t="s">
        <v>28</v>
      </c>
      <c r="AC2" s="11" t="s">
        <v>29</v>
      </c>
      <c r="AD2" s="12" t="s">
        <v>31</v>
      </c>
      <c r="AE2" s="164"/>
      <c r="AF2" s="14"/>
      <c r="AG2" s="160"/>
      <c r="AH2" s="94"/>
      <c r="AI2" s="94">
        <f>$Z$28</f>
        <v>0</v>
      </c>
      <c r="AJ2" s="94">
        <v>25</v>
      </c>
      <c r="AK2" s="94">
        <f>AI2*AJ2</f>
        <v>0</v>
      </c>
      <c r="AL2" s="94">
        <f>interv_restes_à_payer</f>
        <v>1</v>
      </c>
      <c r="AM2" s="94">
        <v>35</v>
      </c>
      <c r="AN2" s="94">
        <f>AL2*AM2</f>
        <v>35</v>
      </c>
      <c r="AO2" s="94">
        <f>AK2+AN2</f>
        <v>35</v>
      </c>
      <c r="AP2" s="161"/>
      <c r="AQ2" s="160"/>
    </row>
    <row r="3" spans="1:43" ht="24.95" customHeight="1" thickTop="1">
      <c r="A3" s="104" t="s">
        <v>3</v>
      </c>
      <c r="B3" s="104" t="s">
        <v>46</v>
      </c>
      <c r="C3" s="105" t="s">
        <v>45</v>
      </c>
      <c r="D3" s="104">
        <v>38976</v>
      </c>
      <c r="E3" s="105" t="s">
        <v>45</v>
      </c>
      <c r="F3" s="196">
        <v>1</v>
      </c>
      <c r="G3" s="225">
        <v>1</v>
      </c>
      <c r="H3" s="107">
        <v>42633</v>
      </c>
      <c r="I3" s="189" t="s">
        <v>45</v>
      </c>
      <c r="J3" s="108">
        <v>42628</v>
      </c>
      <c r="K3" s="326" t="s">
        <v>47</v>
      </c>
      <c r="L3" s="219"/>
      <c r="M3" s="198"/>
      <c r="N3" s="110" t="s">
        <v>45</v>
      </c>
      <c r="O3" s="111">
        <v>1</v>
      </c>
      <c r="P3" s="111"/>
      <c r="Q3" s="111"/>
      <c r="R3" s="211">
        <f t="shared" ref="R3:R12" si="0">O3-Q3</f>
        <v>1</v>
      </c>
      <c r="S3" s="112"/>
      <c r="T3" s="111">
        <v>6</v>
      </c>
      <c r="U3" s="113"/>
      <c r="V3" s="114">
        <v>16</v>
      </c>
      <c r="W3" s="115">
        <v>0</v>
      </c>
      <c r="X3" s="115"/>
      <c r="Y3" s="115"/>
      <c r="Z3" s="213">
        <f t="shared" ref="Z3:Z15" si="1">IF(AC3="",W3,AC3-Y3)</f>
        <v>0</v>
      </c>
      <c r="AA3" s="208"/>
      <c r="AB3" s="116"/>
      <c r="AC3" s="116"/>
      <c r="AD3" s="182">
        <f t="shared" ref="AD3" si="2">100*AB3/V3</f>
        <v>0</v>
      </c>
      <c r="AE3" s="194" t="s">
        <v>38</v>
      </c>
    </row>
    <row r="4" spans="1:43" ht="24.95" customHeight="1">
      <c r="A4" s="104"/>
      <c r="B4" s="104"/>
      <c r="C4" s="105"/>
      <c r="D4" s="104"/>
      <c r="E4" s="105"/>
      <c r="F4" s="104"/>
      <c r="G4" s="106"/>
      <c r="H4" s="107"/>
      <c r="I4" s="189"/>
      <c r="J4" s="108"/>
      <c r="K4" s="190"/>
      <c r="L4" s="220"/>
      <c r="M4" s="118"/>
      <c r="N4" s="110"/>
      <c r="O4" s="111"/>
      <c r="P4" s="111"/>
      <c r="Q4" s="111"/>
      <c r="R4" s="211">
        <f t="shared" si="0"/>
        <v>0</v>
      </c>
      <c r="S4" s="112"/>
      <c r="T4" s="111"/>
      <c r="U4" s="113"/>
      <c r="V4" s="114"/>
      <c r="W4" s="115"/>
      <c r="X4" s="115"/>
      <c r="Y4" s="115"/>
      <c r="Z4" s="213">
        <f t="shared" si="1"/>
        <v>0</v>
      </c>
      <c r="AA4" s="208"/>
      <c r="AB4" s="116"/>
      <c r="AC4" s="116"/>
      <c r="AD4" s="182"/>
      <c r="AE4" s="195"/>
    </row>
    <row r="5" spans="1:43" ht="24.95" customHeight="1">
      <c r="A5" s="104"/>
      <c r="B5" s="104"/>
      <c r="C5" s="105"/>
      <c r="D5" s="104"/>
      <c r="E5" s="105"/>
      <c r="F5" s="196"/>
      <c r="G5" s="225"/>
      <c r="H5" s="107"/>
      <c r="I5" s="189"/>
      <c r="J5" s="108"/>
      <c r="K5" s="190"/>
      <c r="L5" s="220"/>
      <c r="M5" s="226"/>
      <c r="N5" s="110"/>
      <c r="O5" s="111"/>
      <c r="P5" s="111"/>
      <c r="Q5" s="111"/>
      <c r="R5" s="211">
        <f t="shared" si="0"/>
        <v>0</v>
      </c>
      <c r="S5" s="112"/>
      <c r="T5" s="111"/>
      <c r="U5" s="113"/>
      <c r="V5" s="114"/>
      <c r="W5" s="115"/>
      <c r="X5" s="115"/>
      <c r="Y5" s="115"/>
      <c r="Z5" s="213">
        <f t="shared" si="1"/>
        <v>0</v>
      </c>
      <c r="AA5" s="208"/>
      <c r="AB5" s="116"/>
      <c r="AC5" s="116"/>
      <c r="AD5" s="182"/>
      <c r="AE5" s="195"/>
    </row>
    <row r="6" spans="1:43" ht="24.95" customHeight="1">
      <c r="A6" s="104"/>
      <c r="B6" s="104"/>
      <c r="C6" s="105"/>
      <c r="D6" s="104"/>
      <c r="E6" s="105"/>
      <c r="F6" s="104"/>
      <c r="G6" s="106"/>
      <c r="H6" s="107"/>
      <c r="I6" s="189"/>
      <c r="J6" s="108"/>
      <c r="K6" s="190"/>
      <c r="L6" s="220"/>
      <c r="M6" s="118"/>
      <c r="N6" s="110"/>
      <c r="O6" s="111"/>
      <c r="P6" s="111"/>
      <c r="Q6" s="111"/>
      <c r="R6" s="211">
        <f t="shared" si="0"/>
        <v>0</v>
      </c>
      <c r="S6" s="112"/>
      <c r="T6" s="111"/>
      <c r="U6" s="113"/>
      <c r="V6" s="114"/>
      <c r="W6" s="115"/>
      <c r="X6" s="115"/>
      <c r="Y6" s="115"/>
      <c r="Z6" s="213">
        <f t="shared" si="1"/>
        <v>0</v>
      </c>
      <c r="AA6" s="208"/>
      <c r="AB6" s="116"/>
      <c r="AC6" s="116"/>
      <c r="AD6" s="182"/>
      <c r="AE6" s="195"/>
    </row>
    <row r="7" spans="1:43" ht="24.95" customHeight="1">
      <c r="A7" s="104"/>
      <c r="B7" s="104"/>
      <c r="C7" s="105"/>
      <c r="D7" s="104"/>
      <c r="E7" s="105"/>
      <c r="F7" s="104"/>
      <c r="G7" s="106"/>
      <c r="H7" s="107"/>
      <c r="I7" s="189"/>
      <c r="J7" s="108"/>
      <c r="K7" s="190"/>
      <c r="L7" s="220"/>
      <c r="M7" s="118"/>
      <c r="N7" s="110"/>
      <c r="O7" s="111"/>
      <c r="P7" s="111"/>
      <c r="Q7" s="111"/>
      <c r="R7" s="211">
        <f t="shared" si="0"/>
        <v>0</v>
      </c>
      <c r="S7" s="112"/>
      <c r="T7" s="111"/>
      <c r="U7" s="113"/>
      <c r="V7" s="114"/>
      <c r="W7" s="115"/>
      <c r="X7" s="115"/>
      <c r="Y7" s="115"/>
      <c r="Z7" s="213">
        <f t="shared" si="1"/>
        <v>0</v>
      </c>
      <c r="AA7" s="208"/>
      <c r="AB7" s="116"/>
      <c r="AC7" s="116"/>
      <c r="AD7" s="182"/>
      <c r="AE7" s="195"/>
    </row>
    <row r="8" spans="1:43" ht="24.95" customHeight="1">
      <c r="A8" s="104"/>
      <c r="B8" s="104"/>
      <c r="C8" s="105"/>
      <c r="D8" s="104"/>
      <c r="E8" s="105"/>
      <c r="F8" s="104"/>
      <c r="G8" s="106"/>
      <c r="H8" s="107"/>
      <c r="I8" s="189"/>
      <c r="J8" s="108"/>
      <c r="K8" s="190"/>
      <c r="L8" s="220"/>
      <c r="M8" s="118"/>
      <c r="N8" s="110"/>
      <c r="O8" s="111"/>
      <c r="P8" s="111"/>
      <c r="Q8" s="111"/>
      <c r="R8" s="211">
        <f t="shared" si="0"/>
        <v>0</v>
      </c>
      <c r="S8" s="112"/>
      <c r="T8" s="111"/>
      <c r="U8" s="113"/>
      <c r="V8" s="114"/>
      <c r="W8" s="115"/>
      <c r="X8" s="115"/>
      <c r="Y8" s="115"/>
      <c r="Z8" s="213">
        <f t="shared" si="1"/>
        <v>0</v>
      </c>
      <c r="AA8" s="208"/>
      <c r="AB8" s="116"/>
      <c r="AC8" s="116"/>
      <c r="AD8" s="182"/>
      <c r="AE8" s="195"/>
    </row>
    <row r="9" spans="1:43" ht="24.95" customHeight="1">
      <c r="A9" s="104"/>
      <c r="B9" s="104"/>
      <c r="C9" s="105"/>
      <c r="D9" s="104"/>
      <c r="E9" s="105"/>
      <c r="F9" s="196"/>
      <c r="G9" s="225"/>
      <c r="H9" s="107"/>
      <c r="I9" s="189"/>
      <c r="J9" s="108"/>
      <c r="K9" s="190"/>
      <c r="L9" s="220"/>
      <c r="M9" s="226"/>
      <c r="N9" s="110"/>
      <c r="O9" s="111"/>
      <c r="P9" s="111"/>
      <c r="Q9" s="111"/>
      <c r="R9" s="211">
        <f t="shared" si="0"/>
        <v>0</v>
      </c>
      <c r="S9" s="112"/>
      <c r="T9" s="111"/>
      <c r="U9" s="113"/>
      <c r="V9" s="114"/>
      <c r="W9" s="115"/>
      <c r="X9" s="115"/>
      <c r="Y9" s="115"/>
      <c r="Z9" s="213">
        <f t="shared" si="1"/>
        <v>0</v>
      </c>
      <c r="AA9" s="208"/>
      <c r="AB9" s="116"/>
      <c r="AC9" s="116"/>
      <c r="AD9" s="182"/>
      <c r="AE9" s="195"/>
    </row>
    <row r="10" spans="1:43" ht="24.95" customHeight="1">
      <c r="A10" s="104"/>
      <c r="B10" s="104"/>
      <c r="C10" s="105"/>
      <c r="D10" s="104"/>
      <c r="E10" s="105"/>
      <c r="F10" s="104"/>
      <c r="G10" s="106"/>
      <c r="H10" s="107"/>
      <c r="I10" s="117"/>
      <c r="J10" s="108"/>
      <c r="K10" s="191"/>
      <c r="L10" s="220"/>
      <c r="M10" s="109"/>
      <c r="N10" s="110"/>
      <c r="O10" s="111"/>
      <c r="P10" s="111"/>
      <c r="Q10" s="111"/>
      <c r="R10" s="211">
        <f t="shared" si="0"/>
        <v>0</v>
      </c>
      <c r="S10" s="112"/>
      <c r="T10" s="111"/>
      <c r="U10" s="113"/>
      <c r="V10" s="114"/>
      <c r="W10" s="115"/>
      <c r="X10" s="115"/>
      <c r="Y10" s="115"/>
      <c r="Z10" s="213">
        <f t="shared" si="1"/>
        <v>0</v>
      </c>
      <c r="AA10" s="208"/>
      <c r="AB10" s="116"/>
      <c r="AC10" s="116"/>
      <c r="AD10" s="182"/>
      <c r="AE10" s="195"/>
    </row>
    <row r="11" spans="1:43" ht="24.95" customHeight="1">
      <c r="A11" s="104"/>
      <c r="B11" s="104"/>
      <c r="C11" s="105"/>
      <c r="D11" s="104"/>
      <c r="E11" s="105"/>
      <c r="F11" s="104"/>
      <c r="G11" s="106"/>
      <c r="H11" s="107"/>
      <c r="I11" s="189"/>
      <c r="J11" s="108"/>
      <c r="K11" s="190"/>
      <c r="L11" s="220"/>
      <c r="M11" s="109"/>
      <c r="N11" s="110"/>
      <c r="O11" s="111"/>
      <c r="P11" s="111"/>
      <c r="Q11" s="111"/>
      <c r="R11" s="211">
        <f t="shared" si="0"/>
        <v>0</v>
      </c>
      <c r="S11" s="112"/>
      <c r="T11" s="111"/>
      <c r="U11" s="113"/>
      <c r="V11" s="114"/>
      <c r="W11" s="115"/>
      <c r="X11" s="115"/>
      <c r="Y11" s="115"/>
      <c r="Z11" s="213">
        <f t="shared" si="1"/>
        <v>0</v>
      </c>
      <c r="AA11" s="208"/>
      <c r="AB11" s="116"/>
      <c r="AC11" s="116"/>
      <c r="AD11" s="182"/>
      <c r="AE11" s="195"/>
    </row>
    <row r="12" spans="1:43" ht="24.95" customHeight="1">
      <c r="A12" s="104"/>
      <c r="B12" s="104"/>
      <c r="C12" s="105"/>
      <c r="D12" s="104"/>
      <c r="E12" s="105"/>
      <c r="F12" s="104"/>
      <c r="G12" s="106"/>
      <c r="H12" s="107"/>
      <c r="I12" s="117"/>
      <c r="J12" s="108"/>
      <c r="K12" s="125"/>
      <c r="L12" s="220"/>
      <c r="M12" s="109"/>
      <c r="N12" s="110"/>
      <c r="O12" s="111"/>
      <c r="P12" s="111"/>
      <c r="Q12" s="111"/>
      <c r="R12" s="211">
        <f t="shared" si="0"/>
        <v>0</v>
      </c>
      <c r="S12" s="112"/>
      <c r="T12" s="111"/>
      <c r="U12" s="113"/>
      <c r="V12" s="114"/>
      <c r="W12" s="115"/>
      <c r="X12" s="115"/>
      <c r="Y12" s="115"/>
      <c r="Z12" s="213">
        <f t="shared" si="1"/>
        <v>0</v>
      </c>
      <c r="AA12" s="208"/>
      <c r="AB12" s="116"/>
      <c r="AC12" s="116"/>
      <c r="AD12" s="182"/>
      <c r="AE12" s="195"/>
    </row>
    <row r="13" spans="1:43" ht="24.95" customHeight="1">
      <c r="A13" s="104"/>
      <c r="B13" s="104"/>
      <c r="C13" s="105"/>
      <c r="D13" s="104"/>
      <c r="E13" s="105"/>
      <c r="F13" s="104"/>
      <c r="G13" s="106"/>
      <c r="H13" s="107"/>
      <c r="I13" s="117"/>
      <c r="J13" s="108"/>
      <c r="K13" s="174"/>
      <c r="L13" s="220"/>
      <c r="M13" s="119"/>
      <c r="N13" s="110"/>
      <c r="O13" s="111"/>
      <c r="P13" s="111"/>
      <c r="Q13" s="111"/>
      <c r="R13" s="211">
        <v>0</v>
      </c>
      <c r="S13" s="112"/>
      <c r="T13" s="111"/>
      <c r="U13" s="113"/>
      <c r="V13" s="114"/>
      <c r="W13" s="115"/>
      <c r="X13" s="115"/>
      <c r="Y13" s="115"/>
      <c r="Z13" s="213">
        <f t="shared" si="1"/>
        <v>0</v>
      </c>
      <c r="AA13" s="208"/>
      <c r="AB13" s="116"/>
      <c r="AC13" s="116"/>
      <c r="AD13" s="182"/>
      <c r="AE13" s="195"/>
    </row>
    <row r="14" spans="1:43" ht="24.95" customHeight="1">
      <c r="A14" s="104"/>
      <c r="B14" s="104"/>
      <c r="C14" s="105"/>
      <c r="D14" s="104"/>
      <c r="E14" s="105"/>
      <c r="F14" s="196"/>
      <c r="G14" s="225"/>
      <c r="H14" s="107"/>
      <c r="I14" s="189"/>
      <c r="J14" s="108"/>
      <c r="K14" s="190"/>
      <c r="L14" s="220"/>
      <c r="M14" s="198"/>
      <c r="N14" s="110"/>
      <c r="O14" s="111"/>
      <c r="P14" s="111"/>
      <c r="Q14" s="111"/>
      <c r="R14" s="211">
        <f t="shared" ref="R14:R21" si="3">O14-Q14</f>
        <v>0</v>
      </c>
      <c r="S14" s="112"/>
      <c r="T14" s="111"/>
      <c r="U14" s="113"/>
      <c r="V14" s="114"/>
      <c r="W14" s="115"/>
      <c r="X14" s="115"/>
      <c r="Y14" s="115"/>
      <c r="Z14" s="213">
        <f t="shared" si="1"/>
        <v>0</v>
      </c>
      <c r="AA14" s="208"/>
      <c r="AB14" s="116"/>
      <c r="AC14" s="116"/>
      <c r="AD14" s="182"/>
      <c r="AE14" s="195"/>
    </row>
    <row r="15" spans="1:43" ht="24.95" customHeight="1">
      <c r="A15" s="104"/>
      <c r="B15" s="205"/>
      <c r="C15" s="218"/>
      <c r="D15" s="185"/>
      <c r="E15" s="105"/>
      <c r="F15" s="185"/>
      <c r="G15" s="185"/>
      <c r="H15" s="107"/>
      <c r="I15" s="244"/>
      <c r="J15" s="108"/>
      <c r="K15" s="188"/>
      <c r="L15" s="220"/>
      <c r="M15" s="109"/>
      <c r="N15" s="110"/>
      <c r="O15" s="111"/>
      <c r="P15" s="111"/>
      <c r="Q15" s="111"/>
      <c r="R15" s="211">
        <f t="shared" si="3"/>
        <v>0</v>
      </c>
      <c r="S15" s="112"/>
      <c r="T15" s="111"/>
      <c r="U15" s="113"/>
      <c r="V15" s="114"/>
      <c r="W15" s="115"/>
      <c r="X15" s="115"/>
      <c r="Y15" s="115"/>
      <c r="Z15" s="213">
        <f t="shared" si="1"/>
        <v>0</v>
      </c>
      <c r="AA15" s="208"/>
      <c r="AB15" s="116"/>
      <c r="AC15" s="116"/>
      <c r="AD15" s="182"/>
      <c r="AE15" s="195"/>
    </row>
    <row r="16" spans="1:43" ht="24.95" customHeight="1">
      <c r="A16" s="104"/>
      <c r="B16" s="205"/>
      <c r="C16" s="218"/>
      <c r="D16" s="104"/>
      <c r="E16" s="105"/>
      <c r="F16" s="104"/>
      <c r="G16" s="104"/>
      <c r="H16" s="107"/>
      <c r="I16" s="197"/>
      <c r="J16" s="108"/>
      <c r="K16" s="190"/>
      <c r="L16" s="220"/>
      <c r="M16" s="109"/>
      <c r="N16" s="110"/>
      <c r="O16" s="111"/>
      <c r="P16" s="111"/>
      <c r="Q16" s="111"/>
      <c r="R16" s="211">
        <f t="shared" si="3"/>
        <v>0</v>
      </c>
      <c r="S16" s="112"/>
      <c r="T16" s="111"/>
      <c r="U16" s="113"/>
      <c r="V16" s="114"/>
      <c r="W16" s="115"/>
      <c r="X16" s="115"/>
      <c r="Y16" s="115"/>
      <c r="Z16" s="213">
        <v>0</v>
      </c>
      <c r="AA16" s="208"/>
      <c r="AB16" s="116"/>
      <c r="AC16" s="116"/>
      <c r="AD16" s="182"/>
      <c r="AE16" s="195"/>
    </row>
    <row r="17" spans="1:31" ht="24.95" customHeight="1">
      <c r="A17" s="104"/>
      <c r="B17" s="205"/>
      <c r="C17" s="218"/>
      <c r="D17" s="104"/>
      <c r="E17" s="105"/>
      <c r="F17" s="104"/>
      <c r="G17" s="104"/>
      <c r="H17" s="107"/>
      <c r="I17" s="197"/>
      <c r="J17" s="108"/>
      <c r="K17" s="190"/>
      <c r="L17" s="220"/>
      <c r="M17" s="109"/>
      <c r="N17" s="110"/>
      <c r="O17" s="111"/>
      <c r="P17" s="111"/>
      <c r="Q17" s="111"/>
      <c r="R17" s="211">
        <f t="shared" si="3"/>
        <v>0</v>
      </c>
      <c r="S17" s="112"/>
      <c r="T17" s="111"/>
      <c r="U17" s="113"/>
      <c r="V17" s="114"/>
      <c r="W17" s="115"/>
      <c r="X17" s="115"/>
      <c r="Y17" s="115"/>
      <c r="Z17" s="213">
        <f>IF(AC17="",W17,AC17-Y17)</f>
        <v>0</v>
      </c>
      <c r="AA17" s="208"/>
      <c r="AB17" s="116"/>
      <c r="AC17" s="116"/>
      <c r="AD17" s="182"/>
      <c r="AE17" s="195"/>
    </row>
    <row r="18" spans="1:31" ht="24.95" customHeight="1">
      <c r="A18" s="104"/>
      <c r="B18" s="205"/>
      <c r="C18" s="218"/>
      <c r="D18" s="104"/>
      <c r="E18" s="105"/>
      <c r="F18" s="104"/>
      <c r="G18" s="104"/>
      <c r="H18" s="107"/>
      <c r="I18" s="197"/>
      <c r="J18" s="108"/>
      <c r="K18" s="190"/>
      <c r="L18" s="220"/>
      <c r="M18" s="109"/>
      <c r="N18" s="110"/>
      <c r="O18" s="111"/>
      <c r="P18" s="111"/>
      <c r="Q18" s="111"/>
      <c r="R18" s="211">
        <f t="shared" si="3"/>
        <v>0</v>
      </c>
      <c r="S18" s="112"/>
      <c r="T18" s="111"/>
      <c r="U18" s="113"/>
      <c r="V18" s="114"/>
      <c r="W18" s="115"/>
      <c r="X18" s="115"/>
      <c r="Y18" s="115"/>
      <c r="Z18" s="213">
        <f>IF(AC18="",W18,AC18-Y18)</f>
        <v>0</v>
      </c>
      <c r="AA18" s="208"/>
      <c r="AB18" s="116"/>
      <c r="AC18" s="116"/>
      <c r="AD18" s="182"/>
      <c r="AE18" s="195"/>
    </row>
    <row r="19" spans="1:31" ht="24.95" customHeight="1">
      <c r="A19" s="104"/>
      <c r="B19" s="205"/>
      <c r="C19" s="218"/>
      <c r="D19" s="104"/>
      <c r="E19" s="105"/>
      <c r="F19" s="196"/>
      <c r="G19" s="196"/>
      <c r="H19" s="107"/>
      <c r="I19" s="197"/>
      <c r="J19" s="108"/>
      <c r="K19" s="190"/>
      <c r="L19" s="220"/>
      <c r="M19" s="198"/>
      <c r="N19" s="110"/>
      <c r="O19" s="111"/>
      <c r="P19" s="111"/>
      <c r="Q19" s="111"/>
      <c r="R19" s="211">
        <f t="shared" si="3"/>
        <v>0</v>
      </c>
      <c r="S19" s="112"/>
      <c r="T19" s="111"/>
      <c r="U19" s="113"/>
      <c r="V19" s="114"/>
      <c r="W19" s="115"/>
      <c r="X19" s="115"/>
      <c r="Y19" s="115"/>
      <c r="Z19" s="213">
        <f>IF(AC19="",W19,AC19-Y19)</f>
        <v>0</v>
      </c>
      <c r="AA19" s="208"/>
      <c r="AB19" s="116"/>
      <c r="AC19" s="116"/>
      <c r="AD19" s="182"/>
      <c r="AE19" s="195"/>
    </row>
    <row r="20" spans="1:31" ht="24.95" customHeight="1">
      <c r="A20" s="104"/>
      <c r="B20" s="205"/>
      <c r="C20" s="218"/>
      <c r="D20" s="104"/>
      <c r="E20" s="105"/>
      <c r="F20" s="196"/>
      <c r="G20" s="196"/>
      <c r="H20" s="107"/>
      <c r="I20" s="242"/>
      <c r="J20" s="243"/>
      <c r="K20" s="190"/>
      <c r="L20" s="220"/>
      <c r="M20" s="240"/>
      <c r="N20" s="241"/>
      <c r="O20" s="111"/>
      <c r="P20" s="111"/>
      <c r="Q20" s="111"/>
      <c r="R20" s="235">
        <f t="shared" ref="R20" si="4">O20-Q20</f>
        <v>0</v>
      </c>
      <c r="S20" s="112"/>
      <c r="T20" s="111"/>
      <c r="U20" s="239"/>
      <c r="V20" s="114"/>
      <c r="W20" s="115"/>
      <c r="X20" s="115"/>
      <c r="Y20" s="115"/>
      <c r="Z20" s="238">
        <f t="shared" ref="Z20" si="5">IF(AC20="",W20,AC20-Y20)</f>
        <v>0</v>
      </c>
      <c r="AA20" s="237"/>
      <c r="AB20" s="116"/>
      <c r="AC20" s="116"/>
      <c r="AD20" s="236"/>
      <c r="AE20" s="195"/>
    </row>
    <row r="21" spans="1:31" ht="24.95" customHeight="1">
      <c r="A21" s="104"/>
      <c r="B21" s="205"/>
      <c r="C21" s="218"/>
      <c r="D21" s="104"/>
      <c r="E21" s="105"/>
      <c r="F21" s="196"/>
      <c r="G21" s="196"/>
      <c r="H21" s="107"/>
      <c r="I21" s="242"/>
      <c r="J21" s="243"/>
      <c r="K21" s="190"/>
      <c r="L21" s="220"/>
      <c r="M21" s="240"/>
      <c r="N21" s="241"/>
      <c r="O21" s="111"/>
      <c r="P21" s="111"/>
      <c r="Q21" s="111"/>
      <c r="R21" s="235">
        <f t="shared" si="3"/>
        <v>0</v>
      </c>
      <c r="S21" s="112"/>
      <c r="T21" s="111"/>
      <c r="U21" s="239"/>
      <c r="V21" s="114"/>
      <c r="W21" s="115"/>
      <c r="X21" s="115"/>
      <c r="Y21" s="115"/>
      <c r="Z21" s="238">
        <f t="shared" ref="Z21" si="6">IF(AC21="",W21,AC21-Y21)</f>
        <v>0</v>
      </c>
      <c r="AA21" s="237"/>
      <c r="AB21" s="116"/>
      <c r="AC21" s="116"/>
      <c r="AD21" s="236"/>
      <c r="AE21" s="195"/>
    </row>
    <row r="22" spans="1:31" ht="24.95" customHeight="1">
      <c r="A22" s="104"/>
      <c r="B22" s="205"/>
      <c r="C22" s="218"/>
      <c r="D22" s="104"/>
      <c r="E22" s="105"/>
      <c r="F22" s="196"/>
      <c r="G22" s="196"/>
      <c r="H22" s="107"/>
      <c r="I22" s="242"/>
      <c r="J22" s="243"/>
      <c r="K22" s="190"/>
      <c r="L22" s="220"/>
      <c r="M22" s="240"/>
      <c r="N22" s="241"/>
      <c r="O22" s="111"/>
      <c r="P22" s="111"/>
      <c r="Q22" s="111"/>
      <c r="R22" s="235">
        <f t="shared" ref="R22:R24" si="7">O22-Q22</f>
        <v>0</v>
      </c>
      <c r="S22" s="112"/>
      <c r="T22" s="111"/>
      <c r="U22" s="239"/>
      <c r="V22" s="114"/>
      <c r="W22" s="115"/>
      <c r="X22" s="115"/>
      <c r="Y22" s="115"/>
      <c r="Z22" s="238">
        <f t="shared" ref="Z22:Z26" si="8">IF(AC22="",W22,AC22-Y22)</f>
        <v>0</v>
      </c>
      <c r="AA22" s="237"/>
      <c r="AB22" s="116"/>
      <c r="AC22" s="116"/>
      <c r="AD22" s="236"/>
      <c r="AE22" s="195"/>
    </row>
    <row r="23" spans="1:31" ht="24.95" customHeight="1">
      <c r="A23" s="104"/>
      <c r="B23" s="205"/>
      <c r="C23" s="218"/>
      <c r="D23" s="104"/>
      <c r="E23" s="105"/>
      <c r="F23" s="196"/>
      <c r="G23" s="196"/>
      <c r="H23" s="107"/>
      <c r="I23" s="242"/>
      <c r="J23" s="243"/>
      <c r="K23" s="190"/>
      <c r="L23" s="220"/>
      <c r="M23" s="240"/>
      <c r="N23" s="241"/>
      <c r="O23" s="111"/>
      <c r="P23" s="111"/>
      <c r="Q23" s="111"/>
      <c r="R23" s="235">
        <f t="shared" ref="R23" si="9">O23-Q23</f>
        <v>0</v>
      </c>
      <c r="S23" s="112"/>
      <c r="T23" s="111"/>
      <c r="U23" s="239"/>
      <c r="V23" s="114"/>
      <c r="W23" s="115"/>
      <c r="X23" s="115"/>
      <c r="Y23" s="115"/>
      <c r="Z23" s="238">
        <f t="shared" ref="Z23" si="10">IF(AC23="",W23,AC23-Y23)</f>
        <v>0</v>
      </c>
      <c r="AA23" s="237"/>
      <c r="AB23" s="116"/>
      <c r="AC23" s="116"/>
      <c r="AD23" s="236"/>
      <c r="AE23" s="195"/>
    </row>
    <row r="24" spans="1:31" ht="24.95" customHeight="1">
      <c r="A24" s="104"/>
      <c r="B24" s="205"/>
      <c r="C24" s="218"/>
      <c r="D24" s="104"/>
      <c r="E24" s="105"/>
      <c r="F24" s="196"/>
      <c r="G24" s="196"/>
      <c r="H24" s="107"/>
      <c r="I24" s="242"/>
      <c r="J24" s="243"/>
      <c r="K24" s="190"/>
      <c r="L24" s="220"/>
      <c r="M24" s="240"/>
      <c r="N24" s="241"/>
      <c r="O24" s="111"/>
      <c r="P24" s="111"/>
      <c r="Q24" s="111"/>
      <c r="R24" s="235">
        <f t="shared" si="7"/>
        <v>0</v>
      </c>
      <c r="S24" s="112"/>
      <c r="T24" s="111"/>
      <c r="U24" s="239"/>
      <c r="V24" s="114"/>
      <c r="W24" s="115"/>
      <c r="X24" s="115"/>
      <c r="Y24" s="115"/>
      <c r="Z24" s="238">
        <f t="shared" si="8"/>
        <v>0</v>
      </c>
      <c r="AA24" s="237"/>
      <c r="AB24" s="116"/>
      <c r="AC24" s="116"/>
      <c r="AD24" s="236"/>
      <c r="AE24" s="195"/>
    </row>
    <row r="25" spans="1:31" ht="24.95" customHeight="1" thickBot="1">
      <c r="A25" s="205"/>
      <c r="B25" s="205"/>
      <c r="C25" s="218"/>
      <c r="D25" s="205"/>
      <c r="E25" s="218"/>
      <c r="F25" s="270"/>
      <c r="G25" s="270"/>
      <c r="H25" s="271"/>
      <c r="I25" s="272"/>
      <c r="J25" s="273"/>
      <c r="K25" s="274"/>
      <c r="L25" s="275"/>
      <c r="M25" s="276"/>
      <c r="N25" s="277"/>
      <c r="O25" s="230"/>
      <c r="P25" s="230"/>
      <c r="Q25" s="230"/>
      <c r="R25" s="278">
        <f t="shared" ref="R25" si="11">O25-Q25</f>
        <v>0</v>
      </c>
      <c r="S25" s="231"/>
      <c r="T25" s="230"/>
      <c r="U25" s="279"/>
      <c r="V25" s="232"/>
      <c r="W25" s="233"/>
      <c r="X25" s="233"/>
      <c r="Y25" s="233"/>
      <c r="Z25" s="280">
        <f t="shared" ref="Z25" si="12">IF(AC25="",W25,AC25-Y25)</f>
        <v>0</v>
      </c>
      <c r="AA25" s="281"/>
      <c r="AB25" s="234"/>
      <c r="AC25" s="234"/>
      <c r="AD25" s="282" t="e">
        <f t="shared" ref="AD25" si="13">100*AB25/V25</f>
        <v>#DIV/0!</v>
      </c>
      <c r="AE25" s="229"/>
    </row>
    <row r="26" spans="1:31" ht="24.95" customHeight="1" thickBot="1">
      <c r="A26" s="283"/>
      <c r="B26" s="283"/>
      <c r="C26" s="284"/>
      <c r="D26" s="283"/>
      <c r="E26" s="284"/>
      <c r="F26" s="285"/>
      <c r="G26" s="285"/>
      <c r="H26" s="286"/>
      <c r="I26" s="287"/>
      <c r="J26" s="288"/>
      <c r="K26" s="289"/>
      <c r="L26" s="290"/>
      <c r="M26" s="291"/>
      <c r="N26" s="292"/>
      <c r="O26" s="293"/>
      <c r="P26" s="293"/>
      <c r="Q26" s="293"/>
      <c r="R26" s="294"/>
      <c r="S26" s="295"/>
      <c r="T26" s="293"/>
      <c r="U26" s="296"/>
      <c r="V26" s="297"/>
      <c r="W26" s="298"/>
      <c r="X26" s="298"/>
      <c r="Y26" s="298"/>
      <c r="Z26" s="299"/>
      <c r="AA26" s="300"/>
      <c r="AB26" s="301"/>
      <c r="AC26" s="301"/>
      <c r="AD26" s="302"/>
      <c r="AE26" s="303"/>
    </row>
    <row r="27" spans="1:31" ht="30" customHeight="1" thickTop="1" thickBot="1">
      <c r="A27" s="44"/>
      <c r="B27" s="44"/>
      <c r="C27" s="66"/>
      <c r="D27" s="25"/>
      <c r="E27" s="25"/>
      <c r="F27" s="25"/>
      <c r="G27" s="25"/>
      <c r="H27" s="82"/>
      <c r="I27" s="87"/>
      <c r="J27" s="68"/>
      <c r="K27" s="127"/>
      <c r="L27" s="26"/>
      <c r="M27" s="69"/>
      <c r="N27" s="309" t="s">
        <v>35</v>
      </c>
      <c r="O27" s="310"/>
      <c r="P27" s="310"/>
      <c r="Q27" s="310"/>
      <c r="R27" s="310"/>
      <c r="S27" s="310"/>
      <c r="T27" s="310"/>
      <c r="U27" s="311"/>
      <c r="V27" s="309" t="s">
        <v>35</v>
      </c>
      <c r="W27" s="310"/>
      <c r="X27" s="310"/>
      <c r="Y27" s="310"/>
      <c r="Z27" s="311"/>
      <c r="AA27" s="309" t="s">
        <v>36</v>
      </c>
      <c r="AB27" s="310"/>
      <c r="AC27" s="310"/>
      <c r="AD27" s="311"/>
    </row>
    <row r="28" spans="1:31" ht="26.25" customHeight="1" thickTop="1" thickBot="1">
      <c r="A28" s="25"/>
      <c r="B28" s="25"/>
      <c r="C28" s="42"/>
      <c r="D28" s="25"/>
      <c r="E28" s="25"/>
      <c r="F28" s="25"/>
      <c r="G28" s="25"/>
      <c r="H28" s="186"/>
      <c r="J28" s="13"/>
      <c r="L28" s="26"/>
      <c r="M28" s="26"/>
      <c r="N28" s="27"/>
      <c r="O28" s="21">
        <f>SUM(O3:O26)</f>
        <v>1</v>
      </c>
      <c r="P28" s="21">
        <f>SUM(P3:P26)</f>
        <v>0</v>
      </c>
      <c r="Q28" s="21">
        <f>SUM(Q3:Q26)</f>
        <v>0</v>
      </c>
      <c r="R28" s="147">
        <f>SUM(R3:R26)</f>
        <v>1</v>
      </c>
      <c r="S28" s="22"/>
      <c r="T28" s="21">
        <f>SUM(T3:T26)</f>
        <v>6</v>
      </c>
      <c r="U28" s="21">
        <f>SUM(U3:U26)</f>
        <v>0</v>
      </c>
      <c r="V28" s="21">
        <f>SUM(V3:V26)</f>
        <v>16</v>
      </c>
      <c r="W28" s="21">
        <f>SUM(W3:W26)</f>
        <v>0</v>
      </c>
      <c r="X28" s="21">
        <f>SUM(X3:X26)</f>
        <v>0</v>
      </c>
      <c r="Y28" s="21">
        <f>SUM(Y3:Y26)</f>
        <v>0</v>
      </c>
      <c r="Z28" s="21">
        <f>SUM(Z3:Z26)</f>
        <v>0</v>
      </c>
      <c r="AA28" s="209"/>
      <c r="AB28" s="21">
        <f>SUM(AB3:AB26)</f>
        <v>0</v>
      </c>
      <c r="AC28" s="21">
        <f>SUM(AC3:AC26)</f>
        <v>0</v>
      </c>
      <c r="AD28" s="24">
        <f>100*AB28/V28</f>
        <v>0</v>
      </c>
    </row>
    <row r="29" spans="1:31" ht="15.75" thickTop="1">
      <c r="H29" s="186"/>
    </row>
    <row r="30" spans="1:31">
      <c r="H30" s="186"/>
      <c r="I30" s="89"/>
    </row>
    <row r="31" spans="1:31">
      <c r="H31" s="186"/>
    </row>
    <row r="46" spans="1:1">
      <c r="A46" s="36" t="s">
        <v>1</v>
      </c>
    </row>
    <row r="47" spans="1:1">
      <c r="A47" s="36" t="s">
        <v>0</v>
      </c>
    </row>
    <row r="48" spans="1:1">
      <c r="A48" s="36" t="s">
        <v>2</v>
      </c>
    </row>
    <row r="49" spans="1:23">
      <c r="A49" s="36" t="s">
        <v>2</v>
      </c>
    </row>
    <row r="50" spans="1:23">
      <c r="A50" s="36" t="s">
        <v>37</v>
      </c>
    </row>
    <row r="51" spans="1:23">
      <c r="A51" s="36" t="s">
        <v>3</v>
      </c>
    </row>
    <row r="52" spans="1:23">
      <c r="A52" t="s">
        <v>38</v>
      </c>
      <c r="D52" t="s">
        <v>38</v>
      </c>
      <c r="E52" t="s">
        <v>38</v>
      </c>
      <c r="F52" t="s">
        <v>38</v>
      </c>
      <c r="G52" t="s">
        <v>38</v>
      </c>
      <c r="H52" s="83" t="s">
        <v>38</v>
      </c>
      <c r="I52" s="88" t="s">
        <v>38</v>
      </c>
      <c r="J52" s="3" t="s">
        <v>38</v>
      </c>
      <c r="K52" s="126" t="s">
        <v>38</v>
      </c>
      <c r="N52" t="s">
        <v>38</v>
      </c>
      <c r="O52" t="s">
        <v>38</v>
      </c>
      <c r="T52" t="s">
        <v>38</v>
      </c>
      <c r="V52" t="s">
        <v>38</v>
      </c>
      <c r="W52" t="s">
        <v>38</v>
      </c>
    </row>
  </sheetData>
  <sheetProtection formatCells="0" formatColumns="0" formatRows="0" insertColumns="0" insertRows="0" insertHyperlinks="0" deleteColumns="0" deleteRows="0" sort="0" autoFilter="0" pivotTables="0"/>
  <sortState ref="A3:AE19">
    <sortCondition ref="B3"/>
  </sortState>
  <mergeCells count="8">
    <mergeCell ref="N27:U27"/>
    <mergeCell ref="V27:Z27"/>
    <mergeCell ref="AA27:AD27"/>
    <mergeCell ref="A1:H1"/>
    <mergeCell ref="J1:M1"/>
    <mergeCell ref="N1:U1"/>
    <mergeCell ref="V1:Z1"/>
    <mergeCell ref="AA1:AD1"/>
  </mergeCells>
  <conditionalFormatting sqref="I14 I9 I12 I6 H3:H10 H26 H12:H14">
    <cfRule type="expression" dxfId="503" priority="586">
      <formula>H3+20&lt; TODAY()</formula>
    </cfRule>
  </conditionalFormatting>
  <conditionalFormatting sqref="I14 I9 I12 I6 H3:H10 H26 H12:H14">
    <cfRule type="expression" dxfId="502" priority="584">
      <formula>ISBLANK(H3)</formula>
    </cfRule>
  </conditionalFormatting>
  <conditionalFormatting sqref="L6 L14 L9 L12">
    <cfRule type="expression" dxfId="501" priority="583">
      <formula>L6&lt;&gt;0</formula>
    </cfRule>
  </conditionalFormatting>
  <conditionalFormatting sqref="L6 L14 L9 L12">
    <cfRule type="expression" dxfId="500" priority="581">
      <formula>L6&lt;&gt;0</formula>
    </cfRule>
    <cfRule type="expression" dxfId="499" priority="582">
      <formula>L6&lt;&gt;0</formula>
    </cfRule>
  </conditionalFormatting>
  <conditionalFormatting sqref="AD4:AD6 AD8:AD14">
    <cfRule type="containsErrors" dxfId="498" priority="576">
      <formula>ISERROR(AD4)</formula>
    </cfRule>
  </conditionalFormatting>
  <conditionalFormatting sqref="I13">
    <cfRule type="expression" dxfId="497" priority="529">
      <formula>I13+30&lt; TODAY()</formula>
    </cfRule>
  </conditionalFormatting>
  <conditionalFormatting sqref="I13">
    <cfRule type="expression" dxfId="496" priority="528">
      <formula>ISBLANK(I13)</formula>
    </cfRule>
  </conditionalFormatting>
  <conditionalFormatting sqref="L13">
    <cfRule type="expression" dxfId="495" priority="527">
      <formula>L13&lt;&gt;0</formula>
    </cfRule>
  </conditionalFormatting>
  <conditionalFormatting sqref="L13">
    <cfRule type="expression" dxfId="494" priority="525">
      <formula>L13&lt;&gt;0</formula>
    </cfRule>
    <cfRule type="expression" dxfId="493" priority="526">
      <formula>L13&lt;&gt;0</formula>
    </cfRule>
  </conditionalFormatting>
  <conditionalFormatting sqref="I8">
    <cfRule type="expression" dxfId="492" priority="508">
      <formula>I8+30&lt; TODAY()</formula>
    </cfRule>
  </conditionalFormatting>
  <conditionalFormatting sqref="I8">
    <cfRule type="expression" dxfId="491" priority="507">
      <formula>ISBLANK(I8)</formula>
    </cfRule>
  </conditionalFormatting>
  <conditionalFormatting sqref="L8">
    <cfRule type="expression" dxfId="490" priority="506">
      <formula>L8&lt;&gt;0</formula>
    </cfRule>
  </conditionalFormatting>
  <conditionalFormatting sqref="L8">
    <cfRule type="expression" dxfId="489" priority="504">
      <formula>L8&lt;&gt;0</formula>
    </cfRule>
    <cfRule type="expression" dxfId="488" priority="505">
      <formula>L8&lt;&gt;0</formula>
    </cfRule>
  </conditionalFormatting>
  <conditionalFormatting sqref="I26">
    <cfRule type="expression" dxfId="487" priority="482">
      <formula>I26+30&lt; TODAY()</formula>
    </cfRule>
  </conditionalFormatting>
  <conditionalFormatting sqref="I26">
    <cfRule type="expression" dxfId="486" priority="481">
      <formula>ISBLANK(I26)</formula>
    </cfRule>
  </conditionalFormatting>
  <conditionalFormatting sqref="L26">
    <cfRule type="expression" dxfId="485" priority="479">
      <formula>L26&lt;&gt;0</formula>
    </cfRule>
    <cfRule type="expression" dxfId="484" priority="480">
      <formula>L26&lt;&gt;0</formula>
    </cfRule>
  </conditionalFormatting>
  <conditionalFormatting sqref="AD26">
    <cfRule type="containsErrors" dxfId="483" priority="478">
      <formula>ISERROR(AD26)</formula>
    </cfRule>
  </conditionalFormatting>
  <conditionalFormatting sqref="I4">
    <cfRule type="expression" dxfId="482" priority="457">
      <formula>I4+30&lt; TODAY()</formula>
    </cfRule>
  </conditionalFormatting>
  <conditionalFormatting sqref="I4">
    <cfRule type="expression" dxfId="481" priority="456">
      <formula>ISBLANK(I4)</formula>
    </cfRule>
  </conditionalFormatting>
  <conditionalFormatting sqref="L4">
    <cfRule type="expression" dxfId="480" priority="455">
      <formula>L4&lt;&gt;0</formula>
    </cfRule>
  </conditionalFormatting>
  <conditionalFormatting sqref="L4">
    <cfRule type="expression" dxfId="479" priority="453">
      <formula>L4&lt;&gt;0</formula>
    </cfRule>
    <cfRule type="expression" dxfId="478" priority="454">
      <formula>L4&lt;&gt;0</formula>
    </cfRule>
  </conditionalFormatting>
  <conditionalFormatting sqref="I5">
    <cfRule type="expression" dxfId="477" priority="408">
      <formula>I5+30&lt; TODAY()</formula>
    </cfRule>
  </conditionalFormatting>
  <conditionalFormatting sqref="I5">
    <cfRule type="expression" dxfId="476" priority="407">
      <formula>ISBLANK(I5)</formula>
    </cfRule>
  </conditionalFormatting>
  <conditionalFormatting sqref="L5">
    <cfRule type="expression" dxfId="475" priority="406">
      <formula>L5&lt;&gt;0</formula>
    </cfRule>
  </conditionalFormatting>
  <conditionalFormatting sqref="L5">
    <cfRule type="expression" dxfId="474" priority="404">
      <formula>L5&lt;&gt;0</formula>
    </cfRule>
    <cfRule type="expression" dxfId="473" priority="405">
      <formula>L5&lt;&gt;0</formula>
    </cfRule>
  </conditionalFormatting>
  <conditionalFormatting sqref="I10">
    <cfRule type="expression" dxfId="472" priority="401">
      <formula>I10+30&lt; TODAY()</formula>
    </cfRule>
  </conditionalFormatting>
  <conditionalFormatting sqref="I10">
    <cfRule type="expression" dxfId="471" priority="400">
      <formula>ISBLANK(I10)</formula>
    </cfRule>
  </conditionalFormatting>
  <conditionalFormatting sqref="L10">
    <cfRule type="expression" dxfId="470" priority="399">
      <formula>L10&lt;&gt;0</formula>
    </cfRule>
  </conditionalFormatting>
  <conditionalFormatting sqref="L10">
    <cfRule type="expression" dxfId="469" priority="397">
      <formula>L10&lt;&gt;0</formula>
    </cfRule>
    <cfRule type="expression" dxfId="468" priority="398">
      <formula>L10&lt;&gt;0</formula>
    </cfRule>
  </conditionalFormatting>
  <conditionalFormatting sqref="L3">
    <cfRule type="expression" dxfId="467" priority="392">
      <formula>L3&lt;&gt;0</formula>
    </cfRule>
  </conditionalFormatting>
  <conditionalFormatting sqref="L3">
    <cfRule type="expression" dxfId="466" priority="390">
      <formula>L3&lt;&gt;0</formula>
    </cfRule>
    <cfRule type="expression" dxfId="465" priority="391">
      <formula>L3&lt;&gt;0</formula>
    </cfRule>
  </conditionalFormatting>
  <conditionalFormatting sqref="H3:H10 H26 H12:H14">
    <cfRule type="expression" dxfId="464" priority="388">
      <formula>L3&lt;&gt;0</formula>
    </cfRule>
  </conditionalFormatting>
  <conditionalFormatting sqref="R27:R1048576 R1:R6">
    <cfRule type="containsErrors" dxfId="463" priority="386">
      <formula>ISERROR(R1)</formula>
    </cfRule>
    <cfRule type="containsErrors" dxfId="462" priority="587">
      <formula>ISERROR(R1)</formula>
    </cfRule>
  </conditionalFormatting>
  <conditionalFormatting sqref="R3:R6">
    <cfRule type="containsErrors" dxfId="461" priority="385">
      <formula>ISERROR(R3)</formula>
    </cfRule>
  </conditionalFormatting>
  <conditionalFormatting sqref="R4:R6">
    <cfRule type="expression" priority="383">
      <formula>"sierreur(0)"</formula>
    </cfRule>
  </conditionalFormatting>
  <conditionalFormatting sqref="R3:R6">
    <cfRule type="expression" priority="382">
      <formula>"SI(ESTERREUR(R3)0)"</formula>
    </cfRule>
  </conditionalFormatting>
  <conditionalFormatting sqref="R8:R10 R26 R12:R14">
    <cfRule type="containsErrors" dxfId="460" priority="359">
      <formula>ISERROR(R8)</formula>
    </cfRule>
    <cfRule type="containsErrors" dxfId="459" priority="367">
      <formula>ISERROR(R8)</formula>
    </cfRule>
  </conditionalFormatting>
  <conditionalFormatting sqref="R8:R10 R26 R12:R14">
    <cfRule type="containsErrors" dxfId="458" priority="358">
      <formula>ISERROR(R8)</formula>
    </cfRule>
  </conditionalFormatting>
  <conditionalFormatting sqref="R8:R10 R26 R12:R14">
    <cfRule type="expression" priority="357">
      <formula>"sierreur(0)"</formula>
    </cfRule>
  </conditionalFormatting>
  <conditionalFormatting sqref="R8:R10 R26 R12:R14">
    <cfRule type="expression" priority="356">
      <formula>"SI(ESTERREUR(R3)0)"</formula>
    </cfRule>
  </conditionalFormatting>
  <conditionalFormatting sqref="K8:K10 K1:K6 K26:K1048576 K12:K14">
    <cfRule type="containsText" dxfId="457" priority="355" operator="containsText" text="@">
      <formula>NOT(ISERROR(SEARCH("@",K1)))</formula>
    </cfRule>
  </conditionalFormatting>
  <conditionalFormatting sqref="I3">
    <cfRule type="expression" dxfId="456" priority="328">
      <formula>I3+30&lt; TODAY()</formula>
    </cfRule>
  </conditionalFormatting>
  <conditionalFormatting sqref="I3">
    <cfRule type="expression" dxfId="455" priority="327">
      <formula>ISBLANK(I3)</formula>
    </cfRule>
  </conditionalFormatting>
  <conditionalFormatting sqref="AD3">
    <cfRule type="containsErrors" dxfId="454" priority="326">
      <formula>ISERROR(AD3)</formula>
    </cfRule>
  </conditionalFormatting>
  <conditionalFormatting sqref="AD7">
    <cfRule type="containsErrors" dxfId="453" priority="325">
      <formula>ISERROR(AD7)</formula>
    </cfRule>
  </conditionalFormatting>
  <conditionalFormatting sqref="I7">
    <cfRule type="expression" dxfId="452" priority="324">
      <formula>I7+30&lt; TODAY()</formula>
    </cfRule>
  </conditionalFormatting>
  <conditionalFormatting sqref="I7">
    <cfRule type="expression" dxfId="451" priority="323">
      <formula>ISBLANK(I7)</formula>
    </cfRule>
  </conditionalFormatting>
  <conditionalFormatting sqref="L7">
    <cfRule type="expression" dxfId="450" priority="322">
      <formula>L7&lt;&gt;0</formula>
    </cfRule>
  </conditionalFormatting>
  <conditionalFormatting sqref="L7">
    <cfRule type="expression" dxfId="449" priority="320">
      <formula>L7&lt;&gt;0</formula>
    </cfRule>
    <cfRule type="expression" dxfId="448" priority="321">
      <formula>L7&lt;&gt;0</formula>
    </cfRule>
  </conditionalFormatting>
  <conditionalFormatting sqref="R7">
    <cfRule type="containsErrors" dxfId="447" priority="315">
      <formula>ISERROR(R7)</formula>
    </cfRule>
    <cfRule type="containsErrors" dxfId="446" priority="316">
      <formula>ISERROR(R7)</formula>
    </cfRule>
  </conditionalFormatting>
  <conditionalFormatting sqref="R7">
    <cfRule type="containsErrors" dxfId="445" priority="314">
      <formula>ISERROR(R7)</formula>
    </cfRule>
  </conditionalFormatting>
  <conditionalFormatting sqref="R7">
    <cfRule type="expression" priority="313">
      <formula>"sierreur(0)"</formula>
    </cfRule>
  </conditionalFormatting>
  <conditionalFormatting sqref="R7">
    <cfRule type="expression" priority="312">
      <formula>"SI(ESTERREUR(R3)0)"</formula>
    </cfRule>
  </conditionalFormatting>
  <conditionalFormatting sqref="K7">
    <cfRule type="containsText" dxfId="444" priority="311" operator="containsText" text="@">
      <formula>NOT(ISERROR(SEARCH("@",K7)))</formula>
    </cfRule>
  </conditionalFormatting>
  <conditionalFormatting sqref="H28:H31">
    <cfRule type="expression" dxfId="443" priority="310">
      <formula>H28+30&lt; TODAY()</formula>
    </cfRule>
  </conditionalFormatting>
  <conditionalFormatting sqref="H28:H31">
    <cfRule type="expression" dxfId="442" priority="309">
      <formula>ISBLANK(H28)</formula>
    </cfRule>
  </conditionalFormatting>
  <conditionalFormatting sqref="H28:H31">
    <cfRule type="expression" dxfId="441" priority="308">
      <formula>L28&lt;&gt;0</formula>
    </cfRule>
  </conditionalFormatting>
  <conditionalFormatting sqref="H19">
    <cfRule type="expression" dxfId="440" priority="307">
      <formula>H19+20&lt; TODAY()</formula>
    </cfRule>
  </conditionalFormatting>
  <conditionalFormatting sqref="H19">
    <cfRule type="expression" dxfId="439" priority="306">
      <formula>ISBLANK(H19)</formula>
    </cfRule>
  </conditionalFormatting>
  <conditionalFormatting sqref="I19">
    <cfRule type="expression" dxfId="438" priority="305">
      <formula>I19+30&lt; TODAY()</formula>
    </cfRule>
  </conditionalFormatting>
  <conditionalFormatting sqref="I19">
    <cfRule type="expression" dxfId="437" priority="304">
      <formula>ISBLANK(I19)</formula>
    </cfRule>
  </conditionalFormatting>
  <conditionalFormatting sqref="L19">
    <cfRule type="expression" dxfId="436" priority="302">
      <formula>L19&lt;&gt;0</formula>
    </cfRule>
    <cfRule type="expression" dxfId="435" priority="303">
      <formula>L19&lt;&gt;0</formula>
    </cfRule>
  </conditionalFormatting>
  <conditionalFormatting sqref="AD19">
    <cfRule type="containsErrors" dxfId="434" priority="301">
      <formula>ISERROR(AD19)</formula>
    </cfRule>
  </conditionalFormatting>
  <conditionalFormatting sqref="H19">
    <cfRule type="expression" dxfId="433" priority="300">
      <formula>L19&lt;&gt;0</formula>
    </cfRule>
  </conditionalFormatting>
  <conditionalFormatting sqref="R19">
    <cfRule type="containsErrors" dxfId="432" priority="298">
      <formula>ISERROR(R19)</formula>
    </cfRule>
    <cfRule type="containsErrors" dxfId="431" priority="299">
      <formula>ISERROR(R19)</formula>
    </cfRule>
  </conditionalFormatting>
  <conditionalFormatting sqref="R19">
    <cfRule type="containsErrors" dxfId="430" priority="297">
      <formula>ISERROR(R19)</formula>
    </cfRule>
  </conditionalFormatting>
  <conditionalFormatting sqref="R19">
    <cfRule type="expression" priority="296">
      <formula>"sierreur(0)"</formula>
    </cfRule>
  </conditionalFormatting>
  <conditionalFormatting sqref="R19">
    <cfRule type="expression" priority="295">
      <formula>"SI(ESTERREUR(R3)0)"</formula>
    </cfRule>
  </conditionalFormatting>
  <conditionalFormatting sqref="K19">
    <cfRule type="containsText" dxfId="429" priority="294" operator="containsText" text="@">
      <formula>NOT(ISERROR(SEARCH("@",K19)))</formula>
    </cfRule>
  </conditionalFormatting>
  <conditionalFormatting sqref="H11:I11">
    <cfRule type="expression" dxfId="428" priority="279">
      <formula>H11+20&lt; TODAY()</formula>
    </cfRule>
  </conditionalFormatting>
  <conditionalFormatting sqref="H11:I11">
    <cfRule type="expression" dxfId="427" priority="278">
      <formula>ISBLANK(H11)</formula>
    </cfRule>
  </conditionalFormatting>
  <conditionalFormatting sqref="L11">
    <cfRule type="expression" dxfId="426" priority="277">
      <formula>L11&lt;&gt;0</formula>
    </cfRule>
  </conditionalFormatting>
  <conditionalFormatting sqref="L11">
    <cfRule type="expression" dxfId="425" priority="275">
      <formula>L11&lt;&gt;0</formula>
    </cfRule>
    <cfRule type="expression" dxfId="424" priority="276">
      <formula>L11&lt;&gt;0</formula>
    </cfRule>
  </conditionalFormatting>
  <conditionalFormatting sqref="H11">
    <cfRule type="expression" dxfId="423" priority="273">
      <formula>L11&lt;&gt;0</formula>
    </cfRule>
  </conditionalFormatting>
  <conditionalFormatting sqref="R11">
    <cfRule type="containsErrors" dxfId="422" priority="271">
      <formula>ISERROR(R11)</formula>
    </cfRule>
    <cfRule type="containsErrors" dxfId="421" priority="272">
      <formula>ISERROR(R11)</formula>
    </cfRule>
  </conditionalFormatting>
  <conditionalFormatting sqref="R11">
    <cfRule type="containsErrors" dxfId="420" priority="270">
      <formula>ISERROR(R11)</formula>
    </cfRule>
  </conditionalFormatting>
  <conditionalFormatting sqref="R11">
    <cfRule type="expression" priority="269">
      <formula>"sierreur(0)"</formula>
    </cfRule>
  </conditionalFormatting>
  <conditionalFormatting sqref="R11">
    <cfRule type="expression" priority="268">
      <formula>"SI(ESTERREUR(R3)0)"</formula>
    </cfRule>
  </conditionalFormatting>
  <conditionalFormatting sqref="K11">
    <cfRule type="containsText" dxfId="419" priority="267" operator="containsText" text="@">
      <formula>NOT(ISERROR(SEARCH("@",K11)))</formula>
    </cfRule>
  </conditionalFormatting>
  <conditionalFormatting sqref="H16">
    <cfRule type="expression" dxfId="418" priority="210">
      <formula>H16+20&lt; TODAY()</formula>
    </cfRule>
  </conditionalFormatting>
  <conditionalFormatting sqref="H16">
    <cfRule type="expression" dxfId="417" priority="209">
      <formula>ISBLANK(H16)</formula>
    </cfRule>
  </conditionalFormatting>
  <conditionalFormatting sqref="I16">
    <cfRule type="expression" dxfId="416" priority="208">
      <formula>I16+30&lt; TODAY()</formula>
    </cfRule>
  </conditionalFormatting>
  <conditionalFormatting sqref="I16">
    <cfRule type="expression" dxfId="415" priority="207">
      <formula>ISBLANK(I16)</formula>
    </cfRule>
  </conditionalFormatting>
  <conditionalFormatting sqref="L16">
    <cfRule type="expression" dxfId="414" priority="205">
      <formula>L16&lt;&gt;0</formula>
    </cfRule>
    <cfRule type="expression" dxfId="413" priority="206">
      <formula>L16&lt;&gt;0</formula>
    </cfRule>
  </conditionalFormatting>
  <conditionalFormatting sqref="AD16">
    <cfRule type="containsErrors" dxfId="412" priority="204">
      <formula>ISERROR(AD16)</formula>
    </cfRule>
  </conditionalFormatting>
  <conditionalFormatting sqref="H16">
    <cfRule type="expression" dxfId="411" priority="203">
      <formula>L16&lt;&gt;0</formula>
    </cfRule>
  </conditionalFormatting>
  <conditionalFormatting sqref="R16">
    <cfRule type="containsErrors" dxfId="410" priority="201">
      <formula>ISERROR(R16)</formula>
    </cfRule>
    <cfRule type="containsErrors" dxfId="409" priority="202">
      <formula>ISERROR(R16)</formula>
    </cfRule>
  </conditionalFormatting>
  <conditionalFormatting sqref="R16">
    <cfRule type="containsErrors" dxfId="408" priority="200">
      <formula>ISERROR(R16)</formula>
    </cfRule>
  </conditionalFormatting>
  <conditionalFormatting sqref="R16">
    <cfRule type="expression" priority="199">
      <formula>"sierreur(0)"</formula>
    </cfRule>
  </conditionalFormatting>
  <conditionalFormatting sqref="R16">
    <cfRule type="expression" priority="198">
      <formula>"SI(ESTERREUR(R3)0)"</formula>
    </cfRule>
  </conditionalFormatting>
  <conditionalFormatting sqref="K16">
    <cfRule type="containsText" dxfId="407" priority="197" operator="containsText" text="@">
      <formula>NOT(ISERROR(SEARCH("@",K16)))</formula>
    </cfRule>
  </conditionalFormatting>
  <conditionalFormatting sqref="H15">
    <cfRule type="expression" dxfId="406" priority="196">
      <formula>H15+20&lt; TODAY()</formula>
    </cfRule>
  </conditionalFormatting>
  <conditionalFormatting sqref="H15">
    <cfRule type="expression" dxfId="405" priority="195">
      <formula>ISBLANK(H15)</formula>
    </cfRule>
  </conditionalFormatting>
  <conditionalFormatting sqref="I15">
    <cfRule type="expression" dxfId="404" priority="194">
      <formula>I15+30&lt; TODAY()</formula>
    </cfRule>
  </conditionalFormatting>
  <conditionalFormatting sqref="I15">
    <cfRule type="expression" dxfId="403" priority="193">
      <formula>ISBLANK(I15)</formula>
    </cfRule>
  </conditionalFormatting>
  <conditionalFormatting sqref="L15">
    <cfRule type="expression" dxfId="402" priority="191">
      <formula>L15&lt;&gt;0</formula>
    </cfRule>
    <cfRule type="expression" dxfId="401" priority="192">
      <formula>L15&lt;&gt;0</formula>
    </cfRule>
  </conditionalFormatting>
  <conditionalFormatting sqref="AD15">
    <cfRule type="containsErrors" dxfId="400" priority="190">
      <formula>ISERROR(AD15)</formula>
    </cfRule>
  </conditionalFormatting>
  <conditionalFormatting sqref="H15">
    <cfRule type="expression" dxfId="399" priority="189">
      <formula>L15&lt;&gt;0</formula>
    </cfRule>
  </conditionalFormatting>
  <conditionalFormatting sqref="R15">
    <cfRule type="containsErrors" dxfId="398" priority="187">
      <formula>ISERROR(R15)</formula>
    </cfRule>
    <cfRule type="containsErrors" dxfId="397" priority="188">
      <formula>ISERROR(R15)</formula>
    </cfRule>
  </conditionalFormatting>
  <conditionalFormatting sqref="R15">
    <cfRule type="containsErrors" dxfId="396" priority="186">
      <formula>ISERROR(R15)</formula>
    </cfRule>
  </conditionalFormatting>
  <conditionalFormatting sqref="R15">
    <cfRule type="expression" priority="185">
      <formula>"sierreur(0)"</formula>
    </cfRule>
  </conditionalFormatting>
  <conditionalFormatting sqref="R15">
    <cfRule type="expression" priority="184">
      <formula>"SI(ESTERREUR(R3)0)"</formula>
    </cfRule>
  </conditionalFormatting>
  <conditionalFormatting sqref="K15">
    <cfRule type="containsText" dxfId="395" priority="183" operator="containsText" text="@">
      <formula>NOT(ISERROR(SEARCH("@",K15)))</formula>
    </cfRule>
  </conditionalFormatting>
  <conditionalFormatting sqref="H18">
    <cfRule type="expression" dxfId="394" priority="126">
      <formula>H18+20&lt; TODAY()</formula>
    </cfRule>
  </conditionalFormatting>
  <conditionalFormatting sqref="H18">
    <cfRule type="expression" dxfId="393" priority="125">
      <formula>ISBLANK(H18)</formula>
    </cfRule>
  </conditionalFormatting>
  <conditionalFormatting sqref="I18">
    <cfRule type="expression" dxfId="392" priority="124">
      <formula>I18+30&lt; TODAY()</formula>
    </cfRule>
  </conditionalFormatting>
  <conditionalFormatting sqref="I18">
    <cfRule type="expression" dxfId="391" priority="123">
      <formula>ISBLANK(I18)</formula>
    </cfRule>
  </conditionalFormatting>
  <conditionalFormatting sqref="L18">
    <cfRule type="expression" dxfId="390" priority="121">
      <formula>L18&lt;&gt;0</formula>
    </cfRule>
    <cfRule type="expression" dxfId="389" priority="122">
      <formula>L18&lt;&gt;0</formula>
    </cfRule>
  </conditionalFormatting>
  <conditionalFormatting sqref="AD18">
    <cfRule type="containsErrors" dxfId="388" priority="120">
      <formula>ISERROR(AD18)</formula>
    </cfRule>
  </conditionalFormatting>
  <conditionalFormatting sqref="H18">
    <cfRule type="expression" dxfId="387" priority="119">
      <formula>L18&lt;&gt;0</formula>
    </cfRule>
  </conditionalFormatting>
  <conditionalFormatting sqref="R18">
    <cfRule type="containsErrors" dxfId="386" priority="117">
      <formula>ISERROR(R18)</formula>
    </cfRule>
    <cfRule type="containsErrors" dxfId="385" priority="118">
      <formula>ISERROR(R18)</formula>
    </cfRule>
  </conditionalFormatting>
  <conditionalFormatting sqref="R18">
    <cfRule type="containsErrors" dxfId="384" priority="116">
      <formula>ISERROR(R18)</formula>
    </cfRule>
  </conditionalFormatting>
  <conditionalFormatting sqref="R18">
    <cfRule type="expression" priority="115">
      <formula>"sierreur(0)"</formula>
    </cfRule>
  </conditionalFormatting>
  <conditionalFormatting sqref="R18">
    <cfRule type="expression" priority="114">
      <formula>"SI(ESTERREUR(R3)0)"</formula>
    </cfRule>
  </conditionalFormatting>
  <conditionalFormatting sqref="K18">
    <cfRule type="containsText" dxfId="383" priority="113" operator="containsText" text="@">
      <formula>NOT(ISERROR(SEARCH("@",K18)))</formula>
    </cfRule>
  </conditionalFormatting>
  <conditionalFormatting sqref="H17">
    <cfRule type="expression" dxfId="382" priority="112">
      <formula>H17+20&lt; TODAY()</formula>
    </cfRule>
  </conditionalFormatting>
  <conditionalFormatting sqref="H17">
    <cfRule type="expression" dxfId="381" priority="111">
      <formula>ISBLANK(H17)</formula>
    </cfRule>
  </conditionalFormatting>
  <conditionalFormatting sqref="I17">
    <cfRule type="expression" dxfId="380" priority="110">
      <formula>I17+30&lt; TODAY()</formula>
    </cfRule>
  </conditionalFormatting>
  <conditionalFormatting sqref="I17">
    <cfRule type="expression" dxfId="379" priority="109">
      <formula>ISBLANK(I17)</formula>
    </cfRule>
  </conditionalFormatting>
  <conditionalFormatting sqref="L17">
    <cfRule type="expression" dxfId="378" priority="107">
      <formula>L17&lt;&gt;0</formula>
    </cfRule>
    <cfRule type="expression" dxfId="377" priority="108">
      <formula>L17&lt;&gt;0</formula>
    </cfRule>
  </conditionalFormatting>
  <conditionalFormatting sqref="AD17">
    <cfRule type="containsErrors" dxfId="376" priority="106">
      <formula>ISERROR(AD17)</formula>
    </cfRule>
  </conditionalFormatting>
  <conditionalFormatting sqref="H17">
    <cfRule type="expression" dxfId="375" priority="105">
      <formula>L17&lt;&gt;0</formula>
    </cfRule>
  </conditionalFormatting>
  <conditionalFormatting sqref="R17">
    <cfRule type="containsErrors" dxfId="374" priority="103">
      <formula>ISERROR(R17)</formula>
    </cfRule>
    <cfRule type="containsErrors" dxfId="373" priority="104">
      <formula>ISERROR(R17)</formula>
    </cfRule>
  </conditionalFormatting>
  <conditionalFormatting sqref="R17">
    <cfRule type="containsErrors" dxfId="372" priority="102">
      <formula>ISERROR(R17)</formula>
    </cfRule>
  </conditionalFormatting>
  <conditionalFormatting sqref="R17">
    <cfRule type="expression" priority="101">
      <formula>"sierreur(0)"</formula>
    </cfRule>
  </conditionalFormatting>
  <conditionalFormatting sqref="R17">
    <cfRule type="expression" priority="100">
      <formula>"SI(ESTERREUR(R3)0)"</formula>
    </cfRule>
  </conditionalFormatting>
  <conditionalFormatting sqref="K17">
    <cfRule type="containsText" dxfId="371" priority="99" operator="containsText" text="@">
      <formula>NOT(ISERROR(SEARCH("@",K17)))</formula>
    </cfRule>
  </conditionalFormatting>
  <conditionalFormatting sqref="H25">
    <cfRule type="expression" dxfId="370" priority="98">
      <formula>H25+20&lt; TODAY()</formula>
    </cfRule>
  </conditionalFormatting>
  <conditionalFormatting sqref="H25">
    <cfRule type="expression" dxfId="369" priority="97">
      <formula>ISBLANK(H25)</formula>
    </cfRule>
  </conditionalFormatting>
  <conditionalFormatting sqref="I25">
    <cfRule type="expression" dxfId="368" priority="96">
      <formula>I25+30&lt; TODAY()</formula>
    </cfRule>
  </conditionalFormatting>
  <conditionalFormatting sqref="I25">
    <cfRule type="expression" dxfId="367" priority="95">
      <formula>ISBLANK(I25)</formula>
    </cfRule>
  </conditionalFormatting>
  <conditionalFormatting sqref="L25">
    <cfRule type="expression" dxfId="366" priority="93">
      <formula>L25&lt;&gt;0</formula>
    </cfRule>
    <cfRule type="expression" dxfId="365" priority="94">
      <formula>L25&lt;&gt;0</formula>
    </cfRule>
  </conditionalFormatting>
  <conditionalFormatting sqref="AD25">
    <cfRule type="containsErrors" dxfId="364" priority="92">
      <formula>ISERROR(AD25)</formula>
    </cfRule>
  </conditionalFormatting>
  <conditionalFormatting sqref="H25">
    <cfRule type="expression" dxfId="363" priority="91">
      <formula>L25&lt;&gt;0</formula>
    </cfRule>
  </conditionalFormatting>
  <conditionalFormatting sqref="R25">
    <cfRule type="containsErrors" dxfId="362" priority="89">
      <formula>ISERROR(R25)</formula>
    </cfRule>
    <cfRule type="containsErrors" dxfId="361" priority="90">
      <formula>ISERROR(R25)</formula>
    </cfRule>
  </conditionalFormatting>
  <conditionalFormatting sqref="R25">
    <cfRule type="containsErrors" dxfId="360" priority="88">
      <formula>ISERROR(R25)</formula>
    </cfRule>
  </conditionalFormatting>
  <conditionalFormatting sqref="R25">
    <cfRule type="expression" priority="87">
      <formula>"sierreur(0)"</formula>
    </cfRule>
  </conditionalFormatting>
  <conditionalFormatting sqref="R25">
    <cfRule type="expression" priority="86">
      <formula>"SI(ESTERREUR(R3)0)"</formula>
    </cfRule>
  </conditionalFormatting>
  <conditionalFormatting sqref="K25">
    <cfRule type="containsText" dxfId="359" priority="85" operator="containsText" text="@">
      <formula>NOT(ISERROR(SEARCH("@",K25)))</formula>
    </cfRule>
  </conditionalFormatting>
  <conditionalFormatting sqref="H24">
    <cfRule type="expression" dxfId="358" priority="70">
      <formula>H24+20&lt; TODAY()</formula>
    </cfRule>
  </conditionalFormatting>
  <conditionalFormatting sqref="H24">
    <cfRule type="expression" dxfId="357" priority="69">
      <formula>ISBLANK(H24)</formula>
    </cfRule>
  </conditionalFormatting>
  <conditionalFormatting sqref="I24">
    <cfRule type="expression" dxfId="356" priority="68">
      <formula>I24+30&lt; TODAY()</formula>
    </cfRule>
  </conditionalFormatting>
  <conditionalFormatting sqref="I24">
    <cfRule type="expression" dxfId="355" priority="67">
      <formula>ISBLANK(I24)</formula>
    </cfRule>
  </conditionalFormatting>
  <conditionalFormatting sqref="L24">
    <cfRule type="expression" dxfId="354" priority="65">
      <formula>L24&lt;&gt;0</formula>
    </cfRule>
    <cfRule type="expression" dxfId="353" priority="66">
      <formula>L24&lt;&gt;0</formula>
    </cfRule>
  </conditionalFormatting>
  <conditionalFormatting sqref="AD24">
    <cfRule type="containsErrors" dxfId="352" priority="64">
      <formula>ISERROR(AD24)</formula>
    </cfRule>
  </conditionalFormatting>
  <conditionalFormatting sqref="H24">
    <cfRule type="expression" dxfId="351" priority="63">
      <formula>L24&lt;&gt;0</formula>
    </cfRule>
  </conditionalFormatting>
  <conditionalFormatting sqref="R24">
    <cfRule type="containsErrors" dxfId="350" priority="61">
      <formula>ISERROR(R24)</formula>
    </cfRule>
    <cfRule type="containsErrors" dxfId="349" priority="62">
      <formula>ISERROR(R24)</formula>
    </cfRule>
  </conditionalFormatting>
  <conditionalFormatting sqref="R24">
    <cfRule type="containsErrors" dxfId="348" priority="60">
      <formula>ISERROR(R24)</formula>
    </cfRule>
  </conditionalFormatting>
  <conditionalFormatting sqref="R24">
    <cfRule type="expression" priority="59">
      <formula>"sierreur(0)"</formula>
    </cfRule>
  </conditionalFormatting>
  <conditionalFormatting sqref="R24">
    <cfRule type="expression" priority="58">
      <formula>"SI(ESTERREUR(R3)0)"</formula>
    </cfRule>
  </conditionalFormatting>
  <conditionalFormatting sqref="K24">
    <cfRule type="containsText" dxfId="347" priority="57" operator="containsText" text="@">
      <formula>NOT(ISERROR(SEARCH("@",K24)))</formula>
    </cfRule>
  </conditionalFormatting>
  <conditionalFormatting sqref="H23">
    <cfRule type="expression" dxfId="346" priority="56">
      <formula>H23+20&lt; TODAY()</formula>
    </cfRule>
  </conditionalFormatting>
  <conditionalFormatting sqref="H23">
    <cfRule type="expression" dxfId="345" priority="55">
      <formula>ISBLANK(H23)</formula>
    </cfRule>
  </conditionalFormatting>
  <conditionalFormatting sqref="I23">
    <cfRule type="expression" dxfId="344" priority="54">
      <formula>I23+30&lt; TODAY()</formula>
    </cfRule>
  </conditionalFormatting>
  <conditionalFormatting sqref="I23">
    <cfRule type="expression" dxfId="343" priority="53">
      <formula>ISBLANK(I23)</formula>
    </cfRule>
  </conditionalFormatting>
  <conditionalFormatting sqref="L23">
    <cfRule type="expression" dxfId="342" priority="51">
      <formula>L23&lt;&gt;0</formula>
    </cfRule>
    <cfRule type="expression" dxfId="341" priority="52">
      <formula>L23&lt;&gt;0</formula>
    </cfRule>
  </conditionalFormatting>
  <conditionalFormatting sqref="AD23">
    <cfRule type="containsErrors" dxfId="340" priority="50">
      <formula>ISERROR(AD23)</formula>
    </cfRule>
  </conditionalFormatting>
  <conditionalFormatting sqref="H23">
    <cfRule type="expression" dxfId="339" priority="49">
      <formula>L23&lt;&gt;0</formula>
    </cfRule>
  </conditionalFormatting>
  <conditionalFormatting sqref="R23">
    <cfRule type="containsErrors" dxfId="338" priority="47">
      <formula>ISERROR(R23)</formula>
    </cfRule>
    <cfRule type="containsErrors" dxfId="337" priority="48">
      <formula>ISERROR(R23)</formula>
    </cfRule>
  </conditionalFormatting>
  <conditionalFormatting sqref="R23">
    <cfRule type="containsErrors" dxfId="336" priority="46">
      <formula>ISERROR(R23)</formula>
    </cfRule>
  </conditionalFormatting>
  <conditionalFormatting sqref="R23">
    <cfRule type="expression" priority="45">
      <formula>"sierreur(0)"</formula>
    </cfRule>
  </conditionalFormatting>
  <conditionalFormatting sqref="R23">
    <cfRule type="expression" priority="44">
      <formula>"SI(ESTERREUR(R3)0)"</formula>
    </cfRule>
  </conditionalFormatting>
  <conditionalFormatting sqref="K23">
    <cfRule type="containsText" dxfId="335" priority="43" operator="containsText" text="@">
      <formula>NOT(ISERROR(SEARCH("@",K23)))</formula>
    </cfRule>
  </conditionalFormatting>
  <conditionalFormatting sqref="H22">
    <cfRule type="expression" dxfId="334" priority="42">
      <formula>H22+20&lt; TODAY()</formula>
    </cfRule>
  </conditionalFormatting>
  <conditionalFormatting sqref="H22">
    <cfRule type="expression" dxfId="333" priority="41">
      <formula>ISBLANK(H22)</formula>
    </cfRule>
  </conditionalFormatting>
  <conditionalFormatting sqref="I22">
    <cfRule type="expression" dxfId="332" priority="40">
      <formula>I22+30&lt; TODAY()</formula>
    </cfRule>
  </conditionalFormatting>
  <conditionalFormatting sqref="I22">
    <cfRule type="expression" dxfId="331" priority="39">
      <formula>ISBLANK(I22)</formula>
    </cfRule>
  </conditionalFormatting>
  <conditionalFormatting sqref="L22">
    <cfRule type="expression" dxfId="330" priority="37">
      <formula>L22&lt;&gt;0</formula>
    </cfRule>
    <cfRule type="expression" dxfId="329" priority="38">
      <formula>L22&lt;&gt;0</formula>
    </cfRule>
  </conditionalFormatting>
  <conditionalFormatting sqref="AD22">
    <cfRule type="containsErrors" dxfId="328" priority="36">
      <formula>ISERROR(AD22)</formula>
    </cfRule>
  </conditionalFormatting>
  <conditionalFormatting sqref="H22">
    <cfRule type="expression" dxfId="327" priority="35">
      <formula>L22&lt;&gt;0</formula>
    </cfRule>
  </conditionalFormatting>
  <conditionalFormatting sqref="R22">
    <cfRule type="containsErrors" dxfId="326" priority="33">
      <formula>ISERROR(R22)</formula>
    </cfRule>
    <cfRule type="containsErrors" dxfId="325" priority="34">
      <formula>ISERROR(R22)</formula>
    </cfRule>
  </conditionalFormatting>
  <conditionalFormatting sqref="R22">
    <cfRule type="containsErrors" dxfId="324" priority="32">
      <formula>ISERROR(R22)</formula>
    </cfRule>
  </conditionalFormatting>
  <conditionalFormatting sqref="R22">
    <cfRule type="expression" priority="31">
      <formula>"sierreur(0)"</formula>
    </cfRule>
  </conditionalFormatting>
  <conditionalFormatting sqref="R22">
    <cfRule type="expression" priority="30">
      <formula>"SI(ESTERREUR(R3)0)"</formula>
    </cfRule>
  </conditionalFormatting>
  <conditionalFormatting sqref="K22">
    <cfRule type="containsText" dxfId="323" priority="29" operator="containsText" text="@">
      <formula>NOT(ISERROR(SEARCH("@",K22)))</formula>
    </cfRule>
  </conditionalFormatting>
  <conditionalFormatting sqref="H21">
    <cfRule type="expression" dxfId="322" priority="28">
      <formula>H21+20&lt; TODAY()</formula>
    </cfRule>
  </conditionalFormatting>
  <conditionalFormatting sqref="H21">
    <cfRule type="expression" dxfId="321" priority="27">
      <formula>ISBLANK(H21)</formula>
    </cfRule>
  </conditionalFormatting>
  <conditionalFormatting sqref="I21">
    <cfRule type="expression" dxfId="320" priority="26">
      <formula>I21+30&lt; TODAY()</formula>
    </cfRule>
  </conditionalFormatting>
  <conditionalFormatting sqref="I21">
    <cfRule type="expression" dxfId="319" priority="25">
      <formula>ISBLANK(I21)</formula>
    </cfRule>
  </conditionalFormatting>
  <conditionalFormatting sqref="L21">
    <cfRule type="expression" dxfId="318" priority="23">
      <formula>L21&lt;&gt;0</formula>
    </cfRule>
    <cfRule type="expression" dxfId="317" priority="24">
      <formula>L21&lt;&gt;0</formula>
    </cfRule>
  </conditionalFormatting>
  <conditionalFormatting sqref="AD21">
    <cfRule type="containsErrors" dxfId="316" priority="22">
      <formula>ISERROR(AD21)</formula>
    </cfRule>
  </conditionalFormatting>
  <conditionalFormatting sqref="H21">
    <cfRule type="expression" dxfId="315" priority="21">
      <formula>L21&lt;&gt;0</formula>
    </cfRule>
  </conditionalFormatting>
  <conditionalFormatting sqref="R21">
    <cfRule type="containsErrors" dxfId="314" priority="19">
      <formula>ISERROR(R21)</formula>
    </cfRule>
    <cfRule type="containsErrors" dxfId="313" priority="20">
      <formula>ISERROR(R21)</formula>
    </cfRule>
  </conditionalFormatting>
  <conditionalFormatting sqref="R21">
    <cfRule type="containsErrors" dxfId="312" priority="18">
      <formula>ISERROR(R21)</formula>
    </cfRule>
  </conditionalFormatting>
  <conditionalFormatting sqref="R21">
    <cfRule type="expression" priority="17">
      <formula>"sierreur(0)"</formula>
    </cfRule>
  </conditionalFormatting>
  <conditionalFormatting sqref="R21">
    <cfRule type="expression" priority="16">
      <formula>"SI(ESTERREUR(R3)0)"</formula>
    </cfRule>
  </conditionalFormatting>
  <conditionalFormatting sqref="K21">
    <cfRule type="containsText" dxfId="311" priority="15" operator="containsText" text="@">
      <formula>NOT(ISERROR(SEARCH("@",K21)))</formula>
    </cfRule>
  </conditionalFormatting>
  <conditionalFormatting sqref="H20">
    <cfRule type="expression" dxfId="310" priority="14">
      <formula>H20+20&lt; TODAY()</formula>
    </cfRule>
  </conditionalFormatting>
  <conditionalFormatting sqref="H20">
    <cfRule type="expression" dxfId="309" priority="13">
      <formula>ISBLANK(H20)</formula>
    </cfRule>
  </conditionalFormatting>
  <conditionalFormatting sqref="I20">
    <cfRule type="expression" dxfId="308" priority="12">
      <formula>I20+30&lt; TODAY()</formula>
    </cfRule>
  </conditionalFormatting>
  <conditionalFormatting sqref="I20">
    <cfRule type="expression" dxfId="307" priority="11">
      <formula>ISBLANK(I20)</formula>
    </cfRule>
  </conditionalFormatting>
  <conditionalFormatting sqref="L20">
    <cfRule type="expression" dxfId="306" priority="9">
      <formula>L20&lt;&gt;0</formula>
    </cfRule>
    <cfRule type="expression" dxfId="305" priority="10">
      <formula>L20&lt;&gt;0</formula>
    </cfRule>
  </conditionalFormatting>
  <conditionalFormatting sqref="AD20">
    <cfRule type="containsErrors" dxfId="304" priority="8">
      <formula>ISERROR(AD20)</formula>
    </cfRule>
  </conditionalFormatting>
  <conditionalFormatting sqref="H20">
    <cfRule type="expression" dxfId="303" priority="7">
      <formula>L20&lt;&gt;0</formula>
    </cfRule>
  </conditionalFormatting>
  <conditionalFormatting sqref="R20">
    <cfRule type="containsErrors" dxfId="302" priority="5">
      <formula>ISERROR(R20)</formula>
    </cfRule>
    <cfRule type="containsErrors" dxfId="301" priority="6">
      <formula>ISERROR(R20)</formula>
    </cfRule>
  </conditionalFormatting>
  <conditionalFormatting sqref="R20">
    <cfRule type="containsErrors" dxfId="300" priority="4">
      <formula>ISERROR(R20)</formula>
    </cfRule>
  </conditionalFormatting>
  <conditionalFormatting sqref="R20">
    <cfRule type="expression" priority="3">
      <formula>"sierreur(0)"</formula>
    </cfRule>
  </conditionalFormatting>
  <conditionalFormatting sqref="R20">
    <cfRule type="expression" priority="2">
      <formula>"SI(ESTERREUR(R3)0)"</formula>
    </cfRule>
  </conditionalFormatting>
  <conditionalFormatting sqref="K20">
    <cfRule type="containsText" dxfId="299" priority="1" operator="containsText" text="@">
      <formula>NOT(ISERROR(SEARCH("@",K20)))</formula>
    </cfRule>
  </conditionalFormatting>
  <dataValidations count="2">
    <dataValidation type="list" allowBlank="1" showInputMessage="1" showErrorMessage="1" sqref="B48">
      <formula1>$A$46:$A$51</formula1>
    </dataValidation>
    <dataValidation type="whole" showInputMessage="1" showErrorMessage="1" sqref="O1:O1048576">
      <formula1>0</formula1>
      <formula2>10000</formula2>
    </dataValidation>
  </dataValidations>
  <hyperlinks>
    <hyperlink ref="K3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9" r:id="rId5" name="Button 15">
              <controlPr defaultSize="0" print="0" autoFill="0" autoPict="0" macro="[0]!Tri_Article">
                <anchor moveWithCells="1" sizeWithCells="1">
                  <from>
                    <xdr:col>0</xdr:col>
                    <xdr:colOff>152400</xdr:colOff>
                    <xdr:row>0</xdr:row>
                    <xdr:rowOff>123825</xdr:rowOff>
                  </from>
                  <to>
                    <xdr:col>0</xdr:col>
                    <xdr:colOff>695325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6" name="Button 20">
              <controlPr defaultSize="0" print="0" autoFill="0" autoPict="0" macro="[0]!insertionLigne">
                <anchor moveWithCells="1">
                  <from>
                    <xdr:col>0</xdr:col>
                    <xdr:colOff>790575</xdr:colOff>
                    <xdr:row>0</xdr:row>
                    <xdr:rowOff>104775</xdr:rowOff>
                  </from>
                  <to>
                    <xdr:col>1</xdr:col>
                    <xdr:colOff>857250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7" name="Button 30">
              <controlPr defaultSize="0" print="0" autoFill="0" autoPict="0" macro="[0]!Relance_formateur">
                <anchor moveWithCells="1" sizeWithCells="1">
                  <from>
                    <xdr:col>12</xdr:col>
                    <xdr:colOff>9525</xdr:colOff>
                    <xdr:row>0</xdr:row>
                    <xdr:rowOff>114300</xdr:rowOff>
                  </from>
                  <to>
                    <xdr:col>12</xdr:col>
                    <xdr:colOff>819150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8" name="Button 34">
              <controlPr defaultSize="0" print="0" autoFill="0" autoPict="0" macro="[0]!MailAcceuilEtab">
                <anchor moveWithCells="1" sizeWithCells="1">
                  <from>
                    <xdr:col>8</xdr:col>
                    <xdr:colOff>200025</xdr:colOff>
                    <xdr:row>0</xdr:row>
                    <xdr:rowOff>133350</xdr:rowOff>
                  </from>
                  <to>
                    <xdr:col>8</xdr:col>
                    <xdr:colOff>1724025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9" name="Button 37">
              <controlPr defaultSize="0" print="0" autoFill="0" autoPict="0" macro="[0]!ENVOI_LE">
                <anchor moveWithCells="1" sizeWithCells="1">
                  <from>
                    <xdr:col>10</xdr:col>
                    <xdr:colOff>95250</xdr:colOff>
                    <xdr:row>1</xdr:row>
                    <xdr:rowOff>581025</xdr:rowOff>
                  </from>
                  <to>
                    <xdr:col>10</xdr:col>
                    <xdr:colOff>1647825</xdr:colOff>
                    <xdr:row>1</xdr:row>
                    <xdr:rowOff>752475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Accueil!$Q$3:$Q$8</xm:f>
          </x14:formula1>
          <xm:sqref>A1:A1048576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8" tint="0.59999389629810485"/>
  </sheetPr>
  <dimension ref="A1:AP42"/>
  <sheetViews>
    <sheetView showGridLines="0" zoomScale="90" zoomScaleNormal="90" workbookViewId="0">
      <pane ySplit="2" topLeftCell="A3" activePane="bottomLeft" state="frozen"/>
      <selection pane="bottomLeft" activeCell="H3" sqref="H3"/>
    </sheetView>
  </sheetViews>
  <sheetFormatPr baseColWidth="10" defaultRowHeight="15"/>
  <cols>
    <col min="1" max="1" width="11.625" customWidth="1"/>
    <col min="2" max="2" width="12.625" customWidth="1"/>
    <col min="3" max="3" width="31.125" style="28" customWidth="1"/>
    <col min="4" max="4" width="11.625" customWidth="1"/>
    <col min="5" max="5" width="25.75" customWidth="1"/>
    <col min="6" max="7" width="11.625" customWidth="1"/>
    <col min="8" max="8" width="11.625" style="83" customWidth="1"/>
    <col min="9" max="9" width="24.875" style="13" customWidth="1"/>
    <col min="10" max="10" width="11.625" style="3" customWidth="1"/>
    <col min="11" max="11" width="23.375" style="171" customWidth="1"/>
    <col min="12" max="12" width="11.625" style="1" customWidth="1"/>
    <col min="13" max="13" width="12.125" style="1" customWidth="1"/>
    <col min="14" max="14" width="19.375" customWidth="1"/>
    <col min="15" max="28" width="11.625" customWidth="1"/>
    <col min="29" max="29" width="13.875" customWidth="1"/>
    <col min="30" max="30" width="11.625" customWidth="1"/>
    <col min="31" max="31" width="35.125" customWidth="1"/>
    <col min="32" max="32" width="6.375" customWidth="1"/>
  </cols>
  <sheetData>
    <row r="1" spans="1:42" ht="37.5" customHeight="1" thickBot="1">
      <c r="A1" s="312" t="s">
        <v>26</v>
      </c>
      <c r="B1" s="312"/>
      <c r="C1" s="312"/>
      <c r="D1" s="312"/>
      <c r="E1" s="312"/>
      <c r="F1" s="312"/>
      <c r="G1" s="312"/>
      <c r="H1" s="312"/>
      <c r="I1" s="38"/>
      <c r="J1" s="313" t="s">
        <v>8</v>
      </c>
      <c r="K1" s="313"/>
      <c r="L1" s="313"/>
      <c r="M1" s="313"/>
      <c r="N1" s="322" t="s">
        <v>6</v>
      </c>
      <c r="O1" s="323"/>
      <c r="P1" s="323"/>
      <c r="Q1" s="323"/>
      <c r="R1" s="323"/>
      <c r="S1" s="323"/>
      <c r="T1" s="323"/>
      <c r="U1" s="324"/>
      <c r="V1" s="317" t="s">
        <v>7</v>
      </c>
      <c r="W1" s="318"/>
      <c r="X1" s="318"/>
      <c r="Y1" s="318"/>
      <c r="Z1" s="318"/>
      <c r="AA1" s="319" t="s">
        <v>33</v>
      </c>
      <c r="AB1" s="320"/>
      <c r="AC1" s="320"/>
      <c r="AD1" s="321"/>
      <c r="AE1" s="35" t="s">
        <v>32</v>
      </c>
      <c r="AF1" s="15"/>
      <c r="AG1" s="41"/>
      <c r="AH1" s="95">
        <f ca="1">TODAY()</f>
        <v>42661</v>
      </c>
      <c r="AI1" s="96">
        <f>STAGRECU-$Y$18</f>
        <v>0</v>
      </c>
      <c r="AJ1" s="96">
        <v>25</v>
      </c>
      <c r="AK1" s="96">
        <f>AI1*AJ1</f>
        <v>0</v>
      </c>
      <c r="AL1" s="96">
        <f>interv_recus-interv_payés</f>
        <v>1</v>
      </c>
      <c r="AM1" s="96">
        <v>35</v>
      </c>
      <c r="AN1" s="96">
        <f>AL1*AM1</f>
        <v>35</v>
      </c>
      <c r="AO1" s="96">
        <f>AK1+AN1</f>
        <v>35</v>
      </c>
      <c r="AP1" s="97">
        <f>$T$18-$U$18</f>
        <v>4</v>
      </c>
    </row>
    <row r="2" spans="1:42" s="2" customFormat="1" ht="66" customHeight="1" thickTop="1" thickBot="1">
      <c r="A2" s="4" t="s">
        <v>9</v>
      </c>
      <c r="B2" s="5" t="s">
        <v>4</v>
      </c>
      <c r="C2" s="6" t="s">
        <v>11</v>
      </c>
      <c r="D2" s="6" t="s">
        <v>5</v>
      </c>
      <c r="E2" s="6" t="s">
        <v>10</v>
      </c>
      <c r="F2" s="6" t="s">
        <v>19</v>
      </c>
      <c r="G2" s="6" t="s">
        <v>12</v>
      </c>
      <c r="H2" s="37" t="s">
        <v>13</v>
      </c>
      <c r="I2" s="39" t="s">
        <v>42</v>
      </c>
      <c r="J2" s="40" t="s">
        <v>14</v>
      </c>
      <c r="K2" s="170" t="s">
        <v>43</v>
      </c>
      <c r="L2" s="70" t="s">
        <v>15</v>
      </c>
      <c r="M2" s="18" t="s">
        <v>16</v>
      </c>
      <c r="N2" s="7" t="s">
        <v>17</v>
      </c>
      <c r="O2" s="8" t="s">
        <v>18</v>
      </c>
      <c r="P2" s="8" t="s">
        <v>20</v>
      </c>
      <c r="Q2" s="8" t="s">
        <v>21</v>
      </c>
      <c r="R2" s="214" t="s">
        <v>23</v>
      </c>
      <c r="S2" s="8" t="s">
        <v>30</v>
      </c>
      <c r="T2" s="8" t="s">
        <v>22</v>
      </c>
      <c r="U2" s="9" t="s">
        <v>24</v>
      </c>
      <c r="V2" s="33" t="s">
        <v>27</v>
      </c>
      <c r="W2" s="34" t="s">
        <v>18</v>
      </c>
      <c r="X2" s="34" t="s">
        <v>20</v>
      </c>
      <c r="Y2" s="34" t="s">
        <v>21</v>
      </c>
      <c r="Z2" s="212" t="s">
        <v>23</v>
      </c>
      <c r="AA2" s="10" t="s">
        <v>25</v>
      </c>
      <c r="AB2" s="11" t="s">
        <v>28</v>
      </c>
      <c r="AC2" s="11" t="s">
        <v>29</v>
      </c>
      <c r="AD2" s="12" t="s">
        <v>31</v>
      </c>
      <c r="AE2" s="164"/>
      <c r="AF2" s="14"/>
      <c r="AH2" s="94"/>
      <c r="AI2" s="96">
        <f>$Z$18</f>
        <v>0</v>
      </c>
      <c r="AJ2" s="96">
        <v>25</v>
      </c>
      <c r="AK2" s="96">
        <f>AI2*AJ2</f>
        <v>0</v>
      </c>
      <c r="AL2" s="96">
        <f>interv_restes_à_payer</f>
        <v>1</v>
      </c>
      <c r="AM2" s="96">
        <v>35</v>
      </c>
      <c r="AN2" s="96">
        <f>AL2*AM2</f>
        <v>35</v>
      </c>
      <c r="AO2" s="96">
        <f>AK2+AN2</f>
        <v>35</v>
      </c>
      <c r="AP2" s="99"/>
    </row>
    <row r="3" spans="1:42" ht="24.95" customHeight="1" thickTop="1">
      <c r="A3" s="46" t="s">
        <v>3</v>
      </c>
      <c r="B3" s="46" t="s">
        <v>48</v>
      </c>
      <c r="C3" s="45" t="s">
        <v>45</v>
      </c>
      <c r="D3" s="46">
        <v>38941</v>
      </c>
      <c r="E3" s="45" t="s">
        <v>45</v>
      </c>
      <c r="F3" s="46">
        <v>1</v>
      </c>
      <c r="G3" s="48">
        <v>1</v>
      </c>
      <c r="H3" s="81">
        <v>42653</v>
      </c>
      <c r="I3" s="49" t="s">
        <v>49</v>
      </c>
      <c r="J3" s="50">
        <v>42642</v>
      </c>
      <c r="K3" s="199"/>
      <c r="L3" s="221">
        <v>42660</v>
      </c>
      <c r="M3" s="51"/>
      <c r="N3" s="143" t="s">
        <v>45</v>
      </c>
      <c r="O3" s="144">
        <v>1</v>
      </c>
      <c r="P3" s="144">
        <v>1</v>
      </c>
      <c r="Q3" s="144"/>
      <c r="R3" s="215">
        <f t="shared" ref="R3:R11" si="0">O3-Q3</f>
        <v>1</v>
      </c>
      <c r="S3" s="144"/>
      <c r="T3" s="144">
        <v>4</v>
      </c>
      <c r="U3" s="146"/>
      <c r="V3" s="55">
        <v>33</v>
      </c>
      <c r="W3" s="56">
        <v>0</v>
      </c>
      <c r="X3" s="56"/>
      <c r="Y3" s="56"/>
      <c r="Z3" s="216">
        <f t="shared" ref="Z3:Z16" si="1">IF(AC3="",W3,AC3-Y3)</f>
        <v>0</v>
      </c>
      <c r="AA3" s="60"/>
      <c r="AB3" s="58"/>
      <c r="AC3" s="58"/>
      <c r="AD3" s="47">
        <f t="shared" ref="AD3:AD11" si="2">100*AB3/V3</f>
        <v>0</v>
      </c>
      <c r="AE3" s="192"/>
    </row>
    <row r="4" spans="1:42" ht="24.95" customHeight="1">
      <c r="A4" s="46"/>
      <c r="B4" s="46"/>
      <c r="C4" s="61"/>
      <c r="D4" s="46"/>
      <c r="E4" s="61"/>
      <c r="F4" s="46"/>
      <c r="G4" s="48"/>
      <c r="H4" s="81"/>
      <c r="I4" s="304"/>
      <c r="J4" s="50"/>
      <c r="K4" s="172"/>
      <c r="L4" s="221"/>
      <c r="M4" s="51"/>
      <c r="N4" s="143"/>
      <c r="O4" s="144"/>
      <c r="P4" s="144"/>
      <c r="Q4" s="144"/>
      <c r="R4" s="215">
        <f t="shared" si="0"/>
        <v>0</v>
      </c>
      <c r="S4" s="144"/>
      <c r="T4" s="144"/>
      <c r="U4" s="146"/>
      <c r="V4" s="55"/>
      <c r="W4" s="56"/>
      <c r="X4" s="56"/>
      <c r="Y4" s="56"/>
      <c r="Z4" s="216">
        <f t="shared" si="1"/>
        <v>0</v>
      </c>
      <c r="AA4" s="57"/>
      <c r="AB4" s="58"/>
      <c r="AC4" s="58"/>
      <c r="AD4" s="47"/>
      <c r="AE4" s="59" t="s">
        <v>38</v>
      </c>
    </row>
    <row r="5" spans="1:42" ht="24.95" customHeight="1">
      <c r="A5" s="46"/>
      <c r="B5" s="46"/>
      <c r="C5" s="61"/>
      <c r="D5" s="46"/>
      <c r="E5" s="61"/>
      <c r="F5" s="46"/>
      <c r="G5" s="48"/>
      <c r="H5" s="81"/>
      <c r="I5" s="249"/>
      <c r="J5" s="50"/>
      <c r="K5" s="228"/>
      <c r="L5" s="221"/>
      <c r="M5" s="62"/>
      <c r="N5" s="143"/>
      <c r="O5" s="144"/>
      <c r="P5" s="144"/>
      <c r="Q5" s="144"/>
      <c r="R5" s="215">
        <f t="shared" si="0"/>
        <v>0</v>
      </c>
      <c r="S5" s="144"/>
      <c r="T5" s="144"/>
      <c r="U5" s="146"/>
      <c r="V5" s="55"/>
      <c r="W5" s="56"/>
      <c r="X5" s="56"/>
      <c r="Y5" s="56"/>
      <c r="Z5" s="216">
        <f t="shared" si="1"/>
        <v>0</v>
      </c>
      <c r="AA5" s="57"/>
      <c r="AB5" s="58"/>
      <c r="AC5" s="58"/>
      <c r="AD5" s="47"/>
      <c r="AE5" s="59" t="s">
        <v>38</v>
      </c>
      <c r="AH5" s="91"/>
      <c r="AI5" s="92"/>
      <c r="AJ5" s="92"/>
      <c r="AK5" s="92"/>
      <c r="AL5" s="92"/>
      <c r="AM5" s="92"/>
      <c r="AN5" s="92"/>
      <c r="AO5" s="92"/>
      <c r="AP5" s="16"/>
    </row>
    <row r="6" spans="1:42" ht="24.95" customHeight="1">
      <c r="A6" s="46"/>
      <c r="B6" s="46"/>
      <c r="C6" s="45"/>
      <c r="D6" s="46"/>
      <c r="E6" s="90"/>
      <c r="F6" s="46"/>
      <c r="G6" s="48"/>
      <c r="H6" s="81"/>
      <c r="I6" s="64"/>
      <c r="J6" s="50"/>
      <c r="K6" s="201"/>
      <c r="L6" s="221"/>
      <c r="M6" s="62"/>
      <c r="N6" s="143"/>
      <c r="O6" s="144"/>
      <c r="P6" s="144"/>
      <c r="Q6" s="144"/>
      <c r="R6" s="215">
        <f t="shared" si="0"/>
        <v>0</v>
      </c>
      <c r="S6" s="144"/>
      <c r="T6" s="144"/>
      <c r="U6" s="146"/>
      <c r="V6" s="55"/>
      <c r="W6" s="56"/>
      <c r="X6" s="56"/>
      <c r="Y6" s="56"/>
      <c r="Z6" s="216">
        <f t="shared" si="1"/>
        <v>0</v>
      </c>
      <c r="AA6" s="60"/>
      <c r="AB6" s="58"/>
      <c r="AC6" s="58"/>
      <c r="AD6" s="47"/>
      <c r="AE6" s="59"/>
    </row>
    <row r="7" spans="1:42" ht="24.95" customHeight="1">
      <c r="A7" s="46"/>
      <c r="B7" s="46"/>
      <c r="C7" s="45"/>
      <c r="D7" s="46"/>
      <c r="E7" s="45"/>
      <c r="F7" s="46"/>
      <c r="G7" s="48"/>
      <c r="H7" s="81"/>
      <c r="I7" s="64"/>
      <c r="J7" s="50"/>
      <c r="K7" s="169"/>
      <c r="L7" s="221"/>
      <c r="M7" s="62"/>
      <c r="N7" s="143"/>
      <c r="O7" s="144"/>
      <c r="P7" s="153"/>
      <c r="Q7" s="144"/>
      <c r="R7" s="215">
        <f t="shared" si="0"/>
        <v>0</v>
      </c>
      <c r="S7" s="144"/>
      <c r="T7" s="144"/>
      <c r="U7" s="146"/>
      <c r="V7" s="55"/>
      <c r="W7" s="56"/>
      <c r="X7" s="56"/>
      <c r="Y7" s="56"/>
      <c r="Z7" s="216">
        <f t="shared" si="1"/>
        <v>0</v>
      </c>
      <c r="AA7" s="57"/>
      <c r="AB7" s="58"/>
      <c r="AC7" s="58"/>
      <c r="AD7" s="47"/>
      <c r="AE7" s="59"/>
    </row>
    <row r="8" spans="1:42" ht="24.95" customHeight="1">
      <c r="A8" s="46"/>
      <c r="B8" s="46"/>
      <c r="C8" s="45"/>
      <c r="D8" s="46"/>
      <c r="E8" s="45"/>
      <c r="F8" s="46"/>
      <c r="G8" s="48"/>
      <c r="H8" s="81"/>
      <c r="I8" s="64"/>
      <c r="J8" s="50"/>
      <c r="K8" s="169"/>
      <c r="L8" s="221"/>
      <c r="M8" s="62"/>
      <c r="N8" s="143"/>
      <c r="O8" s="151"/>
      <c r="P8" s="144"/>
      <c r="Q8" s="152"/>
      <c r="R8" s="215">
        <f t="shared" si="0"/>
        <v>0</v>
      </c>
      <c r="S8" s="144"/>
      <c r="T8" s="144"/>
      <c r="U8" s="146"/>
      <c r="V8" s="55"/>
      <c r="W8" s="56"/>
      <c r="X8" s="56"/>
      <c r="Y8" s="56"/>
      <c r="Z8" s="216">
        <f t="shared" si="1"/>
        <v>0</v>
      </c>
      <c r="AA8" s="60"/>
      <c r="AB8" s="58"/>
      <c r="AC8" s="58"/>
      <c r="AD8" s="47"/>
      <c r="AE8" s="59"/>
    </row>
    <row r="9" spans="1:42" ht="24.95" customHeight="1">
      <c r="A9" s="46"/>
      <c r="B9" s="46"/>
      <c r="C9" s="45"/>
      <c r="D9" s="46"/>
      <c r="E9" s="45"/>
      <c r="F9" s="46"/>
      <c r="G9" s="48"/>
      <c r="H9" s="81"/>
      <c r="I9" s="64"/>
      <c r="J9" s="50"/>
      <c r="K9" s="125"/>
      <c r="L9" s="221"/>
      <c r="M9" s="62"/>
      <c r="N9" s="143"/>
      <c r="O9" s="144"/>
      <c r="P9" s="145"/>
      <c r="Q9" s="144"/>
      <c r="R9" s="215">
        <f t="shared" si="0"/>
        <v>0</v>
      </c>
      <c r="S9" s="144"/>
      <c r="T9" s="144"/>
      <c r="U9" s="146"/>
      <c r="V9" s="55"/>
      <c r="W9" s="56"/>
      <c r="X9" s="56"/>
      <c r="Y9" s="56"/>
      <c r="Z9" s="216">
        <f t="shared" si="1"/>
        <v>0</v>
      </c>
      <c r="AA9" s="60"/>
      <c r="AB9" s="58"/>
      <c r="AC9" s="58"/>
      <c r="AD9" s="47"/>
      <c r="AE9" s="59"/>
    </row>
    <row r="10" spans="1:42" ht="24.95" customHeight="1">
      <c r="A10" s="46"/>
      <c r="B10" s="46"/>
      <c r="C10" s="45"/>
      <c r="D10" s="46"/>
      <c r="E10" s="45"/>
      <c r="F10" s="46"/>
      <c r="G10" s="48"/>
      <c r="H10" s="81"/>
      <c r="I10" s="64"/>
      <c r="J10" s="128"/>
      <c r="K10" s="125"/>
      <c r="L10" s="222"/>
      <c r="M10" s="62"/>
      <c r="N10" s="143"/>
      <c r="O10" s="144"/>
      <c r="P10" s="144"/>
      <c r="Q10" s="144"/>
      <c r="R10" s="215">
        <f t="shared" si="0"/>
        <v>0</v>
      </c>
      <c r="S10" s="144"/>
      <c r="T10" s="144"/>
      <c r="U10" s="146"/>
      <c r="V10" s="55"/>
      <c r="W10" s="56"/>
      <c r="X10" s="56"/>
      <c r="Y10" s="56"/>
      <c r="Z10" s="216">
        <f t="shared" si="1"/>
        <v>0</v>
      </c>
      <c r="AA10" s="60"/>
      <c r="AB10" s="58"/>
      <c r="AC10" s="58"/>
      <c r="AD10" s="47"/>
      <c r="AE10" s="59"/>
    </row>
    <row r="11" spans="1:42" ht="24.95" customHeight="1">
      <c r="A11" s="46"/>
      <c r="B11" s="46"/>
      <c r="C11" s="45"/>
      <c r="D11" s="46"/>
      <c r="E11" s="45"/>
      <c r="F11" s="46"/>
      <c r="G11" s="48"/>
      <c r="H11" s="81"/>
      <c r="I11" s="64"/>
      <c r="J11" s="50"/>
      <c r="K11" s="227"/>
      <c r="L11" s="221"/>
      <c r="M11" s="51"/>
      <c r="N11" s="143"/>
      <c r="O11" s="144"/>
      <c r="P11" s="144"/>
      <c r="Q11" s="144"/>
      <c r="R11" s="215">
        <f t="shared" si="0"/>
        <v>0</v>
      </c>
      <c r="S11" s="144"/>
      <c r="T11" s="144"/>
      <c r="U11" s="146"/>
      <c r="V11" s="55"/>
      <c r="W11" s="56"/>
      <c r="X11" s="56"/>
      <c r="Y11" s="56"/>
      <c r="Z11" s="216">
        <f t="shared" si="1"/>
        <v>0</v>
      </c>
      <c r="AA11" s="60"/>
      <c r="AB11" s="58"/>
      <c r="AC11" s="58"/>
      <c r="AD11" s="47"/>
      <c r="AE11" s="59"/>
    </row>
    <row r="12" spans="1:42" ht="24.95" customHeight="1">
      <c r="A12" s="46"/>
      <c r="B12" s="46"/>
      <c r="C12" s="61"/>
      <c r="D12" s="46"/>
      <c r="E12" s="61"/>
      <c r="F12" s="46"/>
      <c r="G12" s="48"/>
      <c r="H12" s="81"/>
      <c r="I12" s="305"/>
      <c r="J12" s="50"/>
      <c r="K12" s="172"/>
      <c r="L12" s="221"/>
      <c r="M12" s="63"/>
      <c r="N12" s="143"/>
      <c r="O12" s="144"/>
      <c r="P12" s="144"/>
      <c r="Q12" s="144"/>
      <c r="R12" s="215">
        <f t="shared" ref="R12" si="3">O12-Q12</f>
        <v>0</v>
      </c>
      <c r="S12" s="144"/>
      <c r="T12" s="144"/>
      <c r="U12" s="146"/>
      <c r="V12" s="55"/>
      <c r="W12" s="56"/>
      <c r="X12" s="56"/>
      <c r="Y12" s="56"/>
      <c r="Z12" s="216">
        <f t="shared" si="1"/>
        <v>0</v>
      </c>
      <c r="AA12" s="57"/>
      <c r="AB12" s="58"/>
      <c r="AC12" s="58"/>
      <c r="AD12" s="47"/>
      <c r="AE12" s="59"/>
    </row>
    <row r="13" spans="1:42" ht="24.95" customHeight="1">
      <c r="A13" s="46"/>
      <c r="B13" s="46"/>
      <c r="C13" s="61"/>
      <c r="D13" s="46"/>
      <c r="E13" s="61"/>
      <c r="F13" s="46"/>
      <c r="G13" s="48"/>
      <c r="H13" s="81"/>
      <c r="I13" s="249"/>
      <c r="J13" s="50"/>
      <c r="K13" s="172"/>
      <c r="L13" s="221"/>
      <c r="M13" s="63"/>
      <c r="N13" s="143"/>
      <c r="O13" s="144"/>
      <c r="P13" s="144"/>
      <c r="Q13" s="144"/>
      <c r="R13" s="215">
        <f t="shared" ref="R13" si="4">O13-Q13</f>
        <v>0</v>
      </c>
      <c r="S13" s="144"/>
      <c r="T13" s="144"/>
      <c r="U13" s="146"/>
      <c r="V13" s="55"/>
      <c r="W13" s="56"/>
      <c r="X13" s="56"/>
      <c r="Y13" s="56"/>
      <c r="Z13" s="216">
        <f t="shared" si="1"/>
        <v>0</v>
      </c>
      <c r="AA13" s="57"/>
      <c r="AB13" s="58"/>
      <c r="AC13" s="58"/>
      <c r="AD13" s="47"/>
      <c r="AE13" s="59"/>
    </row>
    <row r="14" spans="1:42" ht="24.95" customHeight="1">
      <c r="A14" s="46"/>
      <c r="B14" s="46"/>
      <c r="C14" s="61"/>
      <c r="D14" s="46"/>
      <c r="E14" s="61"/>
      <c r="F14" s="46"/>
      <c r="G14" s="48"/>
      <c r="H14" s="81"/>
      <c r="I14" s="249"/>
      <c r="J14" s="50"/>
      <c r="K14" s="172"/>
      <c r="L14" s="221"/>
      <c r="M14" s="63"/>
      <c r="N14" s="143"/>
      <c r="O14" s="144"/>
      <c r="P14" s="144"/>
      <c r="Q14" s="144"/>
      <c r="R14" s="215">
        <f t="shared" ref="R14" si="5">O14-Q14</f>
        <v>0</v>
      </c>
      <c r="S14" s="144"/>
      <c r="T14" s="144"/>
      <c r="U14" s="146"/>
      <c r="V14" s="55"/>
      <c r="W14" s="56"/>
      <c r="X14" s="56"/>
      <c r="Y14" s="56"/>
      <c r="Z14" s="216">
        <f t="shared" si="1"/>
        <v>0</v>
      </c>
      <c r="AA14" s="57"/>
      <c r="AB14" s="58"/>
      <c r="AC14" s="58"/>
      <c r="AD14" s="47" t="e">
        <f t="shared" ref="AD14" si="6">100*AB14/V14</f>
        <v>#DIV/0!</v>
      </c>
      <c r="AE14" s="59"/>
    </row>
    <row r="15" spans="1:42" ht="24.95" customHeight="1">
      <c r="A15" s="46"/>
      <c r="B15" s="46"/>
      <c r="C15" s="61"/>
      <c r="D15" s="46"/>
      <c r="E15" s="61"/>
      <c r="F15" s="46"/>
      <c r="G15" s="48"/>
      <c r="H15" s="81"/>
      <c r="I15" s="249"/>
      <c r="J15" s="50"/>
      <c r="K15" s="172"/>
      <c r="L15" s="221"/>
      <c r="M15" s="63"/>
      <c r="N15" s="143"/>
      <c r="O15" s="144"/>
      <c r="P15" s="144"/>
      <c r="Q15" s="144"/>
      <c r="R15" s="215">
        <f t="shared" ref="R15:R16" si="7">O15-Q15</f>
        <v>0</v>
      </c>
      <c r="S15" s="144"/>
      <c r="T15" s="144"/>
      <c r="U15" s="146"/>
      <c r="V15" s="55"/>
      <c r="W15" s="56"/>
      <c r="X15" s="56"/>
      <c r="Y15" s="56"/>
      <c r="Z15" s="216">
        <f t="shared" si="1"/>
        <v>0</v>
      </c>
      <c r="AA15" s="57"/>
      <c r="AB15" s="58"/>
      <c r="AC15" s="58"/>
      <c r="AD15" s="47" t="e">
        <f t="shared" ref="AD15:AD16" si="8">100*AB15/V15</f>
        <v>#DIV/0!</v>
      </c>
      <c r="AE15" s="59"/>
    </row>
    <row r="16" spans="1:42" ht="24.95" customHeight="1" thickBot="1">
      <c r="A16" s="73"/>
      <c r="B16" s="67"/>
      <c r="C16" s="74"/>
      <c r="D16" s="67"/>
      <c r="E16" s="74"/>
      <c r="F16" s="67"/>
      <c r="G16" s="75"/>
      <c r="H16" s="84"/>
      <c r="I16" s="306"/>
      <c r="J16" s="72"/>
      <c r="K16" s="173"/>
      <c r="L16" s="223"/>
      <c r="M16" s="71"/>
      <c r="N16" s="143"/>
      <c r="O16" s="144"/>
      <c r="P16" s="144"/>
      <c r="Q16" s="144"/>
      <c r="R16" s="215">
        <f t="shared" si="7"/>
        <v>0</v>
      </c>
      <c r="S16" s="144"/>
      <c r="T16" s="144"/>
      <c r="U16" s="146"/>
      <c r="V16" s="55"/>
      <c r="W16" s="56"/>
      <c r="X16" s="56"/>
      <c r="Y16" s="56"/>
      <c r="Z16" s="216">
        <f t="shared" si="1"/>
        <v>0</v>
      </c>
      <c r="AA16" s="57"/>
      <c r="AB16" s="58"/>
      <c r="AC16" s="58"/>
      <c r="AD16" s="47" t="e">
        <f t="shared" si="8"/>
        <v>#DIV/0!</v>
      </c>
      <c r="AE16" s="149"/>
    </row>
    <row r="17" spans="1:31" ht="30" customHeight="1" thickTop="1" thickBot="1">
      <c r="A17" s="29"/>
      <c r="B17" s="25"/>
      <c r="C17" s="42"/>
      <c r="D17" s="25"/>
      <c r="E17" s="25"/>
      <c r="F17" s="25"/>
      <c r="G17" s="25"/>
      <c r="H17" s="85"/>
      <c r="I17" s="20"/>
      <c r="J17" s="13"/>
      <c r="L17" s="26"/>
      <c r="M17" s="26"/>
      <c r="N17" s="309" t="s">
        <v>35</v>
      </c>
      <c r="O17" s="310"/>
      <c r="P17" s="310"/>
      <c r="Q17" s="310"/>
      <c r="R17" s="310"/>
      <c r="S17" s="310"/>
      <c r="T17" s="310"/>
      <c r="U17" s="311"/>
      <c r="V17" s="309" t="s">
        <v>35</v>
      </c>
      <c r="W17" s="310"/>
      <c r="X17" s="310"/>
      <c r="Y17" s="310"/>
      <c r="Z17" s="311"/>
      <c r="AA17" s="309" t="s">
        <v>36</v>
      </c>
      <c r="AB17" s="310"/>
      <c r="AC17" s="310"/>
      <c r="AD17" s="311"/>
      <c r="AE17" s="150"/>
    </row>
    <row r="18" spans="1:31" ht="26.25" customHeight="1" thickTop="1" thickBot="1">
      <c r="A18" s="25"/>
      <c r="B18" s="25"/>
      <c r="C18" s="42"/>
      <c r="D18" s="25"/>
      <c r="E18" s="25"/>
      <c r="F18" s="25"/>
      <c r="G18" s="25"/>
      <c r="J18" s="13"/>
      <c r="L18" s="26"/>
      <c r="M18" s="26"/>
      <c r="N18" s="27"/>
      <c r="O18" s="137">
        <f>SUM(O3:O16)</f>
        <v>1</v>
      </c>
      <c r="P18" s="21">
        <f>SUM(P3:P16)</f>
        <v>1</v>
      </c>
      <c r="Q18" s="21">
        <f>SUM(Q3:Q16)</f>
        <v>0</v>
      </c>
      <c r="R18" s="21">
        <f>SUM(R3:R16)</f>
        <v>1</v>
      </c>
      <c r="S18" s="22"/>
      <c r="T18" s="21">
        <f t="shared" ref="T18:Z18" si="9">SUM(T3:T16)</f>
        <v>4</v>
      </c>
      <c r="U18" s="21">
        <f t="shared" si="9"/>
        <v>0</v>
      </c>
      <c r="V18" s="21">
        <f t="shared" si="9"/>
        <v>33</v>
      </c>
      <c r="W18" s="21">
        <f t="shared" si="9"/>
        <v>0</v>
      </c>
      <c r="X18" s="21">
        <f t="shared" si="9"/>
        <v>0</v>
      </c>
      <c r="Y18" s="21">
        <f t="shared" si="9"/>
        <v>0</v>
      </c>
      <c r="Z18" s="21">
        <f t="shared" si="9"/>
        <v>0</v>
      </c>
      <c r="AA18" s="23"/>
      <c r="AB18" s="21">
        <f>SUM(AB3:AB16)</f>
        <v>0</v>
      </c>
      <c r="AC18" s="21">
        <f>SUM(AC3:AC16)</f>
        <v>0</v>
      </c>
      <c r="AD18" s="24">
        <f>100*AB18/V18</f>
        <v>0</v>
      </c>
    </row>
    <row r="19" spans="1:31" ht="15.75" thickTop="1">
      <c r="H19" s="187"/>
    </row>
    <row r="20" spans="1:31">
      <c r="H20" s="187"/>
      <c r="I20" s="65"/>
    </row>
    <row r="21" spans="1:31">
      <c r="H21" s="187"/>
    </row>
    <row r="22" spans="1:31">
      <c r="H22" s="187"/>
      <c r="I22" s="65"/>
    </row>
    <row r="36" spans="1:23">
      <c r="A36" s="36" t="s">
        <v>1</v>
      </c>
    </row>
    <row r="37" spans="1:23">
      <c r="A37" s="36" t="s">
        <v>0</v>
      </c>
    </row>
    <row r="38" spans="1:23">
      <c r="A38" s="36" t="s">
        <v>2</v>
      </c>
    </row>
    <row r="39" spans="1:23">
      <c r="A39" s="36" t="s">
        <v>2</v>
      </c>
    </row>
    <row r="40" spans="1:23">
      <c r="A40" s="36" t="s">
        <v>37</v>
      </c>
    </row>
    <row r="41" spans="1:23">
      <c r="A41" s="36" t="s">
        <v>3</v>
      </c>
    </row>
    <row r="42" spans="1:23">
      <c r="A42" t="s">
        <v>38</v>
      </c>
      <c r="D42" t="s">
        <v>38</v>
      </c>
      <c r="E42" t="s">
        <v>38</v>
      </c>
      <c r="F42" t="s">
        <v>38</v>
      </c>
      <c r="G42" t="s">
        <v>38</v>
      </c>
      <c r="H42" s="83" t="s">
        <v>38</v>
      </c>
      <c r="I42" s="13" t="s">
        <v>38</v>
      </c>
      <c r="J42" s="3" t="s">
        <v>38</v>
      </c>
      <c r="K42" s="171" t="s">
        <v>38</v>
      </c>
      <c r="N42" t="s">
        <v>38</v>
      </c>
      <c r="O42" t="s">
        <v>38</v>
      </c>
      <c r="T42" t="s">
        <v>38</v>
      </c>
      <c r="V42" t="s">
        <v>38</v>
      </c>
      <c r="W42" t="s">
        <v>38</v>
      </c>
    </row>
  </sheetData>
  <sheetProtection insertColumns="0" insertRows="0" deleteColumns="0" deleteRows="0" selectLockedCells="1" selectUnlockedCells="1"/>
  <sortState ref="A3:AE11">
    <sortCondition ref="B3"/>
  </sortState>
  <mergeCells count="8">
    <mergeCell ref="N17:U17"/>
    <mergeCell ref="V17:Z17"/>
    <mergeCell ref="AA17:AD17"/>
    <mergeCell ref="A1:H1"/>
    <mergeCell ref="J1:M1"/>
    <mergeCell ref="N1:U1"/>
    <mergeCell ref="V1:Z1"/>
    <mergeCell ref="AA1:AD1"/>
  </mergeCells>
  <conditionalFormatting sqref="I10 H3:I3 H4:H11 H15:I15">
    <cfRule type="expression" dxfId="298" priority="160">
      <formula>H3+20&lt; TODAY()</formula>
    </cfRule>
  </conditionalFormatting>
  <conditionalFormatting sqref="I10 H3:I3 H4:H11 H15:I15">
    <cfRule type="expression" dxfId="297" priority="159">
      <formula>ISBLANK(H3)</formula>
    </cfRule>
  </conditionalFormatting>
  <conditionalFormatting sqref="L10 L3 L15">
    <cfRule type="expression" dxfId="296" priority="158">
      <formula>L3&lt;&gt;0</formula>
    </cfRule>
  </conditionalFormatting>
  <conditionalFormatting sqref="L10 L3 L15">
    <cfRule type="expression" dxfId="295" priority="156">
      <formula>L3&lt;&gt;0</formula>
    </cfRule>
    <cfRule type="expression" dxfId="294" priority="157">
      <formula>L3&lt;&gt;0</formula>
    </cfRule>
  </conditionalFormatting>
  <conditionalFormatting sqref="H3:H11 H15">
    <cfRule type="expression" dxfId="293" priority="154">
      <formula>L3&lt;&gt;0</formula>
    </cfRule>
  </conditionalFormatting>
  <conditionalFormatting sqref="AD3 AD7:AD11 AD15:AD16">
    <cfRule type="containsErrors" dxfId="292" priority="155">
      <formula>ISERROR(AD3)</formula>
    </cfRule>
  </conditionalFormatting>
  <conditionalFormatting sqref="I6">
    <cfRule type="expression" dxfId="291" priority="153">
      <formula>I6+30&lt; TODAY()</formula>
    </cfRule>
  </conditionalFormatting>
  <conditionalFormatting sqref="I6">
    <cfRule type="expression" dxfId="290" priority="152">
      <formula>ISBLANK(I6)</formula>
    </cfRule>
  </conditionalFormatting>
  <conditionalFormatting sqref="L6">
    <cfRule type="expression" dxfId="289" priority="151">
      <formula>L6&lt;&gt;0</formula>
    </cfRule>
  </conditionalFormatting>
  <conditionalFormatting sqref="L6">
    <cfRule type="expression" dxfId="288" priority="149">
      <formula>L6&lt;&gt;0</formula>
    </cfRule>
    <cfRule type="expression" dxfId="287" priority="150">
      <formula>L6&lt;&gt;0</formula>
    </cfRule>
  </conditionalFormatting>
  <conditionalFormatting sqref="AD6">
    <cfRule type="containsErrors" dxfId="286" priority="148">
      <formula>ISERROR(AD6)</formula>
    </cfRule>
  </conditionalFormatting>
  <conditionalFormatting sqref="H16:I16">
    <cfRule type="expression" dxfId="285" priority="125">
      <formula>H16+30&lt; TODAY()</formula>
    </cfRule>
  </conditionalFormatting>
  <conditionalFormatting sqref="H16:I16">
    <cfRule type="expression" dxfId="284" priority="124">
      <formula>ISBLANK(H16)</formula>
    </cfRule>
  </conditionalFormatting>
  <conditionalFormatting sqref="L16">
    <cfRule type="expression" dxfId="283" priority="122">
      <formula>L16&lt;&gt;0</formula>
    </cfRule>
    <cfRule type="expression" dxfId="282" priority="123">
      <formula>L16&lt;&gt;0</formula>
    </cfRule>
  </conditionalFormatting>
  <conditionalFormatting sqref="H16">
    <cfRule type="expression" dxfId="281" priority="120">
      <formula>L16&lt;&gt;0</formula>
    </cfRule>
  </conditionalFormatting>
  <conditionalFormatting sqref="I5">
    <cfRule type="expression" dxfId="280" priority="119">
      <formula>I5+30&lt; TODAY()</formula>
    </cfRule>
  </conditionalFormatting>
  <conditionalFormatting sqref="I5">
    <cfRule type="expression" dxfId="279" priority="118">
      <formula>ISBLANK(I5)</formula>
    </cfRule>
  </conditionalFormatting>
  <conditionalFormatting sqref="L5">
    <cfRule type="expression" dxfId="278" priority="117">
      <formula>L5&lt;&gt;0</formula>
    </cfRule>
  </conditionalFormatting>
  <conditionalFormatting sqref="L5">
    <cfRule type="expression" dxfId="277" priority="115">
      <formula>L5&lt;&gt;0</formula>
    </cfRule>
    <cfRule type="expression" dxfId="276" priority="116">
      <formula>L5&lt;&gt;0</formula>
    </cfRule>
  </conditionalFormatting>
  <conditionalFormatting sqref="AD5">
    <cfRule type="containsErrors" dxfId="275" priority="114">
      <formula>ISERROR(AD5)</formula>
    </cfRule>
  </conditionalFormatting>
  <conditionalFormatting sqref="I8">
    <cfRule type="expression" dxfId="274" priority="112">
      <formula>I8+30&lt; TODAY()</formula>
    </cfRule>
  </conditionalFormatting>
  <conditionalFormatting sqref="I8">
    <cfRule type="expression" dxfId="273" priority="111">
      <formula>ISBLANK(I8)</formula>
    </cfRule>
  </conditionalFormatting>
  <conditionalFormatting sqref="L8">
    <cfRule type="expression" dxfId="272" priority="110">
      <formula>L8&lt;&gt;0</formula>
    </cfRule>
  </conditionalFormatting>
  <conditionalFormatting sqref="L8">
    <cfRule type="expression" dxfId="271" priority="108">
      <formula>L8&lt;&gt;0</formula>
    </cfRule>
    <cfRule type="expression" dxfId="270" priority="109">
      <formula>L8&lt;&gt;0</formula>
    </cfRule>
  </conditionalFormatting>
  <conditionalFormatting sqref="I7">
    <cfRule type="expression" dxfId="269" priority="105">
      <formula>I7+30&lt; TODAY()</formula>
    </cfRule>
  </conditionalFormatting>
  <conditionalFormatting sqref="I7">
    <cfRule type="expression" dxfId="268" priority="104">
      <formula>ISBLANK(I7)</formula>
    </cfRule>
  </conditionalFormatting>
  <conditionalFormatting sqref="L7">
    <cfRule type="expression" dxfId="267" priority="103">
      <formula>L7&lt;&gt;0</formula>
    </cfRule>
  </conditionalFormatting>
  <conditionalFormatting sqref="L7">
    <cfRule type="expression" dxfId="266" priority="101">
      <formula>L7&lt;&gt;0</formula>
    </cfRule>
    <cfRule type="expression" dxfId="265" priority="102">
      <formula>L7&lt;&gt;0</formula>
    </cfRule>
  </conditionalFormatting>
  <conditionalFormatting sqref="I9">
    <cfRule type="expression" dxfId="264" priority="63">
      <formula>I9+30&lt; TODAY()</formula>
    </cfRule>
  </conditionalFormatting>
  <conditionalFormatting sqref="I9">
    <cfRule type="expression" dxfId="263" priority="62">
      <formula>ISBLANK(I9)</formula>
    </cfRule>
  </conditionalFormatting>
  <conditionalFormatting sqref="L9">
    <cfRule type="expression" dxfId="262" priority="61">
      <formula>L9&lt;&gt;0</formula>
    </cfRule>
  </conditionalFormatting>
  <conditionalFormatting sqref="L9">
    <cfRule type="expression" dxfId="261" priority="59">
      <formula>L9&lt;&gt;0</formula>
    </cfRule>
    <cfRule type="expression" dxfId="260" priority="60">
      <formula>L9&lt;&gt;0</formula>
    </cfRule>
  </conditionalFormatting>
  <conditionalFormatting sqref="I11">
    <cfRule type="expression" dxfId="259" priority="56">
      <formula>I11+30&lt; TODAY()</formula>
    </cfRule>
  </conditionalFormatting>
  <conditionalFormatting sqref="I11">
    <cfRule type="expression" dxfId="258" priority="55">
      <formula>ISBLANK(I11)</formula>
    </cfRule>
  </conditionalFormatting>
  <conditionalFormatting sqref="L11">
    <cfRule type="expression" dxfId="257" priority="54">
      <formula>L11&lt;&gt;0</formula>
    </cfRule>
  </conditionalFormatting>
  <conditionalFormatting sqref="L11">
    <cfRule type="expression" dxfId="256" priority="52">
      <formula>L11&lt;&gt;0</formula>
    </cfRule>
    <cfRule type="expression" dxfId="255" priority="53">
      <formula>L11&lt;&gt;0</formula>
    </cfRule>
  </conditionalFormatting>
  <conditionalFormatting sqref="K3">
    <cfRule type="containsText" dxfId="254" priority="49" operator="containsText" text="@">
      <formula>NOT(ISERROR(SEARCH("@",K3)))</formula>
    </cfRule>
  </conditionalFormatting>
  <conditionalFormatting sqref="I4">
    <cfRule type="expression" dxfId="253" priority="48">
      <formula>I4+30&lt; TODAY()</formula>
    </cfRule>
  </conditionalFormatting>
  <conditionalFormatting sqref="I4">
    <cfRule type="expression" dxfId="252" priority="47">
      <formula>ISBLANK(I4)</formula>
    </cfRule>
  </conditionalFormatting>
  <conditionalFormatting sqref="L4">
    <cfRule type="expression" dxfId="251" priority="46">
      <formula>L4&lt;&gt;0</formula>
    </cfRule>
  </conditionalFormatting>
  <conditionalFormatting sqref="L4">
    <cfRule type="expression" dxfId="250" priority="44">
      <formula>L4&lt;&gt;0</formula>
    </cfRule>
    <cfRule type="expression" dxfId="249" priority="45">
      <formula>L4&lt;&gt;0</formula>
    </cfRule>
  </conditionalFormatting>
  <conditionalFormatting sqref="AD4">
    <cfRule type="containsErrors" dxfId="248" priority="43">
      <formula>ISERROR(AD4)</formula>
    </cfRule>
  </conditionalFormatting>
  <conditionalFormatting sqref="K4">
    <cfRule type="containsText" dxfId="247" priority="41" operator="containsText" text="@">
      <formula>NOT(ISERROR(SEARCH("@",K4)))</formula>
    </cfRule>
  </conditionalFormatting>
  <conditionalFormatting sqref="H19">
    <cfRule type="expression" dxfId="246" priority="40">
      <formula>H19+20&lt; TODAY()</formula>
    </cfRule>
  </conditionalFormatting>
  <conditionalFormatting sqref="H19">
    <cfRule type="expression" dxfId="245" priority="39">
      <formula>ISBLANK(H19)</formula>
    </cfRule>
  </conditionalFormatting>
  <conditionalFormatting sqref="H19">
    <cfRule type="expression" dxfId="244" priority="38">
      <formula>L19&lt;&gt;0</formula>
    </cfRule>
  </conditionalFormatting>
  <conditionalFormatting sqref="H22">
    <cfRule type="expression" dxfId="243" priority="37">
      <formula>H22+30&lt; TODAY()</formula>
    </cfRule>
  </conditionalFormatting>
  <conditionalFormatting sqref="H22">
    <cfRule type="expression" dxfId="242" priority="36">
      <formula>ISBLANK(H22)</formula>
    </cfRule>
  </conditionalFormatting>
  <conditionalFormatting sqref="H22">
    <cfRule type="expression" dxfId="241" priority="35">
      <formula>L22&lt;&gt;0</formula>
    </cfRule>
  </conditionalFormatting>
  <conditionalFormatting sqref="H21">
    <cfRule type="expression" dxfId="240" priority="34">
      <formula>H21+30&lt; TODAY()</formula>
    </cfRule>
  </conditionalFormatting>
  <conditionalFormatting sqref="H21">
    <cfRule type="expression" dxfId="239" priority="33">
      <formula>ISBLANK(H21)</formula>
    </cfRule>
  </conditionalFormatting>
  <conditionalFormatting sqref="H21">
    <cfRule type="expression" dxfId="238" priority="32">
      <formula>L21&lt;&gt;0</formula>
    </cfRule>
  </conditionalFormatting>
  <conditionalFormatting sqref="H20">
    <cfRule type="expression" dxfId="237" priority="31">
      <formula>H20+30&lt; TODAY()</formula>
    </cfRule>
  </conditionalFormatting>
  <conditionalFormatting sqref="H20">
    <cfRule type="expression" dxfId="236" priority="30">
      <formula>ISBLANK(H20)</formula>
    </cfRule>
  </conditionalFormatting>
  <conditionalFormatting sqref="H20">
    <cfRule type="expression" dxfId="235" priority="29">
      <formula>L20&lt;&gt;0</formula>
    </cfRule>
  </conditionalFormatting>
  <conditionalFormatting sqref="H14:I14">
    <cfRule type="expression" dxfId="234" priority="28">
      <formula>H14+20&lt; TODAY()</formula>
    </cfRule>
  </conditionalFormatting>
  <conditionalFormatting sqref="H14:I14">
    <cfRule type="expression" dxfId="233" priority="27">
      <formula>ISBLANK(H14)</formula>
    </cfRule>
  </conditionalFormatting>
  <conditionalFormatting sqref="L14">
    <cfRule type="expression" dxfId="232" priority="26">
      <formula>L14&lt;&gt;0</formula>
    </cfRule>
  </conditionalFormatting>
  <conditionalFormatting sqref="L14">
    <cfRule type="expression" dxfId="231" priority="24">
      <formula>L14&lt;&gt;0</formula>
    </cfRule>
    <cfRule type="expression" dxfId="230" priority="25">
      <formula>L14&lt;&gt;0</formula>
    </cfRule>
  </conditionalFormatting>
  <conditionalFormatting sqref="H14">
    <cfRule type="expression" dxfId="229" priority="22">
      <formula>L14&lt;&gt;0</formula>
    </cfRule>
  </conditionalFormatting>
  <conditionalFormatting sqref="AD14">
    <cfRule type="containsErrors" dxfId="228" priority="23">
      <formula>ISERROR(AD14)</formula>
    </cfRule>
  </conditionalFormatting>
  <conditionalFormatting sqref="H13:I13">
    <cfRule type="expression" dxfId="227" priority="14">
      <formula>H13+20&lt; TODAY()</formula>
    </cfRule>
  </conditionalFormatting>
  <conditionalFormatting sqref="H13:I13">
    <cfRule type="expression" dxfId="226" priority="13">
      <formula>ISBLANK(H13)</formula>
    </cfRule>
  </conditionalFormatting>
  <conditionalFormatting sqref="L13">
    <cfRule type="expression" dxfId="225" priority="12">
      <formula>L13&lt;&gt;0</formula>
    </cfRule>
  </conditionalFormatting>
  <conditionalFormatting sqref="L13">
    <cfRule type="expression" dxfId="224" priority="10">
      <formula>L13&lt;&gt;0</formula>
    </cfRule>
    <cfRule type="expression" dxfId="223" priority="11">
      <formula>L13&lt;&gt;0</formula>
    </cfRule>
  </conditionalFormatting>
  <conditionalFormatting sqref="H13">
    <cfRule type="expression" dxfId="222" priority="8">
      <formula>L13&lt;&gt;0</formula>
    </cfRule>
  </conditionalFormatting>
  <conditionalFormatting sqref="AD13">
    <cfRule type="containsErrors" dxfId="221" priority="9">
      <formula>ISERROR(AD13)</formula>
    </cfRule>
  </conditionalFormatting>
  <conditionalFormatting sqref="H12:I12">
    <cfRule type="expression" dxfId="220" priority="7">
      <formula>H12+20&lt; TODAY()</formula>
    </cfRule>
  </conditionalFormatting>
  <conditionalFormatting sqref="H12:I12">
    <cfRule type="expression" dxfId="219" priority="6">
      <formula>ISBLANK(H12)</formula>
    </cfRule>
  </conditionalFormatting>
  <conditionalFormatting sqref="L12">
    <cfRule type="expression" dxfId="218" priority="5">
      <formula>L12&lt;&gt;0</formula>
    </cfRule>
  </conditionalFormatting>
  <conditionalFormatting sqref="L12">
    <cfRule type="expression" dxfId="217" priority="3">
      <formula>L12&lt;&gt;0</formula>
    </cfRule>
    <cfRule type="expression" dxfId="216" priority="4">
      <formula>L12&lt;&gt;0</formula>
    </cfRule>
  </conditionalFormatting>
  <conditionalFormatting sqref="H12">
    <cfRule type="expression" dxfId="215" priority="1">
      <formula>L12&lt;&gt;0</formula>
    </cfRule>
  </conditionalFormatting>
  <conditionalFormatting sqref="AD12">
    <cfRule type="containsErrors" dxfId="214" priority="2">
      <formula>ISERROR(AD12)</formula>
    </cfRule>
  </conditionalFormatting>
  <dataValidations count="1">
    <dataValidation type="list" allowBlank="1" showInputMessage="1" showErrorMessage="1" sqref="B38">
      <formula1>$A$36:$A$41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Tri_Article">
                <anchor moveWithCells="1" sizeWithCells="1">
                  <from>
                    <xdr:col>0</xdr:col>
                    <xdr:colOff>152400</xdr:colOff>
                    <xdr:row>0</xdr:row>
                    <xdr:rowOff>123825</xdr:rowOff>
                  </from>
                  <to>
                    <xdr:col>0</xdr:col>
                    <xdr:colOff>695325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Button 2">
              <controlPr defaultSize="0" print="0" autoFill="0" autoPict="0" macro="[0]!insertionLigne">
                <anchor moveWithCells="1">
                  <from>
                    <xdr:col>0</xdr:col>
                    <xdr:colOff>790575</xdr:colOff>
                    <xdr:row>0</xdr:row>
                    <xdr:rowOff>104775</xdr:rowOff>
                  </from>
                  <to>
                    <xdr:col>1</xdr:col>
                    <xdr:colOff>857250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6" name="Button 3">
              <controlPr defaultSize="0" print="0" autoFill="0" autoPict="0" macro="[0]!Module7.RelanceFormateur">
                <anchor moveWithCells="1" sizeWithCells="1">
                  <from>
                    <xdr:col>12</xdr:col>
                    <xdr:colOff>38100</xdr:colOff>
                    <xdr:row>0</xdr:row>
                    <xdr:rowOff>104775</xdr:rowOff>
                  </from>
                  <to>
                    <xdr:col>12</xdr:col>
                    <xdr:colOff>847725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7" name="Button 4">
              <controlPr defaultSize="0" print="0" autoFill="0" autoPict="0" macro="[0]!MailAcceuilEtab">
                <anchor moveWithCells="1" sizeWithCells="1">
                  <from>
                    <xdr:col>8</xdr:col>
                    <xdr:colOff>104775</xdr:colOff>
                    <xdr:row>0</xdr:row>
                    <xdr:rowOff>133350</xdr:rowOff>
                  </from>
                  <to>
                    <xdr:col>8</xdr:col>
                    <xdr:colOff>1628775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8" name="Button 7">
              <controlPr defaultSize="0" print="0" autoFill="0" autoPict="0" macro="[0]!ENVOI_LE">
                <anchor moveWithCells="1" sizeWithCells="1">
                  <from>
                    <xdr:col>10</xdr:col>
                    <xdr:colOff>104775</xdr:colOff>
                    <xdr:row>1</xdr:row>
                    <xdr:rowOff>581025</xdr:rowOff>
                  </from>
                  <to>
                    <xdr:col>10</xdr:col>
                    <xdr:colOff>1666875</xdr:colOff>
                    <xdr:row>1</xdr:row>
                    <xdr:rowOff>752475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Accueil!$Q$3:$Q$10</xm:f>
          </x14:formula1>
          <xm:sqref>A1:A1048576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theme="5" tint="0.59999389629810485"/>
  </sheetPr>
  <dimension ref="A1:AR46"/>
  <sheetViews>
    <sheetView showGridLines="0" zoomScale="90" zoomScaleNormal="90" workbookViewId="0">
      <pane ySplit="2" topLeftCell="A3" activePane="bottomLeft" state="frozen"/>
      <selection pane="bottomLeft" activeCell="H4" sqref="H4"/>
    </sheetView>
  </sheetViews>
  <sheetFormatPr baseColWidth="10" defaultRowHeight="15"/>
  <cols>
    <col min="1" max="1" width="11.625" customWidth="1"/>
    <col min="2" max="2" width="12.625" customWidth="1"/>
    <col min="3" max="3" width="31.125" style="28" customWidth="1"/>
    <col min="4" max="4" width="11.625" customWidth="1"/>
    <col min="5" max="5" width="25.75" customWidth="1"/>
    <col min="6" max="7" width="11.625" style="179" customWidth="1"/>
    <col min="8" max="8" width="11.625" style="83" customWidth="1"/>
    <col min="9" max="9" width="24.875" style="13" customWidth="1"/>
    <col min="10" max="10" width="11.625" style="3" customWidth="1"/>
    <col min="11" max="11" width="23.375" customWidth="1"/>
    <col min="12" max="12" width="11.625" style="1" customWidth="1"/>
    <col min="13" max="13" width="12.125" style="1" customWidth="1"/>
    <col min="14" max="14" width="15.125" customWidth="1"/>
    <col min="15" max="28" width="11.625" customWidth="1"/>
    <col min="29" max="29" width="13.875" customWidth="1"/>
    <col min="30" max="30" width="11.625" customWidth="1"/>
    <col min="31" max="31" width="35.125" customWidth="1"/>
    <col min="32" max="32" width="6.375" customWidth="1"/>
  </cols>
  <sheetData>
    <row r="1" spans="1:44" ht="37.5" customHeight="1" thickBot="1">
      <c r="A1" s="312" t="s">
        <v>26</v>
      </c>
      <c r="B1" s="312"/>
      <c r="C1" s="312"/>
      <c r="D1" s="312"/>
      <c r="E1" s="312"/>
      <c r="F1" s="312"/>
      <c r="G1" s="312"/>
      <c r="H1" s="312"/>
      <c r="I1" s="38"/>
      <c r="J1" s="313" t="s">
        <v>8</v>
      </c>
      <c r="K1" s="313"/>
      <c r="L1" s="313"/>
      <c r="M1" s="313"/>
      <c r="N1" s="314" t="s">
        <v>6</v>
      </c>
      <c r="O1" s="315"/>
      <c r="P1" s="315"/>
      <c r="Q1" s="315"/>
      <c r="R1" s="315"/>
      <c r="S1" s="315"/>
      <c r="T1" s="315"/>
      <c r="U1" s="316"/>
      <c r="V1" s="317" t="s">
        <v>7</v>
      </c>
      <c r="W1" s="318"/>
      <c r="X1" s="318"/>
      <c r="Y1" s="318"/>
      <c r="Z1" s="318"/>
      <c r="AA1" s="319" t="s">
        <v>33</v>
      </c>
      <c r="AB1" s="320"/>
      <c r="AC1" s="320"/>
      <c r="AD1" s="321"/>
      <c r="AE1" s="35" t="s">
        <v>32</v>
      </c>
      <c r="AF1" s="15"/>
      <c r="AG1" s="129"/>
      <c r="AH1" s="95">
        <f ca="1">TODAY()</f>
        <v>42661</v>
      </c>
      <c r="AI1" s="96">
        <f>STAGRECU-$Y$22</f>
        <v>0</v>
      </c>
      <c r="AJ1" s="96">
        <v>25</v>
      </c>
      <c r="AK1" s="96">
        <f>AI1*AJ1</f>
        <v>0</v>
      </c>
      <c r="AL1" s="96">
        <f>interv_recus-interv_payés</f>
        <v>0</v>
      </c>
      <c r="AM1" s="96">
        <v>35</v>
      </c>
      <c r="AN1" s="96">
        <f>AL1*AM1</f>
        <v>0</v>
      </c>
      <c r="AO1" s="96">
        <f>AK1+AN1</f>
        <v>0</v>
      </c>
      <c r="AP1" s="97">
        <f>$T$22-$U$22</f>
        <v>0</v>
      </c>
      <c r="AQ1" s="135"/>
      <c r="AR1" s="135"/>
    </row>
    <row r="2" spans="1:44" s="2" customFormat="1" ht="66" customHeight="1" thickTop="1" thickBot="1">
      <c r="A2" s="4" t="s">
        <v>9</v>
      </c>
      <c r="B2" s="5" t="s">
        <v>4</v>
      </c>
      <c r="C2" s="6" t="s">
        <v>11</v>
      </c>
      <c r="D2" s="6" t="s">
        <v>5</v>
      </c>
      <c r="E2" s="6" t="s">
        <v>10</v>
      </c>
      <c r="F2" s="176" t="s">
        <v>19</v>
      </c>
      <c r="G2" s="176" t="s">
        <v>12</v>
      </c>
      <c r="H2" s="37" t="s">
        <v>13</v>
      </c>
      <c r="I2" s="39" t="s">
        <v>42</v>
      </c>
      <c r="J2" s="40" t="s">
        <v>14</v>
      </c>
      <c r="K2" s="19" t="s">
        <v>34</v>
      </c>
      <c r="L2" s="17" t="s">
        <v>15</v>
      </c>
      <c r="M2" s="18" t="s">
        <v>16</v>
      </c>
      <c r="N2" s="7" t="s">
        <v>17</v>
      </c>
      <c r="O2" s="8" t="s">
        <v>18</v>
      </c>
      <c r="P2" s="8" t="s">
        <v>20</v>
      </c>
      <c r="Q2" s="8" t="s">
        <v>21</v>
      </c>
      <c r="R2" s="214" t="s">
        <v>23</v>
      </c>
      <c r="S2" s="8" t="s">
        <v>30</v>
      </c>
      <c r="T2" s="8" t="s">
        <v>22</v>
      </c>
      <c r="U2" s="9" t="s">
        <v>24</v>
      </c>
      <c r="V2" s="33" t="s">
        <v>27</v>
      </c>
      <c r="W2" s="34" t="s">
        <v>18</v>
      </c>
      <c r="X2" s="34" t="s">
        <v>20</v>
      </c>
      <c r="Y2" s="34" t="s">
        <v>21</v>
      </c>
      <c r="Z2" s="212" t="s">
        <v>23</v>
      </c>
      <c r="AA2" s="10" t="s">
        <v>25</v>
      </c>
      <c r="AB2" s="11" t="s">
        <v>28</v>
      </c>
      <c r="AC2" s="11" t="s">
        <v>29</v>
      </c>
      <c r="AD2" s="12" t="s">
        <v>31</v>
      </c>
      <c r="AE2" s="165"/>
      <c r="AF2" s="14"/>
      <c r="AG2" s="130"/>
      <c r="AH2" s="98"/>
      <c r="AI2" s="96">
        <f>$Z$22</f>
        <v>18</v>
      </c>
      <c r="AJ2" s="96">
        <v>25</v>
      </c>
      <c r="AK2" s="96">
        <f>AI2*AJ2</f>
        <v>450</v>
      </c>
      <c r="AL2" s="96">
        <f>interv_restes_à_payer</f>
        <v>3</v>
      </c>
      <c r="AM2" s="96">
        <v>35</v>
      </c>
      <c r="AN2" s="96">
        <f>AL2*AM2</f>
        <v>105</v>
      </c>
      <c r="AO2" s="96">
        <f>AK2+AN2</f>
        <v>555</v>
      </c>
      <c r="AP2" s="99"/>
      <c r="AQ2" s="130"/>
      <c r="AR2" s="130"/>
    </row>
    <row r="3" spans="1:44" ht="24.95" customHeight="1" thickTop="1">
      <c r="A3" s="202" t="s">
        <v>1</v>
      </c>
      <c r="B3" s="46" t="s">
        <v>50</v>
      </c>
      <c r="C3" s="45" t="s">
        <v>45</v>
      </c>
      <c r="D3" s="46">
        <v>39823</v>
      </c>
      <c r="E3" s="45" t="s">
        <v>45</v>
      </c>
      <c r="F3" s="175">
        <v>1</v>
      </c>
      <c r="G3" s="180">
        <v>1</v>
      </c>
      <c r="H3" s="81">
        <v>42640</v>
      </c>
      <c r="I3" s="64" t="s">
        <v>51</v>
      </c>
      <c r="J3" s="50">
        <v>42638</v>
      </c>
      <c r="K3" s="199"/>
      <c r="L3" s="224"/>
      <c r="M3" s="62"/>
      <c r="N3" s="43" t="s">
        <v>45</v>
      </c>
      <c r="O3" s="52">
        <v>3</v>
      </c>
      <c r="P3" s="52"/>
      <c r="Q3" s="52"/>
      <c r="R3" s="217">
        <f t="shared" ref="R3:R14" si="0">O3-Q3</f>
        <v>3</v>
      </c>
      <c r="S3" s="53"/>
      <c r="T3" s="52">
        <v>0</v>
      </c>
      <c r="U3" s="54"/>
      <c r="V3" s="55">
        <v>20</v>
      </c>
      <c r="W3" s="56">
        <v>18</v>
      </c>
      <c r="X3" s="56"/>
      <c r="Y3" s="56"/>
      <c r="Z3" s="216">
        <f t="shared" ref="Z3:Z14" si="1">IF(AC3="",W3,AC3-Y3)</f>
        <v>18</v>
      </c>
      <c r="AA3" s="60"/>
      <c r="AB3" s="58"/>
      <c r="AC3" s="58"/>
      <c r="AD3" s="47">
        <f t="shared" ref="AD3:AD14" si="2">100*AB3/V3</f>
        <v>0</v>
      </c>
      <c r="AE3" s="192" t="s">
        <v>38</v>
      </c>
    </row>
    <row r="4" spans="1:44" ht="24.95" customHeight="1">
      <c r="A4" s="46"/>
      <c r="B4" s="46"/>
      <c r="C4" s="45"/>
      <c r="D4" s="46"/>
      <c r="E4" s="45"/>
      <c r="F4" s="184"/>
      <c r="G4" s="183"/>
      <c r="H4" s="81"/>
      <c r="I4" s="49"/>
      <c r="J4" s="50"/>
      <c r="K4" s="200"/>
      <c r="L4" s="221"/>
      <c r="M4" s="51"/>
      <c r="N4" s="43"/>
      <c r="O4" s="52"/>
      <c r="P4" s="52"/>
      <c r="Q4" s="52"/>
      <c r="R4" s="217">
        <f t="shared" si="0"/>
        <v>0</v>
      </c>
      <c r="S4" s="53"/>
      <c r="T4" s="52"/>
      <c r="U4" s="54"/>
      <c r="V4" s="55"/>
      <c r="W4" s="56"/>
      <c r="X4" s="56"/>
      <c r="Y4" s="56"/>
      <c r="Z4" s="216">
        <f t="shared" si="1"/>
        <v>0</v>
      </c>
      <c r="AA4" s="60"/>
      <c r="AB4" s="58"/>
      <c r="AC4" s="58"/>
      <c r="AD4" s="47"/>
      <c r="AE4" s="59"/>
      <c r="AG4" s="135"/>
      <c r="AH4" s="134"/>
      <c r="AI4" s="133"/>
      <c r="AJ4" s="133"/>
      <c r="AK4" s="133"/>
      <c r="AL4" s="133"/>
      <c r="AM4" s="133"/>
      <c r="AN4" s="133"/>
      <c r="AO4" s="133"/>
      <c r="AP4" s="135"/>
      <c r="AQ4" s="135"/>
      <c r="AR4" s="135"/>
    </row>
    <row r="5" spans="1:44" ht="24.95" customHeight="1">
      <c r="A5" s="46"/>
      <c r="B5" s="46"/>
      <c r="C5" s="45"/>
      <c r="D5" s="46"/>
      <c r="E5" s="45"/>
      <c r="F5" s="184"/>
      <c r="G5" s="183"/>
      <c r="H5" s="81"/>
      <c r="I5" s="49"/>
      <c r="J5" s="50"/>
      <c r="K5" s="169"/>
      <c r="L5" s="221"/>
      <c r="M5" s="51"/>
      <c r="N5" s="43"/>
      <c r="O5" s="52"/>
      <c r="P5" s="52"/>
      <c r="Q5" s="52"/>
      <c r="R5" s="217">
        <f t="shared" si="0"/>
        <v>0</v>
      </c>
      <c r="S5" s="53"/>
      <c r="T5" s="52"/>
      <c r="U5" s="54"/>
      <c r="V5" s="55"/>
      <c r="W5" s="56"/>
      <c r="X5" s="56"/>
      <c r="Y5" s="56"/>
      <c r="Z5" s="216">
        <f t="shared" si="1"/>
        <v>0</v>
      </c>
      <c r="AA5" s="60"/>
      <c r="AB5" s="58"/>
      <c r="AC5" s="58"/>
      <c r="AD5" s="47" t="e">
        <f t="shared" si="2"/>
        <v>#DIV/0!</v>
      </c>
      <c r="AE5" s="59"/>
      <c r="AG5" s="135"/>
      <c r="AH5" s="135"/>
      <c r="AI5" s="135"/>
      <c r="AJ5" s="135"/>
      <c r="AK5" s="135"/>
      <c r="AL5" s="135"/>
      <c r="AM5" s="135"/>
      <c r="AN5" s="135"/>
      <c r="AO5" s="135"/>
      <c r="AP5" s="135"/>
      <c r="AQ5" s="135"/>
      <c r="AR5" s="135"/>
    </row>
    <row r="6" spans="1:44" ht="24.95" customHeight="1">
      <c r="A6" s="46"/>
      <c r="B6" s="46"/>
      <c r="C6" s="45"/>
      <c r="D6" s="46"/>
      <c r="E6" s="45"/>
      <c r="F6" s="175"/>
      <c r="G6" s="180"/>
      <c r="H6" s="81"/>
      <c r="I6" s="49"/>
      <c r="J6" s="50"/>
      <c r="K6" s="169"/>
      <c r="L6" s="221"/>
      <c r="M6" s="51"/>
      <c r="N6" s="43"/>
      <c r="O6" s="52"/>
      <c r="P6" s="52"/>
      <c r="Q6" s="52"/>
      <c r="R6" s="217">
        <f t="shared" si="0"/>
        <v>0</v>
      </c>
      <c r="S6" s="53"/>
      <c r="T6" s="52"/>
      <c r="U6" s="54"/>
      <c r="V6" s="55"/>
      <c r="W6" s="56"/>
      <c r="X6" s="56"/>
      <c r="Y6" s="56"/>
      <c r="Z6" s="216">
        <f t="shared" si="1"/>
        <v>0</v>
      </c>
      <c r="AA6" s="57"/>
      <c r="AB6" s="58"/>
      <c r="AC6" s="58"/>
      <c r="AD6" s="47" t="e">
        <f t="shared" si="2"/>
        <v>#DIV/0!</v>
      </c>
      <c r="AE6" s="59"/>
      <c r="AG6" s="135"/>
      <c r="AH6" s="135"/>
      <c r="AI6" s="135"/>
      <c r="AJ6" s="135"/>
      <c r="AK6" s="135"/>
      <c r="AL6" s="135"/>
      <c r="AM6" s="135"/>
      <c r="AN6" s="135"/>
      <c r="AO6" s="135"/>
      <c r="AP6" s="135"/>
      <c r="AQ6" s="135"/>
      <c r="AR6" s="135"/>
    </row>
    <row r="7" spans="1:44" ht="24.95" customHeight="1">
      <c r="A7" s="46"/>
      <c r="B7" s="46"/>
      <c r="C7" s="45"/>
      <c r="D7" s="46"/>
      <c r="E7" s="45"/>
      <c r="F7" s="175"/>
      <c r="G7" s="180"/>
      <c r="H7" s="81"/>
      <c r="I7" s="64"/>
      <c r="J7" s="50"/>
      <c r="K7" s="169"/>
      <c r="L7" s="221"/>
      <c r="M7" s="62"/>
      <c r="N7" s="43"/>
      <c r="O7" s="52"/>
      <c r="P7" s="52"/>
      <c r="Q7" s="52"/>
      <c r="R7" s="217">
        <f t="shared" si="0"/>
        <v>0</v>
      </c>
      <c r="S7" s="53"/>
      <c r="T7" s="52"/>
      <c r="U7" s="54"/>
      <c r="V7" s="55"/>
      <c r="W7" s="56"/>
      <c r="X7" s="56"/>
      <c r="Y7" s="56"/>
      <c r="Z7" s="216">
        <f t="shared" si="1"/>
        <v>0</v>
      </c>
      <c r="AA7" s="60"/>
      <c r="AB7" s="58"/>
      <c r="AC7" s="58"/>
      <c r="AD7" s="47" t="e">
        <f t="shared" si="2"/>
        <v>#DIV/0!</v>
      </c>
      <c r="AE7" s="59"/>
    </row>
    <row r="8" spans="1:44" ht="24.95" customHeight="1">
      <c r="A8" s="46"/>
      <c r="B8" s="46"/>
      <c r="C8" s="45"/>
      <c r="D8" s="46"/>
      <c r="E8" s="45"/>
      <c r="F8" s="184"/>
      <c r="G8" s="183"/>
      <c r="H8" s="81"/>
      <c r="I8" s="64"/>
      <c r="J8" s="50"/>
      <c r="K8" s="172"/>
      <c r="L8" s="221"/>
      <c r="M8" s="62"/>
      <c r="N8" s="43"/>
      <c r="O8" s="52"/>
      <c r="P8" s="52"/>
      <c r="Q8" s="52"/>
      <c r="R8" s="217">
        <f t="shared" si="0"/>
        <v>0</v>
      </c>
      <c r="S8" s="53"/>
      <c r="T8" s="52"/>
      <c r="U8" s="54"/>
      <c r="V8" s="55"/>
      <c r="W8" s="56"/>
      <c r="X8" s="56"/>
      <c r="Y8" s="56"/>
      <c r="Z8" s="216">
        <f t="shared" si="1"/>
        <v>0</v>
      </c>
      <c r="AA8" s="60"/>
      <c r="AB8" s="58"/>
      <c r="AC8" s="58"/>
      <c r="AD8" s="47" t="e">
        <f t="shared" si="2"/>
        <v>#DIV/0!</v>
      </c>
      <c r="AE8" s="59"/>
    </row>
    <row r="9" spans="1:44" ht="24.95" customHeight="1">
      <c r="A9" s="46"/>
      <c r="B9" s="46"/>
      <c r="C9" s="45"/>
      <c r="D9" s="46"/>
      <c r="E9" s="45"/>
      <c r="F9" s="175"/>
      <c r="G9" s="180"/>
      <c r="H9" s="81"/>
      <c r="I9" s="64"/>
      <c r="J9" s="50"/>
      <c r="K9" s="169"/>
      <c r="L9" s="221"/>
      <c r="M9" s="62"/>
      <c r="N9" s="43"/>
      <c r="O9" s="52"/>
      <c r="P9" s="52"/>
      <c r="Q9" s="52"/>
      <c r="R9" s="217">
        <f t="shared" si="0"/>
        <v>0</v>
      </c>
      <c r="S9" s="53"/>
      <c r="T9" s="52"/>
      <c r="U9" s="54"/>
      <c r="V9" s="55"/>
      <c r="W9" s="56"/>
      <c r="X9" s="56"/>
      <c r="Y9" s="56"/>
      <c r="Z9" s="216">
        <f t="shared" si="1"/>
        <v>0</v>
      </c>
      <c r="AA9" s="60"/>
      <c r="AB9" s="58"/>
      <c r="AC9" s="58"/>
      <c r="AD9" s="47" t="e">
        <f t="shared" si="2"/>
        <v>#DIV/0!</v>
      </c>
      <c r="AE9" s="59"/>
    </row>
    <row r="10" spans="1:44" ht="24.95" customHeight="1">
      <c r="A10" s="46"/>
      <c r="B10" s="46"/>
      <c r="C10" s="45"/>
      <c r="D10" s="46"/>
      <c r="E10" s="45"/>
      <c r="F10" s="175"/>
      <c r="G10" s="180"/>
      <c r="H10" s="81"/>
      <c r="I10" s="64"/>
      <c r="J10" s="50"/>
      <c r="K10" s="172"/>
      <c r="L10" s="221"/>
      <c r="M10" s="62"/>
      <c r="N10" s="43"/>
      <c r="O10" s="52"/>
      <c r="P10" s="52"/>
      <c r="Q10" s="52"/>
      <c r="R10" s="217">
        <f t="shared" si="0"/>
        <v>0</v>
      </c>
      <c r="S10" s="53"/>
      <c r="T10" s="52"/>
      <c r="U10" s="54"/>
      <c r="V10" s="55"/>
      <c r="W10" s="56"/>
      <c r="X10" s="56"/>
      <c r="Y10" s="56"/>
      <c r="Z10" s="216">
        <f t="shared" si="1"/>
        <v>0</v>
      </c>
      <c r="AA10" s="60"/>
      <c r="AB10" s="58"/>
      <c r="AC10" s="58"/>
      <c r="AD10" s="47" t="e">
        <f t="shared" si="2"/>
        <v>#DIV/0!</v>
      </c>
      <c r="AE10" s="59"/>
    </row>
    <row r="11" spans="1:44" ht="24.95" customHeight="1">
      <c r="A11" s="46"/>
      <c r="B11" s="46"/>
      <c r="C11" s="45"/>
      <c r="D11" s="46"/>
      <c r="E11" s="45"/>
      <c r="F11" s="175"/>
      <c r="G11" s="180"/>
      <c r="H11" s="81"/>
      <c r="I11" s="64"/>
      <c r="J11" s="50"/>
      <c r="K11" s="169"/>
      <c r="L11" s="221"/>
      <c r="M11" s="62"/>
      <c r="N11" s="204"/>
      <c r="O11" s="52"/>
      <c r="P11" s="52"/>
      <c r="Q11" s="52"/>
      <c r="R11" s="217">
        <f t="shared" si="0"/>
        <v>0</v>
      </c>
      <c r="S11" s="53"/>
      <c r="T11" s="52"/>
      <c r="U11" s="54"/>
      <c r="V11" s="55"/>
      <c r="W11" s="56"/>
      <c r="X11" s="56"/>
      <c r="Y11" s="56"/>
      <c r="Z11" s="216">
        <f t="shared" si="1"/>
        <v>0</v>
      </c>
      <c r="AA11" s="57"/>
      <c r="AB11" s="58"/>
      <c r="AC11" s="58"/>
      <c r="AD11" s="47" t="e">
        <f t="shared" si="2"/>
        <v>#DIV/0!</v>
      </c>
      <c r="AE11" s="59"/>
    </row>
    <row r="12" spans="1:44" ht="24.95" customHeight="1">
      <c r="A12" s="46"/>
      <c r="B12" s="46"/>
      <c r="C12" s="45"/>
      <c r="D12" s="46"/>
      <c r="E12" s="45"/>
      <c r="F12" s="175"/>
      <c r="G12" s="180"/>
      <c r="H12" s="81"/>
      <c r="I12" s="64"/>
      <c r="J12" s="50"/>
      <c r="K12" s="169"/>
      <c r="L12" s="221"/>
      <c r="M12" s="62"/>
      <c r="N12" s="43"/>
      <c r="O12" s="52"/>
      <c r="P12" s="52"/>
      <c r="Q12" s="52"/>
      <c r="R12" s="217">
        <f t="shared" si="0"/>
        <v>0</v>
      </c>
      <c r="S12" s="53"/>
      <c r="T12" s="52"/>
      <c r="U12" s="54"/>
      <c r="V12" s="55"/>
      <c r="W12" s="56"/>
      <c r="X12" s="56"/>
      <c r="Y12" s="56"/>
      <c r="Z12" s="216">
        <f t="shared" si="1"/>
        <v>0</v>
      </c>
      <c r="AA12" s="60"/>
      <c r="AB12" s="58"/>
      <c r="AC12" s="58"/>
      <c r="AD12" s="47" t="e">
        <f t="shared" si="2"/>
        <v>#DIV/0!</v>
      </c>
      <c r="AE12" s="59"/>
    </row>
    <row r="13" spans="1:44" ht="24.95" customHeight="1">
      <c r="A13" s="46"/>
      <c r="B13" s="46"/>
      <c r="C13" s="45"/>
      <c r="D13" s="46"/>
      <c r="E13" s="45"/>
      <c r="F13" s="175"/>
      <c r="G13" s="180"/>
      <c r="H13" s="81"/>
      <c r="I13" s="64"/>
      <c r="J13" s="50"/>
      <c r="K13" s="200"/>
      <c r="L13" s="221"/>
      <c r="M13" s="62"/>
      <c r="N13" s="43"/>
      <c r="O13" s="52"/>
      <c r="P13" s="52"/>
      <c r="Q13" s="52"/>
      <c r="R13" s="217">
        <f t="shared" si="0"/>
        <v>0</v>
      </c>
      <c r="S13" s="53"/>
      <c r="T13" s="52"/>
      <c r="U13" s="54"/>
      <c r="V13" s="55"/>
      <c r="W13" s="56"/>
      <c r="X13" s="56"/>
      <c r="Y13" s="56"/>
      <c r="Z13" s="216">
        <f t="shared" si="1"/>
        <v>0</v>
      </c>
      <c r="AA13" s="60"/>
      <c r="AB13" s="58"/>
      <c r="AC13" s="58"/>
      <c r="AD13" s="47" t="e">
        <f t="shared" si="2"/>
        <v>#DIV/0!</v>
      </c>
      <c r="AE13" s="59"/>
    </row>
    <row r="14" spans="1:44" ht="24.95" customHeight="1">
      <c r="A14" s="46"/>
      <c r="B14" s="46"/>
      <c r="C14" s="45"/>
      <c r="D14" s="46"/>
      <c r="E14" s="45"/>
      <c r="F14" s="175"/>
      <c r="G14" s="180"/>
      <c r="H14" s="81"/>
      <c r="I14" s="49"/>
      <c r="J14" s="50"/>
      <c r="K14" s="172"/>
      <c r="L14" s="221"/>
      <c r="M14" s="51"/>
      <c r="N14" s="43"/>
      <c r="O14" s="52"/>
      <c r="P14" s="52"/>
      <c r="Q14" s="52"/>
      <c r="R14" s="217">
        <f t="shared" si="0"/>
        <v>0</v>
      </c>
      <c r="S14" s="53"/>
      <c r="T14" s="52"/>
      <c r="U14" s="54"/>
      <c r="V14" s="55"/>
      <c r="W14" s="56"/>
      <c r="X14" s="56"/>
      <c r="Y14" s="56"/>
      <c r="Z14" s="216">
        <f t="shared" si="1"/>
        <v>0</v>
      </c>
      <c r="AA14" s="57"/>
      <c r="AB14" s="58"/>
      <c r="AC14" s="58"/>
      <c r="AD14" s="47" t="e">
        <f t="shared" si="2"/>
        <v>#DIV/0!</v>
      </c>
      <c r="AE14" s="59"/>
      <c r="AG14" s="135"/>
      <c r="AH14" s="135"/>
      <c r="AI14" s="135"/>
      <c r="AJ14" s="135"/>
      <c r="AK14" s="135"/>
      <c r="AL14" s="135"/>
      <c r="AM14" s="135"/>
      <c r="AN14" s="135"/>
      <c r="AO14" s="135"/>
      <c r="AP14" s="135"/>
      <c r="AQ14" s="135"/>
      <c r="AR14" s="135"/>
    </row>
    <row r="15" spans="1:44" ht="24.95" customHeight="1">
      <c r="A15" s="46"/>
      <c r="B15" s="46"/>
      <c r="C15" s="45"/>
      <c r="D15" s="46"/>
      <c r="E15" s="45"/>
      <c r="F15" s="175"/>
      <c r="G15" s="180"/>
      <c r="H15" s="81"/>
      <c r="I15" s="64"/>
      <c r="J15" s="50"/>
      <c r="K15" s="169"/>
      <c r="L15" s="221"/>
      <c r="M15" s="62"/>
      <c r="N15" s="43"/>
      <c r="O15" s="52"/>
      <c r="P15" s="52"/>
      <c r="Q15" s="52"/>
      <c r="R15" s="217">
        <f t="shared" ref="R15:R20" si="3">O15-Q15</f>
        <v>0</v>
      </c>
      <c r="S15" s="53"/>
      <c r="T15" s="52"/>
      <c r="U15" s="54"/>
      <c r="V15" s="55"/>
      <c r="W15" s="56"/>
      <c r="X15" s="56"/>
      <c r="Y15" s="56"/>
      <c r="Z15" s="216">
        <f t="shared" ref="Z15:Z19" si="4">IF(AC15="",W15,AC15-Y15)</f>
        <v>0</v>
      </c>
      <c r="AA15" s="60"/>
      <c r="AB15" s="58"/>
      <c r="AC15" s="58"/>
      <c r="AD15" s="47" t="e">
        <f t="shared" ref="AD15:AD19" si="5">100*AB15/V15</f>
        <v>#DIV/0!</v>
      </c>
      <c r="AE15" s="59" t="s">
        <v>38</v>
      </c>
    </row>
    <row r="16" spans="1:44" ht="24.95" customHeight="1">
      <c r="A16" s="46"/>
      <c r="B16" s="46"/>
      <c r="C16" s="45"/>
      <c r="D16" s="46"/>
      <c r="E16" s="45"/>
      <c r="F16" s="175"/>
      <c r="G16" s="180"/>
      <c r="H16" s="81"/>
      <c r="I16" s="64"/>
      <c r="J16" s="50"/>
      <c r="K16" s="169"/>
      <c r="L16" s="221"/>
      <c r="M16" s="62"/>
      <c r="N16" s="43"/>
      <c r="O16" s="52"/>
      <c r="P16" s="52"/>
      <c r="Q16" s="52"/>
      <c r="R16" s="217">
        <f t="shared" si="3"/>
        <v>0</v>
      </c>
      <c r="S16" s="53"/>
      <c r="T16" s="52" t="s">
        <v>38</v>
      </c>
      <c r="U16" s="54"/>
      <c r="V16" s="55"/>
      <c r="W16" s="56"/>
      <c r="X16" s="56"/>
      <c r="Y16" s="56"/>
      <c r="Z16" s="216">
        <f t="shared" si="4"/>
        <v>0</v>
      </c>
      <c r="AA16" s="60"/>
      <c r="AB16" s="58"/>
      <c r="AC16" s="58"/>
      <c r="AD16" s="47" t="e">
        <f t="shared" si="5"/>
        <v>#DIV/0!</v>
      </c>
      <c r="AE16" s="59" t="s">
        <v>38</v>
      </c>
    </row>
    <row r="17" spans="1:42" ht="24.95" customHeight="1">
      <c r="A17" s="46"/>
      <c r="B17" s="46"/>
      <c r="C17" s="45"/>
      <c r="D17" s="46"/>
      <c r="E17" s="45"/>
      <c r="F17" s="175"/>
      <c r="G17" s="180"/>
      <c r="H17" s="81"/>
      <c r="I17" s="64"/>
      <c r="J17" s="50"/>
      <c r="K17" s="169"/>
      <c r="L17" s="221"/>
      <c r="M17" s="62"/>
      <c r="N17" s="43"/>
      <c r="O17" s="52"/>
      <c r="P17" s="52"/>
      <c r="Q17" s="52"/>
      <c r="R17" s="217">
        <f t="shared" si="3"/>
        <v>0</v>
      </c>
      <c r="S17" s="53"/>
      <c r="T17" s="52" t="s">
        <v>38</v>
      </c>
      <c r="U17" s="54"/>
      <c r="V17" s="55"/>
      <c r="W17" s="56"/>
      <c r="X17" s="56"/>
      <c r="Y17" s="56"/>
      <c r="Z17" s="216">
        <f t="shared" si="4"/>
        <v>0</v>
      </c>
      <c r="AA17" s="60"/>
      <c r="AB17" s="58"/>
      <c r="AC17" s="58"/>
      <c r="AD17" s="47" t="e">
        <f t="shared" si="5"/>
        <v>#DIV/0!</v>
      </c>
      <c r="AE17" s="59" t="s">
        <v>38</v>
      </c>
    </row>
    <row r="18" spans="1:42" ht="24.95" customHeight="1">
      <c r="A18" s="46"/>
      <c r="B18" s="46"/>
      <c r="C18" s="45"/>
      <c r="D18" s="46"/>
      <c r="E18" s="45"/>
      <c r="F18" s="175"/>
      <c r="G18" s="180"/>
      <c r="H18" s="81"/>
      <c r="I18" s="64"/>
      <c r="J18" s="50"/>
      <c r="K18" s="169"/>
      <c r="L18" s="221"/>
      <c r="M18" s="62"/>
      <c r="N18" s="43"/>
      <c r="O18" s="52"/>
      <c r="P18" s="52"/>
      <c r="Q18" s="52"/>
      <c r="R18" s="217">
        <f t="shared" si="3"/>
        <v>0</v>
      </c>
      <c r="S18" s="53"/>
      <c r="T18" s="52" t="s">
        <v>38</v>
      </c>
      <c r="U18" s="54"/>
      <c r="V18" s="55"/>
      <c r="W18" s="56"/>
      <c r="X18" s="56"/>
      <c r="Y18" s="56"/>
      <c r="Z18" s="216">
        <f t="shared" si="4"/>
        <v>0</v>
      </c>
      <c r="AA18" s="60"/>
      <c r="AB18" s="58"/>
      <c r="AC18" s="58"/>
      <c r="AD18" s="47" t="e">
        <f t="shared" si="5"/>
        <v>#DIV/0!</v>
      </c>
      <c r="AE18" s="59" t="s">
        <v>38</v>
      </c>
    </row>
    <row r="19" spans="1:42" ht="24.95" customHeight="1">
      <c r="A19" s="46"/>
      <c r="B19" s="46"/>
      <c r="C19" s="45"/>
      <c r="D19" s="46"/>
      <c r="E19" s="45"/>
      <c r="F19" s="175"/>
      <c r="G19" s="180"/>
      <c r="H19" s="81"/>
      <c r="I19" s="64"/>
      <c r="J19" s="50"/>
      <c r="K19" s="169"/>
      <c r="L19" s="221"/>
      <c r="M19" s="62"/>
      <c r="N19" s="43" t="s">
        <v>38</v>
      </c>
      <c r="O19" s="52"/>
      <c r="P19" s="52"/>
      <c r="Q19" s="52"/>
      <c r="R19" s="217">
        <f t="shared" si="3"/>
        <v>0</v>
      </c>
      <c r="S19" s="53"/>
      <c r="T19" s="52" t="s">
        <v>38</v>
      </c>
      <c r="U19" s="54"/>
      <c r="V19" s="55"/>
      <c r="W19" s="56"/>
      <c r="X19" s="56"/>
      <c r="Y19" s="56"/>
      <c r="Z19" s="216">
        <f t="shared" si="4"/>
        <v>0</v>
      </c>
      <c r="AA19" s="60"/>
      <c r="AB19" s="58"/>
      <c r="AC19" s="58"/>
      <c r="AD19" s="47" t="e">
        <f t="shared" si="5"/>
        <v>#DIV/0!</v>
      </c>
      <c r="AE19" s="59" t="s">
        <v>38</v>
      </c>
    </row>
    <row r="20" spans="1:42" ht="24.95" customHeight="1" thickBot="1">
      <c r="A20" s="46"/>
      <c r="B20" s="73"/>
      <c r="C20" s="76"/>
      <c r="D20" s="73"/>
      <c r="E20" s="73" t="s">
        <v>38</v>
      </c>
      <c r="F20" s="177" t="s">
        <v>38</v>
      </c>
      <c r="G20" s="181" t="s">
        <v>38</v>
      </c>
      <c r="H20" s="84"/>
      <c r="I20" s="77" t="s">
        <v>38</v>
      </c>
      <c r="J20" s="78" t="s">
        <v>38</v>
      </c>
      <c r="K20" s="203" t="s">
        <v>38</v>
      </c>
      <c r="L20" s="223"/>
      <c r="M20" s="79"/>
      <c r="N20" s="80" t="s">
        <v>38</v>
      </c>
      <c r="O20" s="52"/>
      <c r="P20" s="52"/>
      <c r="Q20" s="52"/>
      <c r="R20" s="217">
        <f t="shared" si="3"/>
        <v>0</v>
      </c>
      <c r="S20" s="53"/>
      <c r="T20" s="52"/>
      <c r="U20" s="54"/>
      <c r="V20" s="55"/>
      <c r="W20" s="56"/>
      <c r="X20" s="56"/>
      <c r="Y20" s="56"/>
      <c r="Z20" s="216">
        <f t="shared" ref="Z20" si="6">IF(AC20="",W20,AC20-Y20)</f>
        <v>0</v>
      </c>
      <c r="AA20" s="57"/>
      <c r="AB20" s="58"/>
      <c r="AC20" s="58"/>
      <c r="AD20" s="47" t="e">
        <f t="shared" ref="AD20" si="7">100*AB20/V20</f>
        <v>#DIV/0!</v>
      </c>
      <c r="AE20" s="193"/>
    </row>
    <row r="21" spans="1:42" ht="30" customHeight="1" thickTop="1" thickBot="1">
      <c r="A21" s="44"/>
      <c r="B21" s="25"/>
      <c r="C21" s="42"/>
      <c r="D21" s="25"/>
      <c r="E21" s="25"/>
      <c r="F21" s="178"/>
      <c r="G21" s="178"/>
      <c r="H21" s="85"/>
      <c r="I21" s="20"/>
      <c r="J21" s="13"/>
      <c r="K21" s="25"/>
      <c r="L21" s="26"/>
      <c r="M21" s="26"/>
      <c r="N21" s="325" t="s">
        <v>35</v>
      </c>
      <c r="O21" s="310"/>
      <c r="P21" s="310"/>
      <c r="Q21" s="310"/>
      <c r="R21" s="310"/>
      <c r="S21" s="310"/>
      <c r="T21" s="310"/>
      <c r="U21" s="311"/>
      <c r="V21" s="309" t="s">
        <v>35</v>
      </c>
      <c r="W21" s="310"/>
      <c r="X21" s="310"/>
      <c r="Y21" s="310"/>
      <c r="Z21" s="311"/>
      <c r="AA21" s="309" t="s">
        <v>36</v>
      </c>
      <c r="AB21" s="310"/>
      <c r="AC21" s="310"/>
      <c r="AD21" s="311"/>
    </row>
    <row r="22" spans="1:42" ht="26.25" customHeight="1" thickTop="1" thickBot="1">
      <c r="A22" s="25"/>
      <c r="B22" s="25"/>
      <c r="C22" s="42"/>
      <c r="D22" s="25"/>
      <c r="E22" s="25"/>
      <c r="F22" s="178"/>
      <c r="G22" s="178"/>
      <c r="J22" s="13"/>
      <c r="K22" s="25"/>
      <c r="L22" s="26"/>
      <c r="M22" s="26"/>
      <c r="N22" s="136"/>
      <c r="O22" s="137">
        <f>SUM(O3:O20)</f>
        <v>3</v>
      </c>
      <c r="P22" s="137">
        <f>SUM(P3:P20)</f>
        <v>0</v>
      </c>
      <c r="Q22" s="137">
        <f>SUM(Q3:Q20)</f>
        <v>0</v>
      </c>
      <c r="R22" s="137">
        <f>SUM(R3:R20)</f>
        <v>3</v>
      </c>
      <c r="S22" s="138"/>
      <c r="T22" s="137">
        <f t="shared" ref="T22:Z22" si="8">SUM(T3:T20)</f>
        <v>0</v>
      </c>
      <c r="U22" s="137">
        <f t="shared" si="8"/>
        <v>0</v>
      </c>
      <c r="V22" s="137">
        <f t="shared" si="8"/>
        <v>20</v>
      </c>
      <c r="W22" s="137">
        <f t="shared" si="8"/>
        <v>18</v>
      </c>
      <c r="X22" s="137">
        <f t="shared" si="8"/>
        <v>0</v>
      </c>
      <c r="Y22" s="137">
        <f t="shared" si="8"/>
        <v>0</v>
      </c>
      <c r="Z22" s="137">
        <f t="shared" si="8"/>
        <v>18</v>
      </c>
      <c r="AA22" s="139"/>
      <c r="AB22" s="137">
        <f>SUM(AB3:AB20)</f>
        <v>0</v>
      </c>
      <c r="AC22" s="137">
        <f>SUM(AC3:AC20)</f>
        <v>0</v>
      </c>
      <c r="AD22" s="140">
        <f>100*AB22/V22</f>
        <v>0</v>
      </c>
    </row>
    <row r="23" spans="1:42" ht="15.75" thickTop="1"/>
    <row r="24" spans="1:42" ht="19.5" customHeight="1">
      <c r="I24" s="65"/>
    </row>
    <row r="28" spans="1:42">
      <c r="AH28" s="100"/>
      <c r="AI28" s="100"/>
      <c r="AJ28" s="100"/>
      <c r="AK28" s="100"/>
      <c r="AL28" s="100"/>
      <c r="AM28" s="100"/>
      <c r="AN28" s="100"/>
      <c r="AO28" s="100"/>
      <c r="AP28" s="100"/>
    </row>
    <row r="29" spans="1:42">
      <c r="AH29" s="101"/>
      <c r="AI29" s="101"/>
      <c r="AJ29" s="101"/>
      <c r="AK29" s="101"/>
      <c r="AL29" s="101"/>
      <c r="AM29" s="101"/>
      <c r="AN29" s="101"/>
      <c r="AO29" s="101"/>
      <c r="AP29" s="32"/>
    </row>
    <row r="30" spans="1:42">
      <c r="AH30" s="102"/>
      <c r="AI30" s="103"/>
      <c r="AJ30" s="103"/>
      <c r="AK30" s="103"/>
      <c r="AL30" s="103"/>
      <c r="AM30" s="103"/>
      <c r="AN30" s="103"/>
      <c r="AO30" s="103"/>
      <c r="AP30" s="31"/>
    </row>
    <row r="31" spans="1:42">
      <c r="AH31" s="101"/>
      <c r="AI31" s="101"/>
      <c r="AJ31" s="101"/>
      <c r="AK31" s="101"/>
      <c r="AL31" s="101"/>
      <c r="AM31" s="101"/>
      <c r="AN31" s="101"/>
      <c r="AO31" s="101"/>
      <c r="AP31" s="30"/>
    </row>
    <row r="32" spans="1:42">
      <c r="AH32" s="93"/>
      <c r="AI32" s="103"/>
      <c r="AJ32" s="103"/>
      <c r="AK32" s="103"/>
      <c r="AL32" s="103"/>
      <c r="AM32" s="103"/>
      <c r="AN32" s="103"/>
      <c r="AO32" s="103"/>
      <c r="AP32" s="30"/>
    </row>
    <row r="33" spans="1:42">
      <c r="AH33" s="101"/>
      <c r="AI33" s="103"/>
      <c r="AJ33" s="103"/>
      <c r="AK33" s="103"/>
      <c r="AL33" s="103"/>
      <c r="AM33" s="103"/>
      <c r="AN33" s="103"/>
      <c r="AO33" s="103"/>
      <c r="AP33" s="30"/>
    </row>
    <row r="34" spans="1:42">
      <c r="AH34" s="30"/>
      <c r="AI34" s="30"/>
      <c r="AJ34" s="30"/>
      <c r="AK34" s="30"/>
      <c r="AL34" s="30"/>
      <c r="AM34" s="30"/>
      <c r="AN34" s="30"/>
      <c r="AO34" s="30"/>
      <c r="AP34" s="30"/>
    </row>
    <row r="40" spans="1:42">
      <c r="A40" s="36" t="s">
        <v>1</v>
      </c>
    </row>
    <row r="41" spans="1:42">
      <c r="A41" s="36" t="s">
        <v>0</v>
      </c>
    </row>
    <row r="42" spans="1:42">
      <c r="A42" s="36" t="s">
        <v>2</v>
      </c>
    </row>
    <row r="43" spans="1:42">
      <c r="A43" s="36" t="s">
        <v>2</v>
      </c>
    </row>
    <row r="44" spans="1:42">
      <c r="A44" s="36" t="s">
        <v>37</v>
      </c>
    </row>
    <row r="45" spans="1:42">
      <c r="A45" s="36" t="s">
        <v>3</v>
      </c>
    </row>
    <row r="46" spans="1:42">
      <c r="A46" t="s">
        <v>38</v>
      </c>
      <c r="D46" t="s">
        <v>38</v>
      </c>
      <c r="E46" t="s">
        <v>38</v>
      </c>
      <c r="F46" s="179" t="s">
        <v>38</v>
      </c>
      <c r="G46" s="179" t="s">
        <v>38</v>
      </c>
      <c r="H46" s="83" t="s">
        <v>38</v>
      </c>
      <c r="I46" s="13" t="s">
        <v>38</v>
      </c>
      <c r="J46" s="3" t="s">
        <v>38</v>
      </c>
      <c r="K46" t="s">
        <v>38</v>
      </c>
      <c r="N46" t="s">
        <v>38</v>
      </c>
      <c r="O46" t="s">
        <v>38</v>
      </c>
      <c r="T46" t="s">
        <v>38</v>
      </c>
      <c r="V46" t="s">
        <v>38</v>
      </c>
      <c r="W46" t="s">
        <v>38</v>
      </c>
    </row>
  </sheetData>
  <sheetProtection formatCells="0" formatColumns="0" formatRows="0" insertColumns="0" insertRows="0" insertHyperlinks="0" deleteColumns="0" deleteRows="0" sort="0" autoFilter="0" pivotTables="0"/>
  <sortState ref="A3:AE13">
    <sortCondition ref="B3"/>
  </sortState>
  <mergeCells count="8">
    <mergeCell ref="N21:U21"/>
    <mergeCell ref="V21:Z21"/>
    <mergeCell ref="AA21:AD21"/>
    <mergeCell ref="A1:H1"/>
    <mergeCell ref="J1:M1"/>
    <mergeCell ref="N1:U1"/>
    <mergeCell ref="V1:Z1"/>
    <mergeCell ref="AA1:AD1"/>
  </mergeCells>
  <conditionalFormatting sqref="I20 I4:I6">
    <cfRule type="expression" dxfId="213" priority="237">
      <formula>I4+30&lt; TODAY()</formula>
    </cfRule>
  </conditionalFormatting>
  <conditionalFormatting sqref="I20 I4:I6">
    <cfRule type="expression" dxfId="212" priority="236">
      <formula>ISBLANK(I4)</formula>
    </cfRule>
  </conditionalFormatting>
  <conditionalFormatting sqref="L4:L6 L20">
    <cfRule type="expression" dxfId="211" priority="235">
      <formula>L4&lt;&gt;0</formula>
    </cfRule>
  </conditionalFormatting>
  <conditionalFormatting sqref="L20 L4:L6">
    <cfRule type="expression" dxfId="210" priority="233">
      <formula>L4&lt;&gt;0</formula>
    </cfRule>
    <cfRule type="expression" dxfId="209" priority="234">
      <formula>L4&lt;&gt;0</formula>
    </cfRule>
  </conditionalFormatting>
  <conditionalFormatting sqref="AD8 AD19:AD20 AD4:AD6">
    <cfRule type="containsErrors" dxfId="208" priority="232">
      <formula>ISERROR(AD4)</formula>
    </cfRule>
  </conditionalFormatting>
  <conditionalFormatting sqref="I8">
    <cfRule type="expression" dxfId="207" priority="230">
      <formula>I8+30&lt; TODAY()</formula>
    </cfRule>
  </conditionalFormatting>
  <conditionalFormatting sqref="I8">
    <cfRule type="expression" dxfId="206" priority="229">
      <formula>ISBLANK(I8)</formula>
    </cfRule>
  </conditionalFormatting>
  <conditionalFormatting sqref="L8">
    <cfRule type="expression" dxfId="205" priority="228">
      <formula>L8&lt;&gt;0</formula>
    </cfRule>
  </conditionalFormatting>
  <conditionalFormatting sqref="L8">
    <cfRule type="expression" dxfId="204" priority="226">
      <formula>L8&lt;&gt;0</formula>
    </cfRule>
    <cfRule type="expression" dxfId="203" priority="227">
      <formula>L8&lt;&gt;0</formula>
    </cfRule>
  </conditionalFormatting>
  <conditionalFormatting sqref="I7">
    <cfRule type="expression" dxfId="202" priority="196">
      <formula>I7+30&lt; TODAY()</formula>
    </cfRule>
  </conditionalFormatting>
  <conditionalFormatting sqref="I7">
    <cfRule type="expression" dxfId="201" priority="195">
      <formula>ISBLANK(I7)</formula>
    </cfRule>
  </conditionalFormatting>
  <conditionalFormatting sqref="L7">
    <cfRule type="expression" dxfId="200" priority="194">
      <formula>L7&lt;&gt;0</formula>
    </cfRule>
  </conditionalFormatting>
  <conditionalFormatting sqref="L7">
    <cfRule type="expression" dxfId="199" priority="192">
      <formula>L7&lt;&gt;0</formula>
    </cfRule>
    <cfRule type="expression" dxfId="198" priority="193">
      <formula>L7&lt;&gt;0</formula>
    </cfRule>
  </conditionalFormatting>
  <conditionalFormatting sqref="AD7">
    <cfRule type="containsErrors" dxfId="197" priority="191">
      <formula>ISERROR(AD7)</formula>
    </cfRule>
  </conditionalFormatting>
  <conditionalFormatting sqref="I19">
    <cfRule type="expression" dxfId="196" priority="168">
      <formula>I19+30&lt; TODAY()</formula>
    </cfRule>
  </conditionalFormatting>
  <conditionalFormatting sqref="I19">
    <cfRule type="expression" dxfId="195" priority="167">
      <formula>ISBLANK(I19)</formula>
    </cfRule>
  </conditionalFormatting>
  <conditionalFormatting sqref="L19">
    <cfRule type="expression" dxfId="194" priority="166">
      <formula>L19&lt;&gt;0</formula>
    </cfRule>
  </conditionalFormatting>
  <conditionalFormatting sqref="L19">
    <cfRule type="expression" dxfId="193" priority="164">
      <formula>L19&lt;&gt;0</formula>
    </cfRule>
    <cfRule type="expression" dxfId="192" priority="165">
      <formula>L19&lt;&gt;0</formula>
    </cfRule>
  </conditionalFormatting>
  <conditionalFormatting sqref="R19:R20 R4:R8">
    <cfRule type="expression" dxfId="191" priority="125">
      <formula>"SIERREUR(0)"</formula>
    </cfRule>
  </conditionalFormatting>
  <conditionalFormatting sqref="R18">
    <cfRule type="expression" dxfId="190" priority="101">
      <formula>"SIERREUR(0)"</formula>
    </cfRule>
  </conditionalFormatting>
  <conditionalFormatting sqref="AD18">
    <cfRule type="containsErrors" dxfId="189" priority="108">
      <formula>ISERROR(AD18)</formula>
    </cfRule>
  </conditionalFormatting>
  <conditionalFormatting sqref="I18">
    <cfRule type="expression" dxfId="188" priority="107">
      <formula>I18+30&lt; TODAY()</formula>
    </cfRule>
  </conditionalFormatting>
  <conditionalFormatting sqref="I18">
    <cfRule type="expression" dxfId="187" priority="106">
      <formula>ISBLANK(I18)</formula>
    </cfRule>
  </conditionalFormatting>
  <conditionalFormatting sqref="L18">
    <cfRule type="expression" dxfId="186" priority="105">
      <formula>L18&lt;&gt;0</formula>
    </cfRule>
  </conditionalFormatting>
  <conditionalFormatting sqref="L18">
    <cfRule type="expression" dxfId="185" priority="103">
      <formula>L18&lt;&gt;0</formula>
    </cfRule>
    <cfRule type="expression" dxfId="184" priority="104">
      <formula>L18&lt;&gt;0</formula>
    </cfRule>
  </conditionalFormatting>
  <conditionalFormatting sqref="AD17">
    <cfRule type="containsErrors" dxfId="183" priority="100">
      <formula>ISERROR(AD17)</formula>
    </cfRule>
  </conditionalFormatting>
  <conditionalFormatting sqref="I17">
    <cfRule type="expression" dxfId="182" priority="99">
      <formula>I17+30&lt; TODAY()</formula>
    </cfRule>
  </conditionalFormatting>
  <conditionalFormatting sqref="I17">
    <cfRule type="expression" dxfId="181" priority="98">
      <formula>ISBLANK(I17)</formula>
    </cfRule>
  </conditionalFormatting>
  <conditionalFormatting sqref="L17">
    <cfRule type="expression" dxfId="180" priority="97">
      <formula>L17&lt;&gt;0</formula>
    </cfRule>
  </conditionalFormatting>
  <conditionalFormatting sqref="L17">
    <cfRule type="expression" dxfId="179" priority="95">
      <formula>L17&lt;&gt;0</formula>
    </cfRule>
    <cfRule type="expression" dxfId="178" priority="96">
      <formula>L17&lt;&gt;0</formula>
    </cfRule>
  </conditionalFormatting>
  <conditionalFormatting sqref="R17">
    <cfRule type="expression" dxfId="177" priority="93">
      <formula>"SIERREUR(0)"</formula>
    </cfRule>
  </conditionalFormatting>
  <conditionalFormatting sqref="AD16">
    <cfRule type="containsErrors" dxfId="176" priority="92">
      <formula>ISERROR(AD16)</formula>
    </cfRule>
  </conditionalFormatting>
  <conditionalFormatting sqref="I16">
    <cfRule type="expression" dxfId="175" priority="91">
      <formula>I16+30&lt; TODAY()</formula>
    </cfRule>
  </conditionalFormatting>
  <conditionalFormatting sqref="I16">
    <cfRule type="expression" dxfId="174" priority="90">
      <formula>ISBLANK(I16)</formula>
    </cfRule>
  </conditionalFormatting>
  <conditionalFormatting sqref="L16">
    <cfRule type="expression" dxfId="173" priority="89">
      <formula>L16&lt;&gt;0</formula>
    </cfRule>
  </conditionalFormatting>
  <conditionalFormatting sqref="L16">
    <cfRule type="expression" dxfId="172" priority="87">
      <formula>L16&lt;&gt;0</formula>
    </cfRule>
    <cfRule type="expression" dxfId="171" priority="88">
      <formula>L16&lt;&gt;0</formula>
    </cfRule>
  </conditionalFormatting>
  <conditionalFormatting sqref="R16">
    <cfRule type="expression" dxfId="170" priority="85">
      <formula>"SIERREUR(0)"</formula>
    </cfRule>
  </conditionalFormatting>
  <conditionalFormatting sqref="AD15">
    <cfRule type="containsErrors" dxfId="169" priority="84">
      <formula>ISERROR(AD15)</formula>
    </cfRule>
  </conditionalFormatting>
  <conditionalFormatting sqref="I15">
    <cfRule type="expression" dxfId="168" priority="83">
      <formula>I15+30&lt; TODAY()</formula>
    </cfRule>
  </conditionalFormatting>
  <conditionalFormatting sqref="I15">
    <cfRule type="expression" dxfId="167" priority="82">
      <formula>ISBLANK(I15)</formula>
    </cfRule>
  </conditionalFormatting>
  <conditionalFormatting sqref="L15">
    <cfRule type="expression" dxfId="166" priority="81">
      <formula>L15&lt;&gt;0</formula>
    </cfRule>
  </conditionalFormatting>
  <conditionalFormatting sqref="L15">
    <cfRule type="expression" dxfId="165" priority="79">
      <formula>L15&lt;&gt;0</formula>
    </cfRule>
    <cfRule type="expression" dxfId="164" priority="80">
      <formula>L15&lt;&gt;0</formula>
    </cfRule>
  </conditionalFormatting>
  <conditionalFormatting sqref="R15">
    <cfRule type="expression" dxfId="163" priority="77">
      <formula>"SIERREUR(0)"</formula>
    </cfRule>
  </conditionalFormatting>
  <conditionalFormatting sqref="AD12">
    <cfRule type="containsErrors" dxfId="162" priority="60">
      <formula>ISERROR(AD12)</formula>
    </cfRule>
  </conditionalFormatting>
  <conditionalFormatting sqref="I12">
    <cfRule type="expression" dxfId="161" priority="59">
      <formula>I12+30&lt; TODAY()</formula>
    </cfRule>
  </conditionalFormatting>
  <conditionalFormatting sqref="I12">
    <cfRule type="expression" dxfId="160" priority="58">
      <formula>ISBLANK(I12)</formula>
    </cfRule>
  </conditionalFormatting>
  <conditionalFormatting sqref="L12">
    <cfRule type="expression" dxfId="159" priority="57">
      <formula>L12&lt;&gt;0</formula>
    </cfRule>
  </conditionalFormatting>
  <conditionalFormatting sqref="L12">
    <cfRule type="expression" dxfId="158" priority="55">
      <formula>L12&lt;&gt;0</formula>
    </cfRule>
    <cfRule type="expression" dxfId="157" priority="56">
      <formula>L12&lt;&gt;0</formula>
    </cfRule>
  </conditionalFormatting>
  <conditionalFormatting sqref="R12">
    <cfRule type="expression" dxfId="156" priority="53">
      <formula>"SIERREUR(0)"</formula>
    </cfRule>
  </conditionalFormatting>
  <conditionalFormatting sqref="AD11">
    <cfRule type="containsErrors" dxfId="155" priority="52">
      <formula>ISERROR(AD11)</formula>
    </cfRule>
  </conditionalFormatting>
  <conditionalFormatting sqref="I11">
    <cfRule type="expression" dxfId="154" priority="51">
      <formula>I11+30&lt; TODAY()</formula>
    </cfRule>
  </conditionalFormatting>
  <conditionalFormatting sqref="I11">
    <cfRule type="expression" dxfId="153" priority="50">
      <formula>ISBLANK(I11)</formula>
    </cfRule>
  </conditionalFormatting>
  <conditionalFormatting sqref="L11">
    <cfRule type="expression" dxfId="152" priority="49">
      <formula>L11&lt;&gt;0</formula>
    </cfRule>
  </conditionalFormatting>
  <conditionalFormatting sqref="L11">
    <cfRule type="expression" dxfId="151" priority="47">
      <formula>L11&lt;&gt;0</formula>
    </cfRule>
    <cfRule type="expression" dxfId="150" priority="48">
      <formula>L11&lt;&gt;0</formula>
    </cfRule>
  </conditionalFormatting>
  <conditionalFormatting sqref="R11">
    <cfRule type="expression" dxfId="149" priority="45">
      <formula>"SIERREUR(0)"</formula>
    </cfRule>
  </conditionalFormatting>
  <conditionalFormatting sqref="AD10">
    <cfRule type="containsErrors" dxfId="148" priority="44">
      <formula>ISERROR(AD10)</formula>
    </cfRule>
  </conditionalFormatting>
  <conditionalFormatting sqref="I10">
    <cfRule type="expression" dxfId="147" priority="43">
      <formula>I10+30&lt; TODAY()</formula>
    </cfRule>
  </conditionalFormatting>
  <conditionalFormatting sqref="I10">
    <cfRule type="expression" dxfId="146" priority="42">
      <formula>ISBLANK(I10)</formula>
    </cfRule>
  </conditionalFormatting>
  <conditionalFormatting sqref="L10">
    <cfRule type="expression" dxfId="145" priority="41">
      <formula>L10&lt;&gt;0</formula>
    </cfRule>
  </conditionalFormatting>
  <conditionalFormatting sqref="L10">
    <cfRule type="expression" dxfId="144" priority="39">
      <formula>L10&lt;&gt;0</formula>
    </cfRule>
    <cfRule type="expression" dxfId="143" priority="40">
      <formula>L10&lt;&gt;0</formula>
    </cfRule>
  </conditionalFormatting>
  <conditionalFormatting sqref="R10">
    <cfRule type="expression" dxfId="142" priority="37">
      <formula>"SIERREUR(0)"</formula>
    </cfRule>
  </conditionalFormatting>
  <conditionalFormatting sqref="AD9">
    <cfRule type="containsErrors" dxfId="141" priority="36">
      <formula>ISERROR(AD9)</formula>
    </cfRule>
  </conditionalFormatting>
  <conditionalFormatting sqref="I9">
    <cfRule type="expression" dxfId="140" priority="35">
      <formula>I9+30&lt; TODAY()</formula>
    </cfRule>
  </conditionalFormatting>
  <conditionalFormatting sqref="I9">
    <cfRule type="expression" dxfId="139" priority="34">
      <formula>ISBLANK(I9)</formula>
    </cfRule>
  </conditionalFormatting>
  <conditionalFormatting sqref="L9">
    <cfRule type="expression" dxfId="138" priority="33">
      <formula>L9&lt;&gt;0</formula>
    </cfRule>
  </conditionalFormatting>
  <conditionalFormatting sqref="L9">
    <cfRule type="expression" dxfId="137" priority="31">
      <formula>L9&lt;&gt;0</formula>
    </cfRule>
    <cfRule type="expression" dxfId="136" priority="32">
      <formula>L9&lt;&gt;0</formula>
    </cfRule>
  </conditionalFormatting>
  <conditionalFormatting sqref="R9">
    <cfRule type="expression" dxfId="135" priority="29">
      <formula>"SIERREUR(0)"</formula>
    </cfRule>
  </conditionalFormatting>
  <conditionalFormatting sqref="AD3">
    <cfRule type="containsErrors" dxfId="134" priority="28">
      <formula>ISERROR(AD3)</formula>
    </cfRule>
  </conditionalFormatting>
  <conditionalFormatting sqref="H3:I3 H4:H12 H15:H20">
    <cfRule type="expression" dxfId="107" priority="27">
      <formula>H3+20&lt; TODAY()</formula>
    </cfRule>
  </conditionalFormatting>
  <conditionalFormatting sqref="H3:I3 H4:H12 H15:H20">
    <cfRule type="expression" dxfId="133" priority="26">
      <formula>ISBLANK(H3)</formula>
    </cfRule>
  </conditionalFormatting>
  <conditionalFormatting sqref="L3">
    <cfRule type="expression" dxfId="132" priority="25">
      <formula>L3&lt;&gt;0</formula>
    </cfRule>
  </conditionalFormatting>
  <conditionalFormatting sqref="L3">
    <cfRule type="expression" dxfId="131" priority="23">
      <formula>L3&lt;&gt;0</formula>
    </cfRule>
    <cfRule type="expression" dxfId="130" priority="24">
      <formula>L3&lt;&gt;0</formula>
    </cfRule>
  </conditionalFormatting>
  <conditionalFormatting sqref="H3:H12 H15:H20">
    <cfRule type="expression" dxfId="129" priority="22">
      <formula>L3&lt;&gt;0</formula>
    </cfRule>
  </conditionalFormatting>
  <conditionalFormatting sqref="R3">
    <cfRule type="expression" dxfId="128" priority="21">
      <formula>"SIERREUR(0)"</formula>
    </cfRule>
  </conditionalFormatting>
  <conditionalFormatting sqref="AD13">
    <cfRule type="containsErrors" dxfId="127" priority="20">
      <formula>ISERROR(AD13)</formula>
    </cfRule>
  </conditionalFormatting>
  <conditionalFormatting sqref="I13">
    <cfRule type="expression" dxfId="126" priority="19">
      <formula>I13+30&lt; TODAY()</formula>
    </cfRule>
  </conditionalFormatting>
  <conditionalFormatting sqref="I13">
    <cfRule type="expression" dxfId="125" priority="18">
      <formula>ISBLANK(I13)</formula>
    </cfRule>
  </conditionalFormatting>
  <conditionalFormatting sqref="L13">
    <cfRule type="expression" dxfId="124" priority="17">
      <formula>L13&lt;&gt;0</formula>
    </cfRule>
  </conditionalFormatting>
  <conditionalFormatting sqref="L13">
    <cfRule type="expression" dxfId="123" priority="15">
      <formula>L13&lt;&gt;0</formula>
    </cfRule>
    <cfRule type="expression" dxfId="122" priority="16">
      <formula>L13&lt;&gt;0</formula>
    </cfRule>
  </conditionalFormatting>
  <conditionalFormatting sqref="R13">
    <cfRule type="expression" dxfId="121" priority="14">
      <formula>"SIERREUR(0)"</formula>
    </cfRule>
  </conditionalFormatting>
  <conditionalFormatting sqref="H13">
    <cfRule type="expression" dxfId="120" priority="13">
      <formula>H13+15&lt; TODAY()</formula>
    </cfRule>
  </conditionalFormatting>
  <conditionalFormatting sqref="H13">
    <cfRule type="expression" dxfId="119" priority="12">
      <formula>ISBLANK(H13)</formula>
    </cfRule>
  </conditionalFormatting>
  <conditionalFormatting sqref="H13">
    <cfRule type="expression" dxfId="118" priority="11">
      <formula>L13&lt;&gt;0</formula>
    </cfRule>
  </conditionalFormatting>
  <conditionalFormatting sqref="I14">
    <cfRule type="expression" dxfId="117" priority="10">
      <formula>I14+30&lt; TODAY()</formula>
    </cfRule>
  </conditionalFormatting>
  <conditionalFormatting sqref="I14">
    <cfRule type="expression" dxfId="116" priority="9">
      <formula>ISBLANK(I14)</formula>
    </cfRule>
  </conditionalFormatting>
  <conditionalFormatting sqref="L14">
    <cfRule type="expression" dxfId="115" priority="8">
      <formula>L14&lt;&gt;0</formula>
    </cfRule>
  </conditionalFormatting>
  <conditionalFormatting sqref="L14">
    <cfRule type="expression" dxfId="114" priority="6">
      <formula>L14&lt;&gt;0</formula>
    </cfRule>
    <cfRule type="expression" dxfId="113" priority="7">
      <formula>L14&lt;&gt;0</formula>
    </cfRule>
  </conditionalFormatting>
  <conditionalFormatting sqref="AD14">
    <cfRule type="containsErrors" dxfId="112" priority="5">
      <formula>ISERROR(AD14)</formula>
    </cfRule>
  </conditionalFormatting>
  <conditionalFormatting sqref="R14">
    <cfRule type="expression" dxfId="111" priority="4">
      <formula>"SIERREUR(0)"</formula>
    </cfRule>
  </conditionalFormatting>
  <conditionalFormatting sqref="H14">
    <cfRule type="expression" dxfId="110" priority="3">
      <formula>H14+15&lt; TODAY()</formula>
    </cfRule>
  </conditionalFormatting>
  <conditionalFormatting sqref="H14">
    <cfRule type="expression" dxfId="109" priority="2">
      <formula>ISBLANK(H14)</formula>
    </cfRule>
  </conditionalFormatting>
  <conditionalFormatting sqref="H14">
    <cfRule type="expression" dxfId="108" priority="1">
      <formula>L14&lt;&gt;0</formula>
    </cfRule>
  </conditionalFormatting>
  <dataValidations count="1">
    <dataValidation type="list" allowBlank="1" showInputMessage="1" showErrorMessage="1" sqref="B42">
      <formula1>$A$40:$A$45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Tri_Article">
                <anchor moveWithCells="1" sizeWithCells="1">
                  <from>
                    <xdr:col>0</xdr:col>
                    <xdr:colOff>152400</xdr:colOff>
                    <xdr:row>0</xdr:row>
                    <xdr:rowOff>123825</xdr:rowOff>
                  </from>
                  <to>
                    <xdr:col>0</xdr:col>
                    <xdr:colOff>695325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5" name="Button 2">
              <controlPr defaultSize="0" print="0" autoFill="0" autoPict="0" macro="[0]!insertionLigne">
                <anchor moveWithCells="1">
                  <from>
                    <xdr:col>0</xdr:col>
                    <xdr:colOff>790575</xdr:colOff>
                    <xdr:row>0</xdr:row>
                    <xdr:rowOff>104775</xdr:rowOff>
                  </from>
                  <to>
                    <xdr:col>1</xdr:col>
                    <xdr:colOff>857250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6" name="Button 3">
              <controlPr defaultSize="0" print="0" autoFill="0" autoPict="0" macro="[0]!Relance_formateur">
                <anchor moveWithCells="1" sizeWithCells="1">
                  <from>
                    <xdr:col>12</xdr:col>
                    <xdr:colOff>38100</xdr:colOff>
                    <xdr:row>0</xdr:row>
                    <xdr:rowOff>104775</xdr:rowOff>
                  </from>
                  <to>
                    <xdr:col>12</xdr:col>
                    <xdr:colOff>847725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7" name="Button 4">
              <controlPr defaultSize="0" print="0" autoFill="0" autoPict="0" macro="[0]!MailAcceuilEtab">
                <anchor moveWithCells="1" sizeWithCells="1">
                  <from>
                    <xdr:col>8</xdr:col>
                    <xdr:colOff>104775</xdr:colOff>
                    <xdr:row>0</xdr:row>
                    <xdr:rowOff>133350</xdr:rowOff>
                  </from>
                  <to>
                    <xdr:col>8</xdr:col>
                    <xdr:colOff>1628775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4" r:id="rId8" name="Button 6">
              <controlPr defaultSize="0" print="0" autoFill="0" autoPict="0" macro="[0]!ENVOI_LE">
                <anchor moveWithCells="1" sizeWithCells="1">
                  <from>
                    <xdr:col>10</xdr:col>
                    <xdr:colOff>114300</xdr:colOff>
                    <xdr:row>1</xdr:row>
                    <xdr:rowOff>590550</xdr:rowOff>
                  </from>
                  <to>
                    <xdr:col>10</xdr:col>
                    <xdr:colOff>1676400</xdr:colOff>
                    <xdr:row>1</xdr:row>
                    <xdr:rowOff>762000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Accueil!$Q$3:$Q$6</xm:f>
          </x14:formula1>
          <xm:sqref>A1:A1048576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23</vt:i4>
      </vt:variant>
    </vt:vector>
  </HeadingPairs>
  <TitlesOfParts>
    <vt:vector size="27" baseType="lpstr">
      <vt:lpstr>Accueil</vt:lpstr>
      <vt:lpstr>EC</vt:lpstr>
      <vt:lpstr>VS</vt:lpstr>
      <vt:lpstr>EP</vt:lpstr>
      <vt:lpstr>VS!_16_08_16</vt:lpstr>
      <vt:lpstr>EFATT_FORM</vt:lpstr>
      <vt:lpstr>EFATT_STAG</vt:lpstr>
      <vt:lpstr>EFRECUS_FORM</vt:lpstr>
      <vt:lpstr>EC!EFRECUS_STAG</vt:lpstr>
      <vt:lpstr>EP!EFRECUS_STAG</vt:lpstr>
      <vt:lpstr>EFRECUS_STAG</vt:lpstr>
      <vt:lpstr>EP!interv_droit</vt:lpstr>
      <vt:lpstr>VS!interv_droit</vt:lpstr>
      <vt:lpstr>interv_droit</vt:lpstr>
      <vt:lpstr>EP!interv_payés</vt:lpstr>
      <vt:lpstr>VS!interv_payés</vt:lpstr>
      <vt:lpstr>interv_payés</vt:lpstr>
      <vt:lpstr>EP!interv_recus</vt:lpstr>
      <vt:lpstr>VS!interv_recus</vt:lpstr>
      <vt:lpstr>interv_recus</vt:lpstr>
      <vt:lpstr>EP!interv_restes_à_payer</vt:lpstr>
      <vt:lpstr>VS!interv_restes_à_payer</vt:lpstr>
      <vt:lpstr>interv_restes_à_payer</vt:lpstr>
      <vt:lpstr>NBVACA</vt:lpstr>
      <vt:lpstr>EP!STAGRECU</vt:lpstr>
      <vt:lpstr>VS!STAGRECU</vt:lpstr>
      <vt:lpstr>STAGRECU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Vous nous avez oublié ?</dc:title>
  <dc:creator>sclaude5</dc:creator>
  <cp:lastModifiedBy>sclaude5</cp:lastModifiedBy>
  <cp:revision>5</cp:revision>
  <cp:lastPrinted>2016-09-19T09:00:07Z</cp:lastPrinted>
  <dcterms:created xsi:type="dcterms:W3CDTF">2014-11-24T10:29:23Z</dcterms:created>
  <dcterms:modified xsi:type="dcterms:W3CDTF">2016-10-18T11:40:03Z</dcterms:modified>
</cp:coreProperties>
</file>

<file path=userCustomization/customUI.xml><?xml version="1.0" encoding="utf-8"?>
<mso:customUI xmlns:mso="http://schemas.microsoft.com/office/2006/01/customui">
  <mso:ribbon>
    <mso:qat>
      <mso:documentControls>
        <mso:control idQ="mso:FileSendAsAttachment" visible="true"/>
      </mso:documentControls>
    </mso:qat>
  </mso:ribbon>
</mso:customUI>
</file>