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date1904="1"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L:\02-Comptabilité\HEURES SUPPL\"/>
    </mc:Choice>
  </mc:AlternateContent>
  <bookViews>
    <workbookView xWindow="0" yWindow="0" windowWidth="21570" windowHeight="7965" tabRatio="909" activeTab="2"/>
  </bookViews>
  <sheets>
    <sheet name="VIERGE" sheetId="10" r:id="rId1"/>
    <sheet name="source" sheetId="1" r:id="rId2"/>
    <sheet name="Feuil1" sheetId="4" r:id="rId3"/>
    <sheet name="CAROLE" sheetId="2" r:id="rId4"/>
    <sheet name="Feuil2" sheetId="20" r:id="rId5"/>
    <sheet name="CLAUDINE" sheetId="6" r:id="rId6"/>
    <sheet name="EMILIE" sheetId="8" r:id="rId7"/>
    <sheet name="NADINE" sheetId="9" r:id="rId8"/>
    <sheet name="BRIGITTE" sheetId="7" r:id="rId9"/>
    <sheet name="CECILE" sheetId="11" r:id="rId10"/>
    <sheet name="FANNY" sheetId="12" r:id="rId11"/>
    <sheet name="AURELIEN" sheetId="18" r:id="rId12"/>
    <sheet name="SABINE" sheetId="14" r:id="rId13"/>
    <sheet name="VINCENT" sheetId="15" r:id="rId14"/>
    <sheet name="LAETITIA" sheetId="16" r:id="rId15"/>
    <sheet name="DAMIEN" sheetId="17" r:id="rId16"/>
    <sheet name="AURELIEN B" sheetId="13" r:id="rId17"/>
    <sheet name="VICTOR" sheetId="19" r:id="rId18"/>
    <sheet name="recap" sheetId="3" r:id="rId19"/>
  </sheets>
  <externalReferences>
    <externalReference r:id="rId20"/>
  </externalReferences>
  <calcPr calcId="171027"/>
</workbook>
</file>

<file path=xl/calcChain.xml><?xml version="1.0" encoding="utf-8"?>
<calcChain xmlns="http://schemas.openxmlformats.org/spreadsheetml/2006/main">
  <c r="D341" i="4" l="1"/>
  <c r="C341" i="4"/>
  <c r="D311" i="4"/>
  <c r="C311" i="4"/>
  <c r="D280" i="4"/>
  <c r="C280" i="4"/>
  <c r="D250" i="4"/>
  <c r="C250" i="4"/>
  <c r="D219" i="4"/>
  <c r="C219" i="4"/>
  <c r="D188" i="4"/>
  <c r="C188" i="4"/>
  <c r="D158" i="4"/>
  <c r="C158" i="4"/>
  <c r="D127" i="4"/>
  <c r="C127" i="4"/>
  <c r="D97" i="4"/>
  <c r="C97" i="4"/>
  <c r="D66" i="4"/>
  <c r="D37" i="4"/>
  <c r="C66" i="4"/>
  <c r="C37" i="4"/>
  <c r="C6" i="4"/>
  <c r="C7" i="4" s="1"/>
  <c r="C8" i="4" s="1"/>
  <c r="C9" i="4" s="1"/>
  <c r="C10" i="4" s="1"/>
  <c r="C11" i="4" s="1"/>
  <c r="C12" i="4" s="1"/>
  <c r="C13" i="4" s="1"/>
  <c r="C14" i="4" s="1"/>
  <c r="C15" i="4" s="1"/>
  <c r="C16" i="4" s="1"/>
  <c r="C17" i="4" s="1"/>
  <c r="C18" i="4" s="1"/>
  <c r="C19" i="4" s="1"/>
  <c r="C20" i="4" s="1"/>
  <c r="C21" i="4" s="1"/>
  <c r="C22" i="4" s="1"/>
  <c r="C23" i="4" s="1"/>
  <c r="C24" i="4" s="1"/>
  <c r="C25" i="4" s="1"/>
  <c r="C26" i="4" s="1"/>
  <c r="C27" i="4" s="1"/>
  <c r="C28" i="4" s="1"/>
  <c r="C29" i="4" s="1"/>
  <c r="C30" i="4" s="1"/>
  <c r="C31" i="4" s="1"/>
  <c r="C32" i="4" s="1"/>
  <c r="C33" i="4" s="1"/>
  <c r="C34" i="4" s="1"/>
  <c r="C35" i="4" s="1"/>
  <c r="C36" i="4" s="1"/>
  <c r="I65" i="4"/>
  <c r="J65" i="4"/>
  <c r="K65" i="4"/>
  <c r="L65" i="4"/>
  <c r="I8" i="4"/>
  <c r="J8" i="4"/>
  <c r="K8" i="4" s="1"/>
  <c r="L8" i="4" s="1"/>
  <c r="I9" i="4"/>
  <c r="J9" i="4"/>
  <c r="I10" i="4"/>
  <c r="J10" i="4"/>
  <c r="I11" i="4"/>
  <c r="J11" i="4"/>
  <c r="I12" i="4"/>
  <c r="J12" i="4"/>
  <c r="I13" i="4"/>
  <c r="K13" i="4" s="1"/>
  <c r="L13" i="4" s="1"/>
  <c r="J13" i="4"/>
  <c r="I14" i="4"/>
  <c r="J14" i="4"/>
  <c r="I15" i="4"/>
  <c r="J15" i="4"/>
  <c r="I16" i="4"/>
  <c r="J16" i="4"/>
  <c r="K16" i="4" s="1"/>
  <c r="L16" i="4" s="1"/>
  <c r="I17" i="4"/>
  <c r="J17" i="4"/>
  <c r="I18" i="4"/>
  <c r="J18" i="4"/>
  <c r="K18" i="4" s="1"/>
  <c r="L18" i="4" s="1"/>
  <c r="I19" i="4"/>
  <c r="J19" i="4"/>
  <c r="I20" i="4"/>
  <c r="J20" i="4"/>
  <c r="K20" i="4" s="1"/>
  <c r="L20" i="4" s="1"/>
  <c r="I21" i="4"/>
  <c r="J21" i="4"/>
  <c r="I22" i="4"/>
  <c r="J22" i="4"/>
  <c r="K22" i="4" s="1"/>
  <c r="L22" i="4" s="1"/>
  <c r="I23" i="4"/>
  <c r="K23" i="4" s="1"/>
  <c r="L23" i="4" s="1"/>
  <c r="J23" i="4"/>
  <c r="I24" i="4"/>
  <c r="J24" i="4"/>
  <c r="I25" i="4"/>
  <c r="J25" i="4"/>
  <c r="K25" i="4" s="1"/>
  <c r="L25" i="4" s="1"/>
  <c r="I26" i="4"/>
  <c r="J26" i="4"/>
  <c r="I27" i="4"/>
  <c r="J27" i="4"/>
  <c r="K27" i="4" s="1"/>
  <c r="L27" i="4" s="1"/>
  <c r="I28" i="4"/>
  <c r="J28" i="4"/>
  <c r="I29" i="4"/>
  <c r="J29" i="4"/>
  <c r="K29" i="4" s="1"/>
  <c r="L29" i="4" s="1"/>
  <c r="I30" i="4"/>
  <c r="J30" i="4"/>
  <c r="I31" i="4"/>
  <c r="J31" i="4"/>
  <c r="K31" i="4" s="1"/>
  <c r="L31" i="4" s="1"/>
  <c r="I32" i="4"/>
  <c r="K32" i="4" s="1"/>
  <c r="L32" i="4" s="1"/>
  <c r="J32" i="4"/>
  <c r="I33" i="4"/>
  <c r="J33" i="4"/>
  <c r="I34" i="4"/>
  <c r="J34" i="4"/>
  <c r="K34" i="4" s="1"/>
  <c r="L34" i="4" s="1"/>
  <c r="I35" i="4"/>
  <c r="K35" i="4" s="1"/>
  <c r="L35" i="4" s="1"/>
  <c r="J35" i="4"/>
  <c r="I36" i="4"/>
  <c r="K36" i="4" s="1"/>
  <c r="L36" i="4" s="1"/>
  <c r="J36" i="4"/>
  <c r="I37" i="4"/>
  <c r="J37" i="4"/>
  <c r="I38" i="4"/>
  <c r="J38" i="4"/>
  <c r="I39" i="4"/>
  <c r="J39" i="4"/>
  <c r="I40" i="4"/>
  <c r="K40" i="4" s="1"/>
  <c r="L40" i="4" s="1"/>
  <c r="J40" i="4"/>
  <c r="I41" i="4"/>
  <c r="J41" i="4"/>
  <c r="K41" i="4"/>
  <c r="L41" i="4" s="1"/>
  <c r="I42" i="4"/>
  <c r="K42" i="4" s="1"/>
  <c r="L42" i="4" s="1"/>
  <c r="J42" i="4"/>
  <c r="I43" i="4"/>
  <c r="J43" i="4"/>
  <c r="I44" i="4"/>
  <c r="K44" i="4" s="1"/>
  <c r="L44" i="4" s="1"/>
  <c r="J44" i="4"/>
  <c r="I45" i="4"/>
  <c r="J45" i="4"/>
  <c r="I46" i="4"/>
  <c r="J46" i="4"/>
  <c r="I47" i="4"/>
  <c r="J47" i="4"/>
  <c r="I48" i="4"/>
  <c r="K48" i="4" s="1"/>
  <c r="L48" i="4" s="1"/>
  <c r="J48" i="4"/>
  <c r="I49" i="4"/>
  <c r="J49" i="4"/>
  <c r="K49" i="4" s="1"/>
  <c r="L49" i="4" s="1"/>
  <c r="I50" i="4"/>
  <c r="J50" i="4"/>
  <c r="I51" i="4"/>
  <c r="K51" i="4" s="1"/>
  <c r="L51" i="4" s="1"/>
  <c r="J51" i="4"/>
  <c r="I52" i="4"/>
  <c r="J52" i="4"/>
  <c r="I53" i="4"/>
  <c r="K53" i="4" s="1"/>
  <c r="L53" i="4" s="1"/>
  <c r="J53" i="4"/>
  <c r="I54" i="4"/>
  <c r="J54" i="4"/>
  <c r="I55" i="4"/>
  <c r="K55" i="4" s="1"/>
  <c r="L55" i="4" s="1"/>
  <c r="J55" i="4"/>
  <c r="I56" i="4"/>
  <c r="J56" i="4"/>
  <c r="I57" i="4"/>
  <c r="K57" i="4" s="1"/>
  <c r="L57" i="4" s="1"/>
  <c r="J57" i="4"/>
  <c r="I58" i="4"/>
  <c r="J58" i="4"/>
  <c r="K58" i="4" s="1"/>
  <c r="L58" i="4" s="1"/>
  <c r="I59" i="4"/>
  <c r="K59" i="4" s="1"/>
  <c r="L59" i="4" s="1"/>
  <c r="J59" i="4"/>
  <c r="I60" i="4"/>
  <c r="J60" i="4"/>
  <c r="I61" i="4"/>
  <c r="K61" i="4" s="1"/>
  <c r="L61" i="4" s="1"/>
  <c r="J61" i="4"/>
  <c r="I62" i="4"/>
  <c r="J62" i="4"/>
  <c r="I63" i="4"/>
  <c r="K63" i="4" s="1"/>
  <c r="L63" i="4" s="1"/>
  <c r="J63" i="4"/>
  <c r="I64" i="4"/>
  <c r="J64" i="4"/>
  <c r="I66" i="4"/>
  <c r="J66" i="4"/>
  <c r="I67" i="4"/>
  <c r="J67" i="4"/>
  <c r="I68" i="4"/>
  <c r="J68" i="4"/>
  <c r="I69" i="4"/>
  <c r="J69" i="4"/>
  <c r="I70" i="4"/>
  <c r="J70" i="4"/>
  <c r="I71" i="4"/>
  <c r="J71" i="4"/>
  <c r="I72" i="4"/>
  <c r="J72" i="4"/>
  <c r="I73" i="4"/>
  <c r="J73" i="4"/>
  <c r="I74" i="4"/>
  <c r="J74" i="4"/>
  <c r="I75" i="4"/>
  <c r="J75" i="4"/>
  <c r="I76" i="4"/>
  <c r="J76" i="4"/>
  <c r="I77" i="4"/>
  <c r="J77" i="4"/>
  <c r="I78" i="4"/>
  <c r="J78" i="4"/>
  <c r="I79" i="4"/>
  <c r="J79" i="4"/>
  <c r="I80" i="4"/>
  <c r="J80" i="4"/>
  <c r="I81" i="4"/>
  <c r="J81" i="4"/>
  <c r="I82" i="4"/>
  <c r="J82" i="4"/>
  <c r="I83" i="4"/>
  <c r="J83" i="4"/>
  <c r="I84" i="4"/>
  <c r="J84" i="4"/>
  <c r="I85" i="4"/>
  <c r="J85" i="4"/>
  <c r="I86" i="4"/>
  <c r="J86" i="4"/>
  <c r="I87" i="4"/>
  <c r="J87" i="4"/>
  <c r="I88" i="4"/>
  <c r="J88" i="4"/>
  <c r="I89" i="4"/>
  <c r="J89" i="4"/>
  <c r="I90" i="4"/>
  <c r="J90" i="4"/>
  <c r="I91" i="4"/>
  <c r="J91" i="4"/>
  <c r="I92" i="4"/>
  <c r="J92" i="4"/>
  <c r="I93" i="4"/>
  <c r="J93" i="4"/>
  <c r="I94" i="4"/>
  <c r="J94" i="4"/>
  <c r="I95" i="4"/>
  <c r="K95" i="4" s="1"/>
  <c r="L95" i="4" s="1"/>
  <c r="J95" i="4"/>
  <c r="I96" i="4"/>
  <c r="K96" i="4" s="1"/>
  <c r="J96" i="4"/>
  <c r="L96" i="4"/>
  <c r="I97" i="4"/>
  <c r="K97" i="4" s="1"/>
  <c r="L97" i="4" s="1"/>
  <c r="J97" i="4"/>
  <c r="I98" i="4"/>
  <c r="J98" i="4"/>
  <c r="I99" i="4"/>
  <c r="K99" i="4" s="1"/>
  <c r="L99" i="4" s="1"/>
  <c r="J99" i="4"/>
  <c r="I100" i="4"/>
  <c r="J100" i="4"/>
  <c r="I101" i="4"/>
  <c r="K101" i="4" s="1"/>
  <c r="L101" i="4" s="1"/>
  <c r="J101" i="4"/>
  <c r="I102" i="4"/>
  <c r="J102" i="4"/>
  <c r="I103" i="4"/>
  <c r="K103" i="4" s="1"/>
  <c r="L103" i="4" s="1"/>
  <c r="J103" i="4"/>
  <c r="I104" i="4"/>
  <c r="J104" i="4"/>
  <c r="I105" i="4"/>
  <c r="K105" i="4" s="1"/>
  <c r="L105" i="4" s="1"/>
  <c r="J105" i="4"/>
  <c r="I106" i="4"/>
  <c r="J106" i="4"/>
  <c r="I107" i="4"/>
  <c r="K107" i="4" s="1"/>
  <c r="L107" i="4" s="1"/>
  <c r="J107" i="4"/>
  <c r="I108" i="4"/>
  <c r="J108" i="4"/>
  <c r="I109" i="4"/>
  <c r="K109" i="4" s="1"/>
  <c r="L109" i="4" s="1"/>
  <c r="J109" i="4"/>
  <c r="I110" i="4"/>
  <c r="J110" i="4"/>
  <c r="I111" i="4"/>
  <c r="K111" i="4" s="1"/>
  <c r="L111" i="4" s="1"/>
  <c r="J111" i="4"/>
  <c r="I112" i="4"/>
  <c r="J112" i="4"/>
  <c r="I113" i="4"/>
  <c r="K113" i="4" s="1"/>
  <c r="L113" i="4" s="1"/>
  <c r="J113" i="4"/>
  <c r="I114" i="4"/>
  <c r="J114" i="4"/>
  <c r="I115" i="4"/>
  <c r="K115" i="4" s="1"/>
  <c r="L115" i="4" s="1"/>
  <c r="J115" i="4"/>
  <c r="I116" i="4"/>
  <c r="J116" i="4"/>
  <c r="I117" i="4"/>
  <c r="K117" i="4" s="1"/>
  <c r="L117" i="4" s="1"/>
  <c r="J117" i="4"/>
  <c r="I118" i="4"/>
  <c r="J118" i="4"/>
  <c r="I119" i="4"/>
  <c r="J119" i="4"/>
  <c r="I120" i="4"/>
  <c r="J120" i="4"/>
  <c r="I121" i="4"/>
  <c r="J121" i="4"/>
  <c r="I122" i="4"/>
  <c r="J122" i="4"/>
  <c r="I123" i="4"/>
  <c r="J123" i="4"/>
  <c r="I124" i="4"/>
  <c r="J124" i="4"/>
  <c r="I125" i="4"/>
  <c r="J125" i="4"/>
  <c r="I126" i="4"/>
  <c r="J126" i="4"/>
  <c r="I127" i="4"/>
  <c r="J127" i="4"/>
  <c r="I128" i="4"/>
  <c r="K128" i="4" s="1"/>
  <c r="L128" i="4" s="1"/>
  <c r="J128" i="4"/>
  <c r="I129" i="4"/>
  <c r="J129" i="4"/>
  <c r="I130" i="4"/>
  <c r="K130" i="4" s="1"/>
  <c r="L130" i="4" s="1"/>
  <c r="J130" i="4"/>
  <c r="I131" i="4"/>
  <c r="J131" i="4"/>
  <c r="I132" i="4"/>
  <c r="K132" i="4" s="1"/>
  <c r="L132" i="4" s="1"/>
  <c r="J132" i="4"/>
  <c r="I133" i="4"/>
  <c r="J133" i="4"/>
  <c r="I134" i="4"/>
  <c r="K134" i="4" s="1"/>
  <c r="L134" i="4" s="1"/>
  <c r="J134" i="4"/>
  <c r="I135" i="4"/>
  <c r="J135" i="4"/>
  <c r="I136" i="4"/>
  <c r="K136" i="4" s="1"/>
  <c r="L136" i="4" s="1"/>
  <c r="J136" i="4"/>
  <c r="I137" i="4"/>
  <c r="J137" i="4"/>
  <c r="I138" i="4"/>
  <c r="K138" i="4" s="1"/>
  <c r="L138" i="4" s="1"/>
  <c r="J138" i="4"/>
  <c r="I139" i="4"/>
  <c r="J139" i="4"/>
  <c r="I140" i="4"/>
  <c r="K140" i="4" s="1"/>
  <c r="L140" i="4" s="1"/>
  <c r="J140" i="4"/>
  <c r="I141" i="4"/>
  <c r="J141" i="4"/>
  <c r="I142" i="4"/>
  <c r="K142" i="4" s="1"/>
  <c r="L142" i="4" s="1"/>
  <c r="J142" i="4"/>
  <c r="I143" i="4"/>
  <c r="J143" i="4"/>
  <c r="I144" i="4"/>
  <c r="K144" i="4" s="1"/>
  <c r="L144" i="4" s="1"/>
  <c r="J144" i="4"/>
  <c r="I145" i="4"/>
  <c r="J145" i="4"/>
  <c r="I146" i="4"/>
  <c r="K146" i="4" s="1"/>
  <c r="L146" i="4" s="1"/>
  <c r="J146" i="4"/>
  <c r="I147" i="4"/>
  <c r="J147" i="4"/>
  <c r="I148" i="4"/>
  <c r="K148" i="4" s="1"/>
  <c r="L148" i="4" s="1"/>
  <c r="J148" i="4"/>
  <c r="I149" i="4"/>
  <c r="J149" i="4"/>
  <c r="I150" i="4"/>
  <c r="K150" i="4" s="1"/>
  <c r="L150" i="4" s="1"/>
  <c r="J150" i="4"/>
  <c r="I151" i="4"/>
  <c r="J151" i="4"/>
  <c r="I152" i="4"/>
  <c r="K152" i="4" s="1"/>
  <c r="L152" i="4" s="1"/>
  <c r="J152" i="4"/>
  <c r="I153" i="4"/>
  <c r="J153" i="4"/>
  <c r="I154" i="4"/>
  <c r="K154" i="4" s="1"/>
  <c r="L154" i="4" s="1"/>
  <c r="J154" i="4"/>
  <c r="I155" i="4"/>
  <c r="J155" i="4"/>
  <c r="I156" i="4"/>
  <c r="J156" i="4"/>
  <c r="I157" i="4"/>
  <c r="J157" i="4"/>
  <c r="K157" i="4" s="1"/>
  <c r="L157" i="4" s="1"/>
  <c r="I158" i="4"/>
  <c r="J158" i="4"/>
  <c r="I159" i="4"/>
  <c r="K159" i="4" s="1"/>
  <c r="L159" i="4" s="1"/>
  <c r="J159" i="4"/>
  <c r="I160" i="4"/>
  <c r="J160" i="4"/>
  <c r="I161" i="4"/>
  <c r="K161" i="4" s="1"/>
  <c r="L161" i="4" s="1"/>
  <c r="J161" i="4"/>
  <c r="I162" i="4"/>
  <c r="J162" i="4"/>
  <c r="I163" i="4"/>
  <c r="K163" i="4" s="1"/>
  <c r="L163" i="4" s="1"/>
  <c r="J163" i="4"/>
  <c r="I164" i="4"/>
  <c r="J164" i="4"/>
  <c r="I165" i="4"/>
  <c r="K165" i="4" s="1"/>
  <c r="L165" i="4" s="1"/>
  <c r="J165" i="4"/>
  <c r="I166" i="4"/>
  <c r="J166" i="4"/>
  <c r="I167" i="4"/>
  <c r="K167" i="4" s="1"/>
  <c r="L167" i="4" s="1"/>
  <c r="J167" i="4"/>
  <c r="I168" i="4"/>
  <c r="J168" i="4"/>
  <c r="I169" i="4"/>
  <c r="K169" i="4" s="1"/>
  <c r="L169" i="4" s="1"/>
  <c r="J169" i="4"/>
  <c r="I170" i="4"/>
  <c r="J170" i="4"/>
  <c r="I171" i="4"/>
  <c r="K171" i="4" s="1"/>
  <c r="L171" i="4" s="1"/>
  <c r="J171" i="4"/>
  <c r="I172" i="4"/>
  <c r="J172" i="4"/>
  <c r="I173" i="4"/>
  <c r="K173" i="4" s="1"/>
  <c r="L173" i="4" s="1"/>
  <c r="J173" i="4"/>
  <c r="I174" i="4"/>
  <c r="J174" i="4"/>
  <c r="I175" i="4"/>
  <c r="K175" i="4" s="1"/>
  <c r="L175" i="4" s="1"/>
  <c r="J175" i="4"/>
  <c r="I176" i="4"/>
  <c r="J176" i="4"/>
  <c r="I177" i="4"/>
  <c r="K177" i="4" s="1"/>
  <c r="L177" i="4" s="1"/>
  <c r="J177" i="4"/>
  <c r="I178" i="4"/>
  <c r="J178" i="4"/>
  <c r="I179" i="4"/>
  <c r="K179" i="4" s="1"/>
  <c r="L179" i="4" s="1"/>
  <c r="J179" i="4"/>
  <c r="I180" i="4"/>
  <c r="J180" i="4"/>
  <c r="I181" i="4"/>
  <c r="K181" i="4" s="1"/>
  <c r="L181" i="4" s="1"/>
  <c r="J181" i="4"/>
  <c r="I182" i="4"/>
  <c r="J182" i="4"/>
  <c r="I183" i="4"/>
  <c r="K183" i="4" s="1"/>
  <c r="L183" i="4" s="1"/>
  <c r="J183" i="4"/>
  <c r="I184" i="4"/>
  <c r="J184" i="4"/>
  <c r="I185" i="4"/>
  <c r="K185" i="4" s="1"/>
  <c r="L185" i="4" s="1"/>
  <c r="J185" i="4"/>
  <c r="I186" i="4"/>
  <c r="J186" i="4"/>
  <c r="I187" i="4"/>
  <c r="K187" i="4" s="1"/>
  <c r="L187" i="4" s="1"/>
  <c r="J187" i="4"/>
  <c r="I188" i="4"/>
  <c r="K188" i="4" s="1"/>
  <c r="L188" i="4" s="1"/>
  <c r="J188" i="4"/>
  <c r="I189" i="4"/>
  <c r="J189" i="4"/>
  <c r="K189" i="4" s="1"/>
  <c r="L189" i="4" s="1"/>
  <c r="I190" i="4"/>
  <c r="J190" i="4"/>
  <c r="K190" i="4" s="1"/>
  <c r="L190" i="4" s="1"/>
  <c r="I191" i="4"/>
  <c r="J191" i="4"/>
  <c r="K191" i="4" s="1"/>
  <c r="L191" i="4" s="1"/>
  <c r="I192" i="4"/>
  <c r="J192" i="4"/>
  <c r="K192" i="4"/>
  <c r="L192" i="4" s="1"/>
  <c r="I193" i="4"/>
  <c r="J193" i="4"/>
  <c r="K193" i="4" s="1"/>
  <c r="L193" i="4" s="1"/>
  <c r="I194" i="4"/>
  <c r="J194" i="4"/>
  <c r="K194" i="4" s="1"/>
  <c r="L194" i="4" s="1"/>
  <c r="I195" i="4"/>
  <c r="K195" i="4" s="1"/>
  <c r="L195" i="4" s="1"/>
  <c r="J195" i="4"/>
  <c r="I196" i="4"/>
  <c r="K196" i="4" s="1"/>
  <c r="L196" i="4" s="1"/>
  <c r="J196" i="4"/>
  <c r="I197" i="4"/>
  <c r="J197" i="4"/>
  <c r="K197" i="4" s="1"/>
  <c r="L197" i="4" s="1"/>
  <c r="I198" i="4"/>
  <c r="J198" i="4"/>
  <c r="K198" i="4" s="1"/>
  <c r="L198" i="4" s="1"/>
  <c r="I199" i="4"/>
  <c r="J199" i="4"/>
  <c r="K199" i="4" s="1"/>
  <c r="L199" i="4" s="1"/>
  <c r="I200" i="4"/>
  <c r="J200" i="4"/>
  <c r="K200" i="4"/>
  <c r="L200" i="4" s="1"/>
  <c r="I201" i="4"/>
  <c r="J201" i="4"/>
  <c r="K201" i="4" s="1"/>
  <c r="L201" i="4" s="1"/>
  <c r="I202" i="4"/>
  <c r="J202" i="4"/>
  <c r="K202" i="4" s="1"/>
  <c r="L202" i="4" s="1"/>
  <c r="I203" i="4"/>
  <c r="J203" i="4"/>
  <c r="K203" i="4" s="1"/>
  <c r="L203" i="4" s="1"/>
  <c r="I204" i="4"/>
  <c r="K204" i="4" s="1"/>
  <c r="L204" i="4" s="1"/>
  <c r="J204" i="4"/>
  <c r="I205" i="4"/>
  <c r="J205" i="4"/>
  <c r="K205" i="4" s="1"/>
  <c r="L205" i="4" s="1"/>
  <c r="I206" i="4"/>
  <c r="J206" i="4"/>
  <c r="K206" i="4" s="1"/>
  <c r="L206" i="4" s="1"/>
  <c r="I207" i="4"/>
  <c r="K207" i="4" s="1"/>
  <c r="L207" i="4" s="1"/>
  <c r="J207" i="4"/>
  <c r="I208" i="4"/>
  <c r="J208" i="4"/>
  <c r="K208" i="4"/>
  <c r="L208" i="4" s="1"/>
  <c r="I209" i="4"/>
  <c r="J209" i="4"/>
  <c r="K209" i="4" s="1"/>
  <c r="L209" i="4" s="1"/>
  <c r="I210" i="4"/>
  <c r="J210" i="4"/>
  <c r="K210" i="4" s="1"/>
  <c r="L210" i="4" s="1"/>
  <c r="I211" i="4"/>
  <c r="K211" i="4" s="1"/>
  <c r="L211" i="4" s="1"/>
  <c r="J211" i="4"/>
  <c r="I212" i="4"/>
  <c r="K212" i="4" s="1"/>
  <c r="L212" i="4" s="1"/>
  <c r="J212" i="4"/>
  <c r="I213" i="4"/>
  <c r="J213" i="4"/>
  <c r="K213" i="4" s="1"/>
  <c r="L213" i="4" s="1"/>
  <c r="I214" i="4"/>
  <c r="J214" i="4"/>
  <c r="K214" i="4" s="1"/>
  <c r="L214" i="4" s="1"/>
  <c r="I215" i="4"/>
  <c r="J215" i="4"/>
  <c r="K215" i="4" s="1"/>
  <c r="L215" i="4" s="1"/>
  <c r="I216" i="4"/>
  <c r="J216" i="4"/>
  <c r="K216" i="4"/>
  <c r="L216" i="4" s="1"/>
  <c r="I217" i="4"/>
  <c r="J217" i="4"/>
  <c r="K217" i="4" s="1"/>
  <c r="L217" i="4" s="1"/>
  <c r="I218" i="4"/>
  <c r="J218" i="4"/>
  <c r="K218" i="4" s="1"/>
  <c r="L218" i="4" s="1"/>
  <c r="I219" i="4"/>
  <c r="J219" i="4"/>
  <c r="K219" i="4"/>
  <c r="L219" i="4" s="1"/>
  <c r="I220" i="4"/>
  <c r="J220" i="4"/>
  <c r="K220" i="4" s="1"/>
  <c r="L220" i="4" s="1"/>
  <c r="I221" i="4"/>
  <c r="J221" i="4"/>
  <c r="I222" i="4"/>
  <c r="J222" i="4"/>
  <c r="K222" i="4" s="1"/>
  <c r="L222" i="4" s="1"/>
  <c r="I223" i="4"/>
  <c r="K223" i="4" s="1"/>
  <c r="L223" i="4" s="1"/>
  <c r="J223" i="4"/>
  <c r="I224" i="4"/>
  <c r="K224" i="4" s="1"/>
  <c r="L224" i="4" s="1"/>
  <c r="J224" i="4"/>
  <c r="I225" i="4"/>
  <c r="J225" i="4"/>
  <c r="K225" i="4" s="1"/>
  <c r="L225" i="4" s="1"/>
  <c r="I226" i="4"/>
  <c r="J226" i="4"/>
  <c r="I227" i="4"/>
  <c r="J227" i="4"/>
  <c r="K227" i="4"/>
  <c r="L227" i="4" s="1"/>
  <c r="I228" i="4"/>
  <c r="J228" i="4"/>
  <c r="K228" i="4"/>
  <c r="L228" i="4" s="1"/>
  <c r="I229" i="4"/>
  <c r="J229" i="4"/>
  <c r="I230" i="4"/>
  <c r="J230" i="4"/>
  <c r="K230" i="4" s="1"/>
  <c r="L230" i="4" s="1"/>
  <c r="I231" i="4"/>
  <c r="K231" i="4" s="1"/>
  <c r="L231" i="4" s="1"/>
  <c r="J231" i="4"/>
  <c r="I232" i="4"/>
  <c r="K232" i="4" s="1"/>
  <c r="L232" i="4" s="1"/>
  <c r="J232" i="4"/>
  <c r="I233" i="4"/>
  <c r="J233" i="4"/>
  <c r="K233" i="4" s="1"/>
  <c r="L233" i="4" s="1"/>
  <c r="I234" i="4"/>
  <c r="J234" i="4"/>
  <c r="I235" i="4"/>
  <c r="J235" i="4"/>
  <c r="K235" i="4"/>
  <c r="L235" i="4" s="1"/>
  <c r="I236" i="4"/>
  <c r="J236" i="4"/>
  <c r="K236" i="4"/>
  <c r="L236" i="4" s="1"/>
  <c r="I237" i="4"/>
  <c r="J237" i="4"/>
  <c r="I238" i="4"/>
  <c r="J238" i="4"/>
  <c r="K238" i="4" s="1"/>
  <c r="L238" i="4" s="1"/>
  <c r="I239" i="4"/>
  <c r="K239" i="4" s="1"/>
  <c r="L239" i="4" s="1"/>
  <c r="J239" i="4"/>
  <c r="I240" i="4"/>
  <c r="K240" i="4" s="1"/>
  <c r="L240" i="4" s="1"/>
  <c r="J240" i="4"/>
  <c r="I241" i="4"/>
  <c r="J241" i="4"/>
  <c r="I242" i="4"/>
  <c r="J242" i="4"/>
  <c r="I243" i="4"/>
  <c r="J243" i="4"/>
  <c r="K243" i="4"/>
  <c r="L243" i="4" s="1"/>
  <c r="I244" i="4"/>
  <c r="K244" i="4" s="1"/>
  <c r="L244" i="4" s="1"/>
  <c r="J244" i="4"/>
  <c r="I245" i="4"/>
  <c r="J245" i="4"/>
  <c r="I246" i="4"/>
  <c r="J246" i="4"/>
  <c r="I247" i="4"/>
  <c r="K247" i="4" s="1"/>
  <c r="L247" i="4" s="1"/>
  <c r="J247" i="4"/>
  <c r="I248" i="4"/>
  <c r="J248" i="4"/>
  <c r="I249" i="4"/>
  <c r="J249" i="4"/>
  <c r="I250" i="4"/>
  <c r="K250" i="4" s="1"/>
  <c r="L250" i="4" s="1"/>
  <c r="J250" i="4"/>
  <c r="I251" i="4"/>
  <c r="K251" i="4" s="1"/>
  <c r="L251" i="4" s="1"/>
  <c r="J251" i="4"/>
  <c r="I252" i="4"/>
  <c r="K252" i="4" s="1"/>
  <c r="L252" i="4" s="1"/>
  <c r="J252" i="4"/>
  <c r="I253" i="4"/>
  <c r="K253" i="4" s="1"/>
  <c r="L253" i="4" s="1"/>
  <c r="J253" i="4"/>
  <c r="I254" i="4"/>
  <c r="K254" i="4" s="1"/>
  <c r="L254" i="4" s="1"/>
  <c r="J254" i="4"/>
  <c r="I255" i="4"/>
  <c r="K255" i="4" s="1"/>
  <c r="L255" i="4" s="1"/>
  <c r="J255" i="4"/>
  <c r="I256" i="4"/>
  <c r="K256" i="4" s="1"/>
  <c r="L256" i="4" s="1"/>
  <c r="J256" i="4"/>
  <c r="I257" i="4"/>
  <c r="K257" i="4" s="1"/>
  <c r="L257" i="4" s="1"/>
  <c r="J257" i="4"/>
  <c r="I258" i="4"/>
  <c r="J258" i="4"/>
  <c r="I259" i="4"/>
  <c r="J259" i="4"/>
  <c r="I260" i="4"/>
  <c r="J260" i="4"/>
  <c r="I261" i="4"/>
  <c r="J261" i="4"/>
  <c r="I262" i="4"/>
  <c r="J262" i="4"/>
  <c r="I263" i="4"/>
  <c r="J263" i="4"/>
  <c r="I264" i="4"/>
  <c r="J264" i="4"/>
  <c r="I265" i="4"/>
  <c r="J265" i="4"/>
  <c r="I266" i="4"/>
  <c r="J266" i="4"/>
  <c r="I267" i="4"/>
  <c r="K267" i="4" s="1"/>
  <c r="L267" i="4" s="1"/>
  <c r="J267" i="4"/>
  <c r="I268" i="4"/>
  <c r="J268" i="4"/>
  <c r="I269" i="4"/>
  <c r="K269" i="4" s="1"/>
  <c r="L269" i="4" s="1"/>
  <c r="J269" i="4"/>
  <c r="I270" i="4"/>
  <c r="J270" i="4"/>
  <c r="I271" i="4"/>
  <c r="J271" i="4"/>
  <c r="I272" i="4"/>
  <c r="K272" i="4" s="1"/>
  <c r="L272" i="4" s="1"/>
  <c r="J272" i="4"/>
  <c r="I273" i="4"/>
  <c r="J273" i="4"/>
  <c r="I274" i="4"/>
  <c r="K274" i="4" s="1"/>
  <c r="L274" i="4" s="1"/>
  <c r="J274" i="4"/>
  <c r="I275" i="4"/>
  <c r="K275" i="4" s="1"/>
  <c r="L275" i="4" s="1"/>
  <c r="J275" i="4"/>
  <c r="I276" i="4"/>
  <c r="J276" i="4"/>
  <c r="I277" i="4"/>
  <c r="K277" i="4" s="1"/>
  <c r="L277" i="4" s="1"/>
  <c r="J277" i="4"/>
  <c r="I278" i="4"/>
  <c r="J278" i="4"/>
  <c r="I279" i="4"/>
  <c r="J279" i="4"/>
  <c r="I280" i="4"/>
  <c r="K280" i="4" s="1"/>
  <c r="L280" i="4" s="1"/>
  <c r="J280" i="4"/>
  <c r="I281" i="4"/>
  <c r="K281" i="4" s="1"/>
  <c r="L281" i="4" s="1"/>
  <c r="J281" i="4"/>
  <c r="I282" i="4"/>
  <c r="K282" i="4" s="1"/>
  <c r="J282" i="4"/>
  <c r="L282" i="4"/>
  <c r="I283" i="4"/>
  <c r="J283" i="4"/>
  <c r="I284" i="4"/>
  <c r="K284" i="4" s="1"/>
  <c r="L284" i="4" s="1"/>
  <c r="J284" i="4"/>
  <c r="I285" i="4"/>
  <c r="K285" i="4" s="1"/>
  <c r="L285" i="4" s="1"/>
  <c r="J285" i="4"/>
  <c r="I286" i="4"/>
  <c r="K286" i="4" s="1"/>
  <c r="L286" i="4" s="1"/>
  <c r="J286" i="4"/>
  <c r="I287" i="4"/>
  <c r="J287" i="4"/>
  <c r="I288" i="4"/>
  <c r="K288" i="4" s="1"/>
  <c r="L288" i="4" s="1"/>
  <c r="J288" i="4"/>
  <c r="I289" i="4"/>
  <c r="K289" i="4" s="1"/>
  <c r="L289" i="4" s="1"/>
  <c r="J289" i="4"/>
  <c r="I290" i="4"/>
  <c r="K290" i="4" s="1"/>
  <c r="J290" i="4"/>
  <c r="L290" i="4"/>
  <c r="I291" i="4"/>
  <c r="J291" i="4"/>
  <c r="I292" i="4"/>
  <c r="K292" i="4" s="1"/>
  <c r="L292" i="4" s="1"/>
  <c r="J292" i="4"/>
  <c r="I293" i="4"/>
  <c r="K293" i="4" s="1"/>
  <c r="L293" i="4" s="1"/>
  <c r="J293" i="4"/>
  <c r="I294" i="4"/>
  <c r="K294" i="4" s="1"/>
  <c r="L294" i="4" s="1"/>
  <c r="J294" i="4"/>
  <c r="I295" i="4"/>
  <c r="J295" i="4"/>
  <c r="I296" i="4"/>
  <c r="K296" i="4" s="1"/>
  <c r="L296" i="4" s="1"/>
  <c r="J296" i="4"/>
  <c r="I297" i="4"/>
  <c r="K297" i="4" s="1"/>
  <c r="L297" i="4" s="1"/>
  <c r="J297" i="4"/>
  <c r="I298" i="4"/>
  <c r="K298" i="4" s="1"/>
  <c r="J298" i="4"/>
  <c r="L298" i="4"/>
  <c r="I299" i="4"/>
  <c r="J299" i="4"/>
  <c r="I300" i="4"/>
  <c r="K300" i="4" s="1"/>
  <c r="L300" i="4" s="1"/>
  <c r="J300" i="4"/>
  <c r="I301" i="4"/>
  <c r="K301" i="4" s="1"/>
  <c r="L301" i="4" s="1"/>
  <c r="J301" i="4"/>
  <c r="I302" i="4"/>
  <c r="K302" i="4" s="1"/>
  <c r="L302" i="4" s="1"/>
  <c r="J302" i="4"/>
  <c r="I303" i="4"/>
  <c r="J303" i="4"/>
  <c r="I304" i="4"/>
  <c r="K304" i="4" s="1"/>
  <c r="L304" i="4" s="1"/>
  <c r="J304" i="4"/>
  <c r="I305" i="4"/>
  <c r="K305" i="4" s="1"/>
  <c r="L305" i="4" s="1"/>
  <c r="J305" i="4"/>
  <c r="I306" i="4"/>
  <c r="K306" i="4" s="1"/>
  <c r="J306" i="4"/>
  <c r="L306" i="4"/>
  <c r="I307" i="4"/>
  <c r="J307" i="4"/>
  <c r="I308" i="4"/>
  <c r="K308" i="4" s="1"/>
  <c r="L308" i="4" s="1"/>
  <c r="J308" i="4"/>
  <c r="I309" i="4"/>
  <c r="K309" i="4" s="1"/>
  <c r="L309" i="4" s="1"/>
  <c r="J309" i="4"/>
  <c r="I310" i="4"/>
  <c r="K310" i="4" s="1"/>
  <c r="L310" i="4" s="1"/>
  <c r="J310" i="4"/>
  <c r="I311" i="4"/>
  <c r="K311" i="4" s="1"/>
  <c r="L311" i="4" s="1"/>
  <c r="J311" i="4"/>
  <c r="I312" i="4"/>
  <c r="K312" i="4" s="1"/>
  <c r="L312" i="4" s="1"/>
  <c r="J312" i="4"/>
  <c r="I313" i="4"/>
  <c r="K313" i="4" s="1"/>
  <c r="L313" i="4" s="1"/>
  <c r="J313" i="4"/>
  <c r="I314" i="4"/>
  <c r="K314" i="4" s="1"/>
  <c r="L314" i="4" s="1"/>
  <c r="J314" i="4"/>
  <c r="I315" i="4"/>
  <c r="J315" i="4"/>
  <c r="I316" i="4"/>
  <c r="K316" i="4" s="1"/>
  <c r="L316" i="4" s="1"/>
  <c r="J316" i="4"/>
  <c r="I317" i="4"/>
  <c r="K317" i="4" s="1"/>
  <c r="L317" i="4" s="1"/>
  <c r="J317" i="4"/>
  <c r="I318" i="4"/>
  <c r="K318" i="4" s="1"/>
  <c r="J318" i="4"/>
  <c r="L318" i="4"/>
  <c r="I319" i="4"/>
  <c r="J319" i="4"/>
  <c r="I320" i="4"/>
  <c r="K320" i="4" s="1"/>
  <c r="L320" i="4" s="1"/>
  <c r="J320" i="4"/>
  <c r="I321" i="4"/>
  <c r="K321" i="4" s="1"/>
  <c r="L321" i="4" s="1"/>
  <c r="J321" i="4"/>
  <c r="I322" i="4"/>
  <c r="K322" i="4" s="1"/>
  <c r="L322" i="4" s="1"/>
  <c r="J322" i="4"/>
  <c r="I323" i="4"/>
  <c r="J323" i="4"/>
  <c r="I324" i="4"/>
  <c r="J324" i="4"/>
  <c r="I325" i="4"/>
  <c r="J325" i="4"/>
  <c r="I326" i="4"/>
  <c r="J326" i="4"/>
  <c r="I327" i="4"/>
  <c r="J327" i="4"/>
  <c r="I328" i="4"/>
  <c r="J328" i="4"/>
  <c r="I329" i="4"/>
  <c r="J329" i="4"/>
  <c r="I330" i="4"/>
  <c r="J330" i="4"/>
  <c r="I331" i="4"/>
  <c r="J331" i="4"/>
  <c r="I332" i="4"/>
  <c r="J332" i="4"/>
  <c r="I333" i="4"/>
  <c r="J333" i="4"/>
  <c r="I334" i="4"/>
  <c r="J334" i="4"/>
  <c r="I335" i="4"/>
  <c r="J335" i="4"/>
  <c r="I336" i="4"/>
  <c r="J336" i="4"/>
  <c r="I337" i="4"/>
  <c r="J337" i="4"/>
  <c r="I338" i="4"/>
  <c r="J338" i="4"/>
  <c r="I339" i="4"/>
  <c r="J339" i="4"/>
  <c r="I340" i="4"/>
  <c r="J340" i="4"/>
  <c r="I341" i="4"/>
  <c r="J341" i="4"/>
  <c r="K341" i="4" s="1"/>
  <c r="L341" i="4" s="1"/>
  <c r="I342" i="4"/>
  <c r="J342" i="4"/>
  <c r="I343" i="4"/>
  <c r="J343" i="4"/>
  <c r="K343" i="4" s="1"/>
  <c r="L343" i="4" s="1"/>
  <c r="I344" i="4"/>
  <c r="J344" i="4"/>
  <c r="I345" i="4"/>
  <c r="J345" i="4"/>
  <c r="K345" i="4" s="1"/>
  <c r="L345" i="4" s="1"/>
  <c r="I346" i="4"/>
  <c r="J346" i="4"/>
  <c r="I347" i="4"/>
  <c r="J347" i="4"/>
  <c r="K347" i="4" s="1"/>
  <c r="L347" i="4" s="1"/>
  <c r="I348" i="4"/>
  <c r="J348" i="4"/>
  <c r="I349" i="4"/>
  <c r="J349" i="4"/>
  <c r="K349" i="4" s="1"/>
  <c r="L349" i="4" s="1"/>
  <c r="I350" i="4"/>
  <c r="J350" i="4"/>
  <c r="I351" i="4"/>
  <c r="J351" i="4"/>
  <c r="K351" i="4" s="1"/>
  <c r="L351" i="4" s="1"/>
  <c r="I352" i="4"/>
  <c r="J352" i="4"/>
  <c r="I353" i="4"/>
  <c r="J353" i="4"/>
  <c r="K353" i="4" s="1"/>
  <c r="L353" i="4" s="1"/>
  <c r="I354" i="4"/>
  <c r="J354" i="4"/>
  <c r="I355" i="4"/>
  <c r="J355" i="4"/>
  <c r="K355" i="4" s="1"/>
  <c r="L355" i="4" s="1"/>
  <c r="I356" i="4"/>
  <c r="J356" i="4"/>
  <c r="I357" i="4"/>
  <c r="J357" i="4"/>
  <c r="K357" i="4" s="1"/>
  <c r="L357" i="4" s="1"/>
  <c r="I358" i="4"/>
  <c r="J358" i="4"/>
  <c r="I359" i="4"/>
  <c r="J359" i="4"/>
  <c r="K359" i="4" s="1"/>
  <c r="L359" i="4" s="1"/>
  <c r="I360" i="4"/>
  <c r="J360" i="4"/>
  <c r="I361" i="4"/>
  <c r="J361" i="4"/>
  <c r="K361" i="4" s="1"/>
  <c r="L361" i="4" s="1"/>
  <c r="I362" i="4"/>
  <c r="J362" i="4"/>
  <c r="I363" i="4"/>
  <c r="J363" i="4"/>
  <c r="K363" i="4" s="1"/>
  <c r="L363" i="4" s="1"/>
  <c r="I364" i="4"/>
  <c r="J364" i="4"/>
  <c r="I365" i="4"/>
  <c r="J365" i="4"/>
  <c r="K365" i="4" s="1"/>
  <c r="L365" i="4" s="1"/>
  <c r="I366" i="4"/>
  <c r="J366" i="4"/>
  <c r="I367" i="4"/>
  <c r="J367" i="4"/>
  <c r="K367" i="4" s="1"/>
  <c r="L367" i="4" s="1"/>
  <c r="I368" i="4"/>
  <c r="J368" i="4"/>
  <c r="I369" i="4"/>
  <c r="J369" i="4"/>
  <c r="K369" i="4" s="1"/>
  <c r="L369" i="4" s="1"/>
  <c r="I370" i="4"/>
  <c r="J370" i="4"/>
  <c r="I371" i="4"/>
  <c r="J371" i="4"/>
  <c r="K371" i="4" s="1"/>
  <c r="L371" i="4" s="1"/>
  <c r="K6" i="2"/>
  <c r="J7" i="4"/>
  <c r="I7" i="4"/>
  <c r="J6" i="4"/>
  <c r="I6" i="4"/>
  <c r="K6" i="4" s="1"/>
  <c r="L6" i="4" s="1"/>
  <c r="D6" i="4"/>
  <c r="D7" i="4" s="1"/>
  <c r="D8" i="4" s="1"/>
  <c r="D9" i="4" s="1"/>
  <c r="D10" i="4" s="1"/>
  <c r="D11" i="4" s="1"/>
  <c r="D12" i="4" s="1"/>
  <c r="D13" i="4" s="1"/>
  <c r="D14" i="4" s="1"/>
  <c r="D15" i="4" s="1"/>
  <c r="D16" i="4" s="1"/>
  <c r="D17" i="4" s="1"/>
  <c r="D18" i="4" s="1"/>
  <c r="D19" i="4" s="1"/>
  <c r="D20" i="4" s="1"/>
  <c r="D21" i="4" s="1"/>
  <c r="D22" i="4" s="1"/>
  <c r="D23" i="4" s="1"/>
  <c r="D24" i="4" s="1"/>
  <c r="D25" i="4" s="1"/>
  <c r="D26" i="4" s="1"/>
  <c r="D27" i="4" s="1"/>
  <c r="D28" i="4" s="1"/>
  <c r="D29" i="4" s="1"/>
  <c r="D30" i="4" s="1"/>
  <c r="D31" i="4" s="1"/>
  <c r="D32" i="4" s="1"/>
  <c r="D33" i="4" s="1"/>
  <c r="D34" i="4" s="1"/>
  <c r="D35" i="4" s="1"/>
  <c r="D36" i="4" s="1"/>
  <c r="D38" i="4" s="1"/>
  <c r="D39" i="4" s="1"/>
  <c r="D40" i="4" s="1"/>
  <c r="D41" i="4" s="1"/>
  <c r="D42" i="4" s="1"/>
  <c r="D43" i="4" s="1"/>
  <c r="D44" i="4" s="1"/>
  <c r="D45" i="4" s="1"/>
  <c r="D46" i="4" s="1"/>
  <c r="D47" i="4" s="1"/>
  <c r="D48" i="4" s="1"/>
  <c r="D49" i="4" s="1"/>
  <c r="D50" i="4" s="1"/>
  <c r="D51" i="4" s="1"/>
  <c r="D52" i="4" s="1"/>
  <c r="D53" i="4" s="1"/>
  <c r="D54" i="4" s="1"/>
  <c r="D55" i="4" s="1"/>
  <c r="D56" i="4" s="1"/>
  <c r="D57" i="4" s="1"/>
  <c r="D58" i="4" s="1"/>
  <c r="D59" i="4" s="1"/>
  <c r="D60" i="4" s="1"/>
  <c r="D61" i="4" s="1"/>
  <c r="D62" i="4" s="1"/>
  <c r="D63" i="4" s="1"/>
  <c r="D64" i="4" s="1"/>
  <c r="D65" i="4" s="1"/>
  <c r="B6" i="2"/>
  <c r="K249" i="4" l="1"/>
  <c r="L249" i="4" s="1"/>
  <c r="K370" i="4"/>
  <c r="L370" i="4" s="1"/>
  <c r="K368" i="4"/>
  <c r="L368" i="4" s="1"/>
  <c r="K366" i="4"/>
  <c r="L366" i="4" s="1"/>
  <c r="K364" i="4"/>
  <c r="L364" i="4" s="1"/>
  <c r="K362" i="4"/>
  <c r="L362" i="4" s="1"/>
  <c r="K360" i="4"/>
  <c r="L360" i="4" s="1"/>
  <c r="K358" i="4"/>
  <c r="L358" i="4" s="1"/>
  <c r="K356" i="4"/>
  <c r="L356" i="4" s="1"/>
  <c r="K354" i="4"/>
  <c r="L354" i="4" s="1"/>
  <c r="K352" i="4"/>
  <c r="L352" i="4" s="1"/>
  <c r="K350" i="4"/>
  <c r="L350" i="4" s="1"/>
  <c r="K348" i="4"/>
  <c r="L348" i="4" s="1"/>
  <c r="K346" i="4"/>
  <c r="L346" i="4" s="1"/>
  <c r="K344" i="4"/>
  <c r="L344" i="4" s="1"/>
  <c r="K342" i="4"/>
  <c r="L342" i="4" s="1"/>
  <c r="K340" i="4"/>
  <c r="L340" i="4" s="1"/>
  <c r="K338" i="4"/>
  <c r="L338" i="4" s="1"/>
  <c r="K336" i="4"/>
  <c r="L336" i="4" s="1"/>
  <c r="K334" i="4"/>
  <c r="L334" i="4" s="1"/>
  <c r="K332" i="4"/>
  <c r="L332" i="4" s="1"/>
  <c r="K330" i="4"/>
  <c r="L330" i="4" s="1"/>
  <c r="K328" i="4"/>
  <c r="L328" i="4" s="1"/>
  <c r="K326" i="4"/>
  <c r="L326" i="4" s="1"/>
  <c r="K323" i="4"/>
  <c r="L323" i="4" s="1"/>
  <c r="K315" i="4"/>
  <c r="L315" i="4" s="1"/>
  <c r="K339" i="4"/>
  <c r="L339" i="4" s="1"/>
  <c r="K337" i="4"/>
  <c r="L337" i="4" s="1"/>
  <c r="K335" i="4"/>
  <c r="L335" i="4" s="1"/>
  <c r="K333" i="4"/>
  <c r="L333" i="4" s="1"/>
  <c r="K331" i="4"/>
  <c r="L331" i="4" s="1"/>
  <c r="K329" i="4"/>
  <c r="L329" i="4" s="1"/>
  <c r="K327" i="4"/>
  <c r="L327" i="4" s="1"/>
  <c r="K325" i="4"/>
  <c r="L325" i="4" s="1"/>
  <c r="K319" i="4"/>
  <c r="L319" i="4" s="1"/>
  <c r="K303" i="4"/>
  <c r="L303" i="4" s="1"/>
  <c r="K295" i="4"/>
  <c r="L295" i="4" s="1"/>
  <c r="K287" i="4"/>
  <c r="L287" i="4" s="1"/>
  <c r="K307" i="4"/>
  <c r="L307" i="4" s="1"/>
  <c r="K299" i="4"/>
  <c r="L299" i="4" s="1"/>
  <c r="K291" i="4"/>
  <c r="L291" i="4" s="1"/>
  <c r="K283" i="4"/>
  <c r="L283" i="4" s="1"/>
  <c r="K278" i="4"/>
  <c r="L278" i="4" s="1"/>
  <c r="K276" i="4"/>
  <c r="L276" i="4" s="1"/>
  <c r="K273" i="4"/>
  <c r="L273" i="4" s="1"/>
  <c r="K270" i="4"/>
  <c r="L270" i="4" s="1"/>
  <c r="K268" i="4"/>
  <c r="L268" i="4" s="1"/>
  <c r="K266" i="4"/>
  <c r="L266" i="4" s="1"/>
  <c r="K264" i="4"/>
  <c r="L264" i="4" s="1"/>
  <c r="K262" i="4"/>
  <c r="L262" i="4" s="1"/>
  <c r="K260" i="4"/>
  <c r="L260" i="4" s="1"/>
  <c r="K258" i="4"/>
  <c r="L258" i="4" s="1"/>
  <c r="K279" i="4"/>
  <c r="L279" i="4" s="1"/>
  <c r="K271" i="4"/>
  <c r="L271" i="4" s="1"/>
  <c r="K265" i="4"/>
  <c r="L265" i="4" s="1"/>
  <c r="K263" i="4"/>
  <c r="L263" i="4" s="1"/>
  <c r="K261" i="4"/>
  <c r="L261" i="4" s="1"/>
  <c r="K259" i="4"/>
  <c r="L259" i="4" s="1"/>
  <c r="K245" i="4"/>
  <c r="L245" i="4" s="1"/>
  <c r="K248" i="4"/>
  <c r="L248" i="4" s="1"/>
  <c r="K246" i="4"/>
  <c r="L246" i="4" s="1"/>
  <c r="K241" i="4"/>
  <c r="L241" i="4" s="1"/>
  <c r="K242" i="4"/>
  <c r="L242" i="4" s="1"/>
  <c r="K237" i="4"/>
  <c r="L237" i="4" s="1"/>
  <c r="K234" i="4"/>
  <c r="L234" i="4" s="1"/>
  <c r="K229" i="4"/>
  <c r="L229" i="4" s="1"/>
  <c r="K226" i="4"/>
  <c r="L226" i="4" s="1"/>
  <c r="K221" i="4"/>
  <c r="L221" i="4" s="1"/>
  <c r="K186" i="4"/>
  <c r="L186" i="4" s="1"/>
  <c r="K155" i="4"/>
  <c r="L155" i="4" s="1"/>
  <c r="K156" i="4"/>
  <c r="L156" i="4" s="1"/>
  <c r="K125" i="4"/>
  <c r="L125" i="4" s="1"/>
  <c r="K123" i="4"/>
  <c r="L123" i="4" s="1"/>
  <c r="K121" i="4"/>
  <c r="L121" i="4" s="1"/>
  <c r="K126" i="4"/>
  <c r="L126" i="4" s="1"/>
  <c r="K124" i="4"/>
  <c r="L124" i="4" s="1"/>
  <c r="K122" i="4"/>
  <c r="L122" i="4" s="1"/>
  <c r="K120" i="4"/>
  <c r="L120" i="4" s="1"/>
  <c r="K118" i="4"/>
  <c r="L118" i="4" s="1"/>
  <c r="K94" i="4"/>
  <c r="L94" i="4" s="1"/>
  <c r="K92" i="4"/>
  <c r="L92" i="4" s="1"/>
  <c r="K90" i="4"/>
  <c r="L90" i="4" s="1"/>
  <c r="K88" i="4"/>
  <c r="L88" i="4" s="1"/>
  <c r="K86" i="4"/>
  <c r="L86" i="4" s="1"/>
  <c r="K84" i="4"/>
  <c r="L84" i="4" s="1"/>
  <c r="K82" i="4"/>
  <c r="L82" i="4" s="1"/>
  <c r="K80" i="4"/>
  <c r="L80" i="4" s="1"/>
  <c r="K78" i="4"/>
  <c r="L78" i="4" s="1"/>
  <c r="K76" i="4"/>
  <c r="L76" i="4" s="1"/>
  <c r="K74" i="4"/>
  <c r="L74" i="4" s="1"/>
  <c r="K72" i="4"/>
  <c r="L72" i="4" s="1"/>
  <c r="K70" i="4"/>
  <c r="L70" i="4" s="1"/>
  <c r="K66" i="4"/>
  <c r="L66" i="4" s="1"/>
  <c r="D67" i="4"/>
  <c r="D68" i="4" s="1"/>
  <c r="D69" i="4" s="1"/>
  <c r="D70" i="4" s="1"/>
  <c r="D71" i="4" s="1"/>
  <c r="D72" i="4" s="1"/>
  <c r="D73" i="4" s="1"/>
  <c r="D74" i="4" s="1"/>
  <c r="D75" i="4" s="1"/>
  <c r="D76" i="4" s="1"/>
  <c r="D77" i="4" s="1"/>
  <c r="D78" i="4" s="1"/>
  <c r="D79" i="4" s="1"/>
  <c r="D80" i="4" s="1"/>
  <c r="D81" i="4" s="1"/>
  <c r="D82" i="4" s="1"/>
  <c r="D83" i="4" s="1"/>
  <c r="D84" i="4" s="1"/>
  <c r="D85" i="4" s="1"/>
  <c r="D86" i="4" s="1"/>
  <c r="D87" i="4" s="1"/>
  <c r="D88" i="4" s="1"/>
  <c r="D89" i="4" s="1"/>
  <c r="D90" i="4" s="1"/>
  <c r="D91" i="4" s="1"/>
  <c r="D92" i="4" s="1"/>
  <c r="D93" i="4" s="1"/>
  <c r="D94" i="4" s="1"/>
  <c r="D95" i="4" s="1"/>
  <c r="D96" i="4" s="1"/>
  <c r="D98" i="4" s="1"/>
  <c r="D99" i="4" s="1"/>
  <c r="D100" i="4" s="1"/>
  <c r="D101" i="4" s="1"/>
  <c r="D102" i="4" s="1"/>
  <c r="D103" i="4" s="1"/>
  <c r="D104" i="4" s="1"/>
  <c r="D105" i="4" s="1"/>
  <c r="D106" i="4" s="1"/>
  <c r="D107" i="4" s="1"/>
  <c r="D108" i="4" s="1"/>
  <c r="D109" i="4" s="1"/>
  <c r="D110" i="4" s="1"/>
  <c r="D111" i="4" s="1"/>
  <c r="D112" i="4" s="1"/>
  <c r="D113" i="4" s="1"/>
  <c r="D114" i="4" s="1"/>
  <c r="D115" i="4" s="1"/>
  <c r="D116" i="4" s="1"/>
  <c r="D117" i="4" s="1"/>
  <c r="D118" i="4" s="1"/>
  <c r="D119" i="4" s="1"/>
  <c r="D120" i="4" s="1"/>
  <c r="D121" i="4" s="1"/>
  <c r="D122" i="4" s="1"/>
  <c r="D123" i="4" s="1"/>
  <c r="D124" i="4" s="1"/>
  <c r="D125" i="4" s="1"/>
  <c r="D126" i="4" s="1"/>
  <c r="D128" i="4" s="1"/>
  <c r="D129" i="4" s="1"/>
  <c r="D130" i="4" s="1"/>
  <c r="D131" i="4" s="1"/>
  <c r="D132" i="4" s="1"/>
  <c r="D133" i="4" s="1"/>
  <c r="D134" i="4" s="1"/>
  <c r="D135" i="4" s="1"/>
  <c r="D136" i="4" s="1"/>
  <c r="D137" i="4" s="1"/>
  <c r="D138" i="4" s="1"/>
  <c r="D139" i="4" s="1"/>
  <c r="D140" i="4" s="1"/>
  <c r="D141" i="4" s="1"/>
  <c r="D142" i="4" s="1"/>
  <c r="D143" i="4" s="1"/>
  <c r="D144" i="4" s="1"/>
  <c r="D145" i="4" s="1"/>
  <c r="D146" i="4" s="1"/>
  <c r="D147" i="4" s="1"/>
  <c r="D148" i="4" s="1"/>
  <c r="D149" i="4" s="1"/>
  <c r="D150" i="4" s="1"/>
  <c r="D151" i="4" s="1"/>
  <c r="D152" i="4" s="1"/>
  <c r="D153" i="4" s="1"/>
  <c r="D154" i="4" s="1"/>
  <c r="D155" i="4" s="1"/>
  <c r="D156" i="4" s="1"/>
  <c r="D157" i="4" s="1"/>
  <c r="D159" i="4" s="1"/>
  <c r="D160" i="4" s="1"/>
  <c r="D161" i="4" s="1"/>
  <c r="D162" i="4" s="1"/>
  <c r="D163" i="4" s="1"/>
  <c r="D164" i="4" s="1"/>
  <c r="D165" i="4" s="1"/>
  <c r="D166" i="4" s="1"/>
  <c r="D167" i="4" s="1"/>
  <c r="D168" i="4" s="1"/>
  <c r="D169" i="4" s="1"/>
  <c r="D170" i="4" s="1"/>
  <c r="D171" i="4" s="1"/>
  <c r="D172" i="4" s="1"/>
  <c r="D173" i="4" s="1"/>
  <c r="D174" i="4" s="1"/>
  <c r="D175" i="4" s="1"/>
  <c r="D176" i="4" s="1"/>
  <c r="D177" i="4" s="1"/>
  <c r="D178" i="4" s="1"/>
  <c r="D179" i="4" s="1"/>
  <c r="D180" i="4" s="1"/>
  <c r="D181" i="4" s="1"/>
  <c r="D182" i="4" s="1"/>
  <c r="D183" i="4" s="1"/>
  <c r="D184" i="4" s="1"/>
  <c r="D185" i="4" s="1"/>
  <c r="D186" i="4" s="1"/>
  <c r="D187" i="4" s="1"/>
  <c r="D189" i="4" s="1"/>
  <c r="D190" i="4" s="1"/>
  <c r="D191" i="4" s="1"/>
  <c r="D192" i="4" s="1"/>
  <c r="D193" i="4" s="1"/>
  <c r="D194" i="4" s="1"/>
  <c r="D195" i="4" s="1"/>
  <c r="D196" i="4" s="1"/>
  <c r="D197" i="4" s="1"/>
  <c r="D198" i="4" s="1"/>
  <c r="D199" i="4" s="1"/>
  <c r="D200" i="4" s="1"/>
  <c r="D201" i="4" s="1"/>
  <c r="D202" i="4" s="1"/>
  <c r="D203" i="4" s="1"/>
  <c r="D204" i="4" s="1"/>
  <c r="D205" i="4" s="1"/>
  <c r="D206" i="4" s="1"/>
  <c r="D207" i="4" s="1"/>
  <c r="D208" i="4" s="1"/>
  <c r="D209" i="4" s="1"/>
  <c r="D210" i="4" s="1"/>
  <c r="D211" i="4" s="1"/>
  <c r="D212" i="4" s="1"/>
  <c r="D213" i="4" s="1"/>
  <c r="D214" i="4" s="1"/>
  <c r="D215" i="4" s="1"/>
  <c r="D216" i="4" s="1"/>
  <c r="D217" i="4" s="1"/>
  <c r="D218" i="4" s="1"/>
  <c r="D220" i="4" s="1"/>
  <c r="D221" i="4" s="1"/>
  <c r="D222" i="4" s="1"/>
  <c r="D223" i="4" s="1"/>
  <c r="D224" i="4" s="1"/>
  <c r="D225" i="4" s="1"/>
  <c r="D226" i="4" s="1"/>
  <c r="D227" i="4" s="1"/>
  <c r="D228" i="4" s="1"/>
  <c r="D229" i="4" s="1"/>
  <c r="D230" i="4" s="1"/>
  <c r="D231" i="4" s="1"/>
  <c r="D232" i="4" s="1"/>
  <c r="D233" i="4" s="1"/>
  <c r="D234" i="4" s="1"/>
  <c r="D235" i="4" s="1"/>
  <c r="D236" i="4" s="1"/>
  <c r="D237" i="4" s="1"/>
  <c r="D238" i="4" s="1"/>
  <c r="D239" i="4" s="1"/>
  <c r="D240" i="4" s="1"/>
  <c r="D241" i="4" s="1"/>
  <c r="D242" i="4" s="1"/>
  <c r="D243" i="4" s="1"/>
  <c r="D244" i="4" s="1"/>
  <c r="D245" i="4" s="1"/>
  <c r="D246" i="4" s="1"/>
  <c r="D247" i="4" s="1"/>
  <c r="D248" i="4" s="1"/>
  <c r="D249" i="4" s="1"/>
  <c r="D251" i="4" s="1"/>
  <c r="D252" i="4" s="1"/>
  <c r="D253" i="4" s="1"/>
  <c r="D254" i="4" s="1"/>
  <c r="D255" i="4" s="1"/>
  <c r="D256" i="4" s="1"/>
  <c r="D257" i="4" s="1"/>
  <c r="D258" i="4" s="1"/>
  <c r="D259" i="4" s="1"/>
  <c r="D260" i="4" s="1"/>
  <c r="D261" i="4" s="1"/>
  <c r="D262" i="4" s="1"/>
  <c r="D263" i="4" s="1"/>
  <c r="D264" i="4" s="1"/>
  <c r="D265" i="4" s="1"/>
  <c r="D266" i="4" s="1"/>
  <c r="D267" i="4" s="1"/>
  <c r="D268" i="4" s="1"/>
  <c r="D269" i="4" s="1"/>
  <c r="D270" i="4" s="1"/>
  <c r="D271" i="4" s="1"/>
  <c r="D272" i="4" s="1"/>
  <c r="D273" i="4" s="1"/>
  <c r="D274" i="4" s="1"/>
  <c r="D275" i="4" s="1"/>
  <c r="D276" i="4" s="1"/>
  <c r="D277" i="4" s="1"/>
  <c r="D278" i="4" s="1"/>
  <c r="D279" i="4" s="1"/>
  <c r="D281" i="4" s="1"/>
  <c r="D282" i="4" s="1"/>
  <c r="D283" i="4" s="1"/>
  <c r="D284" i="4" s="1"/>
  <c r="D285" i="4" s="1"/>
  <c r="D286" i="4" s="1"/>
  <c r="D287" i="4" s="1"/>
  <c r="D288" i="4" s="1"/>
  <c r="D289" i="4" s="1"/>
  <c r="D290" i="4" s="1"/>
  <c r="D291" i="4" s="1"/>
  <c r="D292" i="4" s="1"/>
  <c r="D293" i="4" s="1"/>
  <c r="D294" i="4" s="1"/>
  <c r="D295" i="4" s="1"/>
  <c r="D296" i="4" s="1"/>
  <c r="D297" i="4" s="1"/>
  <c r="D298" i="4" s="1"/>
  <c r="D299" i="4" s="1"/>
  <c r="D300" i="4" s="1"/>
  <c r="D301" i="4" s="1"/>
  <c r="D302" i="4" s="1"/>
  <c r="D303" i="4" s="1"/>
  <c r="D304" i="4" s="1"/>
  <c r="D305" i="4" s="1"/>
  <c r="D306" i="4" s="1"/>
  <c r="D307" i="4" s="1"/>
  <c r="D308" i="4" s="1"/>
  <c r="D309" i="4" s="1"/>
  <c r="D310" i="4" s="1"/>
  <c r="D312" i="4" s="1"/>
  <c r="D313" i="4" s="1"/>
  <c r="D314" i="4" s="1"/>
  <c r="D315" i="4" s="1"/>
  <c r="D316" i="4" s="1"/>
  <c r="D317" i="4" s="1"/>
  <c r="D318" i="4" s="1"/>
  <c r="D319" i="4" s="1"/>
  <c r="D320" i="4" s="1"/>
  <c r="D321" i="4" s="1"/>
  <c r="D322" i="4" s="1"/>
  <c r="D323" i="4" s="1"/>
  <c r="D324" i="4" s="1"/>
  <c r="D325" i="4" s="1"/>
  <c r="D326" i="4" s="1"/>
  <c r="D327" i="4" s="1"/>
  <c r="D328" i="4" s="1"/>
  <c r="D329" i="4" s="1"/>
  <c r="D330" i="4" s="1"/>
  <c r="D331" i="4" s="1"/>
  <c r="D332" i="4" s="1"/>
  <c r="D333" i="4" s="1"/>
  <c r="D334" i="4" s="1"/>
  <c r="D335" i="4" s="1"/>
  <c r="D336" i="4" s="1"/>
  <c r="D337" i="4" s="1"/>
  <c r="D338" i="4" s="1"/>
  <c r="D339" i="4" s="1"/>
  <c r="D340" i="4" s="1"/>
  <c r="D342" i="4" s="1"/>
  <c r="D343" i="4" s="1"/>
  <c r="D344" i="4" s="1"/>
  <c r="D345" i="4" s="1"/>
  <c r="D346" i="4" s="1"/>
  <c r="D347" i="4" s="1"/>
  <c r="D348" i="4" s="1"/>
  <c r="D349" i="4" s="1"/>
  <c r="D350" i="4" s="1"/>
  <c r="D351" i="4" s="1"/>
  <c r="D352" i="4" s="1"/>
  <c r="D353" i="4" s="1"/>
  <c r="D354" i="4" s="1"/>
  <c r="D355" i="4" s="1"/>
  <c r="D356" i="4" s="1"/>
  <c r="D357" i="4" s="1"/>
  <c r="D358" i="4" s="1"/>
  <c r="D359" i="4" s="1"/>
  <c r="D360" i="4" s="1"/>
  <c r="D361" i="4" s="1"/>
  <c r="D362" i="4" s="1"/>
  <c r="D363" i="4" s="1"/>
  <c r="D364" i="4" s="1"/>
  <c r="D365" i="4" s="1"/>
  <c r="D366" i="4" s="1"/>
  <c r="D367" i="4" s="1"/>
  <c r="D368" i="4" s="1"/>
  <c r="D369" i="4" s="1"/>
  <c r="D370" i="4" s="1"/>
  <c r="D371" i="4" s="1"/>
  <c r="C38" i="4"/>
  <c r="C39" i="4" s="1"/>
  <c r="C40" i="4" s="1"/>
  <c r="C41" i="4" s="1"/>
  <c r="C42" i="4" s="1"/>
  <c r="C43" i="4" s="1"/>
  <c r="C44" i="4" s="1"/>
  <c r="C45" i="4" s="1"/>
  <c r="C46" i="4" s="1"/>
  <c r="C47" i="4" s="1"/>
  <c r="C48" i="4" s="1"/>
  <c r="C49" i="4" s="1"/>
  <c r="C50" i="4" s="1"/>
  <c r="C51" i="4" s="1"/>
  <c r="C52" i="4" s="1"/>
  <c r="C53" i="4" s="1"/>
  <c r="C54" i="4" s="1"/>
  <c r="C55" i="4" s="1"/>
  <c r="C56" i="4" s="1"/>
  <c r="C57" i="4" s="1"/>
  <c r="C58" i="4" s="1"/>
  <c r="C59" i="4" s="1"/>
  <c r="C60" i="4" s="1"/>
  <c r="C61" i="4" s="1"/>
  <c r="C62" i="4" s="1"/>
  <c r="C63" i="4" s="1"/>
  <c r="C64" i="4" s="1"/>
  <c r="C67" i="4" s="1"/>
  <c r="C68" i="4" s="1"/>
  <c r="C69" i="4" s="1"/>
  <c r="C70" i="4" s="1"/>
  <c r="C71" i="4" s="1"/>
  <c r="C72" i="4" s="1"/>
  <c r="C73" i="4" s="1"/>
  <c r="C74" i="4" s="1"/>
  <c r="C75" i="4" s="1"/>
  <c r="C76" i="4" s="1"/>
  <c r="C77" i="4" s="1"/>
  <c r="C78" i="4" s="1"/>
  <c r="C79" i="4" s="1"/>
  <c r="C80" i="4" s="1"/>
  <c r="C81" i="4" s="1"/>
  <c r="C82" i="4" s="1"/>
  <c r="C83" i="4" s="1"/>
  <c r="C84" i="4" s="1"/>
  <c r="C85" i="4" s="1"/>
  <c r="C86" i="4" s="1"/>
  <c r="C87" i="4" s="1"/>
  <c r="C88" i="4" s="1"/>
  <c r="C89" i="4" s="1"/>
  <c r="C90" i="4" s="1"/>
  <c r="C91" i="4" s="1"/>
  <c r="C92" i="4" s="1"/>
  <c r="C93" i="4" s="1"/>
  <c r="C94" i="4" s="1"/>
  <c r="C95" i="4" s="1"/>
  <c r="C96" i="4" s="1"/>
  <c r="C98" i="4" s="1"/>
  <c r="C99" i="4" s="1"/>
  <c r="C100" i="4" s="1"/>
  <c r="C101" i="4" s="1"/>
  <c r="C102" i="4" s="1"/>
  <c r="C103" i="4" s="1"/>
  <c r="C104" i="4" s="1"/>
  <c r="C105" i="4" s="1"/>
  <c r="C106" i="4" s="1"/>
  <c r="C107" i="4" s="1"/>
  <c r="C108" i="4" s="1"/>
  <c r="C109" i="4" s="1"/>
  <c r="C110" i="4" s="1"/>
  <c r="C111" i="4" s="1"/>
  <c r="C112" i="4" s="1"/>
  <c r="C113" i="4" s="1"/>
  <c r="C114" i="4" s="1"/>
  <c r="C115" i="4" s="1"/>
  <c r="C116" i="4" s="1"/>
  <c r="C117" i="4" s="1"/>
  <c r="C118" i="4" s="1"/>
  <c r="C119" i="4" s="1"/>
  <c r="C120" i="4" s="1"/>
  <c r="C121" i="4" s="1"/>
  <c r="C122" i="4" s="1"/>
  <c r="C123" i="4" s="1"/>
  <c r="C124" i="4" s="1"/>
  <c r="C125" i="4" s="1"/>
  <c r="C126" i="4" s="1"/>
  <c r="C128" i="4" s="1"/>
  <c r="C129" i="4" s="1"/>
  <c r="C130" i="4" s="1"/>
  <c r="C131" i="4" s="1"/>
  <c r="C132" i="4" s="1"/>
  <c r="C133" i="4" s="1"/>
  <c r="C134" i="4" s="1"/>
  <c r="C135" i="4" s="1"/>
  <c r="C136" i="4" s="1"/>
  <c r="C137" i="4" s="1"/>
  <c r="C138" i="4" s="1"/>
  <c r="C139" i="4" s="1"/>
  <c r="C140" i="4" s="1"/>
  <c r="C141" i="4" s="1"/>
  <c r="C142" i="4" s="1"/>
  <c r="C143" i="4" s="1"/>
  <c r="C144" i="4" s="1"/>
  <c r="C145" i="4" s="1"/>
  <c r="C146" i="4" s="1"/>
  <c r="C147" i="4" s="1"/>
  <c r="C148" i="4" s="1"/>
  <c r="C149" i="4" s="1"/>
  <c r="C150" i="4" s="1"/>
  <c r="C151" i="4" s="1"/>
  <c r="C152" i="4" s="1"/>
  <c r="C153" i="4" s="1"/>
  <c r="C154" i="4" s="1"/>
  <c r="C155" i="4" s="1"/>
  <c r="C156" i="4" s="1"/>
  <c r="C157" i="4" s="1"/>
  <c r="C159" i="4" s="1"/>
  <c r="C160" i="4" s="1"/>
  <c r="C161" i="4" s="1"/>
  <c r="C162" i="4" s="1"/>
  <c r="C163" i="4" s="1"/>
  <c r="C164" i="4" s="1"/>
  <c r="C165" i="4" s="1"/>
  <c r="C166" i="4" s="1"/>
  <c r="C167" i="4" s="1"/>
  <c r="C168" i="4" s="1"/>
  <c r="C169" i="4" s="1"/>
  <c r="C170" i="4" s="1"/>
  <c r="C171" i="4" s="1"/>
  <c r="C172" i="4" s="1"/>
  <c r="C173" i="4" s="1"/>
  <c r="C174" i="4" s="1"/>
  <c r="C175" i="4" s="1"/>
  <c r="C176" i="4" s="1"/>
  <c r="C177" i="4" s="1"/>
  <c r="C178" i="4" s="1"/>
  <c r="C179" i="4" s="1"/>
  <c r="C180" i="4" s="1"/>
  <c r="C181" i="4" s="1"/>
  <c r="C182" i="4" s="1"/>
  <c r="C183" i="4" s="1"/>
  <c r="C184" i="4" s="1"/>
  <c r="C185" i="4" s="1"/>
  <c r="C186" i="4" s="1"/>
  <c r="C187" i="4" s="1"/>
  <c r="C189" i="4" s="1"/>
  <c r="C190" i="4" s="1"/>
  <c r="C191" i="4" s="1"/>
  <c r="C192" i="4" s="1"/>
  <c r="C193" i="4" s="1"/>
  <c r="C194" i="4" s="1"/>
  <c r="C195" i="4" s="1"/>
  <c r="C196" i="4" s="1"/>
  <c r="C197" i="4" s="1"/>
  <c r="C198" i="4" s="1"/>
  <c r="C199" i="4" s="1"/>
  <c r="C200" i="4" s="1"/>
  <c r="C201" i="4" s="1"/>
  <c r="C202" i="4" s="1"/>
  <c r="C203" i="4" s="1"/>
  <c r="C204" i="4" s="1"/>
  <c r="C205" i="4" s="1"/>
  <c r="C206" i="4" s="1"/>
  <c r="C207" i="4" s="1"/>
  <c r="C208" i="4" s="1"/>
  <c r="C209" i="4" s="1"/>
  <c r="C210" i="4" s="1"/>
  <c r="C211" i="4" s="1"/>
  <c r="C212" i="4" s="1"/>
  <c r="C213" i="4" s="1"/>
  <c r="C214" i="4" s="1"/>
  <c r="C215" i="4" s="1"/>
  <c r="C216" i="4" s="1"/>
  <c r="C217" i="4" s="1"/>
  <c r="C218" i="4" s="1"/>
  <c r="C220" i="4" s="1"/>
  <c r="C221" i="4" s="1"/>
  <c r="C222" i="4" s="1"/>
  <c r="C223" i="4" s="1"/>
  <c r="C224" i="4" s="1"/>
  <c r="C225" i="4" s="1"/>
  <c r="C226" i="4" s="1"/>
  <c r="C227" i="4" s="1"/>
  <c r="C228" i="4" s="1"/>
  <c r="C229" i="4" s="1"/>
  <c r="C230" i="4" s="1"/>
  <c r="C231" i="4" s="1"/>
  <c r="C232" i="4" s="1"/>
  <c r="C233" i="4" s="1"/>
  <c r="C234" i="4" s="1"/>
  <c r="C235" i="4" s="1"/>
  <c r="C236" i="4" s="1"/>
  <c r="C237" i="4" s="1"/>
  <c r="C238" i="4" s="1"/>
  <c r="C239" i="4" s="1"/>
  <c r="C240" i="4" s="1"/>
  <c r="C241" i="4" s="1"/>
  <c r="C242" i="4" s="1"/>
  <c r="C243" i="4" s="1"/>
  <c r="C244" i="4" s="1"/>
  <c r="C245" i="4" s="1"/>
  <c r="C246" i="4" s="1"/>
  <c r="C247" i="4" s="1"/>
  <c r="C248" i="4" s="1"/>
  <c r="C249" i="4" s="1"/>
  <c r="C251" i="4" s="1"/>
  <c r="C252" i="4" s="1"/>
  <c r="C253" i="4" s="1"/>
  <c r="C254" i="4" s="1"/>
  <c r="C255" i="4" s="1"/>
  <c r="C256" i="4" s="1"/>
  <c r="C257" i="4" s="1"/>
  <c r="C258" i="4" s="1"/>
  <c r="C259" i="4" s="1"/>
  <c r="C260" i="4" s="1"/>
  <c r="C261" i="4" s="1"/>
  <c r="C262" i="4" s="1"/>
  <c r="C263" i="4" s="1"/>
  <c r="C264" i="4" s="1"/>
  <c r="C265" i="4" s="1"/>
  <c r="C266" i="4" s="1"/>
  <c r="C267" i="4" s="1"/>
  <c r="C268" i="4" s="1"/>
  <c r="C269" i="4" s="1"/>
  <c r="C270" i="4" s="1"/>
  <c r="C271" i="4" s="1"/>
  <c r="C272" i="4" s="1"/>
  <c r="C273" i="4" s="1"/>
  <c r="C274" i="4" s="1"/>
  <c r="C275" i="4" s="1"/>
  <c r="C276" i="4" s="1"/>
  <c r="C277" i="4" s="1"/>
  <c r="C278" i="4" s="1"/>
  <c r="C279" i="4" s="1"/>
  <c r="C281" i="4" s="1"/>
  <c r="C282" i="4" s="1"/>
  <c r="C283" i="4" s="1"/>
  <c r="C284" i="4" s="1"/>
  <c r="C285" i="4" s="1"/>
  <c r="C286" i="4" s="1"/>
  <c r="C287" i="4" s="1"/>
  <c r="C288" i="4" s="1"/>
  <c r="C289" i="4" s="1"/>
  <c r="C290" i="4" s="1"/>
  <c r="C291" i="4" s="1"/>
  <c r="C292" i="4" s="1"/>
  <c r="C293" i="4" s="1"/>
  <c r="C294" i="4" s="1"/>
  <c r="C295" i="4" s="1"/>
  <c r="C296" i="4" s="1"/>
  <c r="C297" i="4" s="1"/>
  <c r="C298" i="4" s="1"/>
  <c r="C299" i="4" s="1"/>
  <c r="C300" i="4" s="1"/>
  <c r="C301" i="4" s="1"/>
  <c r="C302" i="4" s="1"/>
  <c r="C303" i="4" s="1"/>
  <c r="C304" i="4" s="1"/>
  <c r="C305" i="4" s="1"/>
  <c r="C306" i="4" s="1"/>
  <c r="C307" i="4" s="1"/>
  <c r="C308" i="4" s="1"/>
  <c r="C309" i="4" s="1"/>
  <c r="C310" i="4" s="1"/>
  <c r="C312" i="4" s="1"/>
  <c r="C313" i="4" s="1"/>
  <c r="C314" i="4" s="1"/>
  <c r="C315" i="4" s="1"/>
  <c r="C316" i="4" s="1"/>
  <c r="C317" i="4" s="1"/>
  <c r="C318" i="4" s="1"/>
  <c r="C319" i="4" s="1"/>
  <c r="C320" i="4" s="1"/>
  <c r="C321" i="4" s="1"/>
  <c r="C322" i="4" s="1"/>
  <c r="C323" i="4" s="1"/>
  <c r="C324" i="4" s="1"/>
  <c r="C325" i="4" s="1"/>
  <c r="C326" i="4" s="1"/>
  <c r="C327" i="4" s="1"/>
  <c r="C328" i="4" s="1"/>
  <c r="C329" i="4" s="1"/>
  <c r="C330" i="4" s="1"/>
  <c r="C331" i="4" s="1"/>
  <c r="C332" i="4" s="1"/>
  <c r="C333" i="4" s="1"/>
  <c r="C334" i="4" s="1"/>
  <c r="C335" i="4" s="1"/>
  <c r="C336" i="4" s="1"/>
  <c r="C337" i="4" s="1"/>
  <c r="C338" i="4" s="1"/>
  <c r="C339" i="4" s="1"/>
  <c r="C340" i="4" s="1"/>
  <c r="C342" i="4" s="1"/>
  <c r="C343" i="4" s="1"/>
  <c r="C344" i="4" s="1"/>
  <c r="C345" i="4" s="1"/>
  <c r="C346" i="4" s="1"/>
  <c r="C347" i="4" s="1"/>
  <c r="C348" i="4" s="1"/>
  <c r="C349" i="4" s="1"/>
  <c r="C350" i="4" s="1"/>
  <c r="C351" i="4" s="1"/>
  <c r="C352" i="4" s="1"/>
  <c r="C353" i="4" s="1"/>
  <c r="C354" i="4" s="1"/>
  <c r="C355" i="4" s="1"/>
  <c r="C356" i="4" s="1"/>
  <c r="C357" i="4" s="1"/>
  <c r="C358" i="4" s="1"/>
  <c r="C359" i="4" s="1"/>
  <c r="C360" i="4" s="1"/>
  <c r="C361" i="4" s="1"/>
  <c r="C362" i="4" s="1"/>
  <c r="C363" i="4" s="1"/>
  <c r="C364" i="4" s="1"/>
  <c r="C365" i="4" s="1"/>
  <c r="C366" i="4" s="1"/>
  <c r="C367" i="4" s="1"/>
  <c r="C368" i="4" s="1"/>
  <c r="C369" i="4" s="1"/>
  <c r="C370" i="4" s="1"/>
  <c r="C371" i="4" s="1"/>
  <c r="K33" i="4"/>
  <c r="L33" i="4" s="1"/>
  <c r="K15" i="4"/>
  <c r="L15" i="4" s="1"/>
  <c r="K9" i="4"/>
  <c r="L9" i="4" s="1"/>
  <c r="K7" i="4"/>
  <c r="L7" i="4" s="1"/>
  <c r="K324" i="4"/>
  <c r="L324" i="4" s="1"/>
  <c r="K24" i="4"/>
  <c r="L24" i="4" s="1"/>
  <c r="K14" i="4"/>
  <c r="L14" i="4" s="1"/>
  <c r="K184" i="4"/>
  <c r="L184" i="4" s="1"/>
  <c r="K182" i="4"/>
  <c r="L182" i="4" s="1"/>
  <c r="K180" i="4"/>
  <c r="L180" i="4" s="1"/>
  <c r="K178" i="4"/>
  <c r="L178" i="4" s="1"/>
  <c r="K176" i="4"/>
  <c r="L176" i="4" s="1"/>
  <c r="K174" i="4"/>
  <c r="L174" i="4" s="1"/>
  <c r="K172" i="4"/>
  <c r="L172" i="4" s="1"/>
  <c r="K170" i="4"/>
  <c r="L170" i="4" s="1"/>
  <c r="K168" i="4"/>
  <c r="L168" i="4" s="1"/>
  <c r="K166" i="4"/>
  <c r="L166" i="4" s="1"/>
  <c r="K164" i="4"/>
  <c r="L164" i="4" s="1"/>
  <c r="K162" i="4"/>
  <c r="L162" i="4" s="1"/>
  <c r="K160" i="4"/>
  <c r="L160" i="4" s="1"/>
  <c r="K158" i="4"/>
  <c r="L158" i="4" s="1"/>
  <c r="K153" i="4"/>
  <c r="L153" i="4" s="1"/>
  <c r="K151" i="4"/>
  <c r="L151" i="4" s="1"/>
  <c r="K149" i="4"/>
  <c r="L149" i="4" s="1"/>
  <c r="K147" i="4"/>
  <c r="L147" i="4" s="1"/>
  <c r="K145" i="4"/>
  <c r="L145" i="4" s="1"/>
  <c r="K143" i="4"/>
  <c r="L143" i="4" s="1"/>
  <c r="K141" i="4"/>
  <c r="L141" i="4" s="1"/>
  <c r="K139" i="4"/>
  <c r="L139" i="4" s="1"/>
  <c r="K137" i="4"/>
  <c r="L137" i="4" s="1"/>
  <c r="K135" i="4"/>
  <c r="L135" i="4" s="1"/>
  <c r="K133" i="4"/>
  <c r="L133" i="4" s="1"/>
  <c r="K131" i="4"/>
  <c r="L131" i="4" s="1"/>
  <c r="K129" i="4"/>
  <c r="L129" i="4" s="1"/>
  <c r="K127" i="4"/>
  <c r="L127" i="4" s="1"/>
  <c r="K116" i="4"/>
  <c r="L116" i="4" s="1"/>
  <c r="K114" i="4"/>
  <c r="L114" i="4" s="1"/>
  <c r="K112" i="4"/>
  <c r="L112" i="4" s="1"/>
  <c r="K110" i="4"/>
  <c r="L110" i="4" s="1"/>
  <c r="K108" i="4"/>
  <c r="L108" i="4" s="1"/>
  <c r="K106" i="4"/>
  <c r="L106" i="4" s="1"/>
  <c r="K104" i="4"/>
  <c r="L104" i="4" s="1"/>
  <c r="K102" i="4"/>
  <c r="L102" i="4" s="1"/>
  <c r="K100" i="4"/>
  <c r="L100" i="4" s="1"/>
  <c r="K98" i="4"/>
  <c r="L98" i="4" s="1"/>
  <c r="K93" i="4"/>
  <c r="L93" i="4" s="1"/>
  <c r="K91" i="4"/>
  <c r="L91" i="4" s="1"/>
  <c r="K89" i="4"/>
  <c r="L89" i="4" s="1"/>
  <c r="K87" i="4"/>
  <c r="L87" i="4" s="1"/>
  <c r="K85" i="4"/>
  <c r="L85" i="4" s="1"/>
  <c r="K83" i="4"/>
  <c r="L83" i="4" s="1"/>
  <c r="K81" i="4"/>
  <c r="L81" i="4" s="1"/>
  <c r="K79" i="4"/>
  <c r="L79" i="4" s="1"/>
  <c r="K77" i="4"/>
  <c r="L77" i="4" s="1"/>
  <c r="K75" i="4"/>
  <c r="L75" i="4" s="1"/>
  <c r="K73" i="4"/>
  <c r="L73" i="4" s="1"/>
  <c r="K71" i="4"/>
  <c r="L71" i="4" s="1"/>
  <c r="K69" i="4"/>
  <c r="L69" i="4" s="1"/>
  <c r="K67" i="4"/>
  <c r="L67" i="4" s="1"/>
  <c r="K64" i="4"/>
  <c r="L64" i="4" s="1"/>
  <c r="K62" i="4"/>
  <c r="L62" i="4" s="1"/>
  <c r="K60" i="4"/>
  <c r="L60" i="4" s="1"/>
  <c r="K47" i="4"/>
  <c r="L47" i="4" s="1"/>
  <c r="K45" i="4"/>
  <c r="L45" i="4" s="1"/>
  <c r="K43" i="4"/>
  <c r="L43" i="4" s="1"/>
  <c r="K12" i="4"/>
  <c r="L12" i="4" s="1"/>
  <c r="K10" i="4"/>
  <c r="L10" i="4" s="1"/>
  <c r="K119" i="4"/>
  <c r="L119" i="4" s="1"/>
  <c r="K56" i="4"/>
  <c r="L56" i="4" s="1"/>
  <c r="K54" i="4"/>
  <c r="L54" i="4" s="1"/>
  <c r="K52" i="4"/>
  <c r="L52" i="4" s="1"/>
  <c r="K50" i="4"/>
  <c r="L50" i="4" s="1"/>
  <c r="K46" i="4"/>
  <c r="L46" i="4" s="1"/>
  <c r="K37" i="4"/>
  <c r="L37" i="4" s="1"/>
  <c r="K38" i="4"/>
  <c r="L38" i="4" s="1"/>
  <c r="K30" i="4"/>
  <c r="L30" i="4" s="1"/>
  <c r="K28" i="4"/>
  <c r="L28" i="4" s="1"/>
  <c r="K26" i="4"/>
  <c r="L26" i="4" s="1"/>
  <c r="K21" i="4"/>
  <c r="L21" i="4" s="1"/>
  <c r="K19" i="4"/>
  <c r="L19" i="4" s="1"/>
  <c r="K17" i="4"/>
  <c r="L17" i="4" s="1"/>
  <c r="K11" i="4"/>
  <c r="L11" i="4" s="1"/>
  <c r="K68" i="4"/>
  <c r="L68" i="4" s="1"/>
  <c r="K39" i="4"/>
  <c r="L39" i="4" s="1"/>
  <c r="R7" i="3"/>
  <c r="G36" i="14" l="1"/>
  <c r="F36" i="14"/>
  <c r="E36" i="14"/>
  <c r="G35" i="14"/>
  <c r="F35" i="14"/>
  <c r="E35" i="14"/>
  <c r="G34" i="14"/>
  <c r="F34" i="14"/>
  <c r="E34" i="14"/>
  <c r="G33" i="14"/>
  <c r="F33" i="14"/>
  <c r="E33" i="14"/>
  <c r="G32" i="14"/>
  <c r="F32" i="14"/>
  <c r="E32" i="14"/>
  <c r="G31" i="14"/>
  <c r="F31" i="14"/>
  <c r="E31" i="14"/>
  <c r="G30" i="14"/>
  <c r="F30" i="14"/>
  <c r="E30" i="14"/>
  <c r="G29" i="14"/>
  <c r="F29" i="14"/>
  <c r="E29" i="14"/>
  <c r="G28" i="14"/>
  <c r="F28" i="14"/>
  <c r="E28" i="14"/>
  <c r="G27" i="14"/>
  <c r="F27" i="14"/>
  <c r="E27" i="14"/>
  <c r="G26" i="14"/>
  <c r="F26" i="14"/>
  <c r="E26" i="14"/>
  <c r="G25" i="14"/>
  <c r="F25" i="14"/>
  <c r="E25" i="14"/>
  <c r="G24" i="14"/>
  <c r="F24" i="14"/>
  <c r="E24" i="14"/>
  <c r="G23" i="14"/>
  <c r="F23" i="14"/>
  <c r="E23" i="14"/>
  <c r="G22" i="14"/>
  <c r="F22" i="14"/>
  <c r="E22" i="14"/>
  <c r="G21" i="14"/>
  <c r="F21" i="14"/>
  <c r="E21" i="14"/>
  <c r="G20" i="14"/>
  <c r="F20" i="14"/>
  <c r="E20" i="14"/>
  <c r="G19" i="14"/>
  <c r="F19" i="14"/>
  <c r="E19" i="14"/>
  <c r="G18" i="14"/>
  <c r="F18" i="14"/>
  <c r="E18" i="14"/>
  <c r="G17" i="14"/>
  <c r="F17" i="14"/>
  <c r="E17" i="14"/>
  <c r="G16" i="14"/>
  <c r="F16" i="14"/>
  <c r="E16" i="14"/>
  <c r="G15" i="14"/>
  <c r="F15" i="14"/>
  <c r="E15" i="14"/>
  <c r="G14" i="14"/>
  <c r="F14" i="14"/>
  <c r="E14" i="14"/>
  <c r="G13" i="14"/>
  <c r="F13" i="14"/>
  <c r="E13" i="14"/>
  <c r="F12" i="14"/>
  <c r="E12" i="14"/>
  <c r="G11" i="14"/>
  <c r="F11" i="14"/>
  <c r="E11" i="14"/>
  <c r="G10" i="14"/>
  <c r="F10" i="14"/>
  <c r="E10" i="14"/>
  <c r="G9" i="14"/>
  <c r="F9" i="14"/>
  <c r="E9" i="14"/>
  <c r="G8" i="14"/>
  <c r="F8" i="14"/>
  <c r="E8" i="14"/>
  <c r="G7" i="14"/>
  <c r="F7" i="14"/>
  <c r="E7" i="14"/>
  <c r="G6" i="14"/>
  <c r="F6" i="14"/>
  <c r="E6" i="14"/>
  <c r="E6" i="6"/>
  <c r="F6" i="6"/>
  <c r="G6" i="6"/>
  <c r="E7" i="6"/>
  <c r="F7" i="6"/>
  <c r="G7" i="6"/>
  <c r="E8" i="6"/>
  <c r="F8" i="6"/>
  <c r="G8" i="6"/>
  <c r="E9" i="6"/>
  <c r="F9" i="6"/>
  <c r="G9" i="6"/>
  <c r="E10" i="6"/>
  <c r="F10" i="6"/>
  <c r="G10" i="6"/>
  <c r="E11" i="6"/>
  <c r="F11" i="6"/>
  <c r="G11" i="6"/>
  <c r="K21" i="3" l="1"/>
  <c r="I21" i="3"/>
  <c r="L21" i="3" s="1"/>
  <c r="H21" i="3"/>
  <c r="G21" i="3"/>
  <c r="K20" i="3"/>
  <c r="H20" i="3"/>
  <c r="G20" i="3"/>
  <c r="F20" i="3"/>
  <c r="F21" i="3"/>
  <c r="I36" i="19"/>
  <c r="H36" i="19"/>
  <c r="J36" i="19" s="1"/>
  <c r="K36" i="19" s="1"/>
  <c r="I35" i="19"/>
  <c r="J35" i="19" s="1"/>
  <c r="K35" i="19" s="1"/>
  <c r="H35" i="19"/>
  <c r="I34" i="19"/>
  <c r="H34" i="19"/>
  <c r="J34" i="19" s="1"/>
  <c r="K34" i="19" s="1"/>
  <c r="I33" i="19"/>
  <c r="J33" i="19" s="1"/>
  <c r="K33" i="19" s="1"/>
  <c r="H33" i="19"/>
  <c r="I32" i="19"/>
  <c r="H32" i="19"/>
  <c r="J32" i="19" s="1"/>
  <c r="K32" i="19" s="1"/>
  <c r="I31" i="19"/>
  <c r="J31" i="19" s="1"/>
  <c r="K31" i="19" s="1"/>
  <c r="H31" i="19"/>
  <c r="I30" i="19"/>
  <c r="H30" i="19"/>
  <c r="J30" i="19" s="1"/>
  <c r="K30" i="19" s="1"/>
  <c r="I29" i="19"/>
  <c r="J29" i="19" s="1"/>
  <c r="K29" i="19" s="1"/>
  <c r="H29" i="19"/>
  <c r="I28" i="19"/>
  <c r="H28" i="19"/>
  <c r="J28" i="19" s="1"/>
  <c r="K28" i="19" s="1"/>
  <c r="I27" i="19"/>
  <c r="J27" i="19" s="1"/>
  <c r="K27" i="19" s="1"/>
  <c r="H27" i="19"/>
  <c r="I26" i="19"/>
  <c r="H26" i="19"/>
  <c r="J26" i="19" s="1"/>
  <c r="K26" i="19" s="1"/>
  <c r="I25" i="19"/>
  <c r="J25" i="19" s="1"/>
  <c r="K25" i="19" s="1"/>
  <c r="H25" i="19"/>
  <c r="I24" i="19"/>
  <c r="H24" i="19"/>
  <c r="J24" i="19" s="1"/>
  <c r="K24" i="19" s="1"/>
  <c r="I23" i="19"/>
  <c r="H23" i="19"/>
  <c r="I22" i="19"/>
  <c r="H22" i="19"/>
  <c r="J22" i="19" s="1"/>
  <c r="K22" i="19" s="1"/>
  <c r="I21" i="19"/>
  <c r="J21" i="19" s="1"/>
  <c r="K21" i="19" s="1"/>
  <c r="H21" i="19"/>
  <c r="I20" i="19"/>
  <c r="H20" i="19"/>
  <c r="J20" i="19" s="1"/>
  <c r="K20" i="19" s="1"/>
  <c r="I19" i="19"/>
  <c r="J19" i="19" s="1"/>
  <c r="K19" i="19" s="1"/>
  <c r="H19" i="19"/>
  <c r="I18" i="19"/>
  <c r="H18" i="19"/>
  <c r="J18" i="19" s="1"/>
  <c r="K18" i="19" s="1"/>
  <c r="I17" i="19"/>
  <c r="J17" i="19" s="1"/>
  <c r="K17" i="19" s="1"/>
  <c r="H17" i="19"/>
  <c r="A17" i="19"/>
  <c r="I16" i="19"/>
  <c r="H16" i="19"/>
  <c r="I15" i="19"/>
  <c r="H15" i="19"/>
  <c r="J15" i="19" s="1"/>
  <c r="K15" i="19" s="1"/>
  <c r="I14" i="19"/>
  <c r="H14" i="19"/>
  <c r="I13" i="19"/>
  <c r="H13" i="19"/>
  <c r="J13" i="19" s="1"/>
  <c r="K13" i="19" s="1"/>
  <c r="I12" i="19"/>
  <c r="H12" i="19"/>
  <c r="J12" i="19" s="1"/>
  <c r="K12" i="19" s="1"/>
  <c r="J11" i="19"/>
  <c r="K11" i="19" s="1"/>
  <c r="I11" i="19"/>
  <c r="H11" i="19"/>
  <c r="I10" i="19"/>
  <c r="H10" i="19"/>
  <c r="J10" i="19" s="1"/>
  <c r="K10" i="19" s="1"/>
  <c r="J9" i="19"/>
  <c r="K9" i="19" s="1"/>
  <c r="I9" i="19"/>
  <c r="H9" i="19"/>
  <c r="I8" i="19"/>
  <c r="H8" i="19"/>
  <c r="I7" i="19"/>
  <c r="H7" i="19"/>
  <c r="J7" i="19" s="1"/>
  <c r="K7" i="19" s="1"/>
  <c r="I6" i="19"/>
  <c r="H6" i="19"/>
  <c r="I3" i="19"/>
  <c r="B17" i="19" s="1"/>
  <c r="B18" i="19" s="1"/>
  <c r="B19" i="19" s="1"/>
  <c r="B20" i="19" s="1"/>
  <c r="B21" i="19" s="1"/>
  <c r="B22" i="19" s="1"/>
  <c r="B23" i="19" s="1"/>
  <c r="B24" i="19" s="1"/>
  <c r="B25" i="19" s="1"/>
  <c r="B26" i="19" s="1"/>
  <c r="B27" i="19" s="1"/>
  <c r="B28" i="19" s="1"/>
  <c r="B29" i="19" s="1"/>
  <c r="B30" i="19" s="1"/>
  <c r="B31" i="19" s="1"/>
  <c r="B32" i="19" s="1"/>
  <c r="B33" i="19" s="1"/>
  <c r="B34" i="19" s="1"/>
  <c r="B35" i="19" s="1"/>
  <c r="B36" i="19" s="1"/>
  <c r="H3" i="19"/>
  <c r="E3" i="19"/>
  <c r="B6" i="19" s="1"/>
  <c r="B7" i="19" s="1"/>
  <c r="B8" i="19" s="1"/>
  <c r="B9" i="19" s="1"/>
  <c r="B10" i="19" s="1"/>
  <c r="B11" i="19" s="1"/>
  <c r="B12" i="19" s="1"/>
  <c r="B13" i="19" s="1"/>
  <c r="B14" i="19" s="1"/>
  <c r="B15" i="19" s="1"/>
  <c r="B16" i="19" s="1"/>
  <c r="D3" i="19"/>
  <c r="C6" i="19" s="1"/>
  <c r="C7" i="19" s="1"/>
  <c r="C8" i="19" s="1"/>
  <c r="C9" i="19" s="1"/>
  <c r="C10" i="19" s="1"/>
  <c r="C11" i="19" s="1"/>
  <c r="C12" i="19" s="1"/>
  <c r="C13" i="19" s="1"/>
  <c r="C14" i="19" s="1"/>
  <c r="C15" i="19" s="1"/>
  <c r="C16" i="19" s="1"/>
  <c r="J6" i="19" l="1"/>
  <c r="K6" i="19" s="1"/>
  <c r="J14" i="19"/>
  <c r="K14" i="19" s="1"/>
  <c r="J8" i="19"/>
  <c r="K8" i="19" s="1"/>
  <c r="K37" i="19" s="1"/>
  <c r="J21" i="3" s="1"/>
  <c r="J16" i="19"/>
  <c r="K16" i="19" s="1"/>
  <c r="J23" i="19"/>
  <c r="K23" i="19" s="1"/>
  <c r="N21" i="3"/>
  <c r="C17" i="19"/>
  <c r="C18" i="19" s="1"/>
  <c r="C19" i="19" s="1"/>
  <c r="C20" i="19" s="1"/>
  <c r="C21" i="19" s="1"/>
  <c r="C22" i="19" s="1"/>
  <c r="C23" i="19" s="1"/>
  <c r="C24" i="19" s="1"/>
  <c r="C25" i="19" s="1"/>
  <c r="C26" i="19" s="1"/>
  <c r="C27" i="19" s="1"/>
  <c r="C28" i="19" s="1"/>
  <c r="C29" i="19" s="1"/>
  <c r="C30" i="19" s="1"/>
  <c r="C31" i="19" s="1"/>
  <c r="C32" i="19" s="1"/>
  <c r="C33" i="19" s="1"/>
  <c r="C34" i="19" s="1"/>
  <c r="C35" i="19" s="1"/>
  <c r="C36" i="19" s="1"/>
  <c r="A6" i="19"/>
  <c r="Q21" i="3" l="1"/>
  <c r="I3" i="7"/>
  <c r="H3" i="7"/>
  <c r="E3" i="7"/>
  <c r="D3" i="7"/>
  <c r="I3" i="11"/>
  <c r="H3" i="11"/>
  <c r="E3" i="11"/>
  <c r="D3" i="11"/>
  <c r="I3" i="12"/>
  <c r="H3" i="12"/>
  <c r="E3" i="12"/>
  <c r="D3" i="12"/>
  <c r="I3" i="18"/>
  <c r="H3" i="18"/>
  <c r="E3" i="18"/>
  <c r="D3" i="18"/>
  <c r="I3" i="14"/>
  <c r="H3" i="14"/>
  <c r="E3" i="14"/>
  <c r="D3" i="14"/>
  <c r="I3" i="15"/>
  <c r="H3" i="15"/>
  <c r="E3" i="15"/>
  <c r="D3" i="15"/>
  <c r="I3" i="16"/>
  <c r="H3" i="16"/>
  <c r="E3" i="16"/>
  <c r="D3" i="16"/>
  <c r="I3" i="17"/>
  <c r="H3" i="17"/>
  <c r="E3" i="17"/>
  <c r="D3" i="17"/>
  <c r="I3" i="9"/>
  <c r="H3" i="9"/>
  <c r="E3" i="9"/>
  <c r="D3" i="9"/>
  <c r="I3" i="8"/>
  <c r="H3" i="8"/>
  <c r="E3" i="8"/>
  <c r="D3" i="8"/>
  <c r="I3" i="6"/>
  <c r="H3" i="6"/>
  <c r="E3" i="6"/>
  <c r="D3" i="6"/>
  <c r="F8" i="3" l="1"/>
  <c r="C17" i="6" l="1"/>
  <c r="C18" i="6" s="1"/>
  <c r="C19" i="6" s="1"/>
  <c r="C20" i="6" s="1"/>
  <c r="C21" i="6" s="1"/>
  <c r="C22" i="6" s="1"/>
  <c r="C23" i="6" s="1"/>
  <c r="C24" i="6" s="1"/>
  <c r="C25" i="6" s="1"/>
  <c r="C26" i="6" s="1"/>
  <c r="C27" i="6" s="1"/>
  <c r="C28" i="6" s="1"/>
  <c r="C29" i="6" s="1"/>
  <c r="C30" i="6" s="1"/>
  <c r="C31" i="6" s="1"/>
  <c r="C32" i="6" s="1"/>
  <c r="C33" i="6" s="1"/>
  <c r="C34" i="6" s="1"/>
  <c r="C35" i="6" s="1"/>
  <c r="C36" i="6" s="1"/>
  <c r="A17" i="6"/>
  <c r="A6" i="6"/>
  <c r="C6" i="6" l="1"/>
  <c r="C7" i="6" s="1"/>
  <c r="C8" i="6" s="1"/>
  <c r="C9" i="6" s="1"/>
  <c r="C10" i="6" s="1"/>
  <c r="C11" i="6" s="1"/>
  <c r="C12" i="6" s="1"/>
  <c r="C13" i="6" s="1"/>
  <c r="C14" i="6" s="1"/>
  <c r="C15" i="6" s="1"/>
  <c r="C16" i="6" s="1"/>
  <c r="B17" i="6"/>
  <c r="B6" i="6"/>
  <c r="E17" i="6" l="1"/>
  <c r="H17" i="6" s="1"/>
  <c r="G17" i="6"/>
  <c r="B18" i="6"/>
  <c r="F17" i="6"/>
  <c r="H6" i="6"/>
  <c r="B7" i="6"/>
  <c r="I6" i="6" l="1"/>
  <c r="J6" i="6" s="1"/>
  <c r="K6" i="6" s="1"/>
  <c r="B8" i="6"/>
  <c r="H7" i="6"/>
  <c r="F18" i="6"/>
  <c r="E18" i="6"/>
  <c r="H18" i="6" s="1"/>
  <c r="B19" i="6"/>
  <c r="G18" i="6"/>
  <c r="I18" i="6" s="1"/>
  <c r="I17" i="6"/>
  <c r="J17" i="6" s="1"/>
  <c r="K17" i="6" s="1"/>
  <c r="I7" i="6" l="1"/>
  <c r="J7" i="6" s="1"/>
  <c r="K7" i="6" s="1"/>
  <c r="B20" i="6"/>
  <c r="G19" i="6"/>
  <c r="F19" i="6"/>
  <c r="E19" i="6"/>
  <c r="H19" i="6" s="1"/>
  <c r="J18" i="6"/>
  <c r="K18" i="6" s="1"/>
  <c r="H8" i="6"/>
  <c r="B9" i="6"/>
  <c r="K19" i="3"/>
  <c r="K14" i="3"/>
  <c r="I8" i="6" l="1"/>
  <c r="J8" i="6" s="1"/>
  <c r="K8" i="6" s="1"/>
  <c r="B10" i="6"/>
  <c r="H9" i="6"/>
  <c r="I19" i="6"/>
  <c r="J19" i="6" s="1"/>
  <c r="K19" i="6" s="1"/>
  <c r="B21" i="6"/>
  <c r="G20" i="6"/>
  <c r="F20" i="6"/>
  <c r="E20" i="6"/>
  <c r="H20" i="6" s="1"/>
  <c r="G7" i="3"/>
  <c r="I20" i="6" l="1"/>
  <c r="J20" i="6" s="1"/>
  <c r="K20" i="6" s="1"/>
  <c r="I9" i="6"/>
  <c r="J9" i="6" s="1"/>
  <c r="K9" i="6" s="1"/>
  <c r="F21" i="6"/>
  <c r="B22" i="6"/>
  <c r="G21" i="6"/>
  <c r="E21" i="6"/>
  <c r="H21" i="6" s="1"/>
  <c r="H10" i="6"/>
  <c r="B11" i="6"/>
  <c r="F7" i="3"/>
  <c r="F9" i="3"/>
  <c r="F10" i="3"/>
  <c r="F11" i="3"/>
  <c r="F12" i="3"/>
  <c r="F13" i="3"/>
  <c r="F14" i="3"/>
  <c r="F15" i="3"/>
  <c r="F16" i="3"/>
  <c r="F17" i="3"/>
  <c r="F18" i="3"/>
  <c r="F19" i="3"/>
  <c r="G18" i="3"/>
  <c r="I19" i="3"/>
  <c r="L19" i="3" s="1"/>
  <c r="J12" i="3"/>
  <c r="J8" i="3"/>
  <c r="I7" i="3"/>
  <c r="L7" i="3" s="1"/>
  <c r="N7" i="3" s="1"/>
  <c r="H19" i="18"/>
  <c r="H19" i="3"/>
  <c r="G19" i="3"/>
  <c r="H18" i="3"/>
  <c r="H17" i="3"/>
  <c r="G17" i="3"/>
  <c r="H16" i="3"/>
  <c r="G16" i="3"/>
  <c r="H15" i="3"/>
  <c r="G15" i="3"/>
  <c r="H14" i="3"/>
  <c r="G14" i="3"/>
  <c r="H13" i="3"/>
  <c r="G13" i="3"/>
  <c r="H12" i="3"/>
  <c r="G12" i="3"/>
  <c r="H11" i="3"/>
  <c r="G11" i="3"/>
  <c r="H10" i="3"/>
  <c r="G10" i="3"/>
  <c r="H9" i="3"/>
  <c r="G9" i="3"/>
  <c r="H8" i="3"/>
  <c r="G8" i="3"/>
  <c r="H7" i="3"/>
  <c r="I21" i="6" l="1"/>
  <c r="J21" i="6" s="1"/>
  <c r="K21" i="6" s="1"/>
  <c r="I10" i="6"/>
  <c r="J10" i="6" s="1"/>
  <c r="K10" i="6" s="1"/>
  <c r="B12" i="6"/>
  <c r="H11" i="6"/>
  <c r="G22" i="6"/>
  <c r="F22" i="6"/>
  <c r="E22" i="6"/>
  <c r="H22" i="6" s="1"/>
  <c r="B23" i="6"/>
  <c r="N19" i="3"/>
  <c r="J1" i="3"/>
  <c r="I1" i="3"/>
  <c r="F1" i="3"/>
  <c r="E1" i="3"/>
  <c r="G23" i="6" l="1"/>
  <c r="I23" i="6" s="1"/>
  <c r="F23" i="6"/>
  <c r="E23" i="6"/>
  <c r="H23" i="6" s="1"/>
  <c r="B24" i="6"/>
  <c r="I22" i="6"/>
  <c r="J22" i="6" s="1"/>
  <c r="K22" i="6" s="1"/>
  <c r="I11" i="6"/>
  <c r="J11" i="6" s="1"/>
  <c r="K11" i="6" s="1"/>
  <c r="F12" i="6"/>
  <c r="B13" i="6"/>
  <c r="E12" i="6"/>
  <c r="H12" i="6" s="1"/>
  <c r="M8" i="3"/>
  <c r="O8" i="3" s="1"/>
  <c r="R8" i="3" s="1"/>
  <c r="M12" i="3"/>
  <c r="O12" i="3" s="1"/>
  <c r="R12" i="3" s="1"/>
  <c r="I36" i="18"/>
  <c r="H36" i="18"/>
  <c r="I35" i="18"/>
  <c r="H35" i="18"/>
  <c r="I34" i="18"/>
  <c r="H34" i="18"/>
  <c r="I33" i="18"/>
  <c r="H33" i="18"/>
  <c r="I32" i="18"/>
  <c r="H32" i="18"/>
  <c r="I31" i="18"/>
  <c r="H31" i="18"/>
  <c r="I30" i="18"/>
  <c r="H30" i="18"/>
  <c r="I29" i="18"/>
  <c r="H29" i="18"/>
  <c r="I28" i="18"/>
  <c r="H28" i="18"/>
  <c r="I27" i="18"/>
  <c r="H27" i="18"/>
  <c r="J27" i="18" s="1"/>
  <c r="K27" i="18" s="1"/>
  <c r="I26" i="18"/>
  <c r="H26" i="18"/>
  <c r="I25" i="18"/>
  <c r="H25" i="18"/>
  <c r="I24" i="18"/>
  <c r="H24" i="18"/>
  <c r="I23" i="18"/>
  <c r="H23" i="18"/>
  <c r="J23" i="18" s="1"/>
  <c r="K23" i="18" s="1"/>
  <c r="I22" i="18"/>
  <c r="H22" i="18"/>
  <c r="I21" i="18"/>
  <c r="H21" i="18"/>
  <c r="I20" i="18"/>
  <c r="H20" i="18"/>
  <c r="I19" i="18"/>
  <c r="J19" i="18" s="1"/>
  <c r="K19" i="18" s="1"/>
  <c r="I18" i="18"/>
  <c r="H18" i="18"/>
  <c r="I17" i="18"/>
  <c r="H17" i="18"/>
  <c r="I16" i="18"/>
  <c r="H16" i="18"/>
  <c r="I15" i="18"/>
  <c r="H15" i="18"/>
  <c r="I14" i="18"/>
  <c r="H14" i="18"/>
  <c r="I13" i="18"/>
  <c r="H13" i="18"/>
  <c r="I12" i="18"/>
  <c r="H12" i="18"/>
  <c r="I11" i="18"/>
  <c r="H11" i="18"/>
  <c r="I10" i="18"/>
  <c r="H10" i="18"/>
  <c r="I9" i="18"/>
  <c r="H9" i="18"/>
  <c r="I8" i="18"/>
  <c r="H8" i="18"/>
  <c r="I7" i="18"/>
  <c r="H7" i="18"/>
  <c r="I6" i="18"/>
  <c r="H6" i="18"/>
  <c r="J6" i="18" s="1"/>
  <c r="K6" i="18" s="1"/>
  <c r="A17" i="18"/>
  <c r="A6" i="18"/>
  <c r="I36" i="17"/>
  <c r="H36" i="17"/>
  <c r="I35" i="17"/>
  <c r="H35" i="17"/>
  <c r="I34" i="17"/>
  <c r="H34" i="17"/>
  <c r="I33" i="17"/>
  <c r="H33" i="17"/>
  <c r="I32" i="17"/>
  <c r="H32" i="17"/>
  <c r="I31" i="17"/>
  <c r="H31" i="17"/>
  <c r="I30" i="17"/>
  <c r="H30" i="17"/>
  <c r="I29" i="17"/>
  <c r="H29" i="17"/>
  <c r="I28" i="17"/>
  <c r="H28" i="17"/>
  <c r="I27" i="17"/>
  <c r="H27" i="17"/>
  <c r="J27" i="17" s="1"/>
  <c r="K27" i="17" s="1"/>
  <c r="I26" i="17"/>
  <c r="H26" i="17"/>
  <c r="I25" i="17"/>
  <c r="H25" i="17"/>
  <c r="I24" i="17"/>
  <c r="H24" i="17"/>
  <c r="I23" i="17"/>
  <c r="H23" i="17"/>
  <c r="I22" i="17"/>
  <c r="H22" i="17"/>
  <c r="I21" i="17"/>
  <c r="H21" i="17"/>
  <c r="I20" i="17"/>
  <c r="H20" i="17"/>
  <c r="I19" i="17"/>
  <c r="H19" i="17"/>
  <c r="I18" i="17"/>
  <c r="H18" i="17"/>
  <c r="I17" i="17"/>
  <c r="H17" i="17"/>
  <c r="I16" i="17"/>
  <c r="H16" i="17"/>
  <c r="I15" i="17"/>
  <c r="H15" i="17"/>
  <c r="I14" i="17"/>
  <c r="H14" i="17"/>
  <c r="I13" i="17"/>
  <c r="H13" i="17"/>
  <c r="I12" i="17"/>
  <c r="H12" i="17"/>
  <c r="I11" i="17"/>
  <c r="H11" i="17"/>
  <c r="I10" i="17"/>
  <c r="H10" i="17"/>
  <c r="I9" i="17"/>
  <c r="H9" i="17"/>
  <c r="I8" i="17"/>
  <c r="H8" i="17"/>
  <c r="J8" i="17" s="1"/>
  <c r="K8" i="17" s="1"/>
  <c r="I7" i="17"/>
  <c r="H7" i="17"/>
  <c r="I6" i="17"/>
  <c r="H6" i="17"/>
  <c r="J6" i="17" s="1"/>
  <c r="K6" i="17" s="1"/>
  <c r="C17" i="17"/>
  <c r="C18" i="17" s="1"/>
  <c r="C19" i="17" s="1"/>
  <c r="C20" i="17" s="1"/>
  <c r="C21" i="17" s="1"/>
  <c r="C22" i="17" s="1"/>
  <c r="C23" i="17" s="1"/>
  <c r="C24" i="17" s="1"/>
  <c r="C25" i="17" s="1"/>
  <c r="C26" i="17" s="1"/>
  <c r="C27" i="17" s="1"/>
  <c r="C28" i="17" s="1"/>
  <c r="C29" i="17" s="1"/>
  <c r="C30" i="17" s="1"/>
  <c r="C31" i="17" s="1"/>
  <c r="C32" i="17" s="1"/>
  <c r="C33" i="17" s="1"/>
  <c r="C34" i="17" s="1"/>
  <c r="C35" i="17" s="1"/>
  <c r="C36" i="17" s="1"/>
  <c r="A17" i="17"/>
  <c r="A6" i="17"/>
  <c r="I36" i="16"/>
  <c r="H36" i="16"/>
  <c r="I35" i="16"/>
  <c r="H35" i="16"/>
  <c r="I34" i="16"/>
  <c r="H34" i="16"/>
  <c r="I33" i="16"/>
  <c r="H33" i="16"/>
  <c r="J33" i="16" s="1"/>
  <c r="K33" i="16" s="1"/>
  <c r="I32" i="16"/>
  <c r="H32" i="16"/>
  <c r="I31" i="16"/>
  <c r="H31" i="16"/>
  <c r="I30" i="16"/>
  <c r="H30" i="16"/>
  <c r="I29" i="16"/>
  <c r="H29" i="16"/>
  <c r="I28" i="16"/>
  <c r="H28" i="16"/>
  <c r="I27" i="16"/>
  <c r="H27" i="16"/>
  <c r="I26" i="16"/>
  <c r="H26" i="16"/>
  <c r="I25" i="16"/>
  <c r="H25" i="16"/>
  <c r="I24" i="16"/>
  <c r="H24" i="16"/>
  <c r="I23" i="16"/>
  <c r="H23" i="16"/>
  <c r="I22" i="16"/>
  <c r="H22" i="16"/>
  <c r="I21" i="16"/>
  <c r="H21" i="16"/>
  <c r="J21" i="16" s="1"/>
  <c r="K21" i="16" s="1"/>
  <c r="I20" i="16"/>
  <c r="H20" i="16"/>
  <c r="I19" i="16"/>
  <c r="H19" i="16"/>
  <c r="I18" i="16"/>
  <c r="H18" i="16"/>
  <c r="I17" i="16"/>
  <c r="H17" i="16"/>
  <c r="I16" i="16"/>
  <c r="H16" i="16"/>
  <c r="I15" i="16"/>
  <c r="H15" i="16"/>
  <c r="J15" i="16" s="1"/>
  <c r="K15" i="16" s="1"/>
  <c r="I14" i="16"/>
  <c r="H14" i="16"/>
  <c r="I13" i="16"/>
  <c r="H13" i="16"/>
  <c r="I12" i="16"/>
  <c r="H12" i="16"/>
  <c r="I11" i="16"/>
  <c r="H11" i="16"/>
  <c r="I10" i="16"/>
  <c r="H10" i="16"/>
  <c r="I9" i="16"/>
  <c r="H9" i="16"/>
  <c r="I8" i="16"/>
  <c r="H8" i="16"/>
  <c r="I7" i="16"/>
  <c r="H7" i="16"/>
  <c r="I6" i="16"/>
  <c r="H6" i="16"/>
  <c r="A17" i="16"/>
  <c r="A6" i="16"/>
  <c r="I36" i="15"/>
  <c r="H36" i="15"/>
  <c r="I35" i="15"/>
  <c r="H35" i="15"/>
  <c r="I34" i="15"/>
  <c r="H34" i="15"/>
  <c r="I33" i="15"/>
  <c r="H33" i="15"/>
  <c r="I32" i="15"/>
  <c r="H32" i="15"/>
  <c r="I31" i="15"/>
  <c r="H31" i="15"/>
  <c r="I30" i="15"/>
  <c r="H30" i="15"/>
  <c r="I29" i="15"/>
  <c r="H29" i="15"/>
  <c r="I28" i="15"/>
  <c r="H28" i="15"/>
  <c r="I27" i="15"/>
  <c r="H27" i="15"/>
  <c r="I26" i="15"/>
  <c r="H26" i="15"/>
  <c r="I25" i="15"/>
  <c r="H25" i="15"/>
  <c r="I24" i="15"/>
  <c r="H24" i="15"/>
  <c r="I23" i="15"/>
  <c r="H23" i="15"/>
  <c r="I22" i="15"/>
  <c r="H22" i="15"/>
  <c r="I21" i="15"/>
  <c r="H21" i="15"/>
  <c r="I20" i="15"/>
  <c r="H20" i="15"/>
  <c r="I19" i="15"/>
  <c r="H19" i="15"/>
  <c r="I18" i="15"/>
  <c r="H18" i="15"/>
  <c r="I17" i="15"/>
  <c r="H17" i="15"/>
  <c r="I16" i="15"/>
  <c r="H16" i="15"/>
  <c r="I15" i="15"/>
  <c r="H15" i="15"/>
  <c r="I14" i="15"/>
  <c r="H14" i="15"/>
  <c r="I13" i="15"/>
  <c r="H13" i="15"/>
  <c r="I12" i="15"/>
  <c r="H12" i="15"/>
  <c r="I11" i="15"/>
  <c r="H11" i="15"/>
  <c r="I10" i="15"/>
  <c r="H10" i="15"/>
  <c r="I9" i="15"/>
  <c r="H9" i="15"/>
  <c r="I8" i="15"/>
  <c r="H8" i="15"/>
  <c r="I7" i="15"/>
  <c r="H7" i="15"/>
  <c r="I6" i="15"/>
  <c r="H6" i="15"/>
  <c r="A17" i="15"/>
  <c r="A6" i="15"/>
  <c r="A17" i="14"/>
  <c r="A6" i="14"/>
  <c r="I36" i="13"/>
  <c r="H36" i="13"/>
  <c r="I35" i="13"/>
  <c r="H35" i="13"/>
  <c r="I34" i="13"/>
  <c r="H34" i="13"/>
  <c r="I33" i="13"/>
  <c r="H33" i="13"/>
  <c r="I32" i="13"/>
  <c r="H32" i="13"/>
  <c r="I31" i="13"/>
  <c r="H31" i="13"/>
  <c r="I30" i="13"/>
  <c r="H30" i="13"/>
  <c r="I29" i="13"/>
  <c r="H29" i="13"/>
  <c r="I28" i="13"/>
  <c r="H28" i="13"/>
  <c r="I27" i="13"/>
  <c r="H27" i="13"/>
  <c r="I26" i="13"/>
  <c r="H26" i="13"/>
  <c r="I25" i="13"/>
  <c r="H25" i="13"/>
  <c r="I24" i="13"/>
  <c r="H24" i="13"/>
  <c r="I23" i="13"/>
  <c r="H23" i="13"/>
  <c r="I22" i="13"/>
  <c r="H22" i="13"/>
  <c r="I21" i="13"/>
  <c r="H21" i="13"/>
  <c r="I20" i="13"/>
  <c r="H20" i="13"/>
  <c r="I19" i="13"/>
  <c r="H19" i="13"/>
  <c r="I18" i="13"/>
  <c r="H18" i="13"/>
  <c r="I17" i="13"/>
  <c r="H17" i="13"/>
  <c r="I16" i="13"/>
  <c r="H16" i="13"/>
  <c r="I15" i="13"/>
  <c r="H15" i="13"/>
  <c r="I14" i="13"/>
  <c r="H14" i="13"/>
  <c r="I13" i="13"/>
  <c r="H13" i="13"/>
  <c r="I12" i="13"/>
  <c r="H12" i="13"/>
  <c r="I11" i="13"/>
  <c r="H11" i="13"/>
  <c r="I10" i="13"/>
  <c r="H10" i="13"/>
  <c r="I9" i="13"/>
  <c r="H9" i="13"/>
  <c r="I8" i="13"/>
  <c r="H8" i="13"/>
  <c r="I7" i="13"/>
  <c r="H7" i="13"/>
  <c r="I6" i="13"/>
  <c r="H6" i="13"/>
  <c r="I3" i="13"/>
  <c r="H3" i="13"/>
  <c r="A17" i="13" s="1"/>
  <c r="E3" i="13"/>
  <c r="D3" i="13"/>
  <c r="A6" i="13" s="1"/>
  <c r="I36" i="12"/>
  <c r="H36" i="12"/>
  <c r="I35" i="12"/>
  <c r="H35" i="12"/>
  <c r="I34" i="12"/>
  <c r="H34" i="12"/>
  <c r="I33" i="12"/>
  <c r="H33" i="12"/>
  <c r="I32" i="12"/>
  <c r="H32" i="12"/>
  <c r="I31" i="12"/>
  <c r="H31" i="12"/>
  <c r="I30" i="12"/>
  <c r="H30" i="12"/>
  <c r="I29" i="12"/>
  <c r="H29" i="12"/>
  <c r="I28" i="12"/>
  <c r="H28" i="12"/>
  <c r="I27" i="12"/>
  <c r="H27" i="12"/>
  <c r="I26" i="12"/>
  <c r="H26" i="12"/>
  <c r="I25" i="12"/>
  <c r="H25" i="12"/>
  <c r="I24" i="12"/>
  <c r="H24" i="12"/>
  <c r="I23" i="12"/>
  <c r="H23" i="12"/>
  <c r="I22" i="12"/>
  <c r="H22" i="12"/>
  <c r="I21" i="12"/>
  <c r="H21" i="12"/>
  <c r="I20" i="12"/>
  <c r="H20" i="12"/>
  <c r="I19" i="12"/>
  <c r="H19" i="12"/>
  <c r="I18" i="12"/>
  <c r="H18" i="12"/>
  <c r="I17" i="12"/>
  <c r="H17" i="12"/>
  <c r="I16" i="12"/>
  <c r="H16" i="12"/>
  <c r="I15" i="12"/>
  <c r="H15" i="12"/>
  <c r="I14" i="12"/>
  <c r="H14" i="12"/>
  <c r="I13" i="12"/>
  <c r="H13" i="12"/>
  <c r="I12" i="12"/>
  <c r="H12" i="12"/>
  <c r="I11" i="12"/>
  <c r="H11" i="12"/>
  <c r="I10" i="12"/>
  <c r="H10" i="12"/>
  <c r="I9" i="12"/>
  <c r="H9" i="12"/>
  <c r="I8" i="12"/>
  <c r="H8" i="12"/>
  <c r="I7" i="12"/>
  <c r="H7" i="12"/>
  <c r="I6" i="12"/>
  <c r="H6" i="12"/>
  <c r="A17" i="12"/>
  <c r="A6" i="12"/>
  <c r="I36" i="11"/>
  <c r="H36" i="11"/>
  <c r="I35" i="11"/>
  <c r="H35" i="11"/>
  <c r="I34" i="11"/>
  <c r="H34" i="11"/>
  <c r="I33" i="11"/>
  <c r="H33" i="11"/>
  <c r="I32" i="11"/>
  <c r="H32" i="11"/>
  <c r="I31" i="11"/>
  <c r="H31" i="11"/>
  <c r="I30" i="11"/>
  <c r="H30" i="11"/>
  <c r="I29" i="11"/>
  <c r="H29" i="11"/>
  <c r="I28" i="11"/>
  <c r="H28" i="11"/>
  <c r="I27" i="11"/>
  <c r="H27" i="11"/>
  <c r="I26" i="11"/>
  <c r="H26" i="11"/>
  <c r="I25" i="11"/>
  <c r="H25" i="11"/>
  <c r="I24" i="11"/>
  <c r="H24" i="11"/>
  <c r="I23" i="11"/>
  <c r="H23" i="11"/>
  <c r="I22" i="11"/>
  <c r="H22" i="11"/>
  <c r="I21" i="11"/>
  <c r="H21" i="11"/>
  <c r="I20" i="11"/>
  <c r="H20" i="11"/>
  <c r="I19" i="11"/>
  <c r="H19" i="11"/>
  <c r="I18" i="11"/>
  <c r="H18" i="11"/>
  <c r="I17" i="11"/>
  <c r="H17" i="11"/>
  <c r="I16" i="11"/>
  <c r="H16" i="11"/>
  <c r="I15" i="11"/>
  <c r="H15" i="11"/>
  <c r="J15" i="11" s="1"/>
  <c r="K15" i="11" s="1"/>
  <c r="I14" i="11"/>
  <c r="H14" i="11"/>
  <c r="I13" i="11"/>
  <c r="H13" i="11"/>
  <c r="I12" i="11"/>
  <c r="H12" i="11"/>
  <c r="I11" i="11"/>
  <c r="H11" i="11"/>
  <c r="I10" i="11"/>
  <c r="H10" i="11"/>
  <c r="I9" i="11"/>
  <c r="H9" i="11"/>
  <c r="I8" i="11"/>
  <c r="H8" i="11"/>
  <c r="I7" i="11"/>
  <c r="H7" i="11"/>
  <c r="J7" i="11" s="1"/>
  <c r="K7" i="11" s="1"/>
  <c r="I6" i="11"/>
  <c r="H6" i="11"/>
  <c r="C17" i="11"/>
  <c r="C18" i="11" s="1"/>
  <c r="C19" i="11" s="1"/>
  <c r="C20" i="11" s="1"/>
  <c r="C21" i="11" s="1"/>
  <c r="C22" i="11" s="1"/>
  <c r="C23" i="11" s="1"/>
  <c r="C24" i="11" s="1"/>
  <c r="C25" i="11" s="1"/>
  <c r="C26" i="11" s="1"/>
  <c r="C27" i="11" s="1"/>
  <c r="C28" i="11" s="1"/>
  <c r="C29" i="11" s="1"/>
  <c r="C30" i="11" s="1"/>
  <c r="C31" i="11" s="1"/>
  <c r="C32" i="11" s="1"/>
  <c r="C33" i="11" s="1"/>
  <c r="C34" i="11" s="1"/>
  <c r="C35" i="11" s="1"/>
  <c r="C36" i="11" s="1"/>
  <c r="A17" i="11"/>
  <c r="A6" i="11"/>
  <c r="I36" i="10"/>
  <c r="H36" i="10"/>
  <c r="J36" i="10" s="1"/>
  <c r="K36" i="10" s="1"/>
  <c r="I35" i="10"/>
  <c r="H35" i="10"/>
  <c r="I34" i="10"/>
  <c r="H34" i="10"/>
  <c r="J34" i="10" s="1"/>
  <c r="K34" i="10" s="1"/>
  <c r="J33" i="10"/>
  <c r="K33" i="10" s="1"/>
  <c r="I33" i="10"/>
  <c r="H33" i="10"/>
  <c r="I32" i="10"/>
  <c r="H32" i="10"/>
  <c r="I31" i="10"/>
  <c r="H31" i="10"/>
  <c r="J31" i="10" s="1"/>
  <c r="K31" i="10" s="1"/>
  <c r="I30" i="10"/>
  <c r="H30" i="10"/>
  <c r="I29" i="10"/>
  <c r="H29" i="10"/>
  <c r="I28" i="10"/>
  <c r="H28" i="10"/>
  <c r="I27" i="10"/>
  <c r="H27" i="10"/>
  <c r="I26" i="10"/>
  <c r="H26" i="10"/>
  <c r="I25" i="10"/>
  <c r="H25" i="10"/>
  <c r="I24" i="10"/>
  <c r="H24" i="10"/>
  <c r="I23" i="10"/>
  <c r="H23" i="10"/>
  <c r="J23" i="10" s="1"/>
  <c r="K23" i="10" s="1"/>
  <c r="I22" i="10"/>
  <c r="H22" i="10"/>
  <c r="I21" i="10"/>
  <c r="H21" i="10"/>
  <c r="J21" i="10" s="1"/>
  <c r="K21" i="10" s="1"/>
  <c r="I20" i="10"/>
  <c r="H20" i="10"/>
  <c r="I19" i="10"/>
  <c r="H19" i="10"/>
  <c r="J19" i="10" s="1"/>
  <c r="K19" i="10" s="1"/>
  <c r="I18" i="10"/>
  <c r="H18" i="10"/>
  <c r="I17" i="10"/>
  <c r="H17" i="10"/>
  <c r="J17" i="10" s="1"/>
  <c r="K17" i="10" s="1"/>
  <c r="I16" i="10"/>
  <c r="H16" i="10"/>
  <c r="I15" i="10"/>
  <c r="H15" i="10"/>
  <c r="J15" i="10" s="1"/>
  <c r="K15" i="10" s="1"/>
  <c r="I14" i="10"/>
  <c r="H14" i="10"/>
  <c r="J14" i="10" s="1"/>
  <c r="K14" i="10" s="1"/>
  <c r="I13" i="10"/>
  <c r="H13" i="10"/>
  <c r="I12" i="10"/>
  <c r="H12" i="10"/>
  <c r="J12" i="10" s="1"/>
  <c r="K12" i="10" s="1"/>
  <c r="I11" i="10"/>
  <c r="H11" i="10"/>
  <c r="I10" i="10"/>
  <c r="H10" i="10"/>
  <c r="J9" i="10"/>
  <c r="K9" i="10" s="1"/>
  <c r="I9" i="10"/>
  <c r="H9" i="10"/>
  <c r="I8" i="10"/>
  <c r="H8" i="10"/>
  <c r="J8" i="10" s="1"/>
  <c r="K8" i="10" s="1"/>
  <c r="J7" i="10"/>
  <c r="K7" i="10" s="1"/>
  <c r="I7" i="10"/>
  <c r="H7" i="10"/>
  <c r="I6" i="10"/>
  <c r="H6" i="10"/>
  <c r="I3" i="10"/>
  <c r="C17" i="10" s="1"/>
  <c r="C18" i="10" s="1"/>
  <c r="C19" i="10" s="1"/>
  <c r="C20" i="10" s="1"/>
  <c r="C21" i="10" s="1"/>
  <c r="C22" i="10" s="1"/>
  <c r="C23" i="10" s="1"/>
  <c r="C24" i="10" s="1"/>
  <c r="C25" i="10" s="1"/>
  <c r="C26" i="10" s="1"/>
  <c r="C27" i="10" s="1"/>
  <c r="C28" i="10" s="1"/>
  <c r="C29" i="10" s="1"/>
  <c r="C30" i="10" s="1"/>
  <c r="C31" i="10" s="1"/>
  <c r="C32" i="10" s="1"/>
  <c r="C33" i="10" s="1"/>
  <c r="C34" i="10" s="1"/>
  <c r="C35" i="10" s="1"/>
  <c r="C36" i="10" s="1"/>
  <c r="H3" i="10"/>
  <c r="A17" i="10" s="1"/>
  <c r="E3" i="10"/>
  <c r="D3" i="10"/>
  <c r="A6" i="10" s="1"/>
  <c r="B17" i="2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A17" i="2"/>
  <c r="I36" i="9"/>
  <c r="H36" i="9"/>
  <c r="I35" i="9"/>
  <c r="H35" i="9"/>
  <c r="I34" i="9"/>
  <c r="H34" i="9"/>
  <c r="I33" i="9"/>
  <c r="H33" i="9"/>
  <c r="I32" i="9"/>
  <c r="H32" i="9"/>
  <c r="I31" i="9"/>
  <c r="H31" i="9"/>
  <c r="I30" i="9"/>
  <c r="H30" i="9"/>
  <c r="I29" i="9"/>
  <c r="H29" i="9"/>
  <c r="I28" i="9"/>
  <c r="H28" i="9"/>
  <c r="I27" i="9"/>
  <c r="H27" i="9"/>
  <c r="I26" i="9"/>
  <c r="H26" i="9"/>
  <c r="I25" i="9"/>
  <c r="H25" i="9"/>
  <c r="I24" i="9"/>
  <c r="H24" i="9"/>
  <c r="I23" i="9"/>
  <c r="H23" i="9"/>
  <c r="I22" i="9"/>
  <c r="H22" i="9"/>
  <c r="I21" i="9"/>
  <c r="H21" i="9"/>
  <c r="I20" i="9"/>
  <c r="H20" i="9"/>
  <c r="I19" i="9"/>
  <c r="H19" i="9"/>
  <c r="I18" i="9"/>
  <c r="H18" i="9"/>
  <c r="I17" i="9"/>
  <c r="H17" i="9"/>
  <c r="I16" i="9"/>
  <c r="H16" i="9"/>
  <c r="I15" i="9"/>
  <c r="H15" i="9"/>
  <c r="I14" i="9"/>
  <c r="H14" i="9"/>
  <c r="I13" i="9"/>
  <c r="H13" i="9"/>
  <c r="I12" i="9"/>
  <c r="H12" i="9"/>
  <c r="I11" i="9"/>
  <c r="H11" i="9"/>
  <c r="I10" i="9"/>
  <c r="H10" i="9"/>
  <c r="I9" i="9"/>
  <c r="H9" i="9"/>
  <c r="I8" i="9"/>
  <c r="H8" i="9"/>
  <c r="I7" i="9"/>
  <c r="H7" i="9"/>
  <c r="I6" i="9"/>
  <c r="H6" i="9"/>
  <c r="C17" i="9"/>
  <c r="C18" i="9" s="1"/>
  <c r="C19" i="9" s="1"/>
  <c r="C20" i="9" s="1"/>
  <c r="C21" i="9" s="1"/>
  <c r="C22" i="9" s="1"/>
  <c r="C23" i="9" s="1"/>
  <c r="C24" i="9" s="1"/>
  <c r="C25" i="9" s="1"/>
  <c r="C26" i="9" s="1"/>
  <c r="C27" i="9" s="1"/>
  <c r="C28" i="9" s="1"/>
  <c r="C29" i="9" s="1"/>
  <c r="C30" i="9" s="1"/>
  <c r="C31" i="9" s="1"/>
  <c r="C32" i="9" s="1"/>
  <c r="C33" i="9" s="1"/>
  <c r="C34" i="9" s="1"/>
  <c r="C35" i="9" s="1"/>
  <c r="C36" i="9" s="1"/>
  <c r="B17" i="9"/>
  <c r="A6" i="9"/>
  <c r="I36" i="8"/>
  <c r="H36" i="8"/>
  <c r="I35" i="8"/>
  <c r="H35" i="8"/>
  <c r="I34" i="8"/>
  <c r="H34" i="8"/>
  <c r="I33" i="8"/>
  <c r="H33" i="8"/>
  <c r="I32" i="8"/>
  <c r="H32" i="8"/>
  <c r="I31" i="8"/>
  <c r="H31" i="8"/>
  <c r="I30" i="8"/>
  <c r="H30" i="8"/>
  <c r="I29" i="8"/>
  <c r="H29" i="8"/>
  <c r="I28" i="8"/>
  <c r="H28" i="8"/>
  <c r="I27" i="8"/>
  <c r="H27" i="8"/>
  <c r="I26" i="8"/>
  <c r="H26" i="8"/>
  <c r="I25" i="8"/>
  <c r="H25" i="8"/>
  <c r="I24" i="8"/>
  <c r="H24" i="8"/>
  <c r="I23" i="8"/>
  <c r="H23" i="8"/>
  <c r="I22" i="8"/>
  <c r="H22" i="8"/>
  <c r="I21" i="8"/>
  <c r="H21" i="8"/>
  <c r="I20" i="8"/>
  <c r="H20" i="8"/>
  <c r="I19" i="8"/>
  <c r="H19" i="8"/>
  <c r="I18" i="8"/>
  <c r="H18" i="8"/>
  <c r="I17" i="8"/>
  <c r="H17" i="8"/>
  <c r="I16" i="8"/>
  <c r="H16" i="8"/>
  <c r="I15" i="8"/>
  <c r="H15" i="8"/>
  <c r="I14" i="8"/>
  <c r="H14" i="8"/>
  <c r="I13" i="8"/>
  <c r="H13" i="8"/>
  <c r="I12" i="8"/>
  <c r="H12" i="8"/>
  <c r="I11" i="8"/>
  <c r="H11" i="8"/>
  <c r="I10" i="8"/>
  <c r="H10" i="8"/>
  <c r="I9" i="8"/>
  <c r="H9" i="8"/>
  <c r="I8" i="8"/>
  <c r="H8" i="8"/>
  <c r="I7" i="8"/>
  <c r="H7" i="8"/>
  <c r="I6" i="8"/>
  <c r="H6" i="8"/>
  <c r="A17" i="8"/>
  <c r="A6" i="8"/>
  <c r="I36" i="7"/>
  <c r="H36" i="7"/>
  <c r="J36" i="7" s="1"/>
  <c r="K36" i="7" s="1"/>
  <c r="I35" i="7"/>
  <c r="H35" i="7"/>
  <c r="J35" i="7" s="1"/>
  <c r="K35" i="7" s="1"/>
  <c r="I34" i="7"/>
  <c r="H34" i="7"/>
  <c r="I33" i="7"/>
  <c r="H33" i="7"/>
  <c r="I32" i="7"/>
  <c r="H32" i="7"/>
  <c r="I31" i="7"/>
  <c r="H31" i="7"/>
  <c r="J31" i="7" s="1"/>
  <c r="K31" i="7" s="1"/>
  <c r="I30" i="7"/>
  <c r="H30" i="7"/>
  <c r="I29" i="7"/>
  <c r="H29" i="7"/>
  <c r="I28" i="7"/>
  <c r="H28" i="7"/>
  <c r="I27" i="7"/>
  <c r="H27" i="7"/>
  <c r="I26" i="7"/>
  <c r="H26" i="7"/>
  <c r="I25" i="7"/>
  <c r="H25" i="7"/>
  <c r="I24" i="7"/>
  <c r="H24" i="7"/>
  <c r="I23" i="7"/>
  <c r="H23" i="7"/>
  <c r="J23" i="7" s="1"/>
  <c r="K23" i="7" s="1"/>
  <c r="I22" i="7"/>
  <c r="H22" i="7"/>
  <c r="I21" i="7"/>
  <c r="H21" i="7"/>
  <c r="I20" i="7"/>
  <c r="H20" i="7"/>
  <c r="I19" i="7"/>
  <c r="H19" i="7"/>
  <c r="J19" i="7" s="1"/>
  <c r="K19" i="7" s="1"/>
  <c r="I18" i="7"/>
  <c r="H18" i="7"/>
  <c r="I17" i="7"/>
  <c r="H17" i="7"/>
  <c r="J17" i="7" s="1"/>
  <c r="K17" i="7" s="1"/>
  <c r="I16" i="7"/>
  <c r="H16" i="7"/>
  <c r="I15" i="7"/>
  <c r="H15" i="7"/>
  <c r="I14" i="7"/>
  <c r="H14" i="7"/>
  <c r="I13" i="7"/>
  <c r="H13" i="7"/>
  <c r="I12" i="7"/>
  <c r="H12" i="7"/>
  <c r="I11" i="7"/>
  <c r="H11" i="7"/>
  <c r="I10" i="7"/>
  <c r="H10" i="7"/>
  <c r="I9" i="7"/>
  <c r="H9" i="7"/>
  <c r="I8" i="7"/>
  <c r="H8" i="7"/>
  <c r="I7" i="7"/>
  <c r="H7" i="7"/>
  <c r="I6" i="7"/>
  <c r="H6" i="7"/>
  <c r="J6" i="7" s="1"/>
  <c r="K6" i="7" s="1"/>
  <c r="B17" i="7"/>
  <c r="A6" i="7"/>
  <c r="Q7" i="3"/>
  <c r="Q19" i="3"/>
  <c r="B7" i="2"/>
  <c r="B8" i="2" s="1"/>
  <c r="B9" i="2" s="1"/>
  <c r="B10" i="2" s="1"/>
  <c r="B11" i="2" s="1"/>
  <c r="B12" i="2" s="1"/>
  <c r="B13" i="2" s="1"/>
  <c r="B14" i="2" s="1"/>
  <c r="B15" i="2" s="1"/>
  <c r="B16" i="2" s="1"/>
  <c r="H24" i="2"/>
  <c r="J7" i="13" l="1"/>
  <c r="K7" i="13" s="1"/>
  <c r="J9" i="13"/>
  <c r="K9" i="13" s="1"/>
  <c r="J11" i="13"/>
  <c r="K11" i="13" s="1"/>
  <c r="J21" i="13"/>
  <c r="K21" i="13" s="1"/>
  <c r="J27" i="13"/>
  <c r="K27" i="13" s="1"/>
  <c r="J33" i="13"/>
  <c r="K33" i="13" s="1"/>
  <c r="J6" i="15"/>
  <c r="K6" i="15" s="1"/>
  <c r="J14" i="15"/>
  <c r="K14" i="15" s="1"/>
  <c r="J18" i="15"/>
  <c r="K18" i="15" s="1"/>
  <c r="J26" i="15"/>
  <c r="K26" i="15" s="1"/>
  <c r="J36" i="15"/>
  <c r="K36" i="15" s="1"/>
  <c r="J33" i="18"/>
  <c r="K33" i="18" s="1"/>
  <c r="J35" i="18"/>
  <c r="K35" i="18" s="1"/>
  <c r="J10" i="12"/>
  <c r="K10" i="12" s="1"/>
  <c r="J18" i="12"/>
  <c r="K18" i="12" s="1"/>
  <c r="J30" i="12"/>
  <c r="K30" i="12" s="1"/>
  <c r="J21" i="18"/>
  <c r="K21" i="18" s="1"/>
  <c r="J12" i="17"/>
  <c r="K12" i="17" s="1"/>
  <c r="J7" i="7"/>
  <c r="K7" i="7" s="1"/>
  <c r="J6" i="8"/>
  <c r="K6" i="8" s="1"/>
  <c r="I12" i="6"/>
  <c r="J12" i="6" s="1"/>
  <c r="K12" i="6" s="1"/>
  <c r="J22" i="8"/>
  <c r="K22" i="8" s="1"/>
  <c r="J34" i="8"/>
  <c r="K34" i="8" s="1"/>
  <c r="J11" i="9"/>
  <c r="K11" i="9" s="1"/>
  <c r="J13" i="9"/>
  <c r="K13" i="9" s="1"/>
  <c r="J15" i="9"/>
  <c r="K15" i="9" s="1"/>
  <c r="J23" i="9"/>
  <c r="K23" i="9" s="1"/>
  <c r="J27" i="9"/>
  <c r="K27" i="9" s="1"/>
  <c r="J16" i="10"/>
  <c r="K16" i="10" s="1"/>
  <c r="J20" i="10"/>
  <c r="K20" i="10" s="1"/>
  <c r="J22" i="10"/>
  <c r="K22" i="10" s="1"/>
  <c r="J27" i="10"/>
  <c r="K27" i="10" s="1"/>
  <c r="J35" i="10"/>
  <c r="K35" i="10" s="1"/>
  <c r="J32" i="11"/>
  <c r="K32" i="11" s="1"/>
  <c r="J11" i="12"/>
  <c r="K11" i="12" s="1"/>
  <c r="J8" i="13"/>
  <c r="K8" i="13" s="1"/>
  <c r="J10" i="13"/>
  <c r="K10" i="13" s="1"/>
  <c r="J12" i="13"/>
  <c r="K12" i="13" s="1"/>
  <c r="J6" i="16"/>
  <c r="K6" i="16" s="1"/>
  <c r="J13" i="17"/>
  <c r="K13" i="17" s="1"/>
  <c r="J34" i="18"/>
  <c r="K34" i="18" s="1"/>
  <c r="J15" i="8"/>
  <c r="K15" i="8" s="1"/>
  <c r="J21" i="8"/>
  <c r="K21" i="8" s="1"/>
  <c r="J27" i="8"/>
  <c r="K27" i="8" s="1"/>
  <c r="J6" i="9"/>
  <c r="K6" i="9" s="1"/>
  <c r="J30" i="9"/>
  <c r="K30" i="9" s="1"/>
  <c r="J36" i="9"/>
  <c r="K36" i="9" s="1"/>
  <c r="J6" i="10"/>
  <c r="K6" i="10" s="1"/>
  <c r="J11" i="10"/>
  <c r="K11" i="10" s="1"/>
  <c r="J13" i="10"/>
  <c r="K13" i="10" s="1"/>
  <c r="J24" i="10"/>
  <c r="K24" i="10" s="1"/>
  <c r="J28" i="10"/>
  <c r="K28" i="10" s="1"/>
  <c r="J30" i="10"/>
  <c r="K30" i="10" s="1"/>
  <c r="G13" i="6"/>
  <c r="F13" i="6"/>
  <c r="B14" i="6"/>
  <c r="E13" i="6"/>
  <c r="H13" i="6" s="1"/>
  <c r="E24" i="6"/>
  <c r="H24" i="6" s="1"/>
  <c r="B25" i="6"/>
  <c r="F24" i="6"/>
  <c r="G24" i="6"/>
  <c r="J23" i="6"/>
  <c r="K23" i="6" s="1"/>
  <c r="J34" i="7"/>
  <c r="K34" i="7" s="1"/>
  <c r="J16" i="9"/>
  <c r="K16" i="9" s="1"/>
  <c r="J24" i="12"/>
  <c r="K24" i="12" s="1"/>
  <c r="J36" i="12"/>
  <c r="K36" i="12" s="1"/>
  <c r="J16" i="15"/>
  <c r="K16" i="15" s="1"/>
  <c r="J7" i="16"/>
  <c r="K7" i="16" s="1"/>
  <c r="J19" i="16"/>
  <c r="K19" i="16" s="1"/>
  <c r="J31" i="9"/>
  <c r="K31" i="9" s="1"/>
  <c r="J12" i="12"/>
  <c r="K12" i="12" s="1"/>
  <c r="J10" i="17"/>
  <c r="K10" i="17" s="1"/>
  <c r="J22" i="12"/>
  <c r="K22" i="12" s="1"/>
  <c r="J23" i="12"/>
  <c r="K23" i="12" s="1"/>
  <c r="J10" i="7"/>
  <c r="K10" i="7" s="1"/>
  <c r="J22" i="7"/>
  <c r="K22" i="7" s="1"/>
  <c r="J11" i="7"/>
  <c r="K11" i="7" s="1"/>
  <c r="J13" i="8"/>
  <c r="K13" i="8" s="1"/>
  <c r="J25" i="8"/>
  <c r="K25" i="8" s="1"/>
  <c r="J14" i="8"/>
  <c r="K14" i="8" s="1"/>
  <c r="J26" i="8"/>
  <c r="K26" i="8" s="1"/>
  <c r="J19" i="9"/>
  <c r="K19" i="9" s="1"/>
  <c r="J13" i="11"/>
  <c r="K13" i="11" s="1"/>
  <c r="J28" i="12"/>
  <c r="K28" i="12" s="1"/>
  <c r="J19" i="13"/>
  <c r="K19" i="13" s="1"/>
  <c r="J31" i="13"/>
  <c r="K31" i="13" s="1"/>
  <c r="J19" i="17"/>
  <c r="K19" i="17" s="1"/>
  <c r="J10" i="18"/>
  <c r="K10" i="18" s="1"/>
  <c r="J17" i="12"/>
  <c r="K17" i="12" s="1"/>
  <c r="J29" i="12"/>
  <c r="K29" i="12" s="1"/>
  <c r="J20" i="13"/>
  <c r="K20" i="13" s="1"/>
  <c r="J21" i="17"/>
  <c r="K21" i="17" s="1"/>
  <c r="J20" i="12"/>
  <c r="K20" i="12" s="1"/>
  <c r="J32" i="12"/>
  <c r="K32" i="12" s="1"/>
  <c r="J6" i="11"/>
  <c r="K6" i="11" s="1"/>
  <c r="D12" i="3" s="1"/>
  <c r="J18" i="11"/>
  <c r="K18" i="11" s="1"/>
  <c r="J9" i="12"/>
  <c r="K9" i="12" s="1"/>
  <c r="J21" i="12"/>
  <c r="K21" i="12" s="1"/>
  <c r="J36" i="13"/>
  <c r="K36" i="13" s="1"/>
  <c r="J15" i="18"/>
  <c r="K15" i="18" s="1"/>
  <c r="J35" i="17"/>
  <c r="K35" i="17" s="1"/>
  <c r="J35" i="9"/>
  <c r="K35" i="9" s="1"/>
  <c r="J28" i="15"/>
  <c r="K28" i="15" s="1"/>
  <c r="J27" i="11"/>
  <c r="K27" i="11" s="1"/>
  <c r="A17" i="9"/>
  <c r="J7" i="8"/>
  <c r="K7" i="8" s="1"/>
  <c r="J31" i="8"/>
  <c r="K31" i="8" s="1"/>
  <c r="J24" i="11"/>
  <c r="K24" i="11" s="1"/>
  <c r="J27" i="12"/>
  <c r="K27" i="12" s="1"/>
  <c r="J6" i="13"/>
  <c r="K6" i="13" s="1"/>
  <c r="J18" i="13"/>
  <c r="K18" i="13" s="1"/>
  <c r="J18" i="17"/>
  <c r="K18" i="17" s="1"/>
  <c r="J30" i="17"/>
  <c r="K30" i="17" s="1"/>
  <c r="J9" i="18"/>
  <c r="K9" i="18" s="1"/>
  <c r="J8" i="7"/>
  <c r="K8" i="7" s="1"/>
  <c r="J20" i="7"/>
  <c r="K20" i="7" s="1"/>
  <c r="J11" i="8"/>
  <c r="K11" i="8" s="1"/>
  <c r="J35" i="8"/>
  <c r="K35" i="8" s="1"/>
  <c r="J16" i="11"/>
  <c r="K16" i="11" s="1"/>
  <c r="J7" i="12"/>
  <c r="K7" i="12" s="1"/>
  <c r="J34" i="13"/>
  <c r="K34" i="13" s="1"/>
  <c r="J7" i="15"/>
  <c r="K7" i="15" s="1"/>
  <c r="J8" i="15"/>
  <c r="K8" i="15" s="1"/>
  <c r="J20" i="15"/>
  <c r="K20" i="15" s="1"/>
  <c r="J14" i="17"/>
  <c r="K14" i="17" s="1"/>
  <c r="J29" i="18"/>
  <c r="K29" i="18" s="1"/>
  <c r="J14" i="13"/>
  <c r="K14" i="13" s="1"/>
  <c r="J26" i="17"/>
  <c r="K26" i="17" s="1"/>
  <c r="J17" i="18"/>
  <c r="K17" i="18" s="1"/>
  <c r="J18" i="18"/>
  <c r="K18" i="18" s="1"/>
  <c r="J25" i="15"/>
  <c r="K25" i="15" s="1"/>
  <c r="J16" i="16"/>
  <c r="K16" i="16" s="1"/>
  <c r="J28" i="16"/>
  <c r="K28" i="16" s="1"/>
  <c r="J7" i="17"/>
  <c r="K7" i="17" s="1"/>
  <c r="J25" i="17"/>
  <c r="K25" i="17" s="1"/>
  <c r="J16" i="18"/>
  <c r="K16" i="18" s="1"/>
  <c r="J28" i="18"/>
  <c r="K28" i="18" s="1"/>
  <c r="J30" i="18"/>
  <c r="K30" i="18" s="1"/>
  <c r="J8" i="9"/>
  <c r="K8" i="9" s="1"/>
  <c r="J34" i="11"/>
  <c r="K34" i="11" s="1"/>
  <c r="J13" i="12"/>
  <c r="K13" i="12" s="1"/>
  <c r="J25" i="12"/>
  <c r="K25" i="12" s="1"/>
  <c r="J16" i="13"/>
  <c r="K16" i="13" s="1"/>
  <c r="J28" i="17"/>
  <c r="K28" i="17" s="1"/>
  <c r="J7" i="18"/>
  <c r="K7" i="18" s="1"/>
  <c r="J31" i="18"/>
  <c r="K31" i="18" s="1"/>
  <c r="J6" i="12"/>
  <c r="K6" i="12" s="1"/>
  <c r="J9" i="7"/>
  <c r="K9" i="7" s="1"/>
  <c r="J21" i="7"/>
  <c r="K21" i="7" s="1"/>
  <c r="J12" i="8"/>
  <c r="K12" i="8" s="1"/>
  <c r="J24" i="8"/>
  <c r="K24" i="8" s="1"/>
  <c r="J36" i="8"/>
  <c r="K36" i="8" s="1"/>
  <c r="J13" i="18"/>
  <c r="K13" i="18" s="1"/>
  <c r="J19" i="11"/>
  <c r="K19" i="11" s="1"/>
  <c r="J13" i="7"/>
  <c r="K13" i="7" s="1"/>
  <c r="J16" i="8"/>
  <c r="K16" i="8" s="1"/>
  <c r="J28" i="8"/>
  <c r="K28" i="8" s="1"/>
  <c r="J35" i="12"/>
  <c r="K35" i="12" s="1"/>
  <c r="J9" i="15"/>
  <c r="K9" i="15" s="1"/>
  <c r="J21" i="15"/>
  <c r="K21" i="15" s="1"/>
  <c r="J24" i="16"/>
  <c r="K24" i="16" s="1"/>
  <c r="J17" i="8"/>
  <c r="K17" i="8" s="1"/>
  <c r="J29" i="8"/>
  <c r="K29" i="8" s="1"/>
  <c r="J9" i="11"/>
  <c r="K9" i="11" s="1"/>
  <c r="J10" i="15"/>
  <c r="K10" i="15" s="1"/>
  <c r="J22" i="15"/>
  <c r="K22" i="15" s="1"/>
  <c r="J13" i="16"/>
  <c r="K13" i="16" s="1"/>
  <c r="J16" i="17"/>
  <c r="K16" i="17" s="1"/>
  <c r="J9" i="8"/>
  <c r="K9" i="8" s="1"/>
  <c r="J17" i="16"/>
  <c r="K17" i="16" s="1"/>
  <c r="J15" i="7"/>
  <c r="K15" i="7" s="1"/>
  <c r="J27" i="7"/>
  <c r="K27" i="7" s="1"/>
  <c r="J18" i="8"/>
  <c r="K18" i="8" s="1"/>
  <c r="J11" i="15"/>
  <c r="K11" i="15" s="1"/>
  <c r="J35" i="15"/>
  <c r="K35" i="15" s="1"/>
  <c r="J21" i="9"/>
  <c r="K21" i="9" s="1"/>
  <c r="J35" i="11"/>
  <c r="K35" i="11" s="1"/>
  <c r="J14" i="12"/>
  <c r="K14" i="12" s="1"/>
  <c r="J26" i="12"/>
  <c r="K26" i="12" s="1"/>
  <c r="J17" i="17"/>
  <c r="K17" i="17" s="1"/>
  <c r="J29" i="17"/>
  <c r="K29" i="17" s="1"/>
  <c r="J8" i="18"/>
  <c r="K8" i="18" s="1"/>
  <c r="J20" i="18"/>
  <c r="K20" i="18" s="1"/>
  <c r="J32" i="18"/>
  <c r="K32" i="18" s="1"/>
  <c r="J12" i="11"/>
  <c r="K12" i="11" s="1"/>
  <c r="J33" i="17"/>
  <c r="K33" i="17" s="1"/>
  <c r="J31" i="17"/>
  <c r="K31" i="17" s="1"/>
  <c r="J31" i="16"/>
  <c r="K31" i="16" s="1"/>
  <c r="J28" i="11"/>
  <c r="K28" i="11" s="1"/>
  <c r="A17" i="7"/>
  <c r="J34" i="15"/>
  <c r="K34" i="15" s="1"/>
  <c r="J14" i="7"/>
  <c r="K14" i="7" s="1"/>
  <c r="J26" i="7"/>
  <c r="K26" i="7" s="1"/>
  <c r="J17" i="11"/>
  <c r="K17" i="11" s="1"/>
  <c r="J19" i="12"/>
  <c r="K19" i="12" s="1"/>
  <c r="J31" i="12"/>
  <c r="K31" i="12" s="1"/>
  <c r="J27" i="15"/>
  <c r="K27" i="15" s="1"/>
  <c r="J30" i="16"/>
  <c r="K30" i="16" s="1"/>
  <c r="J9" i="17"/>
  <c r="K9" i="17" s="1"/>
  <c r="J11" i="18"/>
  <c r="K11" i="18" s="1"/>
  <c r="J16" i="7"/>
  <c r="K16" i="7" s="1"/>
  <c r="J28" i="7"/>
  <c r="K28" i="7" s="1"/>
  <c r="J20" i="9"/>
  <c r="K20" i="9" s="1"/>
  <c r="J33" i="12"/>
  <c r="K33" i="12" s="1"/>
  <c r="J17" i="15"/>
  <c r="K17" i="15" s="1"/>
  <c r="J20" i="16"/>
  <c r="K20" i="16" s="1"/>
  <c r="J32" i="16"/>
  <c r="K32" i="16" s="1"/>
  <c r="J22" i="17"/>
  <c r="K22" i="17" s="1"/>
  <c r="J34" i="17"/>
  <c r="K34" i="17" s="1"/>
  <c r="J24" i="18"/>
  <c r="K24" i="18" s="1"/>
  <c r="J9" i="9"/>
  <c r="K9" i="9" s="1"/>
  <c r="J24" i="15"/>
  <c r="K24" i="15" s="1"/>
  <c r="J33" i="7"/>
  <c r="K33" i="7" s="1"/>
  <c r="J23" i="17"/>
  <c r="K23" i="17" s="1"/>
  <c r="J14" i="18"/>
  <c r="K14" i="18" s="1"/>
  <c r="J25" i="18"/>
  <c r="K25" i="18" s="1"/>
  <c r="J33" i="8"/>
  <c r="K33" i="8" s="1"/>
  <c r="J23" i="8"/>
  <c r="K23" i="8" s="1"/>
  <c r="J18" i="7"/>
  <c r="K18" i="7" s="1"/>
  <c r="J30" i="7"/>
  <c r="K30" i="7" s="1"/>
  <c r="J32" i="8"/>
  <c r="K32" i="8" s="1"/>
  <c r="J10" i="9"/>
  <c r="K10" i="9" s="1"/>
  <c r="J22" i="9"/>
  <c r="K22" i="9" s="1"/>
  <c r="J19" i="15"/>
  <c r="K19" i="15" s="1"/>
  <c r="J10" i="16"/>
  <c r="K10" i="16" s="1"/>
  <c r="J24" i="17"/>
  <c r="K24" i="17" s="1"/>
  <c r="J26" i="18"/>
  <c r="K26" i="18" s="1"/>
  <c r="J32" i="13"/>
  <c r="K32" i="13" s="1"/>
  <c r="J28" i="13"/>
  <c r="K28" i="13" s="1"/>
  <c r="J36" i="18"/>
  <c r="K36" i="18" s="1"/>
  <c r="J21" i="11"/>
  <c r="K21" i="11" s="1"/>
  <c r="J10" i="11"/>
  <c r="K10" i="11" s="1"/>
  <c r="J12" i="9"/>
  <c r="K12" i="9" s="1"/>
  <c r="B17" i="14"/>
  <c r="B17" i="15"/>
  <c r="B18" i="15" s="1"/>
  <c r="B19" i="15" s="1"/>
  <c r="B20" i="15" s="1"/>
  <c r="B21" i="15" s="1"/>
  <c r="B22" i="15" s="1"/>
  <c r="B23" i="15" s="1"/>
  <c r="B24" i="15" s="1"/>
  <c r="B25" i="15" s="1"/>
  <c r="B26" i="15" s="1"/>
  <c r="B27" i="15" s="1"/>
  <c r="B28" i="15" s="1"/>
  <c r="B29" i="15" s="1"/>
  <c r="B30" i="15" s="1"/>
  <c r="B31" i="15" s="1"/>
  <c r="B32" i="15" s="1"/>
  <c r="B33" i="15" s="1"/>
  <c r="B34" i="15" s="1"/>
  <c r="B35" i="15" s="1"/>
  <c r="B36" i="15" s="1"/>
  <c r="B6" i="13"/>
  <c r="B7" i="13" s="1"/>
  <c r="B8" i="13" s="1"/>
  <c r="B9" i="13" s="1"/>
  <c r="B10" i="13" s="1"/>
  <c r="B11" i="13" s="1"/>
  <c r="B12" i="13" s="1"/>
  <c r="B13" i="13" s="1"/>
  <c r="B14" i="13" s="1"/>
  <c r="B15" i="13" s="1"/>
  <c r="B16" i="13" s="1"/>
  <c r="C6" i="13"/>
  <c r="C7" i="13" s="1"/>
  <c r="C8" i="13" s="1"/>
  <c r="C9" i="13" s="1"/>
  <c r="C10" i="13" s="1"/>
  <c r="C11" i="13" s="1"/>
  <c r="C12" i="13" s="1"/>
  <c r="C13" i="13" s="1"/>
  <c r="C14" i="13" s="1"/>
  <c r="C15" i="13" s="1"/>
  <c r="C16" i="13" s="1"/>
  <c r="C6" i="12"/>
  <c r="C7" i="12" s="1"/>
  <c r="C8" i="12" s="1"/>
  <c r="C9" i="12" s="1"/>
  <c r="C10" i="12" s="1"/>
  <c r="C11" i="12" s="1"/>
  <c r="C12" i="12" s="1"/>
  <c r="C13" i="12" s="1"/>
  <c r="C14" i="12" s="1"/>
  <c r="C15" i="12" s="1"/>
  <c r="C16" i="12" s="1"/>
  <c r="C6" i="17"/>
  <c r="C7" i="17" s="1"/>
  <c r="C8" i="17" s="1"/>
  <c r="C9" i="17" s="1"/>
  <c r="C10" i="17" s="1"/>
  <c r="C11" i="17" s="1"/>
  <c r="C12" i="17" s="1"/>
  <c r="C13" i="17" s="1"/>
  <c r="C14" i="17" s="1"/>
  <c r="C15" i="17" s="1"/>
  <c r="C16" i="17" s="1"/>
  <c r="C6" i="15"/>
  <c r="C7" i="15" s="1"/>
  <c r="C8" i="15" s="1"/>
  <c r="C9" i="15" s="1"/>
  <c r="C10" i="15" s="1"/>
  <c r="C11" i="15" s="1"/>
  <c r="C12" i="15" s="1"/>
  <c r="C13" i="15" s="1"/>
  <c r="C14" i="15" s="1"/>
  <c r="C15" i="15" s="1"/>
  <c r="C16" i="15" s="1"/>
  <c r="J30" i="15"/>
  <c r="K30" i="15" s="1"/>
  <c r="J11" i="11"/>
  <c r="K11" i="11" s="1"/>
  <c r="B17" i="8"/>
  <c r="B18" i="8" s="1"/>
  <c r="B19" i="8" s="1"/>
  <c r="B20" i="8" s="1"/>
  <c r="B21" i="8" s="1"/>
  <c r="B22" i="8" s="1"/>
  <c r="B23" i="8" s="1"/>
  <c r="B24" i="8" s="1"/>
  <c r="B25" i="8" s="1"/>
  <c r="B26" i="8" s="1"/>
  <c r="B27" i="8" s="1"/>
  <c r="B28" i="8" s="1"/>
  <c r="B29" i="8" s="1"/>
  <c r="B30" i="8" s="1"/>
  <c r="B31" i="8" s="1"/>
  <c r="B32" i="8" s="1"/>
  <c r="B33" i="8" s="1"/>
  <c r="B34" i="8" s="1"/>
  <c r="B35" i="8" s="1"/>
  <c r="B36" i="8" s="1"/>
  <c r="B17" i="16"/>
  <c r="B18" i="16" s="1"/>
  <c r="B19" i="16" s="1"/>
  <c r="B20" i="16" s="1"/>
  <c r="B21" i="16" s="1"/>
  <c r="B22" i="16" s="1"/>
  <c r="B23" i="16" s="1"/>
  <c r="B24" i="16" s="1"/>
  <c r="B25" i="16" s="1"/>
  <c r="B26" i="16" s="1"/>
  <c r="B27" i="16" s="1"/>
  <c r="B28" i="16" s="1"/>
  <c r="B29" i="16" s="1"/>
  <c r="B30" i="16" s="1"/>
  <c r="B31" i="16" s="1"/>
  <c r="B32" i="16" s="1"/>
  <c r="B33" i="16" s="1"/>
  <c r="B34" i="16" s="1"/>
  <c r="B35" i="16" s="1"/>
  <c r="B36" i="16" s="1"/>
  <c r="C6" i="10"/>
  <c r="C7" i="10" s="1"/>
  <c r="C8" i="10" s="1"/>
  <c r="C9" i="10" s="1"/>
  <c r="C10" i="10" s="1"/>
  <c r="C11" i="10" s="1"/>
  <c r="C12" i="10" s="1"/>
  <c r="C13" i="10" s="1"/>
  <c r="C14" i="10" s="1"/>
  <c r="C15" i="10" s="1"/>
  <c r="C16" i="10" s="1"/>
  <c r="J14" i="9"/>
  <c r="K14" i="9" s="1"/>
  <c r="J22" i="13"/>
  <c r="K22" i="13" s="1"/>
  <c r="J12" i="7"/>
  <c r="K12" i="7" s="1"/>
  <c r="J24" i="9"/>
  <c r="K24" i="9" s="1"/>
  <c r="J34" i="9"/>
  <c r="K34" i="9" s="1"/>
  <c r="J32" i="10"/>
  <c r="K32" i="10" s="1"/>
  <c r="J8" i="11"/>
  <c r="K8" i="11" s="1"/>
  <c r="B17" i="11"/>
  <c r="B18" i="11" s="1"/>
  <c r="B19" i="11" s="1"/>
  <c r="B20" i="11" s="1"/>
  <c r="B21" i="11" s="1"/>
  <c r="B22" i="11" s="1"/>
  <c r="B23" i="11" s="1"/>
  <c r="B24" i="11" s="1"/>
  <c r="B25" i="11" s="1"/>
  <c r="B26" i="11" s="1"/>
  <c r="B27" i="11" s="1"/>
  <c r="B28" i="11" s="1"/>
  <c r="B29" i="11" s="1"/>
  <c r="B30" i="11" s="1"/>
  <c r="B31" i="11" s="1"/>
  <c r="B32" i="11" s="1"/>
  <c r="B33" i="11" s="1"/>
  <c r="B34" i="11" s="1"/>
  <c r="B35" i="11" s="1"/>
  <c r="B36" i="11" s="1"/>
  <c r="J26" i="11"/>
  <c r="K26" i="11" s="1"/>
  <c r="J34" i="12"/>
  <c r="K34" i="12" s="1"/>
  <c r="J32" i="15"/>
  <c r="K32" i="15" s="1"/>
  <c r="J11" i="17"/>
  <c r="K11" i="17" s="1"/>
  <c r="J36" i="17"/>
  <c r="K36" i="17" s="1"/>
  <c r="J12" i="18"/>
  <c r="K12" i="18" s="1"/>
  <c r="J33" i="9"/>
  <c r="K33" i="9" s="1"/>
  <c r="J32" i="7"/>
  <c r="K32" i="7" s="1"/>
  <c r="J19" i="8"/>
  <c r="K19" i="8" s="1"/>
  <c r="J15" i="12"/>
  <c r="K15" i="12" s="1"/>
  <c r="J12" i="15"/>
  <c r="K12" i="15" s="1"/>
  <c r="J23" i="15"/>
  <c r="K23" i="15" s="1"/>
  <c r="J33" i="15"/>
  <c r="K33" i="15" s="1"/>
  <c r="J22" i="16"/>
  <c r="K22" i="16" s="1"/>
  <c r="J34" i="16"/>
  <c r="K34" i="16" s="1"/>
  <c r="J30" i="13"/>
  <c r="K30" i="13" s="1"/>
  <c r="J20" i="8"/>
  <c r="K20" i="8" s="1"/>
  <c r="J30" i="8"/>
  <c r="K30" i="8" s="1"/>
  <c r="J7" i="9"/>
  <c r="K7" i="9" s="1"/>
  <c r="J16" i="12"/>
  <c r="K16" i="12" s="1"/>
  <c r="J13" i="13"/>
  <c r="K13" i="13" s="1"/>
  <c r="J35" i="13"/>
  <c r="K35" i="13" s="1"/>
  <c r="J13" i="15"/>
  <c r="K13" i="15" s="1"/>
  <c r="J12" i="16"/>
  <c r="K12" i="16" s="1"/>
  <c r="J23" i="16"/>
  <c r="K23" i="16" s="1"/>
  <c r="J35" i="16"/>
  <c r="K35" i="16" s="1"/>
  <c r="C6" i="18"/>
  <c r="C7" i="18" s="1"/>
  <c r="C8" i="18" s="1"/>
  <c r="C9" i="18" s="1"/>
  <c r="C10" i="18" s="1"/>
  <c r="C11" i="18" s="1"/>
  <c r="C12" i="18" s="1"/>
  <c r="C13" i="18" s="1"/>
  <c r="C14" i="18" s="1"/>
  <c r="C15" i="18" s="1"/>
  <c r="C16" i="18" s="1"/>
  <c r="J22" i="18"/>
  <c r="K22" i="18" s="1"/>
  <c r="C6" i="16"/>
  <c r="C7" i="16" s="1"/>
  <c r="C8" i="16" s="1"/>
  <c r="C9" i="16" s="1"/>
  <c r="C10" i="16" s="1"/>
  <c r="C11" i="16" s="1"/>
  <c r="C12" i="16" s="1"/>
  <c r="C13" i="16" s="1"/>
  <c r="C14" i="16" s="1"/>
  <c r="C15" i="16" s="1"/>
  <c r="C16" i="16" s="1"/>
  <c r="C6" i="8"/>
  <c r="C7" i="8" s="1"/>
  <c r="C8" i="8" s="1"/>
  <c r="C9" i="8" s="1"/>
  <c r="C10" i="8" s="1"/>
  <c r="C11" i="8" s="1"/>
  <c r="C12" i="8" s="1"/>
  <c r="C13" i="8" s="1"/>
  <c r="C14" i="8" s="1"/>
  <c r="C15" i="8" s="1"/>
  <c r="C16" i="8" s="1"/>
  <c r="C6" i="11"/>
  <c r="C7" i="11" s="1"/>
  <c r="C8" i="11" s="1"/>
  <c r="C9" i="11" s="1"/>
  <c r="C10" i="11" s="1"/>
  <c r="C11" i="11" s="1"/>
  <c r="C12" i="11" s="1"/>
  <c r="C13" i="11" s="1"/>
  <c r="C14" i="11" s="1"/>
  <c r="C15" i="11" s="1"/>
  <c r="C16" i="11" s="1"/>
  <c r="J17" i="9"/>
  <c r="K17" i="9" s="1"/>
  <c r="B17" i="12"/>
  <c r="B18" i="12" s="1"/>
  <c r="B19" i="12" s="1"/>
  <c r="B20" i="12" s="1"/>
  <c r="B21" i="12" s="1"/>
  <c r="B22" i="12" s="1"/>
  <c r="B23" i="12" s="1"/>
  <c r="B24" i="12" s="1"/>
  <c r="B25" i="12" s="1"/>
  <c r="B26" i="12" s="1"/>
  <c r="B27" i="12" s="1"/>
  <c r="B28" i="12" s="1"/>
  <c r="B29" i="12" s="1"/>
  <c r="B30" i="12" s="1"/>
  <c r="B31" i="12" s="1"/>
  <c r="B32" i="12" s="1"/>
  <c r="B33" i="12" s="1"/>
  <c r="B34" i="12" s="1"/>
  <c r="B35" i="12" s="1"/>
  <c r="B36" i="12" s="1"/>
  <c r="J8" i="12"/>
  <c r="K8" i="12" s="1"/>
  <c r="B17" i="18"/>
  <c r="B18" i="18" s="1"/>
  <c r="B19" i="18" s="1"/>
  <c r="B20" i="18" s="1"/>
  <c r="B21" i="18" s="1"/>
  <c r="B22" i="18" s="1"/>
  <c r="B23" i="18" s="1"/>
  <c r="B24" i="18" s="1"/>
  <c r="B25" i="18" s="1"/>
  <c r="B26" i="18" s="1"/>
  <c r="B27" i="18" s="1"/>
  <c r="B28" i="18" s="1"/>
  <c r="B29" i="18" s="1"/>
  <c r="B30" i="18" s="1"/>
  <c r="B31" i="18" s="1"/>
  <c r="B32" i="18" s="1"/>
  <c r="B33" i="18" s="1"/>
  <c r="B34" i="18" s="1"/>
  <c r="B35" i="18" s="1"/>
  <c r="B36" i="18" s="1"/>
  <c r="C6" i="7"/>
  <c r="C7" i="7" s="1"/>
  <c r="C8" i="7" s="1"/>
  <c r="C9" i="7" s="1"/>
  <c r="C10" i="7" s="1"/>
  <c r="C11" i="7" s="1"/>
  <c r="C12" i="7" s="1"/>
  <c r="C13" i="7" s="1"/>
  <c r="C14" i="7" s="1"/>
  <c r="C15" i="7" s="1"/>
  <c r="C16" i="7" s="1"/>
  <c r="B17" i="10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0" i="10" s="1"/>
  <c r="B31" i="10" s="1"/>
  <c r="B32" i="10" s="1"/>
  <c r="B33" i="10" s="1"/>
  <c r="B34" i="10" s="1"/>
  <c r="B35" i="10" s="1"/>
  <c r="B36" i="10" s="1"/>
  <c r="J24" i="7"/>
  <c r="K24" i="7" s="1"/>
  <c r="J15" i="13"/>
  <c r="K15" i="13" s="1"/>
  <c r="J26" i="13"/>
  <c r="K26" i="13" s="1"/>
  <c r="J15" i="15"/>
  <c r="K15" i="15" s="1"/>
  <c r="J14" i="16"/>
  <c r="K14" i="16" s="1"/>
  <c r="J8" i="16"/>
  <c r="K8" i="16" s="1"/>
  <c r="B6" i="9"/>
  <c r="B7" i="9" s="1"/>
  <c r="B8" i="9" s="1"/>
  <c r="B9" i="9" s="1"/>
  <c r="B10" i="9" s="1"/>
  <c r="B11" i="9" s="1"/>
  <c r="B12" i="9" s="1"/>
  <c r="B13" i="9" s="1"/>
  <c r="B14" i="9" s="1"/>
  <c r="B15" i="9" s="1"/>
  <c r="B16" i="9" s="1"/>
  <c r="B18" i="7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31" i="7" s="1"/>
  <c r="B32" i="7" s="1"/>
  <c r="B33" i="7" s="1"/>
  <c r="B34" i="7" s="1"/>
  <c r="B35" i="7" s="1"/>
  <c r="B36" i="7" s="1"/>
  <c r="C6" i="14"/>
  <c r="C7" i="14" s="1"/>
  <c r="C8" i="14" s="1"/>
  <c r="C9" i="14" s="1"/>
  <c r="C10" i="14" s="1"/>
  <c r="C11" i="14" s="1"/>
  <c r="C12" i="14" s="1"/>
  <c r="C13" i="14" s="1"/>
  <c r="C14" i="14" s="1"/>
  <c r="C15" i="14" s="1"/>
  <c r="C16" i="14" s="1"/>
  <c r="B6" i="15"/>
  <c r="B7" i="15" s="1"/>
  <c r="B8" i="15" s="1"/>
  <c r="B9" i="15" s="1"/>
  <c r="B10" i="15" s="1"/>
  <c r="B11" i="15" s="1"/>
  <c r="B12" i="15" s="1"/>
  <c r="B13" i="15" s="1"/>
  <c r="B14" i="15" s="1"/>
  <c r="B15" i="15" s="1"/>
  <c r="B16" i="15" s="1"/>
  <c r="J28" i="9"/>
  <c r="K28" i="9" s="1"/>
  <c r="J10" i="10"/>
  <c r="K10" i="10" s="1"/>
  <c r="J18" i="10"/>
  <c r="K18" i="10" s="1"/>
  <c r="J20" i="11"/>
  <c r="K20" i="11" s="1"/>
  <c r="B17" i="13"/>
  <c r="B18" i="13" s="1"/>
  <c r="B19" i="13" s="1"/>
  <c r="B20" i="13" s="1"/>
  <c r="B21" i="13" s="1"/>
  <c r="B22" i="13" s="1"/>
  <c r="B23" i="13" s="1"/>
  <c r="B24" i="13" s="1"/>
  <c r="B25" i="13" s="1"/>
  <c r="B26" i="13" s="1"/>
  <c r="B27" i="13" s="1"/>
  <c r="B28" i="13" s="1"/>
  <c r="B29" i="13" s="1"/>
  <c r="B30" i="13" s="1"/>
  <c r="B31" i="13" s="1"/>
  <c r="B32" i="13" s="1"/>
  <c r="B33" i="13" s="1"/>
  <c r="B34" i="13" s="1"/>
  <c r="B35" i="13" s="1"/>
  <c r="B36" i="13" s="1"/>
  <c r="J17" i="13"/>
  <c r="K17" i="13" s="1"/>
  <c r="B17" i="17"/>
  <c r="B18" i="17" s="1"/>
  <c r="B19" i="17" s="1"/>
  <c r="B20" i="17" s="1"/>
  <c r="B21" i="17" s="1"/>
  <c r="B22" i="17" s="1"/>
  <c r="B23" i="17" s="1"/>
  <c r="B24" i="17" s="1"/>
  <c r="B25" i="17" s="1"/>
  <c r="B26" i="17" s="1"/>
  <c r="B27" i="17" s="1"/>
  <c r="B28" i="17" s="1"/>
  <c r="B29" i="17" s="1"/>
  <c r="B30" i="17" s="1"/>
  <c r="B31" i="17" s="1"/>
  <c r="B32" i="17" s="1"/>
  <c r="B33" i="17" s="1"/>
  <c r="B34" i="17" s="1"/>
  <c r="B35" i="17" s="1"/>
  <c r="B36" i="17" s="1"/>
  <c r="J15" i="17"/>
  <c r="K15" i="17" s="1"/>
  <c r="J32" i="17"/>
  <c r="K32" i="17" s="1"/>
  <c r="J20" i="17"/>
  <c r="K20" i="17" s="1"/>
  <c r="J36" i="16"/>
  <c r="K36" i="16" s="1"/>
  <c r="J29" i="16"/>
  <c r="K29" i="16" s="1"/>
  <c r="J27" i="16"/>
  <c r="K27" i="16" s="1"/>
  <c r="J26" i="16"/>
  <c r="K26" i="16" s="1"/>
  <c r="J25" i="16"/>
  <c r="K25" i="16" s="1"/>
  <c r="J18" i="16"/>
  <c r="K18" i="16" s="1"/>
  <c r="J11" i="16"/>
  <c r="K11" i="16" s="1"/>
  <c r="J9" i="16"/>
  <c r="K9" i="16" s="1"/>
  <c r="B6" i="18"/>
  <c r="B7" i="18" s="1"/>
  <c r="B8" i="18" s="1"/>
  <c r="B9" i="18" s="1"/>
  <c r="B10" i="18" s="1"/>
  <c r="B11" i="18" s="1"/>
  <c r="B12" i="18" s="1"/>
  <c r="B13" i="18" s="1"/>
  <c r="B14" i="18" s="1"/>
  <c r="B15" i="18" s="1"/>
  <c r="B16" i="18" s="1"/>
  <c r="C17" i="18"/>
  <c r="C18" i="18" s="1"/>
  <c r="C19" i="18" s="1"/>
  <c r="C20" i="18" s="1"/>
  <c r="C21" i="18" s="1"/>
  <c r="C22" i="18" s="1"/>
  <c r="C23" i="18" s="1"/>
  <c r="C24" i="18" s="1"/>
  <c r="C25" i="18" s="1"/>
  <c r="C26" i="18" s="1"/>
  <c r="C27" i="18" s="1"/>
  <c r="C28" i="18" s="1"/>
  <c r="C29" i="18" s="1"/>
  <c r="C30" i="18" s="1"/>
  <c r="C31" i="18" s="1"/>
  <c r="C32" i="18" s="1"/>
  <c r="C33" i="18" s="1"/>
  <c r="C34" i="18" s="1"/>
  <c r="C35" i="18" s="1"/>
  <c r="C36" i="18" s="1"/>
  <c r="B6" i="17"/>
  <c r="B7" i="17" s="1"/>
  <c r="B8" i="17" s="1"/>
  <c r="B9" i="17" s="1"/>
  <c r="B10" i="17" s="1"/>
  <c r="B11" i="17" s="1"/>
  <c r="B12" i="17" s="1"/>
  <c r="B13" i="17" s="1"/>
  <c r="B14" i="17" s="1"/>
  <c r="B15" i="17" s="1"/>
  <c r="B16" i="17" s="1"/>
  <c r="B6" i="16"/>
  <c r="B7" i="16" s="1"/>
  <c r="B8" i="16" s="1"/>
  <c r="B9" i="16" s="1"/>
  <c r="B10" i="16" s="1"/>
  <c r="B11" i="16" s="1"/>
  <c r="B12" i="16" s="1"/>
  <c r="B13" i="16" s="1"/>
  <c r="B14" i="16" s="1"/>
  <c r="B15" i="16" s="1"/>
  <c r="B16" i="16" s="1"/>
  <c r="C17" i="16"/>
  <c r="C18" i="16" s="1"/>
  <c r="C19" i="16" s="1"/>
  <c r="C20" i="16" s="1"/>
  <c r="C21" i="16" s="1"/>
  <c r="C22" i="16" s="1"/>
  <c r="C23" i="16" s="1"/>
  <c r="C24" i="16" s="1"/>
  <c r="C25" i="16" s="1"/>
  <c r="C26" i="16" s="1"/>
  <c r="C27" i="16" s="1"/>
  <c r="C28" i="16" s="1"/>
  <c r="C29" i="16" s="1"/>
  <c r="C30" i="16" s="1"/>
  <c r="C31" i="16" s="1"/>
  <c r="C32" i="16" s="1"/>
  <c r="C33" i="16" s="1"/>
  <c r="C34" i="16" s="1"/>
  <c r="C35" i="16" s="1"/>
  <c r="C36" i="16" s="1"/>
  <c r="J31" i="15"/>
  <c r="K31" i="15" s="1"/>
  <c r="J29" i="15"/>
  <c r="K29" i="15" s="1"/>
  <c r="C17" i="15"/>
  <c r="C18" i="15" s="1"/>
  <c r="C19" i="15" s="1"/>
  <c r="C20" i="15" s="1"/>
  <c r="C21" i="15" s="1"/>
  <c r="C22" i="15" s="1"/>
  <c r="C23" i="15" s="1"/>
  <c r="C24" i="15" s="1"/>
  <c r="C25" i="15" s="1"/>
  <c r="C26" i="15" s="1"/>
  <c r="C27" i="15" s="1"/>
  <c r="C28" i="15" s="1"/>
  <c r="C29" i="15" s="1"/>
  <c r="C30" i="15" s="1"/>
  <c r="C31" i="15" s="1"/>
  <c r="C32" i="15" s="1"/>
  <c r="C33" i="15" s="1"/>
  <c r="C34" i="15" s="1"/>
  <c r="C35" i="15" s="1"/>
  <c r="C36" i="15" s="1"/>
  <c r="B6" i="14"/>
  <c r="C17" i="14"/>
  <c r="C18" i="14" s="1"/>
  <c r="C19" i="14" s="1"/>
  <c r="C20" i="14" s="1"/>
  <c r="C21" i="14" s="1"/>
  <c r="C22" i="14" s="1"/>
  <c r="C23" i="14" s="1"/>
  <c r="C24" i="14" s="1"/>
  <c r="C25" i="14" s="1"/>
  <c r="C26" i="14" s="1"/>
  <c r="C27" i="14" s="1"/>
  <c r="C28" i="14" s="1"/>
  <c r="C29" i="14" s="1"/>
  <c r="C30" i="14" s="1"/>
  <c r="C31" i="14" s="1"/>
  <c r="C32" i="14" s="1"/>
  <c r="C33" i="14" s="1"/>
  <c r="C34" i="14" s="1"/>
  <c r="C35" i="14" s="1"/>
  <c r="C36" i="14" s="1"/>
  <c r="J29" i="13"/>
  <c r="K29" i="13" s="1"/>
  <c r="J25" i="13"/>
  <c r="K25" i="13" s="1"/>
  <c r="J24" i="13"/>
  <c r="K24" i="13" s="1"/>
  <c r="J23" i="13"/>
  <c r="K23" i="13" s="1"/>
  <c r="C17" i="13"/>
  <c r="C18" i="13" s="1"/>
  <c r="C19" i="13" s="1"/>
  <c r="C20" i="13" s="1"/>
  <c r="C21" i="13" s="1"/>
  <c r="C22" i="13" s="1"/>
  <c r="C23" i="13" s="1"/>
  <c r="C24" i="13" s="1"/>
  <c r="C25" i="13" s="1"/>
  <c r="C26" i="13" s="1"/>
  <c r="C27" i="13" s="1"/>
  <c r="C28" i="13" s="1"/>
  <c r="C29" i="13" s="1"/>
  <c r="C30" i="13" s="1"/>
  <c r="C31" i="13" s="1"/>
  <c r="C32" i="13" s="1"/>
  <c r="C33" i="13" s="1"/>
  <c r="C34" i="13" s="1"/>
  <c r="C35" i="13" s="1"/>
  <c r="C36" i="13" s="1"/>
  <c r="B6" i="12"/>
  <c r="B7" i="12" s="1"/>
  <c r="B8" i="12" s="1"/>
  <c r="B9" i="12" s="1"/>
  <c r="B10" i="12" s="1"/>
  <c r="B11" i="12" s="1"/>
  <c r="B12" i="12" s="1"/>
  <c r="B13" i="12" s="1"/>
  <c r="B14" i="12" s="1"/>
  <c r="B15" i="12" s="1"/>
  <c r="B16" i="12" s="1"/>
  <c r="C17" i="12"/>
  <c r="C18" i="12" s="1"/>
  <c r="C19" i="12" s="1"/>
  <c r="C20" i="12" s="1"/>
  <c r="C21" i="12" s="1"/>
  <c r="C22" i="12" s="1"/>
  <c r="C23" i="12" s="1"/>
  <c r="C24" i="12" s="1"/>
  <c r="C25" i="12" s="1"/>
  <c r="C26" i="12" s="1"/>
  <c r="C27" i="12" s="1"/>
  <c r="C28" i="12" s="1"/>
  <c r="C29" i="12" s="1"/>
  <c r="C30" i="12" s="1"/>
  <c r="C31" i="12" s="1"/>
  <c r="C32" i="12" s="1"/>
  <c r="C33" i="12" s="1"/>
  <c r="C34" i="12" s="1"/>
  <c r="C35" i="12" s="1"/>
  <c r="C36" i="12" s="1"/>
  <c r="J33" i="11"/>
  <c r="K33" i="11" s="1"/>
  <c r="J31" i="11"/>
  <c r="K31" i="11" s="1"/>
  <c r="J30" i="11"/>
  <c r="K30" i="11" s="1"/>
  <c r="J29" i="11"/>
  <c r="K29" i="11" s="1"/>
  <c r="J36" i="11"/>
  <c r="K36" i="11" s="1"/>
  <c r="J25" i="11"/>
  <c r="K25" i="11" s="1"/>
  <c r="J23" i="11"/>
  <c r="K23" i="11" s="1"/>
  <c r="J22" i="11"/>
  <c r="K22" i="11" s="1"/>
  <c r="J14" i="11"/>
  <c r="K14" i="11" s="1"/>
  <c r="B6" i="11"/>
  <c r="B7" i="11" s="1"/>
  <c r="B8" i="11" s="1"/>
  <c r="B9" i="11" s="1"/>
  <c r="B10" i="11" s="1"/>
  <c r="B11" i="11" s="1"/>
  <c r="B12" i="11" s="1"/>
  <c r="B13" i="11" s="1"/>
  <c r="B14" i="11" s="1"/>
  <c r="B15" i="11" s="1"/>
  <c r="B16" i="11" s="1"/>
  <c r="J29" i="10"/>
  <c r="K29" i="10" s="1"/>
  <c r="J26" i="10"/>
  <c r="K26" i="10" s="1"/>
  <c r="J25" i="10"/>
  <c r="K25" i="10" s="1"/>
  <c r="B6" i="10"/>
  <c r="B7" i="10" s="1"/>
  <c r="B8" i="10" s="1"/>
  <c r="B9" i="10" s="1"/>
  <c r="B10" i="10" s="1"/>
  <c r="B11" i="10" s="1"/>
  <c r="B12" i="10" s="1"/>
  <c r="B13" i="10" s="1"/>
  <c r="B14" i="10" s="1"/>
  <c r="B15" i="10" s="1"/>
  <c r="B16" i="10" s="1"/>
  <c r="J29" i="7"/>
  <c r="K29" i="7" s="1"/>
  <c r="B18" i="9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29" i="9" s="1"/>
  <c r="B30" i="9" s="1"/>
  <c r="B31" i="9" s="1"/>
  <c r="B32" i="9" s="1"/>
  <c r="B33" i="9" s="1"/>
  <c r="B34" i="9" s="1"/>
  <c r="B35" i="9" s="1"/>
  <c r="B36" i="9" s="1"/>
  <c r="J25" i="7"/>
  <c r="K25" i="7" s="1"/>
  <c r="J32" i="9"/>
  <c r="K32" i="9" s="1"/>
  <c r="J29" i="9"/>
  <c r="K29" i="9" s="1"/>
  <c r="J26" i="9"/>
  <c r="K26" i="9" s="1"/>
  <c r="J25" i="9"/>
  <c r="K25" i="9" s="1"/>
  <c r="J18" i="9"/>
  <c r="K18" i="9" s="1"/>
  <c r="C6" i="9"/>
  <c r="C7" i="9" s="1"/>
  <c r="C8" i="9" s="1"/>
  <c r="C9" i="9" s="1"/>
  <c r="C10" i="9" s="1"/>
  <c r="C11" i="9" s="1"/>
  <c r="C12" i="9" s="1"/>
  <c r="C13" i="9" s="1"/>
  <c r="C14" i="9" s="1"/>
  <c r="C15" i="9" s="1"/>
  <c r="C16" i="9" s="1"/>
  <c r="J10" i="8"/>
  <c r="K10" i="8" s="1"/>
  <c r="J8" i="8"/>
  <c r="K8" i="8" s="1"/>
  <c r="B6" i="8"/>
  <c r="B7" i="8" s="1"/>
  <c r="B8" i="8" s="1"/>
  <c r="B9" i="8" s="1"/>
  <c r="B10" i="8" s="1"/>
  <c r="B11" i="8" s="1"/>
  <c r="B12" i="8" s="1"/>
  <c r="B13" i="8" s="1"/>
  <c r="B14" i="8" s="1"/>
  <c r="B15" i="8" s="1"/>
  <c r="B16" i="8" s="1"/>
  <c r="C17" i="8"/>
  <c r="C18" i="8" s="1"/>
  <c r="C19" i="8" s="1"/>
  <c r="C20" i="8" s="1"/>
  <c r="C21" i="8" s="1"/>
  <c r="C22" i="8" s="1"/>
  <c r="C23" i="8" s="1"/>
  <c r="C24" i="8" s="1"/>
  <c r="C25" i="8" s="1"/>
  <c r="C26" i="8" s="1"/>
  <c r="C27" i="8" s="1"/>
  <c r="C28" i="8" s="1"/>
  <c r="C29" i="8" s="1"/>
  <c r="C30" i="8" s="1"/>
  <c r="C31" i="8" s="1"/>
  <c r="C32" i="8" s="1"/>
  <c r="C33" i="8" s="1"/>
  <c r="C34" i="8" s="1"/>
  <c r="C35" i="8" s="1"/>
  <c r="C36" i="8" s="1"/>
  <c r="B6" i="7"/>
  <c r="B7" i="7" s="1"/>
  <c r="B8" i="7" s="1"/>
  <c r="B9" i="7" s="1"/>
  <c r="B10" i="7" s="1"/>
  <c r="B11" i="7" s="1"/>
  <c r="B12" i="7" s="1"/>
  <c r="B13" i="7" s="1"/>
  <c r="B14" i="7" s="1"/>
  <c r="B15" i="7" s="1"/>
  <c r="B16" i="7" s="1"/>
  <c r="C17" i="7"/>
  <c r="C18" i="7" s="1"/>
  <c r="C19" i="7" s="1"/>
  <c r="C20" i="7" s="1"/>
  <c r="C21" i="7" s="1"/>
  <c r="C22" i="7" s="1"/>
  <c r="C23" i="7" s="1"/>
  <c r="C24" i="7" s="1"/>
  <c r="C25" i="7" s="1"/>
  <c r="C26" i="7" s="1"/>
  <c r="C27" i="7" s="1"/>
  <c r="C28" i="7" s="1"/>
  <c r="C29" i="7" s="1"/>
  <c r="C30" i="7" s="1"/>
  <c r="C31" i="7" s="1"/>
  <c r="C32" i="7" s="1"/>
  <c r="C33" i="7" s="1"/>
  <c r="C34" i="7" s="1"/>
  <c r="C35" i="7" s="1"/>
  <c r="C36" i="7" s="1"/>
  <c r="H8" i="2"/>
  <c r="I8" i="2"/>
  <c r="H9" i="2"/>
  <c r="I9" i="2"/>
  <c r="H10" i="2"/>
  <c r="I10" i="2"/>
  <c r="H11" i="2"/>
  <c r="I11" i="2"/>
  <c r="H12" i="2"/>
  <c r="I12" i="2"/>
  <c r="H13" i="2"/>
  <c r="I13" i="2"/>
  <c r="H14" i="2"/>
  <c r="I14" i="2"/>
  <c r="H15" i="2"/>
  <c r="I15" i="2"/>
  <c r="H16" i="2"/>
  <c r="I16" i="2"/>
  <c r="C17" i="2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H17" i="2"/>
  <c r="I17" i="2"/>
  <c r="H18" i="2"/>
  <c r="I18" i="2"/>
  <c r="H19" i="2"/>
  <c r="I19" i="2"/>
  <c r="H20" i="2"/>
  <c r="I20" i="2"/>
  <c r="H21" i="2"/>
  <c r="I21" i="2"/>
  <c r="H22" i="2"/>
  <c r="I22" i="2"/>
  <c r="H23" i="2"/>
  <c r="I23" i="2"/>
  <c r="I24" i="2"/>
  <c r="J24" i="2" s="1"/>
  <c r="K24" i="2" s="1"/>
  <c r="H25" i="2"/>
  <c r="I25" i="2"/>
  <c r="H26" i="2"/>
  <c r="I26" i="2"/>
  <c r="H27" i="2"/>
  <c r="I27" i="2"/>
  <c r="H28" i="2"/>
  <c r="I28" i="2"/>
  <c r="H29" i="2"/>
  <c r="I29" i="2"/>
  <c r="H30" i="2"/>
  <c r="I30" i="2"/>
  <c r="H31" i="2"/>
  <c r="I31" i="2"/>
  <c r="H32" i="2"/>
  <c r="I32" i="2"/>
  <c r="H33" i="2"/>
  <c r="I33" i="2"/>
  <c r="H34" i="2"/>
  <c r="I34" i="2"/>
  <c r="H35" i="2"/>
  <c r="I35" i="2"/>
  <c r="H36" i="2"/>
  <c r="I36" i="2"/>
  <c r="A6" i="2"/>
  <c r="I7" i="2"/>
  <c r="H7" i="2"/>
  <c r="I6" i="2"/>
  <c r="H6" i="2"/>
  <c r="C6" i="2"/>
  <c r="C7" i="2" s="1"/>
  <c r="C8" i="2" s="1"/>
  <c r="C9" i="2" s="1"/>
  <c r="C10" i="2" s="1"/>
  <c r="C11" i="2" s="1"/>
  <c r="C12" i="2" s="1"/>
  <c r="C13" i="2" s="1"/>
  <c r="C14" i="2" s="1"/>
  <c r="C15" i="2" s="1"/>
  <c r="C16" i="2" s="1"/>
  <c r="D21" i="3" l="1"/>
  <c r="D20" i="3"/>
  <c r="H17" i="14"/>
  <c r="I6" i="14"/>
  <c r="I24" i="6"/>
  <c r="J24" i="6" s="1"/>
  <c r="K24" i="6" s="1"/>
  <c r="J35" i="2"/>
  <c r="K35" i="2" s="1"/>
  <c r="J36" i="2"/>
  <c r="K36" i="2" s="1"/>
  <c r="H6" i="14"/>
  <c r="G25" i="6"/>
  <c r="F25" i="6"/>
  <c r="E25" i="6"/>
  <c r="H25" i="6" s="1"/>
  <c r="B26" i="6"/>
  <c r="E14" i="6"/>
  <c r="H14" i="6" s="1"/>
  <c r="B15" i="6"/>
  <c r="G14" i="6"/>
  <c r="F14" i="6"/>
  <c r="I13" i="6"/>
  <c r="J13" i="6" s="1"/>
  <c r="K13" i="6" s="1"/>
  <c r="J31" i="2"/>
  <c r="K31" i="2" s="1"/>
  <c r="B18" i="14"/>
  <c r="B7" i="14"/>
  <c r="J29" i="2"/>
  <c r="K29" i="2" s="1"/>
  <c r="J27" i="2"/>
  <c r="K27" i="2" s="1"/>
  <c r="D13" i="3"/>
  <c r="J30" i="2"/>
  <c r="K30" i="2" s="1"/>
  <c r="J8" i="2"/>
  <c r="K8" i="2" s="1"/>
  <c r="D14" i="3"/>
  <c r="D19" i="3"/>
  <c r="K37" i="18"/>
  <c r="D18" i="3"/>
  <c r="D17" i="3"/>
  <c r="D16" i="3"/>
  <c r="D11" i="3"/>
  <c r="J28" i="2"/>
  <c r="K28" i="2" s="1"/>
  <c r="K37" i="15"/>
  <c r="K16" i="3" s="1"/>
  <c r="K37" i="8"/>
  <c r="K37" i="12"/>
  <c r="J13" i="3" s="1"/>
  <c r="M13" i="3" s="1"/>
  <c r="O13" i="3" s="1"/>
  <c r="R13" i="3" s="1"/>
  <c r="K37" i="13"/>
  <c r="K37" i="9"/>
  <c r="J33" i="2"/>
  <c r="K33" i="2" s="1"/>
  <c r="K37" i="7"/>
  <c r="K11" i="3" s="1"/>
  <c r="D9" i="3"/>
  <c r="J32" i="2"/>
  <c r="K32" i="2" s="1"/>
  <c r="K37" i="10"/>
  <c r="K37" i="17"/>
  <c r="I18" i="3" s="1"/>
  <c r="L18" i="3" s="1"/>
  <c r="N18" i="3" s="1"/>
  <c r="D10" i="3"/>
  <c r="K37" i="16"/>
  <c r="K37" i="11"/>
  <c r="J6" i="2"/>
  <c r="J22" i="2"/>
  <c r="K22" i="2" s="1"/>
  <c r="J20" i="2"/>
  <c r="K20" i="2" s="1"/>
  <c r="J18" i="2"/>
  <c r="K18" i="2" s="1"/>
  <c r="J15" i="2"/>
  <c r="K15" i="2" s="1"/>
  <c r="J13" i="2"/>
  <c r="K13" i="2" s="1"/>
  <c r="J11" i="2"/>
  <c r="K11" i="2" s="1"/>
  <c r="J9" i="2"/>
  <c r="K9" i="2" s="1"/>
  <c r="J7" i="2"/>
  <c r="K7" i="2" s="1"/>
  <c r="J21" i="2"/>
  <c r="K21" i="2" s="1"/>
  <c r="J19" i="2"/>
  <c r="K19" i="2" s="1"/>
  <c r="J17" i="2"/>
  <c r="K17" i="2" s="1"/>
  <c r="J16" i="2"/>
  <c r="K16" i="2" s="1"/>
  <c r="J14" i="2"/>
  <c r="K14" i="2" s="1"/>
  <c r="J12" i="2"/>
  <c r="K12" i="2" s="1"/>
  <c r="J10" i="2"/>
  <c r="K10" i="2" s="1"/>
  <c r="J26" i="2"/>
  <c r="K26" i="2" s="1"/>
  <c r="J25" i="2"/>
  <c r="K25" i="2" s="1"/>
  <c r="J23" i="2"/>
  <c r="K23" i="2" s="1"/>
  <c r="J34" i="2"/>
  <c r="K34" i="2" s="1"/>
  <c r="I20" i="3" l="1"/>
  <c r="L20" i="3" s="1"/>
  <c r="N20" i="3" s="1"/>
  <c r="Q20" i="3" s="1"/>
  <c r="I14" i="3"/>
  <c r="L14" i="3" s="1"/>
  <c r="N14" i="3" s="1"/>
  <c r="Q14" i="3" s="1"/>
  <c r="J14" i="3"/>
  <c r="M14" i="3" s="1"/>
  <c r="O14" i="3" s="1"/>
  <c r="P14" i="3" s="1"/>
  <c r="M21" i="3"/>
  <c r="O21" i="3" s="1"/>
  <c r="J20" i="3"/>
  <c r="M20" i="3" s="1"/>
  <c r="O20" i="3" s="1"/>
  <c r="H7" i="14"/>
  <c r="I14" i="6"/>
  <c r="I25" i="6"/>
  <c r="J25" i="6" s="1"/>
  <c r="K25" i="6" s="1"/>
  <c r="B16" i="6"/>
  <c r="G15" i="6"/>
  <c r="F15" i="6"/>
  <c r="E15" i="6"/>
  <c r="H15" i="6" s="1"/>
  <c r="F26" i="6"/>
  <c r="E26" i="6"/>
  <c r="H26" i="6" s="1"/>
  <c r="B27" i="6"/>
  <c r="G26" i="6"/>
  <c r="J14" i="6"/>
  <c r="K14" i="6" s="1"/>
  <c r="J10" i="3"/>
  <c r="M10" i="3" s="1"/>
  <c r="O10" i="3" s="1"/>
  <c r="R10" i="3" s="1"/>
  <c r="K10" i="3"/>
  <c r="J17" i="3"/>
  <c r="M17" i="3" s="1"/>
  <c r="O17" i="3" s="1"/>
  <c r="R17" i="3" s="1"/>
  <c r="K17" i="3"/>
  <c r="J9" i="3"/>
  <c r="M9" i="3" s="1"/>
  <c r="O9" i="3" s="1"/>
  <c r="R9" i="3" s="1"/>
  <c r="K9" i="3"/>
  <c r="K37" i="2"/>
  <c r="K7" i="3" s="1"/>
  <c r="J18" i="3"/>
  <c r="M18" i="3" s="1"/>
  <c r="O18" i="3" s="1"/>
  <c r="R18" i="3" s="1"/>
  <c r="K18" i="3"/>
  <c r="I13" i="3"/>
  <c r="L13" i="3" s="1"/>
  <c r="N13" i="3" s="1"/>
  <c r="Q13" i="3" s="1"/>
  <c r="K13" i="3"/>
  <c r="I12" i="3"/>
  <c r="L12" i="3" s="1"/>
  <c r="N12" i="3" s="1"/>
  <c r="K12" i="3"/>
  <c r="I17" i="14"/>
  <c r="J17" i="14" s="1"/>
  <c r="K17" i="14" s="1"/>
  <c r="B19" i="14"/>
  <c r="H18" i="14"/>
  <c r="J6" i="14"/>
  <c r="K6" i="14" s="1"/>
  <c r="B8" i="14"/>
  <c r="I8" i="3"/>
  <c r="L8" i="3" s="1"/>
  <c r="N8" i="3" s="1"/>
  <c r="I17" i="3"/>
  <c r="L17" i="3" s="1"/>
  <c r="N17" i="3" s="1"/>
  <c r="I10" i="3"/>
  <c r="L10" i="3" s="1"/>
  <c r="N10" i="3" s="1"/>
  <c r="I9" i="3"/>
  <c r="L9" i="3" s="1"/>
  <c r="N9" i="3" s="1"/>
  <c r="J16" i="3"/>
  <c r="M16" i="3" s="1"/>
  <c r="O16" i="3" s="1"/>
  <c r="R16" i="3" s="1"/>
  <c r="I16" i="3"/>
  <c r="L16" i="3" s="1"/>
  <c r="N16" i="3" s="1"/>
  <c r="Q16" i="3" s="1"/>
  <c r="J11" i="3"/>
  <c r="M11" i="3" s="1"/>
  <c r="O11" i="3" s="1"/>
  <c r="R11" i="3" s="1"/>
  <c r="I11" i="3"/>
  <c r="L11" i="3" s="1"/>
  <c r="N11" i="3" s="1"/>
  <c r="Q11" i="3" s="1"/>
  <c r="J19" i="3"/>
  <c r="M19" i="3" s="1"/>
  <c r="O19" i="3" s="1"/>
  <c r="D7" i="3"/>
  <c r="R14" i="3" l="1"/>
  <c r="S14" i="3" s="1"/>
  <c r="R20" i="3"/>
  <c r="S20" i="3" s="1"/>
  <c r="P20" i="3"/>
  <c r="R21" i="3"/>
  <c r="S21" i="3" s="1"/>
  <c r="P21" i="3"/>
  <c r="H8" i="14"/>
  <c r="I7" i="14"/>
  <c r="J7" i="14" s="1"/>
  <c r="K7" i="14" s="1"/>
  <c r="I26" i="6"/>
  <c r="J26" i="6" s="1"/>
  <c r="K26" i="6" s="1"/>
  <c r="I15" i="6"/>
  <c r="J15" i="6" s="1"/>
  <c r="K15" i="6" s="1"/>
  <c r="H19" i="14"/>
  <c r="G27" i="6"/>
  <c r="F27" i="6"/>
  <c r="B28" i="6"/>
  <c r="E27" i="6"/>
  <c r="H27" i="6" s="1"/>
  <c r="E16" i="6"/>
  <c r="H16" i="6" s="1"/>
  <c r="G16" i="6"/>
  <c r="F16" i="6"/>
  <c r="S13" i="3"/>
  <c r="P13" i="3"/>
  <c r="B20" i="14"/>
  <c r="I18" i="14"/>
  <c r="J18" i="14" s="1"/>
  <c r="K18" i="14" s="1"/>
  <c r="B9" i="14"/>
  <c r="S16" i="3"/>
  <c r="S11" i="3"/>
  <c r="J7" i="3"/>
  <c r="M7" i="3" s="1"/>
  <c r="O7" i="3" s="1"/>
  <c r="S7" i="3" s="1"/>
  <c r="P16" i="3"/>
  <c r="P11" i="3"/>
  <c r="R19" i="3"/>
  <c r="S19" i="3" s="1"/>
  <c r="P19" i="3"/>
  <c r="P8" i="3"/>
  <c r="Q8" i="3"/>
  <c r="Q9" i="3"/>
  <c r="S9" i="3" s="1"/>
  <c r="P9" i="3"/>
  <c r="Q17" i="3"/>
  <c r="S17" i="3" s="1"/>
  <c r="P17" i="3"/>
  <c r="Q10" i="3"/>
  <c r="S10" i="3" s="1"/>
  <c r="P10" i="3"/>
  <c r="Q18" i="3"/>
  <c r="S18" i="3" s="1"/>
  <c r="P18" i="3"/>
  <c r="Q12" i="3"/>
  <c r="S12" i="3" s="1"/>
  <c r="P12" i="3"/>
  <c r="I9" i="14" l="1"/>
  <c r="H9" i="14"/>
  <c r="I16" i="6"/>
  <c r="J16" i="6" s="1"/>
  <c r="K16" i="6" s="1"/>
  <c r="I27" i="6"/>
  <c r="J27" i="6" s="1"/>
  <c r="K27" i="6" s="1"/>
  <c r="H20" i="14"/>
  <c r="B29" i="6"/>
  <c r="G28" i="6"/>
  <c r="F28" i="6"/>
  <c r="E28" i="6"/>
  <c r="H28" i="6" s="1"/>
  <c r="I8" i="14"/>
  <c r="J8" i="14" s="1"/>
  <c r="K8" i="14" s="1"/>
  <c r="I19" i="14"/>
  <c r="J19" i="14" s="1"/>
  <c r="K19" i="14" s="1"/>
  <c r="B21" i="14"/>
  <c r="B10" i="14"/>
  <c r="P7" i="3"/>
  <c r="H21" i="14" l="1"/>
  <c r="I28" i="6"/>
  <c r="J28" i="6" s="1"/>
  <c r="K28" i="6" s="1"/>
  <c r="B30" i="6"/>
  <c r="G29" i="6"/>
  <c r="E29" i="6"/>
  <c r="H29" i="6" s="1"/>
  <c r="F29" i="6"/>
  <c r="I20" i="14"/>
  <c r="J20" i="14" s="1"/>
  <c r="K20" i="14" s="1"/>
  <c r="B22" i="14"/>
  <c r="J9" i="14"/>
  <c r="K9" i="14" s="1"/>
  <c r="B11" i="14"/>
  <c r="H10" i="14"/>
  <c r="H22" i="14" l="1"/>
  <c r="H11" i="14"/>
  <c r="I29" i="6"/>
  <c r="J29" i="6" s="1"/>
  <c r="K29" i="6" s="1"/>
  <c r="B31" i="6"/>
  <c r="G30" i="6"/>
  <c r="F30" i="6"/>
  <c r="E30" i="6"/>
  <c r="H30" i="6" s="1"/>
  <c r="I21" i="14"/>
  <c r="J21" i="14" s="1"/>
  <c r="K21" i="14" s="1"/>
  <c r="B23" i="14"/>
  <c r="I10" i="14"/>
  <c r="J10" i="14" s="1"/>
  <c r="K10" i="14" s="1"/>
  <c r="B12" i="14"/>
  <c r="H23" i="14" l="1"/>
  <c r="H12" i="14"/>
  <c r="I30" i="6"/>
  <c r="J30" i="6" s="1"/>
  <c r="K30" i="6" s="1"/>
  <c r="E31" i="6"/>
  <c r="H31" i="6" s="1"/>
  <c r="G31" i="6"/>
  <c r="F31" i="6"/>
  <c r="B32" i="6"/>
  <c r="I22" i="14"/>
  <c r="J22" i="14" s="1"/>
  <c r="K22" i="14" s="1"/>
  <c r="B24" i="14"/>
  <c r="I11" i="14"/>
  <c r="J11" i="14" s="1"/>
  <c r="K11" i="14" s="1"/>
  <c r="B13" i="14"/>
  <c r="H24" i="14" l="1"/>
  <c r="I13" i="14"/>
  <c r="I12" i="14"/>
  <c r="J12" i="14" s="1"/>
  <c r="K12" i="14" s="1"/>
  <c r="H13" i="14"/>
  <c r="B33" i="6"/>
  <c r="F32" i="6"/>
  <c r="G32" i="6"/>
  <c r="E32" i="6"/>
  <c r="H32" i="6" s="1"/>
  <c r="I31" i="6"/>
  <c r="J31" i="6" s="1"/>
  <c r="K31" i="6" s="1"/>
  <c r="I23" i="14"/>
  <c r="J23" i="14" s="1"/>
  <c r="K23" i="14" s="1"/>
  <c r="B25" i="14"/>
  <c r="B14" i="14"/>
  <c r="H25" i="14" l="1"/>
  <c r="H14" i="14"/>
  <c r="I32" i="6"/>
  <c r="J32" i="6" s="1"/>
  <c r="K32" i="6" s="1"/>
  <c r="F33" i="6"/>
  <c r="G33" i="6"/>
  <c r="I33" i="6" s="1"/>
  <c r="E33" i="6"/>
  <c r="H33" i="6" s="1"/>
  <c r="B34" i="6"/>
  <c r="I24" i="14"/>
  <c r="J24" i="14" s="1"/>
  <c r="K24" i="14" s="1"/>
  <c r="B26" i="14"/>
  <c r="J13" i="14"/>
  <c r="K13" i="14" s="1"/>
  <c r="B15" i="14"/>
  <c r="I26" i="14" l="1"/>
  <c r="H26" i="14"/>
  <c r="I15" i="14"/>
  <c r="I14" i="14"/>
  <c r="J14" i="14" s="1"/>
  <c r="K14" i="14" s="1"/>
  <c r="F34" i="6"/>
  <c r="G34" i="6"/>
  <c r="I34" i="6" s="1"/>
  <c r="E34" i="6"/>
  <c r="H34" i="6" s="1"/>
  <c r="B35" i="6"/>
  <c r="J33" i="6"/>
  <c r="K33" i="6" s="1"/>
  <c r="I25" i="14"/>
  <c r="J25" i="14" s="1"/>
  <c r="K25" i="14" s="1"/>
  <c r="B27" i="14"/>
  <c r="B16" i="14"/>
  <c r="H15" i="14"/>
  <c r="H16" i="14" l="1"/>
  <c r="I16" i="14"/>
  <c r="H27" i="14"/>
  <c r="J34" i="6"/>
  <c r="K34" i="6" s="1"/>
  <c r="E35" i="6"/>
  <c r="H35" i="6" s="1"/>
  <c r="G35" i="6"/>
  <c r="B36" i="6"/>
  <c r="F35" i="6"/>
  <c r="J26" i="14"/>
  <c r="K26" i="14" s="1"/>
  <c r="B28" i="14"/>
  <c r="J15" i="14"/>
  <c r="K15" i="14" s="1"/>
  <c r="I35" i="6" l="1"/>
  <c r="J35" i="6" s="1"/>
  <c r="K35" i="6" s="1"/>
  <c r="H28" i="14"/>
  <c r="F36" i="6"/>
  <c r="E36" i="6"/>
  <c r="H36" i="6" s="1"/>
  <c r="G36" i="6"/>
  <c r="I36" i="6" s="1"/>
  <c r="I27" i="14"/>
  <c r="J27" i="14" s="1"/>
  <c r="K27" i="14" s="1"/>
  <c r="B29" i="14"/>
  <c r="J16" i="14"/>
  <c r="K16" i="14" s="1"/>
  <c r="H29" i="14" l="1"/>
  <c r="J36" i="6"/>
  <c r="K36" i="6" s="1"/>
  <c r="K37" i="6" s="1"/>
  <c r="K8" i="3" s="1"/>
  <c r="S8" i="3" s="1"/>
  <c r="I28" i="14"/>
  <c r="J28" i="14" s="1"/>
  <c r="K28" i="14" s="1"/>
  <c r="B30" i="14"/>
  <c r="H30" i="14" l="1"/>
  <c r="I29" i="14"/>
  <c r="J29" i="14" s="1"/>
  <c r="K29" i="14" s="1"/>
  <c r="B31" i="14"/>
  <c r="I31" i="14" l="1"/>
  <c r="H31" i="14"/>
  <c r="I30" i="14"/>
  <c r="J30" i="14" s="1"/>
  <c r="K30" i="14" s="1"/>
  <c r="B32" i="14"/>
  <c r="H32" i="14" l="1"/>
  <c r="B33" i="14"/>
  <c r="J31" i="14"/>
  <c r="K31" i="14" s="1"/>
  <c r="H33" i="14" l="1"/>
  <c r="B34" i="14"/>
  <c r="I32" i="14"/>
  <c r="J32" i="14" s="1"/>
  <c r="K32" i="14" s="1"/>
  <c r="H34" i="14" l="1"/>
  <c r="I33" i="14"/>
  <c r="J33" i="14" s="1"/>
  <c r="K33" i="14" s="1"/>
  <c r="B35" i="14"/>
  <c r="I34" i="14" l="1"/>
  <c r="J34" i="14" s="1"/>
  <c r="K34" i="14" s="1"/>
  <c r="B36" i="14"/>
  <c r="H35" i="14"/>
  <c r="H36" i="14" l="1"/>
  <c r="I36" i="14"/>
  <c r="I35" i="14"/>
  <c r="J35" i="14" s="1"/>
  <c r="K35" i="14" s="1"/>
  <c r="J36" i="14" l="1"/>
  <c r="K36" i="14" s="1"/>
  <c r="K37" i="14" l="1"/>
  <c r="K15" i="3" s="1"/>
  <c r="D15" i="3"/>
  <c r="J15" i="3" l="1"/>
  <c r="M15" i="3" s="1"/>
  <c r="O15" i="3" s="1"/>
  <c r="R15" i="3" s="1"/>
  <c r="I15" i="3"/>
  <c r="L15" i="3" s="1"/>
  <c r="N15" i="3" s="1"/>
  <c r="Q15" i="3" s="1"/>
  <c r="S15" i="3" l="1"/>
  <c r="P15" i="3"/>
</calcChain>
</file>

<file path=xl/sharedStrings.xml><?xml version="1.0" encoding="utf-8"?>
<sst xmlns="http://schemas.openxmlformats.org/spreadsheetml/2006/main" count="382" uniqueCount="73">
  <si>
    <t>CAROLE</t>
  </si>
  <si>
    <t>CLAUDINE</t>
  </si>
  <si>
    <t>EMILIE</t>
  </si>
  <si>
    <t>NADINE</t>
  </si>
  <si>
    <t>BRIGITTE</t>
  </si>
  <si>
    <t>CECILE</t>
  </si>
  <si>
    <t>FANNY</t>
  </si>
  <si>
    <t>JOANIE</t>
  </si>
  <si>
    <t>SABINE</t>
  </si>
  <si>
    <t>VINCENT</t>
  </si>
  <si>
    <t>LAETITIA</t>
  </si>
  <si>
    <t>DAMIEN</t>
  </si>
  <si>
    <t>AURELIEN</t>
  </si>
  <si>
    <t>du</t>
  </si>
  <si>
    <t>au</t>
  </si>
  <si>
    <t>ARRIVEE</t>
  </si>
  <si>
    <t>PAUSE MIDI FIN</t>
  </si>
  <si>
    <t>PAUSE MIDI DEBUT</t>
  </si>
  <si>
    <t>DEPART</t>
  </si>
  <si>
    <t>TOTAL JOURNEE</t>
  </si>
  <si>
    <t>TOTAL MATIN</t>
  </si>
  <si>
    <t>HEURES SUPP OU RECUP</t>
  </si>
  <si>
    <t>TOTAL 
APRES-MIDI</t>
  </si>
  <si>
    <t>JOUR</t>
  </si>
  <si>
    <t>DATE</t>
  </si>
  <si>
    <t>TOTAL</t>
  </si>
  <si>
    <t>base journée</t>
  </si>
  <si>
    <t>TEMPS TRAVAIL MENSUEL</t>
  </si>
  <si>
    <t>NB ABSENCE (hors congé)</t>
  </si>
  <si>
    <t>H.COMPL EN COURS</t>
  </si>
  <si>
    <t>H. SUPPL 
EN COURS</t>
  </si>
  <si>
    <t>HEURES ABSENCES
A DEDUIRE</t>
  </si>
  <si>
    <t>HEURES
COMPL
M+1</t>
  </si>
  <si>
    <t>HEURES
SUPPL
M+1</t>
  </si>
  <si>
    <t>TOTAL HEURES COMPL</t>
  </si>
  <si>
    <t>TOTAL HEURES SUPPL</t>
  </si>
  <si>
    <t>TOTAL SUPPL 
A 25 %
en cours</t>
  </si>
  <si>
    <t>H.COMPL 
M-1</t>
  </si>
  <si>
    <t>H. SUPPL 
M-1</t>
  </si>
  <si>
    <t>JOURS ABSENCES 
A DEDUIRE</t>
  </si>
  <si>
    <t>HEURES
COMPL (à 10 % pour tps partiel)
PAYEES</t>
  </si>
  <si>
    <t>HEURES
SUPPL
PAYEES
à 25 %</t>
  </si>
  <si>
    <t>HEURES REELLES PAYEES</t>
  </si>
  <si>
    <t>TOTAL H.COMPL 
(à 10 % tps partiel)
en cours</t>
  </si>
  <si>
    <r>
      <t xml:space="preserve">136:50
</t>
    </r>
    <r>
      <rPr>
        <i/>
        <sz val="10"/>
        <color theme="0" tint="-0.499984740745262"/>
        <rFont val="Calibri"/>
        <family val="2"/>
      </rPr>
      <t>46:36</t>
    </r>
  </si>
  <si>
    <t>x</t>
  </si>
  <si>
    <r>
      <rPr>
        <b/>
        <u/>
        <sz val="12"/>
        <color theme="1"/>
        <rFont val="Calibri"/>
        <family val="2"/>
      </rPr>
      <t xml:space="preserve">légende :
</t>
    </r>
    <r>
      <rPr>
        <i/>
        <sz val="10"/>
        <color theme="0" tint="-0.499984740745262"/>
        <rFont val="Calibri"/>
        <family val="2"/>
      </rPr>
      <t>tps partiel "x"</t>
    </r>
  </si>
  <si>
    <t>TOTAL M+1-abences</t>
  </si>
  <si>
    <t>SUPPL</t>
  </si>
  <si>
    <t>HEURES M-1</t>
  </si>
  <si>
    <t>:</t>
  </si>
  <si>
    <t>COMPL</t>
  </si>
  <si>
    <t>HEURES NEGATIVES EN COURS</t>
  </si>
  <si>
    <t>NEGATIF</t>
  </si>
  <si>
    <t>base journée lundi-mar-jeudi</t>
  </si>
  <si>
    <t>base journée mercredi</t>
  </si>
  <si>
    <t>base journée vendredi</t>
  </si>
  <si>
    <t>AURELIEN B</t>
  </si>
  <si>
    <t>VICTOR</t>
  </si>
  <si>
    <t>CAROLE GOURGUECHON : ajout des 2h d'astreinte du samedi 02/07/16 à 150 % soit 5 h à ajouter au total</t>
  </si>
  <si>
    <t>SABINE PLANCHENAULT : décompter 1 journée de solidarité pour 2016 sur ses heures suppl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</si>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</sst>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dd"/>
    <numFmt numFmtId="165" formatCode="00"/>
    <numFmt numFmtId="166" formatCode="mmmm"/>
    <numFmt numFmtId="167" formatCode="[h]:mm:ss;@"/>
    <numFmt numFmtId="168" formatCode="dddd"/>
    <numFmt numFmtId="169" formatCode="h:mm"/>
    <numFmt numFmtId="170" formatCode="[$-F800]dddd\,\ mmmm\ dd\,\ yyyy"/>
    <numFmt numFmtId="171" formatCode="[$-40C]mmmm\-yy;@"/>
  </numFmts>
  <fonts count="21" x14ac:knownFonts="1">
    <font>
      <sz val="12"/>
      <color theme="1"/>
      <name val="Calibri"/>
      <family val="2"/>
    </font>
    <font>
      <sz val="12"/>
      <color theme="1"/>
      <name val="Arial Narrow"/>
      <family val="2"/>
    </font>
    <font>
      <i/>
      <sz val="12"/>
      <color theme="1"/>
      <name val="Arial Narrow"/>
      <family val="2"/>
    </font>
    <font>
      <i/>
      <sz val="10"/>
      <color theme="1"/>
      <name val="Arial Narrow"/>
      <family val="2"/>
    </font>
    <font>
      <b/>
      <sz val="12"/>
      <color theme="1"/>
      <name val="Arial Narrow"/>
      <family val="2"/>
    </font>
    <font>
      <b/>
      <sz val="14"/>
      <color theme="1"/>
      <name val="Arial Narrow"/>
      <family val="2"/>
    </font>
    <font>
      <b/>
      <sz val="12"/>
      <color theme="1"/>
      <name val="Calibri"/>
      <family val="2"/>
    </font>
    <font>
      <sz val="12"/>
      <name val="Arial Narrow"/>
      <family val="2"/>
    </font>
    <font>
      <sz val="12"/>
      <name val="Calibri"/>
      <family val="2"/>
    </font>
    <font>
      <i/>
      <sz val="12"/>
      <color theme="1"/>
      <name val="Calibri"/>
      <family val="2"/>
    </font>
    <font>
      <i/>
      <sz val="10"/>
      <color theme="1"/>
      <name val="Calibri"/>
      <family val="2"/>
    </font>
    <font>
      <b/>
      <i/>
      <sz val="10"/>
      <color theme="1"/>
      <name val="Calibri"/>
      <family val="2"/>
    </font>
    <font>
      <i/>
      <sz val="10"/>
      <color theme="0" tint="-0.499984740745262"/>
      <name val="Calibri"/>
      <family val="2"/>
    </font>
    <font>
      <b/>
      <u/>
      <sz val="12"/>
      <color theme="1"/>
      <name val="Calibri"/>
      <family val="2"/>
    </font>
    <font>
      <sz val="16"/>
      <color theme="1"/>
      <name val="Calibri"/>
      <family val="2"/>
    </font>
    <font>
      <b/>
      <sz val="12"/>
      <color indexed="8"/>
      <name val="Arial Narrow"/>
      <family val="2"/>
    </font>
    <font>
      <b/>
      <sz val="12"/>
      <color rgb="FFFF0000"/>
      <name val="Arial Narrow"/>
      <family val="2"/>
    </font>
    <font>
      <i/>
      <sz val="10"/>
      <name val="Calibri"/>
      <family val="2"/>
    </font>
    <font>
      <b/>
      <sz val="12"/>
      <name val="Calibri"/>
      <family val="2"/>
    </font>
    <font>
      <b/>
      <i/>
      <sz val="12"/>
      <name val="Calibri"/>
      <family val="2"/>
    </font>
    <font>
      <i/>
      <sz val="8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A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9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/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medium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medium">
        <color indexed="64"/>
      </left>
      <right style="dotted">
        <color indexed="64"/>
      </right>
      <top style="thin">
        <color indexed="64"/>
      </top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8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0" fontId="4" fillId="3" borderId="3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3" fillId="0" borderId="17" xfId="0" applyFont="1" applyBorder="1" applyAlignment="1">
      <alignment horizontal="center" vertical="center" wrapText="1"/>
    </xf>
    <xf numFmtId="167" fontId="3" fillId="0" borderId="17" xfId="0" applyNumberFormat="1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164" fontId="1" fillId="9" borderId="10" xfId="0" applyNumberFormat="1" applyFont="1" applyFill="1" applyBorder="1" applyAlignment="1">
      <alignment horizontal="center" vertical="center"/>
    </xf>
    <xf numFmtId="164" fontId="1" fillId="9" borderId="12" xfId="0" applyNumberFormat="1" applyFont="1" applyFill="1" applyBorder="1" applyAlignment="1">
      <alignment horizontal="center" vertical="center"/>
    </xf>
    <xf numFmtId="164" fontId="1" fillId="9" borderId="15" xfId="0" applyNumberFormat="1" applyFont="1" applyFill="1" applyBorder="1" applyAlignment="1">
      <alignment horizontal="center" vertical="center"/>
    </xf>
    <xf numFmtId="164" fontId="1" fillId="8" borderId="20" xfId="0" applyNumberFormat="1" applyFont="1" applyFill="1" applyBorder="1" applyAlignment="1">
      <alignment horizontal="center" vertical="center"/>
    </xf>
    <xf numFmtId="164" fontId="1" fillId="8" borderId="12" xfId="0" applyNumberFormat="1" applyFont="1" applyFill="1" applyBorder="1" applyAlignment="1">
      <alignment horizontal="center" vertical="center"/>
    </xf>
    <xf numFmtId="168" fontId="1" fillId="9" borderId="8" xfId="0" applyNumberFormat="1" applyFont="1" applyFill="1" applyBorder="1" applyAlignment="1">
      <alignment horizontal="center" vertical="center"/>
    </xf>
    <xf numFmtId="168" fontId="1" fillId="9" borderId="11" xfId="0" applyNumberFormat="1" applyFont="1" applyFill="1" applyBorder="1" applyAlignment="1">
      <alignment horizontal="center" vertical="center"/>
    </xf>
    <xf numFmtId="168" fontId="1" fillId="9" borderId="13" xfId="0" applyNumberFormat="1" applyFont="1" applyFill="1" applyBorder="1" applyAlignment="1">
      <alignment horizontal="center" vertical="center"/>
    </xf>
    <xf numFmtId="168" fontId="1" fillId="8" borderId="19" xfId="0" applyNumberFormat="1" applyFont="1" applyFill="1" applyBorder="1" applyAlignment="1">
      <alignment horizontal="center" vertical="center"/>
    </xf>
    <xf numFmtId="168" fontId="1" fillId="8" borderId="11" xfId="0" applyNumberFormat="1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20" fontId="1" fillId="0" borderId="27" xfId="0" applyNumberFormat="1" applyFont="1" applyBorder="1" applyAlignment="1">
      <alignment horizontal="center" vertical="center"/>
    </xf>
    <xf numFmtId="20" fontId="1" fillId="0" borderId="28" xfId="0" applyNumberFormat="1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 wrapText="1"/>
    </xf>
    <xf numFmtId="20" fontId="1" fillId="0" borderId="30" xfId="0" applyNumberFormat="1" applyFont="1" applyBorder="1" applyAlignment="1">
      <alignment horizontal="center" vertical="center"/>
    </xf>
    <xf numFmtId="20" fontId="1" fillId="0" borderId="31" xfId="0" applyNumberFormat="1" applyFont="1" applyBorder="1" applyAlignment="1">
      <alignment horizontal="center" vertical="center"/>
    </xf>
    <xf numFmtId="20" fontId="1" fillId="0" borderId="32" xfId="0" applyNumberFormat="1" applyFont="1" applyBorder="1" applyAlignment="1">
      <alignment horizontal="center" vertical="center"/>
    </xf>
    <xf numFmtId="20" fontId="1" fillId="0" borderId="33" xfId="0" applyNumberFormat="1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 wrapText="1"/>
    </xf>
    <xf numFmtId="20" fontId="1" fillId="0" borderId="35" xfId="0" applyNumberFormat="1" applyFont="1" applyBorder="1" applyAlignment="1">
      <alignment horizontal="center" vertical="center"/>
    </xf>
    <xf numFmtId="20" fontId="1" fillId="0" borderId="36" xfId="0" applyNumberFormat="1" applyFont="1" applyBorder="1" applyAlignment="1">
      <alignment horizontal="center" vertical="center"/>
    </xf>
    <xf numFmtId="20" fontId="1" fillId="0" borderId="37" xfId="0" applyNumberFormat="1" applyFont="1" applyBorder="1" applyAlignment="1">
      <alignment horizontal="center" vertical="center"/>
    </xf>
    <xf numFmtId="20" fontId="1" fillId="0" borderId="38" xfId="0" applyNumberFormat="1" applyFont="1" applyBorder="1" applyAlignment="1">
      <alignment horizontal="center" vertical="center"/>
    </xf>
    <xf numFmtId="168" fontId="1" fillId="8" borderId="39" xfId="0" applyNumberFormat="1" applyFont="1" applyFill="1" applyBorder="1" applyAlignment="1">
      <alignment horizontal="center" vertical="center"/>
    </xf>
    <xf numFmtId="164" fontId="1" fillId="8" borderId="40" xfId="0" applyNumberFormat="1" applyFont="1" applyFill="1" applyBorder="1" applyAlignment="1">
      <alignment horizontal="center" vertical="center"/>
    </xf>
    <xf numFmtId="20" fontId="1" fillId="0" borderId="41" xfId="0" applyNumberFormat="1" applyFont="1" applyBorder="1" applyAlignment="1">
      <alignment horizontal="center" vertical="center"/>
    </xf>
    <xf numFmtId="20" fontId="1" fillId="0" borderId="42" xfId="0" applyNumberFormat="1" applyFont="1" applyBorder="1" applyAlignment="1">
      <alignment horizontal="center" vertical="center"/>
    </xf>
    <xf numFmtId="20" fontId="1" fillId="0" borderId="43" xfId="0" applyNumberFormat="1" applyFont="1" applyBorder="1" applyAlignment="1">
      <alignment horizontal="center" vertical="center"/>
    </xf>
    <xf numFmtId="169" fontId="3" fillId="0" borderId="9" xfId="0" applyNumberFormat="1" applyFont="1" applyBorder="1" applyAlignment="1">
      <alignment horizontal="center" vertical="center"/>
    </xf>
    <xf numFmtId="169" fontId="3" fillId="0" borderId="5" xfId="0" applyNumberFormat="1" applyFont="1" applyBorder="1" applyAlignment="1">
      <alignment horizontal="center" vertical="center"/>
    </xf>
    <xf numFmtId="169" fontId="3" fillId="0" borderId="14" xfId="0" applyNumberFormat="1" applyFont="1" applyBorder="1" applyAlignment="1">
      <alignment horizontal="center" vertical="center"/>
    </xf>
    <xf numFmtId="169" fontId="3" fillId="0" borderId="7" xfId="0" applyNumberFormat="1" applyFont="1" applyBorder="1" applyAlignment="1">
      <alignment horizontal="center" vertical="center"/>
    </xf>
    <xf numFmtId="169" fontId="3" fillId="0" borderId="6" xfId="0" applyNumberFormat="1" applyFont="1" applyBorder="1" applyAlignment="1">
      <alignment horizontal="center" vertical="center"/>
    </xf>
    <xf numFmtId="169" fontId="1" fillId="0" borderId="0" xfId="0" applyNumberFormat="1" applyFont="1" applyAlignment="1">
      <alignment horizontal="center" vertical="center"/>
    </xf>
    <xf numFmtId="20" fontId="1" fillId="0" borderId="22" xfId="0" applyNumberFormat="1" applyFont="1" applyBorder="1" applyAlignment="1">
      <alignment horizontal="center" vertical="center"/>
    </xf>
    <xf numFmtId="20" fontId="1" fillId="0" borderId="23" xfId="0" applyNumberFormat="1" applyFont="1" applyBorder="1" applyAlignment="1">
      <alignment horizontal="center" vertical="center"/>
    </xf>
    <xf numFmtId="20" fontId="1" fillId="0" borderId="24" xfId="0" applyNumberFormat="1" applyFont="1" applyBorder="1" applyAlignment="1">
      <alignment horizontal="center" vertical="center"/>
    </xf>
    <xf numFmtId="166" fontId="3" fillId="0" borderId="44" xfId="0" applyNumberFormat="1" applyFont="1" applyBorder="1" applyAlignment="1">
      <alignment horizontal="center" vertical="center"/>
    </xf>
    <xf numFmtId="169" fontId="3" fillId="0" borderId="35" xfId="0" applyNumberFormat="1" applyFont="1" applyBorder="1" applyAlignment="1">
      <alignment horizontal="center" vertical="center"/>
    </xf>
    <xf numFmtId="169" fontId="3" fillId="0" borderId="36" xfId="0" applyNumberFormat="1" applyFont="1" applyBorder="1" applyAlignment="1">
      <alignment horizontal="center" vertical="center"/>
    </xf>
    <xf numFmtId="169" fontId="3" fillId="0" borderId="37" xfId="0" applyNumberFormat="1" applyFont="1" applyBorder="1" applyAlignment="1">
      <alignment horizontal="center" vertical="center"/>
    </xf>
    <xf numFmtId="169" fontId="3" fillId="0" borderId="38" xfId="0" applyNumberFormat="1" applyFont="1" applyBorder="1" applyAlignment="1">
      <alignment horizontal="center" vertical="center"/>
    </xf>
    <xf numFmtId="169" fontId="3" fillId="0" borderId="43" xfId="0" applyNumberFormat="1" applyFont="1" applyBorder="1" applyAlignment="1">
      <alignment horizontal="center" vertical="center"/>
    </xf>
    <xf numFmtId="169" fontId="7" fillId="0" borderId="46" xfId="0" applyNumberFormat="1" applyFont="1" applyBorder="1" applyAlignment="1">
      <alignment horizontal="center" vertical="center"/>
    </xf>
    <xf numFmtId="169" fontId="7" fillId="0" borderId="47" xfId="0" applyNumberFormat="1" applyFont="1" applyBorder="1" applyAlignment="1">
      <alignment horizontal="center" vertical="center"/>
    </xf>
    <xf numFmtId="169" fontId="7" fillId="0" borderId="48" xfId="0" applyNumberFormat="1" applyFont="1" applyBorder="1" applyAlignment="1">
      <alignment horizontal="center" vertical="center"/>
    </xf>
    <xf numFmtId="169" fontId="7" fillId="0" borderId="49" xfId="0" applyNumberFormat="1" applyFont="1" applyBorder="1" applyAlignment="1">
      <alignment horizontal="center" vertical="center"/>
    </xf>
    <xf numFmtId="167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9" fontId="3" fillId="0" borderId="45" xfId="0" applyNumberFormat="1" applyFont="1" applyBorder="1" applyAlignment="1">
      <alignment horizontal="center" vertical="center"/>
    </xf>
    <xf numFmtId="14" fontId="8" fillId="0" borderId="0" xfId="0" applyNumberFormat="1" applyFont="1" applyFill="1"/>
    <xf numFmtId="0" fontId="8" fillId="0" borderId="0" xfId="0" applyFont="1" applyFill="1"/>
    <xf numFmtId="0" fontId="3" fillId="0" borderId="34" xfId="0" applyFont="1" applyBorder="1" applyAlignment="1">
      <alignment horizontal="center" vertical="center" wrapText="1"/>
    </xf>
    <xf numFmtId="168" fontId="1" fillId="0" borderId="0" xfId="0" applyNumberFormat="1" applyFont="1" applyAlignment="1">
      <alignment horizontal="center" vertical="center"/>
    </xf>
    <xf numFmtId="168" fontId="1" fillId="0" borderId="1" xfId="0" applyNumberFormat="1" applyFont="1" applyBorder="1" applyAlignment="1">
      <alignment horizontal="center" vertical="center"/>
    </xf>
    <xf numFmtId="168" fontId="2" fillId="0" borderId="16" xfId="0" applyNumberFormat="1" applyFont="1" applyBorder="1" applyAlignment="1">
      <alignment horizontal="center" vertical="center" wrapText="1"/>
    </xf>
    <xf numFmtId="168" fontId="1" fillId="0" borderId="0" xfId="0" applyNumberFormat="1" applyFont="1" applyAlignment="1">
      <alignment horizontal="left" vertical="center"/>
    </xf>
    <xf numFmtId="0" fontId="4" fillId="3" borderId="2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36" xfId="0" applyBorder="1" applyAlignment="1" applyProtection="1">
      <alignment horizontal="left" vertical="center"/>
      <protection locked="0"/>
    </xf>
    <xf numFmtId="0" fontId="0" fillId="0" borderId="40" xfId="0" applyBorder="1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</xf>
    <xf numFmtId="0" fontId="6" fillId="0" borderId="2" xfId="0" applyFont="1" applyBorder="1" applyAlignment="1" applyProtection="1">
      <alignment horizontal="center" vertical="center" wrapText="1"/>
    </xf>
    <xf numFmtId="0" fontId="6" fillId="0" borderId="63" xfId="0" applyFont="1" applyBorder="1" applyAlignment="1" applyProtection="1">
      <alignment horizontal="center" vertical="center" wrapText="1"/>
    </xf>
    <xf numFmtId="0" fontId="6" fillId="7" borderId="58" xfId="0" applyFont="1" applyFill="1" applyBorder="1" applyAlignment="1" applyProtection="1">
      <alignment horizontal="center" vertical="center" wrapText="1"/>
    </xf>
    <xf numFmtId="0" fontId="6" fillId="6" borderId="57" xfId="0" applyFont="1" applyFill="1" applyBorder="1" applyAlignment="1" applyProtection="1">
      <alignment horizontal="center" vertical="center" wrapText="1"/>
    </xf>
    <xf numFmtId="0" fontId="6" fillId="11" borderId="58" xfId="0" applyFont="1" applyFill="1" applyBorder="1" applyAlignment="1" applyProtection="1">
      <alignment horizontal="center" vertical="center" wrapText="1"/>
    </xf>
    <xf numFmtId="0" fontId="6" fillId="10" borderId="57" xfId="0" applyFont="1" applyFill="1" applyBorder="1" applyAlignment="1" applyProtection="1">
      <alignment horizontal="center" vertical="center" wrapText="1"/>
    </xf>
    <xf numFmtId="0" fontId="6" fillId="2" borderId="58" xfId="0" applyFont="1" applyFill="1" applyBorder="1" applyAlignment="1" applyProtection="1">
      <alignment horizontal="center" vertical="center" wrapText="1"/>
    </xf>
    <xf numFmtId="0" fontId="6" fillId="11" borderId="59" xfId="0" applyFont="1" applyFill="1" applyBorder="1" applyAlignment="1" applyProtection="1">
      <alignment horizontal="center" vertical="center" wrapText="1"/>
    </xf>
    <xf numFmtId="0" fontId="11" fillId="7" borderId="58" xfId="0" applyFont="1" applyFill="1" applyBorder="1" applyAlignment="1" applyProtection="1">
      <alignment horizontal="center" vertical="center" wrapText="1"/>
    </xf>
    <xf numFmtId="0" fontId="6" fillId="5" borderId="57" xfId="0" applyFont="1" applyFill="1" applyBorder="1" applyAlignment="1" applyProtection="1">
      <alignment horizontal="center" vertical="center" wrapText="1"/>
    </xf>
    <xf numFmtId="0" fontId="6" fillId="5" borderId="59" xfId="0" applyFont="1" applyFill="1" applyBorder="1" applyAlignment="1" applyProtection="1">
      <alignment horizontal="center" vertical="center" wrapText="1"/>
    </xf>
    <xf numFmtId="0" fontId="11" fillId="7" borderId="60" xfId="0" applyFont="1" applyFill="1" applyBorder="1" applyAlignment="1" applyProtection="1">
      <alignment horizontal="center" vertical="center" wrapText="1"/>
    </xf>
    <xf numFmtId="0" fontId="0" fillId="0" borderId="44" xfId="0" applyBorder="1" applyAlignment="1" applyProtection="1">
      <alignment horizontal="center" vertical="center" wrapText="1"/>
    </xf>
    <xf numFmtId="0" fontId="0" fillId="0" borderId="61" xfId="0" applyBorder="1" applyAlignment="1" applyProtection="1">
      <alignment horizontal="center" vertical="center" wrapText="1"/>
    </xf>
    <xf numFmtId="20" fontId="0" fillId="7" borderId="55" xfId="0" applyNumberFormat="1" applyFill="1" applyBorder="1" applyAlignment="1" applyProtection="1">
      <alignment horizontal="center" vertical="center"/>
    </xf>
    <xf numFmtId="167" fontId="0" fillId="0" borderId="54" xfId="0" applyNumberFormat="1" applyBorder="1" applyAlignment="1" applyProtection="1">
      <alignment horizontal="center" vertical="center"/>
    </xf>
    <xf numFmtId="167" fontId="0" fillId="0" borderId="55" xfId="0" applyNumberFormat="1" applyBorder="1" applyAlignment="1" applyProtection="1">
      <alignment horizontal="center" vertical="center"/>
    </xf>
    <xf numFmtId="167" fontId="9" fillId="11" borderId="55" xfId="0" applyNumberFormat="1" applyFont="1" applyFill="1" applyBorder="1" applyAlignment="1" applyProtection="1">
      <alignment horizontal="center" vertical="center"/>
    </xf>
    <xf numFmtId="167" fontId="6" fillId="6" borderId="54" xfId="0" applyNumberFormat="1" applyFont="1" applyFill="1" applyBorder="1" applyAlignment="1" applyProtection="1">
      <alignment horizontal="center" vertical="center"/>
    </xf>
    <xf numFmtId="167" fontId="6" fillId="11" borderId="56" xfId="0" applyNumberFormat="1" applyFont="1" applyFill="1" applyBorder="1" applyAlignment="1" applyProtection="1">
      <alignment horizontal="center" vertical="center"/>
    </xf>
    <xf numFmtId="167" fontId="11" fillId="7" borderId="55" xfId="0" applyNumberFormat="1" applyFont="1" applyFill="1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0" fillId="0" borderId="38" xfId="0" applyBorder="1" applyAlignment="1" applyProtection="1">
      <alignment horizontal="center" vertical="center"/>
    </xf>
    <xf numFmtId="0" fontId="0" fillId="7" borderId="55" xfId="0" applyFill="1" applyBorder="1" applyAlignment="1" applyProtection="1">
      <alignment horizontal="center" vertical="center"/>
    </xf>
    <xf numFmtId="20" fontId="0" fillId="7" borderId="52" xfId="0" applyNumberFormat="1" applyFill="1" applyBorder="1" applyAlignment="1" applyProtection="1">
      <alignment horizontal="center" vertical="center"/>
    </xf>
    <xf numFmtId="167" fontId="0" fillId="0" borderId="51" xfId="0" applyNumberFormat="1" applyBorder="1" applyAlignment="1" applyProtection="1">
      <alignment horizontal="center" vertical="center"/>
    </xf>
    <xf numFmtId="167" fontId="0" fillId="0" borderId="52" xfId="0" applyNumberFormat="1" applyBorder="1" applyAlignment="1" applyProtection="1">
      <alignment horizontal="center" vertical="center"/>
    </xf>
    <xf numFmtId="167" fontId="9" fillId="6" borderId="51" xfId="0" applyNumberFormat="1" applyFont="1" applyFill="1" applyBorder="1" applyAlignment="1" applyProtection="1">
      <alignment horizontal="center" vertical="center"/>
    </xf>
    <xf numFmtId="167" fontId="9" fillId="11" borderId="52" xfId="0" applyNumberFormat="1" applyFont="1" applyFill="1" applyBorder="1" applyAlignment="1" applyProtection="1">
      <alignment horizontal="center" vertical="center"/>
    </xf>
    <xf numFmtId="167" fontId="6" fillId="6" borderId="51" xfId="0" applyNumberFormat="1" applyFont="1" applyFill="1" applyBorder="1" applyAlignment="1" applyProtection="1">
      <alignment horizontal="center" vertical="center"/>
    </xf>
    <xf numFmtId="167" fontId="6" fillId="11" borderId="53" xfId="0" applyNumberFormat="1" applyFont="1" applyFill="1" applyBorder="1" applyAlignment="1" applyProtection="1">
      <alignment horizontal="center" vertical="center"/>
    </xf>
    <xf numFmtId="167" fontId="11" fillId="7" borderId="52" xfId="0" applyNumberFormat="1" applyFont="1" applyFill="1" applyBorder="1" applyAlignment="1" applyProtection="1">
      <alignment horizontal="center" vertical="center"/>
    </xf>
    <xf numFmtId="167" fontId="0" fillId="5" borderId="51" xfId="0" applyNumberFormat="1" applyFill="1" applyBorder="1" applyAlignment="1" applyProtection="1">
      <alignment horizontal="center" vertical="center"/>
    </xf>
    <xf numFmtId="167" fontId="0" fillId="5" borderId="53" xfId="0" applyNumberFormat="1" applyFill="1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0" fillId="0" borderId="36" xfId="0" applyBorder="1" applyAlignment="1" applyProtection="1">
      <alignment horizontal="center" vertical="center"/>
    </xf>
    <xf numFmtId="0" fontId="0" fillId="7" borderId="52" xfId="0" applyFill="1" applyBorder="1" applyAlignment="1" applyProtection="1">
      <alignment horizontal="center" vertical="center"/>
    </xf>
    <xf numFmtId="0" fontId="1" fillId="0" borderId="2" xfId="0" applyNumberFormat="1" applyFont="1" applyFill="1" applyBorder="1" applyAlignment="1">
      <alignment horizontal="center" vertical="center"/>
    </xf>
    <xf numFmtId="169" fontId="4" fillId="4" borderId="1" xfId="0" applyNumberFormat="1" applyFont="1" applyFill="1" applyBorder="1" applyAlignment="1">
      <alignment horizontal="center" vertical="center"/>
    </xf>
    <xf numFmtId="0" fontId="0" fillId="0" borderId="25" xfId="0" applyNumberFormat="1" applyBorder="1" applyAlignment="1" applyProtection="1">
      <alignment horizontal="center" vertical="center"/>
    </xf>
    <xf numFmtId="0" fontId="0" fillId="0" borderId="23" xfId="0" applyNumberFormat="1" applyBorder="1" applyAlignment="1" applyProtection="1">
      <alignment horizontal="center" vertical="center"/>
    </xf>
    <xf numFmtId="0" fontId="10" fillId="0" borderId="0" xfId="0" applyFont="1" applyAlignment="1" applyProtection="1">
      <alignment horizontal="center" vertical="center"/>
    </xf>
    <xf numFmtId="0" fontId="11" fillId="0" borderId="1" xfId="0" applyFont="1" applyBorder="1" applyAlignment="1" applyProtection="1">
      <alignment horizontal="center" vertical="center" wrapText="1"/>
    </xf>
    <xf numFmtId="46" fontId="10" fillId="0" borderId="49" xfId="0" applyNumberFormat="1" applyFont="1" applyBorder="1" applyAlignment="1" applyProtection="1">
      <alignment horizontal="center" vertical="center"/>
    </xf>
    <xf numFmtId="0" fontId="10" fillId="0" borderId="47" xfId="0" applyFont="1" applyBorder="1" applyAlignment="1" applyProtection="1">
      <alignment horizontal="center" vertical="center"/>
    </xf>
    <xf numFmtId="167" fontId="0" fillId="5" borderId="67" xfId="0" applyNumberFormat="1" applyFill="1" applyBorder="1" applyAlignment="1" applyProtection="1">
      <alignment horizontal="center" vertical="center"/>
    </xf>
    <xf numFmtId="167" fontId="0" fillId="5" borderId="66" xfId="0" applyNumberFormat="1" applyFill="1" applyBorder="1" applyAlignment="1" applyProtection="1">
      <alignment horizontal="center" vertical="center"/>
    </xf>
    <xf numFmtId="0" fontId="0" fillId="0" borderId="39" xfId="0" applyBorder="1" applyAlignment="1" applyProtection="1">
      <alignment horizontal="center" vertical="center"/>
    </xf>
    <xf numFmtId="0" fontId="0" fillId="0" borderId="68" xfId="0" applyBorder="1" applyAlignment="1" applyProtection="1">
      <alignment horizontal="center" vertical="center"/>
    </xf>
    <xf numFmtId="0" fontId="0" fillId="7" borderId="62" xfId="0" applyFill="1" applyBorder="1" applyAlignment="1" applyProtection="1">
      <alignment horizontal="center" vertical="center"/>
    </xf>
    <xf numFmtId="46" fontId="10" fillId="0" borderId="50" xfId="0" applyNumberFormat="1" applyFont="1" applyBorder="1" applyAlignment="1" applyProtection="1">
      <alignment horizontal="center" vertical="center" wrapText="1"/>
    </xf>
    <xf numFmtId="0" fontId="0" fillId="0" borderId="39" xfId="0" applyNumberFormat="1" applyBorder="1" applyAlignment="1" applyProtection="1">
      <alignment horizontal="center" vertical="center"/>
    </xf>
    <xf numFmtId="167" fontId="0" fillId="0" borderId="67" xfId="0" applyNumberFormat="1" applyBorder="1" applyAlignment="1" applyProtection="1">
      <alignment horizontal="center" vertical="center"/>
    </xf>
    <xf numFmtId="167" fontId="0" fillId="0" borderId="62" xfId="0" applyNumberFormat="1" applyBorder="1" applyAlignment="1" applyProtection="1">
      <alignment horizontal="center" vertical="center"/>
    </xf>
    <xf numFmtId="167" fontId="9" fillId="11" borderId="62" xfId="0" applyNumberFormat="1" applyFont="1" applyFill="1" applyBorder="1" applyAlignment="1" applyProtection="1">
      <alignment horizontal="center" vertical="center"/>
    </xf>
    <xf numFmtId="167" fontId="6" fillId="6" borderId="67" xfId="0" applyNumberFormat="1" applyFont="1" applyFill="1" applyBorder="1" applyAlignment="1" applyProtection="1">
      <alignment horizontal="center" vertical="center"/>
    </xf>
    <xf numFmtId="167" fontId="6" fillId="11" borderId="66" xfId="0" applyNumberFormat="1" applyFont="1" applyFill="1" applyBorder="1" applyAlignment="1" applyProtection="1">
      <alignment horizontal="center" vertical="center"/>
    </xf>
    <xf numFmtId="167" fontId="11" fillId="7" borderId="62" xfId="0" applyNumberFormat="1" applyFont="1" applyFill="1" applyBorder="1" applyAlignment="1" applyProtection="1">
      <alignment horizontal="center" vertical="center"/>
    </xf>
    <xf numFmtId="0" fontId="0" fillId="0" borderId="64" xfId="0" applyNumberFormat="1" applyFont="1" applyFill="1" applyBorder="1" applyAlignment="1" applyProtection="1">
      <alignment horizontal="center" vertical="center"/>
    </xf>
    <xf numFmtId="0" fontId="0" fillId="0" borderId="68" xfId="0" applyNumberFormat="1" applyFont="1" applyFill="1" applyBorder="1" applyAlignment="1" applyProtection="1">
      <alignment horizontal="center" vertical="center"/>
    </xf>
    <xf numFmtId="0" fontId="0" fillId="0" borderId="65" xfId="0" applyNumberFormat="1" applyFont="1" applyFill="1" applyBorder="1" applyAlignment="1" applyProtection="1">
      <alignment horizontal="center" vertical="center"/>
    </xf>
    <xf numFmtId="0" fontId="0" fillId="0" borderId="23" xfId="0" applyNumberFormat="1" applyFill="1" applyBorder="1" applyAlignment="1" applyProtection="1">
      <alignment horizontal="center" vertical="center"/>
    </xf>
    <xf numFmtId="0" fontId="14" fillId="0" borderId="2" xfId="0" applyFont="1" applyBorder="1" applyAlignment="1" applyProtection="1">
      <alignment horizontal="center" vertical="center"/>
    </xf>
    <xf numFmtId="0" fontId="14" fillId="3" borderId="2" xfId="0" applyFont="1" applyFill="1" applyBorder="1" applyAlignment="1" applyProtection="1">
      <alignment horizontal="center" vertical="center"/>
    </xf>
    <xf numFmtId="0" fontId="14" fillId="3" borderId="59" xfId="0" applyFont="1" applyFill="1" applyBorder="1" applyAlignment="1" applyProtection="1">
      <alignment horizontal="center" vertical="center"/>
    </xf>
    <xf numFmtId="0" fontId="14" fillId="3" borderId="4" xfId="0" applyFont="1" applyFill="1" applyBorder="1" applyAlignment="1" applyProtection="1">
      <alignment horizontal="center" vertical="center"/>
    </xf>
    <xf numFmtId="0" fontId="14" fillId="0" borderId="3" xfId="0" applyFont="1" applyBorder="1" applyAlignment="1" applyProtection="1">
      <alignment horizontal="center" vertical="center"/>
    </xf>
    <xf numFmtId="164" fontId="1" fillId="9" borderId="35" xfId="0" applyNumberFormat="1" applyFont="1" applyFill="1" applyBorder="1" applyAlignment="1">
      <alignment horizontal="center" vertical="center"/>
    </xf>
    <xf numFmtId="164" fontId="1" fillId="9" borderId="36" xfId="0" applyNumberFormat="1" applyFont="1" applyFill="1" applyBorder="1" applyAlignment="1">
      <alignment horizontal="center" vertical="center"/>
    </xf>
    <xf numFmtId="164" fontId="1" fillId="8" borderId="36" xfId="0" applyNumberFormat="1" applyFont="1" applyFill="1" applyBorder="1" applyAlignment="1">
      <alignment horizontal="center" vertical="center"/>
    </xf>
    <xf numFmtId="0" fontId="4" fillId="4" borderId="70" xfId="0" applyFont="1" applyFill="1" applyBorder="1" applyAlignment="1">
      <alignment horizontal="center" vertical="center" wrapText="1"/>
    </xf>
    <xf numFmtId="20" fontId="1" fillId="0" borderId="9" xfId="0" applyNumberFormat="1" applyFont="1" applyFill="1" applyBorder="1" applyAlignment="1">
      <alignment horizontal="center" vertical="center"/>
    </xf>
    <xf numFmtId="20" fontId="1" fillId="0" borderId="5" xfId="0" applyNumberFormat="1" applyFont="1" applyFill="1" applyBorder="1" applyAlignment="1">
      <alignment horizontal="center" vertical="center"/>
    </xf>
    <xf numFmtId="20" fontId="1" fillId="0" borderId="14" xfId="0" applyNumberFormat="1" applyFont="1" applyFill="1" applyBorder="1" applyAlignment="1">
      <alignment horizontal="center" vertical="center"/>
    </xf>
    <xf numFmtId="20" fontId="1" fillId="0" borderId="7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167" fontId="3" fillId="0" borderId="9" xfId="0" applyNumberFormat="1" applyFont="1" applyBorder="1" applyAlignment="1">
      <alignment horizontal="center" vertical="center"/>
    </xf>
    <xf numFmtId="167" fontId="3" fillId="0" borderId="14" xfId="0" applyNumberFormat="1" applyFont="1" applyBorder="1" applyAlignment="1">
      <alignment horizontal="center" vertical="center"/>
    </xf>
    <xf numFmtId="167" fontId="3" fillId="0" borderId="9" xfId="0" quotePrefix="1" applyNumberFormat="1" applyFont="1" applyBorder="1" applyAlignment="1">
      <alignment horizontal="center" vertical="center"/>
    </xf>
    <xf numFmtId="168" fontId="1" fillId="9" borderId="39" xfId="0" applyNumberFormat="1" applyFont="1" applyFill="1" applyBorder="1" applyAlignment="1">
      <alignment horizontal="center" vertical="center"/>
    </xf>
    <xf numFmtId="164" fontId="1" fillId="9" borderId="43" xfId="0" applyNumberFormat="1" applyFont="1" applyFill="1" applyBorder="1" applyAlignment="1">
      <alignment horizontal="center" vertical="center"/>
    </xf>
    <xf numFmtId="20" fontId="1" fillId="0" borderId="8" xfId="0" applyNumberFormat="1" applyFont="1" applyFill="1" applyBorder="1" applyAlignment="1">
      <alignment horizontal="center" vertical="center"/>
    </xf>
    <xf numFmtId="20" fontId="1" fillId="0" borderId="11" xfId="0" applyNumberFormat="1" applyFont="1" applyFill="1" applyBorder="1" applyAlignment="1">
      <alignment horizontal="center" vertical="center"/>
    </xf>
    <xf numFmtId="20" fontId="1" fillId="0" borderId="13" xfId="0" applyNumberFormat="1" applyFont="1" applyFill="1" applyBorder="1" applyAlignment="1">
      <alignment horizontal="center" vertical="center"/>
    </xf>
    <xf numFmtId="169" fontId="4" fillId="4" borderId="74" xfId="0" applyNumberFormat="1" applyFont="1" applyFill="1" applyBorder="1" applyAlignment="1">
      <alignment horizontal="center" vertical="center"/>
    </xf>
    <xf numFmtId="168" fontId="1" fillId="8" borderId="8" xfId="0" applyNumberFormat="1" applyFont="1" applyFill="1" applyBorder="1" applyAlignment="1">
      <alignment horizontal="center" vertical="center"/>
    </xf>
    <xf numFmtId="164" fontId="1" fillId="8" borderId="35" xfId="0" applyNumberFormat="1" applyFont="1" applyFill="1" applyBorder="1" applyAlignment="1">
      <alignment horizontal="center" vertical="center"/>
    </xf>
    <xf numFmtId="168" fontId="1" fillId="8" borderId="13" xfId="0" applyNumberFormat="1" applyFont="1" applyFill="1" applyBorder="1" applyAlignment="1">
      <alignment horizontal="center" vertical="center"/>
    </xf>
    <xf numFmtId="164" fontId="1" fillId="8" borderId="37" xfId="0" applyNumberFormat="1" applyFont="1" applyFill="1" applyBorder="1" applyAlignment="1">
      <alignment horizontal="center" vertical="center"/>
    </xf>
    <xf numFmtId="169" fontId="3" fillId="0" borderId="9" xfId="0" applyNumberFormat="1" applyFont="1" applyFill="1" applyBorder="1" applyAlignment="1">
      <alignment horizontal="center" vertical="center"/>
    </xf>
    <xf numFmtId="169" fontId="3" fillId="0" borderId="5" xfId="0" applyNumberFormat="1" applyFont="1" applyFill="1" applyBorder="1" applyAlignment="1">
      <alignment horizontal="center" vertical="center"/>
    </xf>
    <xf numFmtId="169" fontId="3" fillId="0" borderId="14" xfId="0" applyNumberFormat="1" applyFont="1" applyFill="1" applyBorder="1" applyAlignment="1">
      <alignment horizontal="center" vertical="center"/>
    </xf>
    <xf numFmtId="20" fontId="1" fillId="0" borderId="19" xfId="0" applyNumberFormat="1" applyFont="1" applyFill="1" applyBorder="1" applyAlignment="1">
      <alignment horizontal="center" vertical="center"/>
    </xf>
    <xf numFmtId="169" fontId="3" fillId="0" borderId="7" xfId="0" applyNumberFormat="1" applyFont="1" applyFill="1" applyBorder="1" applyAlignment="1">
      <alignment horizontal="center" vertical="center"/>
    </xf>
    <xf numFmtId="0" fontId="14" fillId="3" borderId="0" xfId="0" applyFont="1" applyFill="1" applyBorder="1" applyAlignment="1" applyProtection="1">
      <alignment horizontal="center" vertical="center"/>
    </xf>
    <xf numFmtId="167" fontId="0" fillId="0" borderId="28" xfId="0" applyNumberFormat="1" applyBorder="1" applyAlignment="1" applyProtection="1">
      <alignment horizontal="center" vertical="center"/>
    </xf>
    <xf numFmtId="0" fontId="6" fillId="12" borderId="3" xfId="0" applyFont="1" applyFill="1" applyBorder="1" applyAlignment="1" applyProtection="1">
      <alignment horizontal="center" vertical="center" wrapText="1"/>
    </xf>
    <xf numFmtId="167" fontId="0" fillId="5" borderId="75" xfId="0" applyNumberFormat="1" applyFill="1" applyBorder="1" applyAlignment="1" applyProtection="1">
      <alignment horizontal="center" vertical="center"/>
    </xf>
    <xf numFmtId="167" fontId="0" fillId="5" borderId="76" xfId="0" applyNumberFormat="1" applyFill="1" applyBorder="1" applyAlignment="1" applyProtection="1">
      <alignment horizontal="center" vertical="center"/>
    </xf>
    <xf numFmtId="167" fontId="10" fillId="7" borderId="77" xfId="0" applyNumberFormat="1" applyFont="1" applyFill="1" applyBorder="1" applyAlignment="1" applyProtection="1">
      <alignment horizontal="center" vertical="center"/>
    </xf>
    <xf numFmtId="167" fontId="10" fillId="7" borderId="55" xfId="0" applyNumberFormat="1" applyFont="1" applyFill="1" applyBorder="1" applyAlignment="1" applyProtection="1">
      <alignment horizontal="center" vertical="center"/>
    </xf>
    <xf numFmtId="0" fontId="4" fillId="0" borderId="78" xfId="0" applyFont="1" applyBorder="1" applyAlignment="1">
      <alignment horizontal="center" vertical="center" wrapText="1"/>
    </xf>
    <xf numFmtId="20" fontId="1" fillId="0" borderId="35" xfId="0" applyNumberFormat="1" applyFont="1" applyFill="1" applyBorder="1" applyAlignment="1">
      <alignment horizontal="center" vertical="center"/>
    </xf>
    <xf numFmtId="20" fontId="1" fillId="0" borderId="36" xfId="0" applyNumberFormat="1" applyFont="1" applyFill="1" applyBorder="1" applyAlignment="1">
      <alignment horizontal="center" vertical="center"/>
    </xf>
    <xf numFmtId="20" fontId="1" fillId="0" borderId="37" xfId="0" applyNumberFormat="1" applyFont="1" applyFill="1" applyBorder="1" applyAlignment="1">
      <alignment horizontal="center" vertical="center"/>
    </xf>
    <xf numFmtId="20" fontId="1" fillId="0" borderId="38" xfId="0" applyNumberFormat="1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169" fontId="3" fillId="0" borderId="8" xfId="0" applyNumberFormat="1" applyFont="1" applyFill="1" applyBorder="1" applyAlignment="1">
      <alignment horizontal="center" vertical="center"/>
    </xf>
    <xf numFmtId="169" fontId="3" fillId="0" borderId="10" xfId="0" applyNumberFormat="1" applyFont="1" applyFill="1" applyBorder="1" applyAlignment="1">
      <alignment horizontal="center" vertical="center"/>
    </xf>
    <xf numFmtId="169" fontId="3" fillId="0" borderId="11" xfId="0" applyNumberFormat="1" applyFont="1" applyFill="1" applyBorder="1" applyAlignment="1">
      <alignment horizontal="center" vertical="center"/>
    </xf>
    <xf numFmtId="169" fontId="3" fillId="0" borderId="12" xfId="0" applyNumberFormat="1" applyFont="1" applyFill="1" applyBorder="1" applyAlignment="1">
      <alignment horizontal="center" vertical="center"/>
    </xf>
    <xf numFmtId="169" fontId="3" fillId="0" borderId="13" xfId="0" applyNumberFormat="1" applyFont="1" applyFill="1" applyBorder="1" applyAlignment="1">
      <alignment horizontal="center" vertical="center"/>
    </xf>
    <xf numFmtId="169" fontId="3" fillId="0" borderId="15" xfId="0" applyNumberFormat="1" applyFont="1" applyFill="1" applyBorder="1" applyAlignment="1">
      <alignment horizontal="center" vertical="center"/>
    </xf>
    <xf numFmtId="169" fontId="3" fillId="0" borderId="19" xfId="0" applyNumberFormat="1" applyFont="1" applyFill="1" applyBorder="1" applyAlignment="1">
      <alignment horizontal="center" vertical="center"/>
    </xf>
    <xf numFmtId="169" fontId="3" fillId="0" borderId="20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166" fontId="3" fillId="0" borderId="79" xfId="0" applyNumberFormat="1" applyFont="1" applyBorder="1" applyAlignment="1">
      <alignment horizontal="center" vertical="center"/>
    </xf>
    <xf numFmtId="169" fontId="3" fillId="0" borderId="0" xfId="0" applyNumberFormat="1" applyFont="1" applyBorder="1" applyAlignment="1">
      <alignment horizontal="center" vertical="center"/>
    </xf>
    <xf numFmtId="20" fontId="0" fillId="0" borderId="36" xfId="0" applyNumberFormat="1" applyBorder="1" applyAlignment="1" applyProtection="1">
      <alignment horizontal="center" vertical="center"/>
    </xf>
    <xf numFmtId="20" fontId="1" fillId="0" borderId="10" xfId="0" applyNumberFormat="1" applyFont="1" applyFill="1" applyBorder="1" applyAlignment="1">
      <alignment horizontal="center" vertical="center"/>
    </xf>
    <xf numFmtId="20" fontId="1" fillId="0" borderId="12" xfId="0" applyNumberFormat="1" applyFont="1" applyFill="1" applyBorder="1" applyAlignment="1">
      <alignment horizontal="center" vertical="center"/>
    </xf>
    <xf numFmtId="20" fontId="1" fillId="0" borderId="15" xfId="0" applyNumberFormat="1" applyFont="1" applyFill="1" applyBorder="1" applyAlignment="1">
      <alignment horizontal="center" vertical="center"/>
    </xf>
    <xf numFmtId="20" fontId="1" fillId="13" borderId="11" xfId="0" applyNumberFormat="1" applyFont="1" applyFill="1" applyBorder="1" applyAlignment="1">
      <alignment horizontal="center" vertical="center"/>
    </xf>
    <xf numFmtId="20" fontId="1" fillId="13" borderId="5" xfId="0" applyNumberFormat="1" applyFont="1" applyFill="1" applyBorder="1" applyAlignment="1">
      <alignment horizontal="center" vertical="center"/>
    </xf>
    <xf numFmtId="20" fontId="1" fillId="13" borderId="12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left" vertical="center"/>
    </xf>
    <xf numFmtId="0" fontId="0" fillId="0" borderId="43" xfId="0" applyBorder="1" applyAlignment="1" applyProtection="1">
      <alignment horizontal="left" vertical="center"/>
      <protection locked="0"/>
    </xf>
    <xf numFmtId="0" fontId="10" fillId="0" borderId="80" xfId="0" applyFont="1" applyBorder="1" applyAlignment="1" applyProtection="1">
      <alignment horizontal="center" vertical="center"/>
    </xf>
    <xf numFmtId="0" fontId="0" fillId="0" borderId="81" xfId="0" applyNumberFormat="1" applyBorder="1" applyAlignment="1" applyProtection="1">
      <alignment horizontal="center" vertical="center"/>
    </xf>
    <xf numFmtId="20" fontId="0" fillId="7" borderId="62" xfId="0" applyNumberFormat="1" applyFill="1" applyBorder="1" applyAlignment="1" applyProtection="1">
      <alignment horizontal="center" vertical="center"/>
    </xf>
    <xf numFmtId="167" fontId="9" fillId="6" borderId="67" xfId="0" applyNumberFormat="1" applyFont="1" applyFill="1" applyBorder="1" applyAlignment="1" applyProtection="1">
      <alignment horizontal="center" vertical="center"/>
    </xf>
    <xf numFmtId="167" fontId="10" fillId="7" borderId="82" xfId="0" applyNumberFormat="1" applyFont="1" applyFill="1" applyBorder="1" applyAlignment="1" applyProtection="1">
      <alignment horizontal="center" vertical="center"/>
    </xf>
    <xf numFmtId="0" fontId="0" fillId="0" borderId="43" xfId="0" applyBorder="1" applyAlignment="1" applyProtection="1">
      <alignment horizontal="center" vertical="center"/>
    </xf>
    <xf numFmtId="0" fontId="0" fillId="0" borderId="38" xfId="0" applyBorder="1" applyAlignment="1" applyProtection="1">
      <alignment horizontal="left" vertical="center"/>
      <protection locked="0"/>
    </xf>
    <xf numFmtId="0" fontId="10" fillId="0" borderId="49" xfId="0" applyFont="1" applyBorder="1" applyAlignment="1" applyProtection="1">
      <alignment horizontal="center" vertical="center"/>
    </xf>
    <xf numFmtId="167" fontId="9" fillId="6" borderId="54" xfId="0" applyNumberFormat="1" applyFont="1" applyFill="1" applyBorder="1" applyAlignment="1" applyProtection="1">
      <alignment horizontal="center" vertical="center"/>
    </xf>
    <xf numFmtId="167" fontId="0" fillId="5" borderId="54" xfId="0" applyNumberFormat="1" applyFill="1" applyBorder="1" applyAlignment="1" applyProtection="1">
      <alignment horizontal="center" vertical="center"/>
    </xf>
    <xf numFmtId="167" fontId="0" fillId="5" borderId="56" xfId="0" applyNumberFormat="1" applyFill="1" applyBorder="1" applyAlignment="1" applyProtection="1">
      <alignment horizontal="center" vertical="center"/>
    </xf>
    <xf numFmtId="167" fontId="10" fillId="7" borderId="52" xfId="0" applyNumberFormat="1" applyFont="1" applyFill="1" applyBorder="1" applyAlignment="1" applyProtection="1">
      <alignment horizontal="center" vertical="center"/>
    </xf>
    <xf numFmtId="46" fontId="10" fillId="0" borderId="0" xfId="0" applyNumberFormat="1" applyFont="1" applyAlignment="1" applyProtection="1">
      <alignment horizontal="left" vertical="center"/>
    </xf>
    <xf numFmtId="0" fontId="18" fillId="0" borderId="0" xfId="0" applyFont="1" applyFill="1"/>
    <xf numFmtId="0" fontId="18" fillId="0" borderId="0" xfId="0" applyFont="1" applyFill="1" applyAlignment="1">
      <alignment horizontal="center"/>
    </xf>
    <xf numFmtId="0" fontId="20" fillId="0" borderId="0" xfId="0" applyFont="1" applyFill="1"/>
    <xf numFmtId="0" fontId="20" fillId="0" borderId="0" xfId="0" applyFont="1" applyFill="1" applyAlignment="1">
      <alignment horizontal="center"/>
    </xf>
    <xf numFmtId="0" fontId="8" fillId="0" borderId="0" xfId="0" applyFont="1" applyFill="1" applyAlignment="1">
      <alignment horizontal="center" vertical="center"/>
    </xf>
    <xf numFmtId="164" fontId="8" fillId="0" borderId="0" xfId="0" applyNumberFormat="1" applyFont="1" applyFill="1" applyAlignment="1">
      <alignment horizontal="center" vertical="center"/>
    </xf>
    <xf numFmtId="14" fontId="8" fillId="0" borderId="0" xfId="0" applyNumberFormat="1" applyFont="1" applyFill="1" applyAlignment="1">
      <alignment horizontal="left" vertical="center"/>
    </xf>
    <xf numFmtId="0" fontId="8" fillId="0" borderId="0" xfId="0" applyFont="1" applyFill="1" applyAlignment="1">
      <alignment horizontal="left" vertical="center"/>
    </xf>
    <xf numFmtId="168" fontId="8" fillId="0" borderId="84" xfId="0" applyNumberFormat="1" applyFont="1" applyFill="1" applyBorder="1" applyAlignment="1">
      <alignment horizontal="left" vertical="center"/>
    </xf>
    <xf numFmtId="168" fontId="8" fillId="0" borderId="85" xfId="0" applyNumberFormat="1" applyFont="1" applyFill="1" applyBorder="1" applyAlignment="1">
      <alignment horizontal="left" vertical="center"/>
    </xf>
    <xf numFmtId="168" fontId="8" fillId="0" borderId="86" xfId="0" applyNumberFormat="1" applyFont="1" applyFill="1" applyBorder="1" applyAlignment="1">
      <alignment horizontal="left" vertical="center"/>
    </xf>
    <xf numFmtId="168" fontId="8" fillId="0" borderId="0" xfId="0" applyNumberFormat="1" applyFont="1" applyFill="1" applyAlignment="1">
      <alignment horizontal="left" vertical="center"/>
    </xf>
    <xf numFmtId="168" fontId="8" fillId="0" borderId="88" xfId="0" applyNumberFormat="1" applyFont="1" applyFill="1" applyBorder="1" applyAlignment="1">
      <alignment horizontal="left" vertical="center"/>
    </xf>
    <xf numFmtId="164" fontId="8" fillId="0" borderId="38" xfId="0" applyNumberFormat="1" applyFont="1" applyFill="1" applyBorder="1" applyAlignment="1">
      <alignment horizontal="center" vertical="center"/>
    </xf>
    <xf numFmtId="164" fontId="8" fillId="0" borderId="36" xfId="0" applyNumberFormat="1" applyFont="1" applyFill="1" applyBorder="1" applyAlignment="1">
      <alignment horizontal="center" vertical="center"/>
    </xf>
    <xf numFmtId="164" fontId="8" fillId="0" borderId="37" xfId="0" applyNumberFormat="1" applyFont="1" applyFill="1" applyBorder="1" applyAlignment="1">
      <alignment horizontal="center" vertical="center"/>
    </xf>
    <xf numFmtId="164" fontId="8" fillId="0" borderId="35" xfId="0" applyNumberFormat="1" applyFont="1" applyFill="1" applyBorder="1" applyAlignment="1">
      <alignment horizontal="center" vertical="center"/>
    </xf>
    <xf numFmtId="169" fontId="3" fillId="0" borderId="35" xfId="0" applyNumberFormat="1" applyFont="1" applyFill="1" applyBorder="1" applyAlignment="1">
      <alignment horizontal="center" vertical="center"/>
    </xf>
    <xf numFmtId="169" fontId="3" fillId="0" borderId="36" xfId="0" applyNumberFormat="1" applyFont="1" applyFill="1" applyBorder="1" applyAlignment="1">
      <alignment horizontal="center" vertical="center"/>
    </xf>
    <xf numFmtId="169" fontId="3" fillId="0" borderId="37" xfId="0" applyNumberFormat="1" applyFont="1" applyFill="1" applyBorder="1" applyAlignment="1">
      <alignment horizontal="center" vertical="center"/>
    </xf>
    <xf numFmtId="171" fontId="19" fillId="0" borderId="16" xfId="0" applyNumberFormat="1" applyFont="1" applyFill="1" applyBorder="1" applyAlignment="1">
      <alignment horizontal="center" vertical="center"/>
    </xf>
    <xf numFmtId="0" fontId="19" fillId="0" borderId="18" xfId="0" applyFont="1" applyFill="1" applyBorder="1" applyAlignment="1">
      <alignment horizontal="center" vertical="center"/>
    </xf>
    <xf numFmtId="20" fontId="1" fillId="0" borderId="20" xfId="0" applyNumberFormat="1" applyFont="1" applyFill="1" applyBorder="1" applyAlignment="1">
      <alignment horizontal="center" vertical="center"/>
    </xf>
    <xf numFmtId="169" fontId="3" fillId="0" borderId="38" xfId="0" applyNumberFormat="1" applyFont="1" applyFill="1" applyBorder="1" applyAlignment="1">
      <alignment horizontal="center" vertical="center"/>
    </xf>
    <xf numFmtId="168" fontId="8" fillId="14" borderId="94" xfId="0" applyNumberFormat="1" applyFont="1" applyFill="1" applyBorder="1" applyAlignment="1">
      <alignment horizontal="left" vertical="center"/>
    </xf>
    <xf numFmtId="164" fontId="8" fillId="14" borderId="95" xfId="0" applyNumberFormat="1" applyFont="1" applyFill="1" applyBorder="1" applyAlignment="1">
      <alignment horizontal="center" vertical="center"/>
    </xf>
    <xf numFmtId="14" fontId="17" fillId="0" borderId="5" xfId="0" applyNumberFormat="1" applyFont="1" applyFill="1" applyBorder="1" applyAlignment="1">
      <alignment horizontal="left" vertical="center"/>
    </xf>
    <xf numFmtId="20" fontId="17" fillId="0" borderId="5" xfId="0" applyNumberFormat="1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4" fillId="0" borderId="22" xfId="0" applyNumberFormat="1" applyFont="1" applyBorder="1" applyAlignment="1">
      <alignment horizontal="center" vertical="center"/>
    </xf>
    <xf numFmtId="0" fontId="4" fillId="0" borderId="23" xfId="0" applyNumberFormat="1" applyFont="1" applyBorder="1" applyAlignment="1">
      <alignment horizontal="center" vertical="center"/>
    </xf>
    <xf numFmtId="0" fontId="4" fillId="0" borderId="24" xfId="0" applyNumberFormat="1" applyFont="1" applyBorder="1" applyAlignment="1">
      <alignment horizontal="center" vertical="center"/>
    </xf>
    <xf numFmtId="0" fontId="4" fillId="0" borderId="25" xfId="0" applyNumberFormat="1" applyFont="1" applyBorder="1" applyAlignment="1">
      <alignment horizontal="center" vertical="center"/>
    </xf>
    <xf numFmtId="170" fontId="4" fillId="4" borderId="2" xfId="0" applyNumberFormat="1" applyFont="1" applyFill="1" applyBorder="1" applyAlignment="1">
      <alignment horizontal="center" vertical="center"/>
    </xf>
    <xf numFmtId="170" fontId="4" fillId="4" borderId="3" xfId="0" applyNumberFormat="1" applyFont="1" applyFill="1" applyBorder="1" applyAlignment="1">
      <alignment horizontal="center" vertical="center"/>
    </xf>
    <xf numFmtId="0" fontId="18" fillId="0" borderId="93" xfId="0" applyFont="1" applyFill="1" applyBorder="1" applyAlignment="1">
      <alignment horizontal="center" vertical="center" textRotation="255"/>
    </xf>
    <xf numFmtId="0" fontId="18" fillId="0" borderId="82" xfId="0" applyFont="1" applyFill="1" applyBorder="1" applyAlignment="1">
      <alignment horizontal="center" vertical="center" textRotation="255"/>
    </xf>
    <xf numFmtId="0" fontId="18" fillId="0" borderId="90" xfId="0" applyFont="1" applyFill="1" applyBorder="1" applyAlignment="1">
      <alignment horizontal="center" vertical="center" textRotation="255"/>
    </xf>
    <xf numFmtId="0" fontId="20" fillId="0" borderId="54" xfId="0" applyFont="1" applyFill="1" applyBorder="1" applyAlignment="1">
      <alignment horizontal="center" vertical="center"/>
    </xf>
    <xf numFmtId="0" fontId="20" fillId="0" borderId="51" xfId="0" applyFont="1" applyFill="1" applyBorder="1" applyAlignment="1">
      <alignment horizontal="center" vertical="center"/>
    </xf>
    <xf numFmtId="0" fontId="20" fillId="0" borderId="83" xfId="0" applyFont="1" applyFill="1" applyBorder="1" applyAlignment="1">
      <alignment horizontal="center" vertical="center"/>
    </xf>
    <xf numFmtId="0" fontId="20" fillId="0" borderId="75" xfId="0" applyFont="1" applyFill="1" applyBorder="1" applyAlignment="1">
      <alignment horizontal="center" vertical="center"/>
    </xf>
    <xf numFmtId="0" fontId="20" fillId="0" borderId="92" xfId="0" applyFont="1" applyFill="1" applyBorder="1" applyAlignment="1">
      <alignment horizontal="center" vertical="center"/>
    </xf>
    <xf numFmtId="0" fontId="20" fillId="0" borderId="89" xfId="0" applyFont="1" applyFill="1" applyBorder="1" applyAlignment="1">
      <alignment horizontal="center" vertical="center"/>
    </xf>
    <xf numFmtId="0" fontId="20" fillId="0" borderId="91" xfId="0" applyFont="1" applyFill="1" applyBorder="1" applyAlignment="1">
      <alignment horizontal="center" vertical="center"/>
    </xf>
    <xf numFmtId="0" fontId="18" fillId="0" borderId="77" xfId="0" applyFont="1" applyFill="1" applyBorder="1" applyAlignment="1">
      <alignment horizontal="center" vertical="center" textRotation="255"/>
    </xf>
    <xf numFmtId="0" fontId="18" fillId="0" borderId="52" xfId="0" applyFont="1" applyFill="1" applyBorder="1" applyAlignment="1">
      <alignment horizontal="center" vertical="center" textRotation="255"/>
    </xf>
    <xf numFmtId="0" fontId="18" fillId="0" borderId="87" xfId="0" applyFont="1" applyFill="1" applyBorder="1" applyAlignment="1">
      <alignment horizontal="center" vertical="center" textRotation="255"/>
    </xf>
    <xf numFmtId="0" fontId="18" fillId="0" borderId="55" xfId="0" applyFont="1" applyFill="1" applyBorder="1" applyAlignment="1">
      <alignment horizontal="center" vertical="center" textRotation="255"/>
    </xf>
    <xf numFmtId="170" fontId="4" fillId="4" borderId="73" xfId="0" applyNumberFormat="1" applyFont="1" applyFill="1" applyBorder="1" applyAlignment="1">
      <alignment horizontal="center" vertical="center"/>
    </xf>
    <xf numFmtId="170" fontId="4" fillId="4" borderId="69" xfId="0" applyNumberFormat="1" applyFont="1" applyFill="1" applyBorder="1" applyAlignment="1">
      <alignment horizontal="center" vertical="center"/>
    </xf>
    <xf numFmtId="164" fontId="3" fillId="0" borderId="17" xfId="0" applyNumberFormat="1" applyFont="1" applyBorder="1" applyAlignment="1">
      <alignment horizontal="center" vertical="center"/>
    </xf>
    <xf numFmtId="164" fontId="3" fillId="0" borderId="72" xfId="0" applyNumberFormat="1" applyFont="1" applyBorder="1" applyAlignment="1">
      <alignment horizontal="center" vertical="center"/>
    </xf>
    <xf numFmtId="168" fontId="3" fillId="0" borderId="16" xfId="0" applyNumberFormat="1" applyFont="1" applyBorder="1" applyAlignment="1">
      <alignment horizontal="center" vertical="center"/>
    </xf>
    <xf numFmtId="168" fontId="3" fillId="0" borderId="71" xfId="0" applyNumberFormat="1" applyFont="1" applyBorder="1" applyAlignment="1">
      <alignment horizontal="center" vertical="center"/>
    </xf>
    <xf numFmtId="0" fontId="17" fillId="0" borderId="41" xfId="0" applyFont="1" applyBorder="1" applyAlignment="1" applyProtection="1">
      <alignment horizontal="left" vertical="center" wrapText="1"/>
    </xf>
  </cellXfs>
  <cellStyles count="1">
    <cellStyle name="Normal" xfId="0" builtinId="0"/>
  </cellStyles>
  <dxfs count="26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CCFF66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CCFF66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CCFF66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CCFF66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CCFF66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rgb="FFCCFF33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CCFF66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CCFF66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CCFF66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CCFF66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CCFF66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CCFF66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rgb="FFCCFF33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CCFF66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ill>
        <patternFill>
          <bgColor rgb="FFCCFF66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 patternType="solid">
          <bgColor rgb="FFFF66CC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CCFF66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66CC"/>
      <color rgb="FFCCFF33"/>
      <color rgb="FFFFFF99"/>
      <color rgb="FFCCFF66"/>
      <color rgb="FFAFFF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GASINIERS/MAGASINIERS%20HEURES%20SUPPL%20JANV_FEV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IERGE"/>
      <sheetName val="source"/>
      <sheetName val="CAROLE"/>
      <sheetName val="CLAUDINE"/>
      <sheetName val="EMILIE"/>
      <sheetName val="NADINE"/>
      <sheetName val="BRIGITTE"/>
      <sheetName val="CECILE"/>
      <sheetName val="FANNY"/>
      <sheetName val="AURELIEN"/>
      <sheetName val="SABINE"/>
      <sheetName val="VINCENT"/>
      <sheetName val="LAETITIA"/>
      <sheetName val="DAMIEN"/>
      <sheetName val="---"/>
      <sheetName val="recap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00"/>
  <sheetViews>
    <sheetView showZeros="0" topLeftCell="A10" workbookViewId="0">
      <selection activeCell="L22" sqref="L22"/>
    </sheetView>
  </sheetViews>
  <sheetFormatPr baseColWidth="10" defaultRowHeight="15.75" x14ac:dyDescent="0.25"/>
  <cols>
    <col min="1" max="1" width="2.625" style="1" bestFit="1" customWidth="1"/>
    <col min="2" max="2" width="9.75" style="70" customWidth="1"/>
    <col min="3" max="3" width="8.875" style="1" bestFit="1" customWidth="1"/>
    <col min="4" max="8" width="11" style="1"/>
    <col min="9" max="9" width="11" style="9"/>
    <col min="10" max="10" width="11" style="8"/>
    <col min="11" max="11" width="11.375" style="1" bestFit="1" customWidth="1"/>
    <col min="12" max="12" width="11" style="1"/>
    <col min="13" max="13" width="12.875" style="1" bestFit="1" customWidth="1"/>
    <col min="14" max="16384" width="11" style="1"/>
  </cols>
  <sheetData>
    <row r="1" spans="1:14" ht="20.25" customHeight="1" thickBot="1" x14ac:dyDescent="0.3">
      <c r="A1" s="253" t="s">
        <v>4</v>
      </c>
      <c r="B1" s="254"/>
      <c r="C1" s="254"/>
      <c r="D1" s="254"/>
      <c r="E1" s="254"/>
      <c r="F1" s="254"/>
      <c r="G1" s="254"/>
      <c r="H1" s="254"/>
      <c r="I1" s="254"/>
      <c r="J1" s="254"/>
      <c r="K1" s="255"/>
    </row>
    <row r="2" spans="1:14" ht="16.5" thickBot="1" x14ac:dyDescent="0.3"/>
    <row r="3" spans="1:14" ht="16.5" thickBot="1" x14ac:dyDescent="0.3">
      <c r="B3" s="71" t="s">
        <v>13</v>
      </c>
      <c r="C3" s="74">
        <v>21</v>
      </c>
      <c r="D3" s="10">
        <f>CAROLE!D3</f>
        <v>6</v>
      </c>
      <c r="E3" s="11">
        <f>CAROLE!E3</f>
        <v>2016</v>
      </c>
      <c r="F3" s="118" t="s">
        <v>14</v>
      </c>
      <c r="G3" s="74">
        <v>20</v>
      </c>
      <c r="H3" s="10">
        <f>CAROLE!H3</f>
        <v>7</v>
      </c>
      <c r="I3" s="11">
        <f>CAROLE!I3</f>
        <v>2016</v>
      </c>
      <c r="J3" s="53" t="s">
        <v>26</v>
      </c>
      <c r="K3" s="66">
        <v>0.29166666666666669</v>
      </c>
    </row>
    <row r="4" spans="1:14" ht="16.5" thickBot="1" x14ac:dyDescent="0.3"/>
    <row r="5" spans="1:14" s="2" customFormat="1" ht="48" thickBot="1" x14ac:dyDescent="0.3">
      <c r="A5" s="14"/>
      <c r="B5" s="72" t="s">
        <v>23</v>
      </c>
      <c r="C5" s="25" t="s">
        <v>24</v>
      </c>
      <c r="D5" s="26" t="s">
        <v>15</v>
      </c>
      <c r="E5" s="29" t="s">
        <v>17</v>
      </c>
      <c r="F5" s="34" t="s">
        <v>16</v>
      </c>
      <c r="G5" s="29" t="s">
        <v>18</v>
      </c>
      <c r="H5" s="12" t="s">
        <v>20</v>
      </c>
      <c r="I5" s="13" t="s">
        <v>22</v>
      </c>
      <c r="J5" s="69" t="s">
        <v>19</v>
      </c>
      <c r="K5" s="75" t="s">
        <v>21</v>
      </c>
    </row>
    <row r="6" spans="1:14" ht="20.100000000000001" customHeight="1" x14ac:dyDescent="0.25">
      <c r="A6" s="256">
        <f>D3</f>
        <v>6</v>
      </c>
      <c r="B6" s="20">
        <f>DATE($E$3,$D$3,21)</f>
        <v>41080</v>
      </c>
      <c r="C6" s="15">
        <f>DATE($E$3,$D$3,21)</f>
        <v>41080</v>
      </c>
      <c r="D6" s="50">
        <v>0.35416666666666669</v>
      </c>
      <c r="E6" s="30">
        <v>0.54166666666666663</v>
      </c>
      <c r="F6" s="35">
        <v>0.57291666666666663</v>
      </c>
      <c r="G6" s="30">
        <v>0.67708333333333337</v>
      </c>
      <c r="H6" s="44">
        <f t="shared" ref="H6:H36" si="0">E6-D6</f>
        <v>0.18749999999999994</v>
      </c>
      <c r="I6" s="44">
        <f>G6-F6</f>
        <v>0.10416666666666674</v>
      </c>
      <c r="J6" s="54">
        <f t="shared" ref="J6:J36" si="1">H6+I6</f>
        <v>0.29166666666666669</v>
      </c>
      <c r="K6" s="59">
        <f t="shared" ref="K6:K36" si="2">J6-$K$3</f>
        <v>0</v>
      </c>
    </row>
    <row r="7" spans="1:14" ht="20.100000000000001" customHeight="1" x14ac:dyDescent="0.25">
      <c r="A7" s="257"/>
      <c r="B7" s="21">
        <f>B6+1</f>
        <v>41081</v>
      </c>
      <c r="C7" s="16">
        <f>C6+1</f>
        <v>41081</v>
      </c>
      <c r="D7" s="51">
        <v>0.35416666666666669</v>
      </c>
      <c r="E7" s="31">
        <v>0.54166666666666663</v>
      </c>
      <c r="F7" s="36">
        <v>0.57291666666666663</v>
      </c>
      <c r="G7" s="31">
        <v>0.67708333333333337</v>
      </c>
      <c r="H7" s="45">
        <f t="shared" si="0"/>
        <v>0.18749999999999994</v>
      </c>
      <c r="I7" s="45">
        <f t="shared" ref="I7:I36" si="3">G7-F7</f>
        <v>0.10416666666666674</v>
      </c>
      <c r="J7" s="55">
        <f t="shared" si="1"/>
        <v>0.29166666666666669</v>
      </c>
      <c r="K7" s="60">
        <f t="shared" si="2"/>
        <v>0</v>
      </c>
      <c r="M7" s="6"/>
      <c r="N7" s="6"/>
    </row>
    <row r="8" spans="1:14" ht="20.100000000000001" customHeight="1" x14ac:dyDescent="0.25">
      <c r="A8" s="257"/>
      <c r="B8" s="21">
        <f t="shared" ref="B8:C16" si="4">B7+1</f>
        <v>41082</v>
      </c>
      <c r="C8" s="16">
        <f t="shared" si="4"/>
        <v>41082</v>
      </c>
      <c r="D8" s="51">
        <v>0.35416666666666669</v>
      </c>
      <c r="E8" s="31">
        <v>0.54166666666666663</v>
      </c>
      <c r="F8" s="36">
        <v>0.57291666666666663</v>
      </c>
      <c r="G8" s="31">
        <v>0.67708333333333337</v>
      </c>
      <c r="H8" s="45">
        <f t="shared" si="0"/>
        <v>0.18749999999999994</v>
      </c>
      <c r="I8" s="45">
        <f t="shared" si="3"/>
        <v>0.10416666666666674</v>
      </c>
      <c r="J8" s="55">
        <f t="shared" si="1"/>
        <v>0.29166666666666669</v>
      </c>
      <c r="K8" s="60">
        <f t="shared" si="2"/>
        <v>0</v>
      </c>
      <c r="L8" s="7"/>
      <c r="M8" s="7"/>
    </row>
    <row r="9" spans="1:14" ht="20.100000000000001" customHeight="1" x14ac:dyDescent="0.25">
      <c r="A9" s="257"/>
      <c r="B9" s="21">
        <f t="shared" si="4"/>
        <v>41083</v>
      </c>
      <c r="C9" s="16">
        <f t="shared" si="4"/>
        <v>41083</v>
      </c>
      <c r="D9" s="51">
        <v>0.35416666666666669</v>
      </c>
      <c r="E9" s="31">
        <v>0.54166666666666663</v>
      </c>
      <c r="F9" s="36">
        <v>0.57291666666666663</v>
      </c>
      <c r="G9" s="31">
        <v>0.67708333333333337</v>
      </c>
      <c r="H9" s="45">
        <f t="shared" si="0"/>
        <v>0.18749999999999994</v>
      </c>
      <c r="I9" s="45">
        <f t="shared" si="3"/>
        <v>0.10416666666666674</v>
      </c>
      <c r="J9" s="55">
        <f t="shared" si="1"/>
        <v>0.29166666666666669</v>
      </c>
      <c r="K9" s="60">
        <f t="shared" si="2"/>
        <v>0</v>
      </c>
      <c r="L9" s="49"/>
      <c r="M9" s="7"/>
    </row>
    <row r="10" spans="1:14" ht="20.100000000000001" customHeight="1" x14ac:dyDescent="0.25">
      <c r="A10" s="257"/>
      <c r="B10" s="21">
        <f t="shared" si="4"/>
        <v>41084</v>
      </c>
      <c r="C10" s="16">
        <f t="shared" si="4"/>
        <v>41084</v>
      </c>
      <c r="D10" s="51">
        <v>0.35416666666666669</v>
      </c>
      <c r="E10" s="31">
        <v>0.54166666666666663</v>
      </c>
      <c r="F10" s="36">
        <v>0.57291666666666663</v>
      </c>
      <c r="G10" s="31">
        <v>0.67708333333333304</v>
      </c>
      <c r="H10" s="45">
        <f t="shared" si="0"/>
        <v>0.18749999999999994</v>
      </c>
      <c r="I10" s="45">
        <f t="shared" si="3"/>
        <v>0.10416666666666641</v>
      </c>
      <c r="J10" s="55">
        <f t="shared" si="1"/>
        <v>0.29166666666666635</v>
      </c>
      <c r="K10" s="60">
        <f t="shared" si="2"/>
        <v>0</v>
      </c>
    </row>
    <row r="11" spans="1:14" ht="20.100000000000001" customHeight="1" x14ac:dyDescent="0.25">
      <c r="A11" s="257"/>
      <c r="B11" s="21">
        <f t="shared" si="4"/>
        <v>41085</v>
      </c>
      <c r="C11" s="16">
        <f t="shared" si="4"/>
        <v>41085</v>
      </c>
      <c r="D11" s="51">
        <v>0.35416666666666669</v>
      </c>
      <c r="E11" s="31">
        <v>0.54166666666666663</v>
      </c>
      <c r="F11" s="36">
        <v>0.57291666666666663</v>
      </c>
      <c r="G11" s="31">
        <v>0.67708333333333304</v>
      </c>
      <c r="H11" s="45">
        <f t="shared" si="0"/>
        <v>0.18749999999999994</v>
      </c>
      <c r="I11" s="45">
        <f t="shared" si="3"/>
        <v>0.10416666666666641</v>
      </c>
      <c r="J11" s="55">
        <f t="shared" si="1"/>
        <v>0.29166666666666635</v>
      </c>
      <c r="K11" s="60">
        <f t="shared" si="2"/>
        <v>0</v>
      </c>
    </row>
    <row r="12" spans="1:14" ht="20.100000000000001" customHeight="1" x14ac:dyDescent="0.25">
      <c r="A12" s="257"/>
      <c r="B12" s="21">
        <f t="shared" si="4"/>
        <v>41086</v>
      </c>
      <c r="C12" s="16">
        <f t="shared" si="4"/>
        <v>41086</v>
      </c>
      <c r="D12" s="51">
        <v>0.35416666666666669</v>
      </c>
      <c r="E12" s="31">
        <v>0.54166666666666663</v>
      </c>
      <c r="F12" s="36">
        <v>0.57291666666666663</v>
      </c>
      <c r="G12" s="31">
        <v>0.67708333333333304</v>
      </c>
      <c r="H12" s="45">
        <f t="shared" si="0"/>
        <v>0.18749999999999994</v>
      </c>
      <c r="I12" s="45">
        <f t="shared" si="3"/>
        <v>0.10416666666666641</v>
      </c>
      <c r="J12" s="55">
        <f t="shared" si="1"/>
        <v>0.29166666666666635</v>
      </c>
      <c r="K12" s="60">
        <f t="shared" si="2"/>
        <v>0</v>
      </c>
      <c r="M12" s="3"/>
    </row>
    <row r="13" spans="1:14" ht="20.100000000000001" customHeight="1" x14ac:dyDescent="0.25">
      <c r="A13" s="257"/>
      <c r="B13" s="21">
        <f t="shared" si="4"/>
        <v>41087</v>
      </c>
      <c r="C13" s="16">
        <f t="shared" si="4"/>
        <v>41087</v>
      </c>
      <c r="D13" s="51">
        <v>0.35416666666666669</v>
      </c>
      <c r="E13" s="31">
        <v>0.54166666666666663</v>
      </c>
      <c r="F13" s="36">
        <v>0.57291666666666663</v>
      </c>
      <c r="G13" s="31">
        <v>0.67708333333333304</v>
      </c>
      <c r="H13" s="45">
        <f t="shared" si="0"/>
        <v>0.18749999999999994</v>
      </c>
      <c r="I13" s="45">
        <f t="shared" si="3"/>
        <v>0.10416666666666641</v>
      </c>
      <c r="J13" s="55">
        <f t="shared" si="1"/>
        <v>0.29166666666666635</v>
      </c>
      <c r="K13" s="60">
        <f t="shared" si="2"/>
        <v>0</v>
      </c>
      <c r="M13" s="3"/>
    </row>
    <row r="14" spans="1:14" ht="20.100000000000001" customHeight="1" x14ac:dyDescent="0.25">
      <c r="A14" s="257"/>
      <c r="B14" s="21">
        <f t="shared" si="4"/>
        <v>41088</v>
      </c>
      <c r="C14" s="16">
        <f t="shared" si="4"/>
        <v>41088</v>
      </c>
      <c r="D14" s="51">
        <v>0.35416666666666669</v>
      </c>
      <c r="E14" s="31">
        <v>0.54166666666666663</v>
      </c>
      <c r="F14" s="36">
        <v>0.57291666666666663</v>
      </c>
      <c r="G14" s="31">
        <v>0.67708333333333337</v>
      </c>
      <c r="H14" s="45">
        <f t="shared" si="0"/>
        <v>0.18749999999999994</v>
      </c>
      <c r="I14" s="45">
        <f t="shared" si="3"/>
        <v>0.10416666666666674</v>
      </c>
      <c r="J14" s="55">
        <f t="shared" si="1"/>
        <v>0.29166666666666669</v>
      </c>
      <c r="K14" s="60">
        <f t="shared" si="2"/>
        <v>0</v>
      </c>
    </row>
    <row r="15" spans="1:14" ht="20.100000000000001" customHeight="1" x14ac:dyDescent="0.25">
      <c r="A15" s="257"/>
      <c r="B15" s="21">
        <f t="shared" si="4"/>
        <v>41089</v>
      </c>
      <c r="C15" s="16">
        <f t="shared" si="4"/>
        <v>41089</v>
      </c>
      <c r="D15" s="51">
        <v>0.35416666666666669</v>
      </c>
      <c r="E15" s="31">
        <v>0.54166666666666663</v>
      </c>
      <c r="F15" s="36">
        <v>0.57291666666666663</v>
      </c>
      <c r="G15" s="31">
        <v>0.67708333333333304</v>
      </c>
      <c r="H15" s="45">
        <f t="shared" si="0"/>
        <v>0.18749999999999994</v>
      </c>
      <c r="I15" s="45">
        <f t="shared" si="3"/>
        <v>0.10416666666666641</v>
      </c>
      <c r="J15" s="55">
        <f t="shared" si="1"/>
        <v>0.29166666666666635</v>
      </c>
      <c r="K15" s="60">
        <f t="shared" si="2"/>
        <v>0</v>
      </c>
    </row>
    <row r="16" spans="1:14" ht="20.100000000000001" customHeight="1" thickBot="1" x14ac:dyDescent="0.3">
      <c r="A16" s="258"/>
      <c r="B16" s="22">
        <f t="shared" si="4"/>
        <v>41090</v>
      </c>
      <c r="C16" s="17">
        <f t="shared" si="4"/>
        <v>41090</v>
      </c>
      <c r="D16" s="52">
        <v>0.35416666666666669</v>
      </c>
      <c r="E16" s="32">
        <v>0.54166666666666663</v>
      </c>
      <c r="F16" s="37">
        <v>0.57291666666666663</v>
      </c>
      <c r="G16" s="32">
        <v>0.67708333333333337</v>
      </c>
      <c r="H16" s="46">
        <f t="shared" si="0"/>
        <v>0.18749999999999994</v>
      </c>
      <c r="I16" s="46">
        <f t="shared" si="3"/>
        <v>0.10416666666666674</v>
      </c>
      <c r="J16" s="56">
        <f t="shared" si="1"/>
        <v>0.29166666666666669</v>
      </c>
      <c r="K16" s="61">
        <f t="shared" si="2"/>
        <v>0</v>
      </c>
    </row>
    <row r="17" spans="1:11" ht="20.100000000000001" customHeight="1" x14ac:dyDescent="0.25">
      <c r="A17" s="259">
        <f>H3</f>
        <v>7</v>
      </c>
      <c r="B17" s="23">
        <f>DATE($I$3,$H$3,1)</f>
        <v>41090</v>
      </c>
      <c r="C17" s="18">
        <f>DATE($I$3,$G$3+1,1)</f>
        <v>41517</v>
      </c>
      <c r="D17" s="28">
        <v>0.35416666666666669</v>
      </c>
      <c r="E17" s="33">
        <v>0.54166666666666663</v>
      </c>
      <c r="F17" s="38">
        <v>0.57291666666666663</v>
      </c>
      <c r="G17" s="33">
        <v>0.67708333333333337</v>
      </c>
      <c r="H17" s="47">
        <f t="shared" si="0"/>
        <v>0.18749999999999994</v>
      </c>
      <c r="I17" s="47">
        <f t="shared" si="3"/>
        <v>0.10416666666666674</v>
      </c>
      <c r="J17" s="57">
        <f t="shared" si="1"/>
        <v>0.29166666666666669</v>
      </c>
      <c r="K17" s="62">
        <f t="shared" si="2"/>
        <v>0</v>
      </c>
    </row>
    <row r="18" spans="1:11" ht="20.100000000000001" customHeight="1" x14ac:dyDescent="0.25">
      <c r="A18" s="257"/>
      <c r="B18" s="24">
        <f>B17+1</f>
        <v>41091</v>
      </c>
      <c r="C18" s="19">
        <f>C17+1</f>
        <v>41518</v>
      </c>
      <c r="D18" s="27">
        <v>0.35416666666666669</v>
      </c>
      <c r="E18" s="31">
        <v>0.54166666666666663</v>
      </c>
      <c r="F18" s="36">
        <v>0.57291666666666663</v>
      </c>
      <c r="G18" s="31">
        <v>0.67708333333333337</v>
      </c>
      <c r="H18" s="45">
        <f t="shared" si="0"/>
        <v>0.18749999999999994</v>
      </c>
      <c r="I18" s="45">
        <f t="shared" si="3"/>
        <v>0.10416666666666674</v>
      </c>
      <c r="J18" s="55">
        <f t="shared" si="1"/>
        <v>0.29166666666666669</v>
      </c>
      <c r="K18" s="60">
        <f t="shared" si="2"/>
        <v>0</v>
      </c>
    </row>
    <row r="19" spans="1:11" ht="20.100000000000001" customHeight="1" x14ac:dyDescent="0.25">
      <c r="A19" s="257"/>
      <c r="B19" s="24">
        <f t="shared" ref="B19:C34" si="5">B18+1</f>
        <v>41092</v>
      </c>
      <c r="C19" s="19">
        <f t="shared" si="5"/>
        <v>41519</v>
      </c>
      <c r="D19" s="27">
        <v>0.35416666666666669</v>
      </c>
      <c r="E19" s="31">
        <v>0.54166666666666663</v>
      </c>
      <c r="F19" s="36">
        <v>0.57291666666666663</v>
      </c>
      <c r="G19" s="31">
        <v>0.67708333333333337</v>
      </c>
      <c r="H19" s="45">
        <f t="shared" si="0"/>
        <v>0.18749999999999994</v>
      </c>
      <c r="I19" s="45">
        <f t="shared" si="3"/>
        <v>0.10416666666666674</v>
      </c>
      <c r="J19" s="55">
        <f t="shared" si="1"/>
        <v>0.29166666666666669</v>
      </c>
      <c r="K19" s="60">
        <f t="shared" si="2"/>
        <v>0</v>
      </c>
    </row>
    <row r="20" spans="1:11" ht="20.100000000000001" customHeight="1" x14ac:dyDescent="0.25">
      <c r="A20" s="257"/>
      <c r="B20" s="24">
        <f t="shared" si="5"/>
        <v>41093</v>
      </c>
      <c r="C20" s="19">
        <f t="shared" si="5"/>
        <v>41520</v>
      </c>
      <c r="D20" s="27">
        <v>0.35416666666666669</v>
      </c>
      <c r="E20" s="31">
        <v>0.54166666666666663</v>
      </c>
      <c r="F20" s="36">
        <v>0.57291666666666663</v>
      </c>
      <c r="G20" s="31">
        <v>0.67708333333333337</v>
      </c>
      <c r="H20" s="45">
        <f t="shared" si="0"/>
        <v>0.18749999999999994</v>
      </c>
      <c r="I20" s="45">
        <f t="shared" si="3"/>
        <v>0.10416666666666674</v>
      </c>
      <c r="J20" s="55">
        <f t="shared" si="1"/>
        <v>0.29166666666666669</v>
      </c>
      <c r="K20" s="60">
        <f t="shared" si="2"/>
        <v>0</v>
      </c>
    </row>
    <row r="21" spans="1:11" ht="20.100000000000001" customHeight="1" x14ac:dyDescent="0.25">
      <c r="A21" s="257"/>
      <c r="B21" s="24">
        <f t="shared" si="5"/>
        <v>41094</v>
      </c>
      <c r="C21" s="19">
        <f t="shared" si="5"/>
        <v>41521</v>
      </c>
      <c r="D21" s="27">
        <v>0.35416666666666669</v>
      </c>
      <c r="E21" s="31">
        <v>0.54166666666666663</v>
      </c>
      <c r="F21" s="36">
        <v>0.57291666666666663</v>
      </c>
      <c r="G21" s="31">
        <v>0.67708333333333304</v>
      </c>
      <c r="H21" s="45">
        <f t="shared" si="0"/>
        <v>0.18749999999999994</v>
      </c>
      <c r="I21" s="45">
        <f t="shared" si="3"/>
        <v>0.10416666666666641</v>
      </c>
      <c r="J21" s="55">
        <f t="shared" si="1"/>
        <v>0.29166666666666635</v>
      </c>
      <c r="K21" s="60">
        <f t="shared" si="2"/>
        <v>0</v>
      </c>
    </row>
    <row r="22" spans="1:11" ht="20.100000000000001" customHeight="1" x14ac:dyDescent="0.25">
      <c r="A22" s="257"/>
      <c r="B22" s="24">
        <f t="shared" si="5"/>
        <v>41095</v>
      </c>
      <c r="C22" s="19">
        <f t="shared" si="5"/>
        <v>41522</v>
      </c>
      <c r="D22" s="27">
        <v>0.35416666666666669</v>
      </c>
      <c r="E22" s="31">
        <v>0.54166666666666663</v>
      </c>
      <c r="F22" s="36">
        <v>0.57291666666666696</v>
      </c>
      <c r="G22" s="31">
        <v>0.67708333333333337</v>
      </c>
      <c r="H22" s="45">
        <f t="shared" si="0"/>
        <v>0.18749999999999994</v>
      </c>
      <c r="I22" s="45">
        <f t="shared" si="3"/>
        <v>0.10416666666666641</v>
      </c>
      <c r="J22" s="55">
        <f t="shared" si="1"/>
        <v>0.29166666666666635</v>
      </c>
      <c r="K22" s="60">
        <f t="shared" si="2"/>
        <v>0</v>
      </c>
    </row>
    <row r="23" spans="1:11" ht="20.100000000000001" customHeight="1" x14ac:dyDescent="0.25">
      <c r="A23" s="257"/>
      <c r="B23" s="24">
        <f t="shared" si="5"/>
        <v>41096</v>
      </c>
      <c r="C23" s="19">
        <f t="shared" si="5"/>
        <v>41523</v>
      </c>
      <c r="D23" s="27">
        <v>0.35416666666666669</v>
      </c>
      <c r="E23" s="31">
        <v>0.54166666666666696</v>
      </c>
      <c r="F23" s="36">
        <v>0.57291666666666696</v>
      </c>
      <c r="G23" s="31">
        <v>0.67708333333333304</v>
      </c>
      <c r="H23" s="45">
        <f t="shared" si="0"/>
        <v>0.18750000000000028</v>
      </c>
      <c r="I23" s="45">
        <f t="shared" si="3"/>
        <v>0.10416666666666607</v>
      </c>
      <c r="J23" s="55">
        <f t="shared" si="1"/>
        <v>0.29166666666666635</v>
      </c>
      <c r="K23" s="60">
        <f t="shared" si="2"/>
        <v>0</v>
      </c>
    </row>
    <row r="24" spans="1:11" ht="20.100000000000001" customHeight="1" x14ac:dyDescent="0.25">
      <c r="A24" s="257"/>
      <c r="B24" s="24">
        <f t="shared" si="5"/>
        <v>41097</v>
      </c>
      <c r="C24" s="19">
        <f t="shared" si="5"/>
        <v>41524</v>
      </c>
      <c r="D24" s="27">
        <v>0.35416666666666702</v>
      </c>
      <c r="E24" s="31">
        <v>0.54166666666666696</v>
      </c>
      <c r="F24" s="36">
        <v>0.57291666666666663</v>
      </c>
      <c r="G24" s="31">
        <v>0.67708333333333337</v>
      </c>
      <c r="H24" s="45">
        <f t="shared" si="0"/>
        <v>0.18749999999999994</v>
      </c>
      <c r="I24" s="45">
        <f t="shared" si="3"/>
        <v>0.10416666666666674</v>
      </c>
      <c r="J24" s="55">
        <f t="shared" si="1"/>
        <v>0.29166666666666669</v>
      </c>
      <c r="K24" s="60">
        <f t="shared" si="2"/>
        <v>0</v>
      </c>
    </row>
    <row r="25" spans="1:11" ht="20.100000000000001" customHeight="1" x14ac:dyDescent="0.25">
      <c r="A25" s="257"/>
      <c r="B25" s="24">
        <f t="shared" si="5"/>
        <v>41098</v>
      </c>
      <c r="C25" s="19">
        <f t="shared" si="5"/>
        <v>41525</v>
      </c>
      <c r="D25" s="27">
        <v>0.35416666666666669</v>
      </c>
      <c r="E25" s="31">
        <v>0.54166666666666663</v>
      </c>
      <c r="F25" s="36">
        <v>0.57291666666666663</v>
      </c>
      <c r="G25" s="31">
        <v>0.67708333333333337</v>
      </c>
      <c r="H25" s="45">
        <f t="shared" si="0"/>
        <v>0.18749999999999994</v>
      </c>
      <c r="I25" s="45">
        <f t="shared" si="3"/>
        <v>0.10416666666666674</v>
      </c>
      <c r="J25" s="55">
        <f t="shared" si="1"/>
        <v>0.29166666666666669</v>
      </c>
      <c r="K25" s="60">
        <f t="shared" si="2"/>
        <v>0</v>
      </c>
    </row>
    <row r="26" spans="1:11" ht="20.100000000000001" customHeight="1" x14ac:dyDescent="0.25">
      <c r="A26" s="257"/>
      <c r="B26" s="24">
        <f t="shared" si="5"/>
        <v>41099</v>
      </c>
      <c r="C26" s="19">
        <f t="shared" si="5"/>
        <v>41526</v>
      </c>
      <c r="D26" s="27">
        <v>0.35416666666666702</v>
      </c>
      <c r="E26" s="31">
        <v>0.54166666666666663</v>
      </c>
      <c r="F26" s="36">
        <v>0.57291666666666663</v>
      </c>
      <c r="G26" s="31">
        <v>0.67708333333333337</v>
      </c>
      <c r="H26" s="45">
        <f t="shared" si="0"/>
        <v>0.18749999999999961</v>
      </c>
      <c r="I26" s="45">
        <f t="shared" si="3"/>
        <v>0.10416666666666674</v>
      </c>
      <c r="J26" s="55">
        <f t="shared" si="1"/>
        <v>0.29166666666666635</v>
      </c>
      <c r="K26" s="60">
        <f t="shared" si="2"/>
        <v>0</v>
      </c>
    </row>
    <row r="27" spans="1:11" ht="20.100000000000001" customHeight="1" x14ac:dyDescent="0.25">
      <c r="A27" s="257"/>
      <c r="B27" s="24">
        <f t="shared" si="5"/>
        <v>41100</v>
      </c>
      <c r="C27" s="19">
        <f t="shared" si="5"/>
        <v>41527</v>
      </c>
      <c r="D27" s="27">
        <v>0.35416666666666702</v>
      </c>
      <c r="E27" s="31">
        <v>0.54166666666666696</v>
      </c>
      <c r="F27" s="36">
        <v>0.57291666666666696</v>
      </c>
      <c r="G27" s="31">
        <v>0.67708333333333337</v>
      </c>
      <c r="H27" s="45">
        <f t="shared" si="0"/>
        <v>0.18749999999999994</v>
      </c>
      <c r="I27" s="45">
        <f t="shared" si="3"/>
        <v>0.10416666666666641</v>
      </c>
      <c r="J27" s="55">
        <f t="shared" si="1"/>
        <v>0.29166666666666635</v>
      </c>
      <c r="K27" s="60">
        <f t="shared" si="2"/>
        <v>0</v>
      </c>
    </row>
    <row r="28" spans="1:11" ht="20.100000000000001" customHeight="1" x14ac:dyDescent="0.25">
      <c r="A28" s="257"/>
      <c r="B28" s="24">
        <f t="shared" si="5"/>
        <v>41101</v>
      </c>
      <c r="C28" s="19">
        <f t="shared" si="5"/>
        <v>41528</v>
      </c>
      <c r="D28" s="27">
        <v>0.35416666666666669</v>
      </c>
      <c r="E28" s="31">
        <v>0.54166666666666696</v>
      </c>
      <c r="F28" s="36">
        <v>0.57291666666666696</v>
      </c>
      <c r="G28" s="31">
        <v>0.67708333333333304</v>
      </c>
      <c r="H28" s="45">
        <f t="shared" si="0"/>
        <v>0.18750000000000028</v>
      </c>
      <c r="I28" s="45">
        <f t="shared" si="3"/>
        <v>0.10416666666666607</v>
      </c>
      <c r="J28" s="55">
        <f t="shared" si="1"/>
        <v>0.29166666666666635</v>
      </c>
      <c r="K28" s="60">
        <f t="shared" si="2"/>
        <v>0</v>
      </c>
    </row>
    <row r="29" spans="1:11" ht="20.100000000000001" customHeight="1" x14ac:dyDescent="0.25">
      <c r="A29" s="257"/>
      <c r="B29" s="24">
        <f t="shared" si="5"/>
        <v>41102</v>
      </c>
      <c r="C29" s="19">
        <f t="shared" si="5"/>
        <v>41529</v>
      </c>
      <c r="D29" s="27">
        <v>0.35416666666666669</v>
      </c>
      <c r="E29" s="31">
        <v>0.54166666666666663</v>
      </c>
      <c r="F29" s="36">
        <v>0.57291666666666663</v>
      </c>
      <c r="G29" s="31">
        <v>0.67708333333333304</v>
      </c>
      <c r="H29" s="45">
        <f t="shared" si="0"/>
        <v>0.18749999999999994</v>
      </c>
      <c r="I29" s="45">
        <f t="shared" si="3"/>
        <v>0.10416666666666641</v>
      </c>
      <c r="J29" s="55">
        <f t="shared" si="1"/>
        <v>0.29166666666666635</v>
      </c>
      <c r="K29" s="60">
        <f t="shared" si="2"/>
        <v>0</v>
      </c>
    </row>
    <row r="30" spans="1:11" ht="20.100000000000001" customHeight="1" x14ac:dyDescent="0.25">
      <c r="A30" s="257"/>
      <c r="B30" s="24">
        <f t="shared" si="5"/>
        <v>41103</v>
      </c>
      <c r="C30" s="19">
        <f t="shared" si="5"/>
        <v>41530</v>
      </c>
      <c r="D30" s="27">
        <v>0.35416666666666669</v>
      </c>
      <c r="E30" s="31">
        <v>0.54166666666666663</v>
      </c>
      <c r="F30" s="36">
        <v>0.57291666666666696</v>
      </c>
      <c r="G30" s="31">
        <v>0.67708333333333337</v>
      </c>
      <c r="H30" s="45">
        <f t="shared" si="0"/>
        <v>0.18749999999999994</v>
      </c>
      <c r="I30" s="45">
        <f t="shared" si="3"/>
        <v>0.10416666666666641</v>
      </c>
      <c r="J30" s="55">
        <f t="shared" si="1"/>
        <v>0.29166666666666635</v>
      </c>
      <c r="K30" s="60">
        <f t="shared" si="2"/>
        <v>0</v>
      </c>
    </row>
    <row r="31" spans="1:11" ht="20.100000000000001" customHeight="1" x14ac:dyDescent="0.25">
      <c r="A31" s="257"/>
      <c r="B31" s="24">
        <f t="shared" si="5"/>
        <v>41104</v>
      </c>
      <c r="C31" s="19">
        <f t="shared" si="5"/>
        <v>41531</v>
      </c>
      <c r="D31" s="27">
        <v>0.35416666666666669</v>
      </c>
      <c r="E31" s="31">
        <v>0.54166666666666663</v>
      </c>
      <c r="F31" s="36">
        <v>0.57291666666666663</v>
      </c>
      <c r="G31" s="31">
        <v>0.67708333333333337</v>
      </c>
      <c r="H31" s="45">
        <f t="shared" si="0"/>
        <v>0.18749999999999994</v>
      </c>
      <c r="I31" s="45">
        <f t="shared" si="3"/>
        <v>0.10416666666666674</v>
      </c>
      <c r="J31" s="55">
        <f t="shared" si="1"/>
        <v>0.29166666666666669</v>
      </c>
      <c r="K31" s="60">
        <f t="shared" si="2"/>
        <v>0</v>
      </c>
    </row>
    <row r="32" spans="1:11" ht="20.100000000000001" customHeight="1" x14ac:dyDescent="0.25">
      <c r="A32" s="257"/>
      <c r="B32" s="24">
        <f t="shared" si="5"/>
        <v>41105</v>
      </c>
      <c r="C32" s="19">
        <f t="shared" si="5"/>
        <v>41532</v>
      </c>
      <c r="D32" s="27">
        <v>0.35416666666666669</v>
      </c>
      <c r="E32" s="31">
        <v>0.54166666666666663</v>
      </c>
      <c r="F32" s="36">
        <v>0.57291666666666696</v>
      </c>
      <c r="G32" s="31">
        <v>0.67708333333333337</v>
      </c>
      <c r="H32" s="45">
        <f t="shared" si="0"/>
        <v>0.18749999999999994</v>
      </c>
      <c r="I32" s="45">
        <f t="shared" si="3"/>
        <v>0.10416666666666641</v>
      </c>
      <c r="J32" s="55">
        <f t="shared" si="1"/>
        <v>0.29166666666666635</v>
      </c>
      <c r="K32" s="60">
        <f t="shared" si="2"/>
        <v>0</v>
      </c>
    </row>
    <row r="33" spans="1:11" ht="20.100000000000001" customHeight="1" x14ac:dyDescent="0.25">
      <c r="A33" s="257"/>
      <c r="B33" s="24">
        <f t="shared" si="5"/>
        <v>41106</v>
      </c>
      <c r="C33" s="19">
        <f t="shared" si="5"/>
        <v>41533</v>
      </c>
      <c r="D33" s="27">
        <v>0.35416666666666669</v>
      </c>
      <c r="E33" s="31">
        <v>0.54166666666666663</v>
      </c>
      <c r="F33" s="36">
        <v>0.57291666666666696</v>
      </c>
      <c r="G33" s="31">
        <v>0.67708333333333337</v>
      </c>
      <c r="H33" s="45">
        <f t="shared" si="0"/>
        <v>0.18749999999999994</v>
      </c>
      <c r="I33" s="45">
        <f t="shared" si="3"/>
        <v>0.10416666666666641</v>
      </c>
      <c r="J33" s="55">
        <f t="shared" si="1"/>
        <v>0.29166666666666635</v>
      </c>
      <c r="K33" s="60">
        <f t="shared" si="2"/>
        <v>0</v>
      </c>
    </row>
    <row r="34" spans="1:11" ht="20.100000000000001" customHeight="1" x14ac:dyDescent="0.25">
      <c r="A34" s="257"/>
      <c r="B34" s="24">
        <f t="shared" si="5"/>
        <v>41107</v>
      </c>
      <c r="C34" s="19">
        <f t="shared" si="5"/>
        <v>41534</v>
      </c>
      <c r="D34" s="27">
        <v>0.35416666666666669</v>
      </c>
      <c r="E34" s="31">
        <v>0.54166666666666663</v>
      </c>
      <c r="F34" s="36">
        <v>0.57291666666666663</v>
      </c>
      <c r="G34" s="31">
        <v>0.67708333333333304</v>
      </c>
      <c r="H34" s="45">
        <f t="shared" si="0"/>
        <v>0.18749999999999994</v>
      </c>
      <c r="I34" s="45">
        <f t="shared" si="3"/>
        <v>0.10416666666666641</v>
      </c>
      <c r="J34" s="55">
        <f t="shared" si="1"/>
        <v>0.29166666666666635</v>
      </c>
      <c r="K34" s="60">
        <f t="shared" si="2"/>
        <v>0</v>
      </c>
    </row>
    <row r="35" spans="1:11" ht="20.100000000000001" customHeight="1" x14ac:dyDescent="0.25">
      <c r="A35" s="257"/>
      <c r="B35" s="24">
        <f>B34+1</f>
        <v>41108</v>
      </c>
      <c r="C35" s="19">
        <f t="shared" ref="C35:C36" si="6">C34+1</f>
        <v>41535</v>
      </c>
      <c r="D35" s="27">
        <v>0.35416666666666669</v>
      </c>
      <c r="E35" s="31">
        <v>0.54166666666666663</v>
      </c>
      <c r="F35" s="36">
        <v>0.57291666666666663</v>
      </c>
      <c r="G35" s="31">
        <v>0.67708333333333337</v>
      </c>
      <c r="H35" s="45">
        <f t="shared" si="0"/>
        <v>0.18749999999999994</v>
      </c>
      <c r="I35" s="45">
        <f t="shared" si="3"/>
        <v>0.10416666666666674</v>
      </c>
      <c r="J35" s="55">
        <f t="shared" si="1"/>
        <v>0.29166666666666669</v>
      </c>
      <c r="K35" s="60">
        <f t="shared" si="2"/>
        <v>0</v>
      </c>
    </row>
    <row r="36" spans="1:11" ht="20.100000000000001" customHeight="1" thickBot="1" x14ac:dyDescent="0.3">
      <c r="A36" s="258"/>
      <c r="B36" s="39">
        <f t="shared" ref="B36" si="7">B35+1</f>
        <v>41109</v>
      </c>
      <c r="C36" s="40">
        <f t="shared" si="6"/>
        <v>41536</v>
      </c>
      <c r="D36" s="41">
        <v>0.35416666666666669</v>
      </c>
      <c r="E36" s="42">
        <v>0.54166666666666663</v>
      </c>
      <c r="F36" s="43">
        <v>0.57291666666666663</v>
      </c>
      <c r="G36" s="42">
        <v>0.67708333333333337</v>
      </c>
      <c r="H36" s="48">
        <f t="shared" si="0"/>
        <v>0.18749999999999994</v>
      </c>
      <c r="I36" s="48">
        <f t="shared" si="3"/>
        <v>0.10416666666666674</v>
      </c>
      <c r="J36" s="58">
        <f t="shared" si="1"/>
        <v>0.29166666666666669</v>
      </c>
      <c r="K36" s="61">
        <f t="shared" si="2"/>
        <v>0</v>
      </c>
    </row>
    <row r="37" spans="1:11" ht="16.5" thickBot="1" x14ac:dyDescent="0.3">
      <c r="B37" s="260" t="s">
        <v>25</v>
      </c>
      <c r="C37" s="261"/>
      <c r="D37" s="261"/>
      <c r="E37" s="261"/>
      <c r="F37" s="261"/>
      <c r="G37" s="261"/>
      <c r="H37" s="261"/>
      <c r="I37" s="261"/>
      <c r="J37" s="261"/>
      <c r="K37" s="119">
        <f>SUM(K6:K36)</f>
        <v>0</v>
      </c>
    </row>
    <row r="38" spans="1:11" x14ac:dyDescent="0.25">
      <c r="C38" s="4"/>
    </row>
    <row r="39" spans="1:11" x14ac:dyDescent="0.25">
      <c r="B39" s="73"/>
      <c r="C39" s="4"/>
    </row>
    <row r="40" spans="1:11" x14ac:dyDescent="0.25">
      <c r="B40" s="73"/>
      <c r="C40" s="4"/>
    </row>
    <row r="41" spans="1:11" x14ac:dyDescent="0.25">
      <c r="C41" s="4"/>
    </row>
    <row r="42" spans="1:11" x14ac:dyDescent="0.25">
      <c r="C42" s="4"/>
    </row>
    <row r="43" spans="1:11" x14ac:dyDescent="0.25">
      <c r="C43" s="4"/>
    </row>
    <row r="44" spans="1:11" x14ac:dyDescent="0.25">
      <c r="C44" s="4"/>
    </row>
    <row r="45" spans="1:11" x14ac:dyDescent="0.25">
      <c r="C45" s="4"/>
    </row>
    <row r="46" spans="1:11" x14ac:dyDescent="0.25">
      <c r="C46" s="4"/>
    </row>
    <row r="47" spans="1:11" x14ac:dyDescent="0.25">
      <c r="C47" s="4"/>
    </row>
    <row r="48" spans="1:11" x14ac:dyDescent="0.25">
      <c r="C48" s="4"/>
    </row>
    <row r="49" spans="3:3" x14ac:dyDescent="0.25">
      <c r="C49" s="4"/>
    </row>
    <row r="50" spans="3:3" x14ac:dyDescent="0.25">
      <c r="C50" s="4"/>
    </row>
    <row r="51" spans="3:3" x14ac:dyDescent="0.25">
      <c r="C51" s="4"/>
    </row>
    <row r="52" spans="3:3" x14ac:dyDescent="0.25">
      <c r="C52" s="4"/>
    </row>
    <row r="53" spans="3:3" x14ac:dyDescent="0.25">
      <c r="C53" s="4"/>
    </row>
    <row r="54" spans="3:3" x14ac:dyDescent="0.25">
      <c r="C54" s="4"/>
    </row>
    <row r="55" spans="3:3" x14ac:dyDescent="0.25">
      <c r="C55" s="4"/>
    </row>
    <row r="56" spans="3:3" x14ac:dyDescent="0.25">
      <c r="C56" s="4"/>
    </row>
    <row r="57" spans="3:3" x14ac:dyDescent="0.25">
      <c r="C57" s="4"/>
    </row>
    <row r="58" spans="3:3" x14ac:dyDescent="0.25">
      <c r="C58" s="4"/>
    </row>
    <row r="59" spans="3:3" x14ac:dyDescent="0.25">
      <c r="C59" s="4"/>
    </row>
    <row r="60" spans="3:3" x14ac:dyDescent="0.25">
      <c r="C60" s="4"/>
    </row>
    <row r="61" spans="3:3" x14ac:dyDescent="0.25">
      <c r="C61" s="4"/>
    </row>
    <row r="62" spans="3:3" x14ac:dyDescent="0.25">
      <c r="C62" s="4"/>
    </row>
    <row r="63" spans="3:3" x14ac:dyDescent="0.25">
      <c r="C63" s="4"/>
    </row>
    <row r="64" spans="3:3" x14ac:dyDescent="0.25">
      <c r="C64" s="4"/>
    </row>
    <row r="65" spans="3:3" x14ac:dyDescent="0.25">
      <c r="C65" s="4"/>
    </row>
    <row r="66" spans="3:3" x14ac:dyDescent="0.25">
      <c r="C66" s="4"/>
    </row>
    <row r="67" spans="3:3" x14ac:dyDescent="0.25">
      <c r="C67" s="4"/>
    </row>
    <row r="68" spans="3:3" x14ac:dyDescent="0.25">
      <c r="C68" s="4"/>
    </row>
    <row r="69" spans="3:3" x14ac:dyDescent="0.25">
      <c r="C69" s="4"/>
    </row>
    <row r="70" spans="3:3" x14ac:dyDescent="0.25">
      <c r="C70" s="4"/>
    </row>
    <row r="71" spans="3:3" x14ac:dyDescent="0.25">
      <c r="C71" s="4"/>
    </row>
    <row r="72" spans="3:3" x14ac:dyDescent="0.25">
      <c r="C72" s="4"/>
    </row>
    <row r="73" spans="3:3" x14ac:dyDescent="0.25">
      <c r="C73" s="4"/>
    </row>
    <row r="74" spans="3:3" x14ac:dyDescent="0.25">
      <c r="C74" s="4"/>
    </row>
    <row r="75" spans="3:3" x14ac:dyDescent="0.25">
      <c r="C75" s="4"/>
    </row>
    <row r="76" spans="3:3" x14ac:dyDescent="0.25">
      <c r="C76" s="4"/>
    </row>
    <row r="77" spans="3:3" x14ac:dyDescent="0.25">
      <c r="C77" s="4"/>
    </row>
    <row r="78" spans="3:3" x14ac:dyDescent="0.25">
      <c r="C78" s="4"/>
    </row>
    <row r="79" spans="3:3" x14ac:dyDescent="0.25">
      <c r="C79" s="4"/>
    </row>
    <row r="80" spans="3:3" x14ac:dyDescent="0.25">
      <c r="C80" s="4"/>
    </row>
    <row r="81" spans="3:3" x14ac:dyDescent="0.25">
      <c r="C81" s="4"/>
    </row>
    <row r="82" spans="3:3" x14ac:dyDescent="0.25">
      <c r="C82" s="4"/>
    </row>
    <row r="83" spans="3:3" x14ac:dyDescent="0.25">
      <c r="C83" s="4"/>
    </row>
    <row r="84" spans="3:3" x14ac:dyDescent="0.25">
      <c r="C84" s="4"/>
    </row>
    <row r="85" spans="3:3" x14ac:dyDescent="0.25">
      <c r="C85" s="4"/>
    </row>
    <row r="86" spans="3:3" x14ac:dyDescent="0.25">
      <c r="C86" s="4"/>
    </row>
    <row r="87" spans="3:3" x14ac:dyDescent="0.25">
      <c r="C87" s="4"/>
    </row>
    <row r="88" spans="3:3" x14ac:dyDescent="0.25">
      <c r="C88" s="4"/>
    </row>
    <row r="89" spans="3:3" x14ac:dyDescent="0.25">
      <c r="C89" s="4"/>
    </row>
    <row r="90" spans="3:3" x14ac:dyDescent="0.25">
      <c r="C90" s="4"/>
    </row>
    <row r="91" spans="3:3" x14ac:dyDescent="0.25">
      <c r="C91" s="4"/>
    </row>
    <row r="92" spans="3:3" x14ac:dyDescent="0.25">
      <c r="C92" s="4"/>
    </row>
    <row r="93" spans="3:3" x14ac:dyDescent="0.25">
      <c r="C93" s="4"/>
    </row>
    <row r="94" spans="3:3" x14ac:dyDescent="0.25">
      <c r="C94" s="4"/>
    </row>
    <row r="95" spans="3:3" x14ac:dyDescent="0.25">
      <c r="C95" s="4"/>
    </row>
    <row r="96" spans="3:3" x14ac:dyDescent="0.25">
      <c r="C96" s="4"/>
    </row>
    <row r="97" spans="3:3" x14ac:dyDescent="0.25">
      <c r="C97" s="4"/>
    </row>
    <row r="98" spans="3:3" x14ac:dyDescent="0.25">
      <c r="C98" s="4"/>
    </row>
    <row r="99" spans="3:3" x14ac:dyDescent="0.25">
      <c r="C99" s="4"/>
    </row>
    <row r="100" spans="3:3" x14ac:dyDescent="0.25">
      <c r="C100" s="4"/>
    </row>
  </sheetData>
  <mergeCells count="4">
    <mergeCell ref="A1:K1"/>
    <mergeCell ref="A6:A16"/>
    <mergeCell ref="A17:A36"/>
    <mergeCell ref="B37:J37"/>
  </mergeCells>
  <conditionalFormatting sqref="K6:K36">
    <cfRule type="cellIs" dxfId="260" priority="1" operator="equal">
      <formula>"abs"</formula>
    </cfRule>
    <cfRule type="cellIs" dxfId="259" priority="12" stopIfTrue="1" operator="equal">
      <formula>""</formula>
    </cfRule>
    <cfRule type="cellIs" dxfId="258" priority="13" stopIfTrue="1" operator="lessThan">
      <formula>0</formula>
    </cfRule>
    <cfRule type="cellIs" dxfId="257" priority="14" stopIfTrue="1" operator="greaterThan">
      <formula>0</formula>
    </cfRule>
  </conditionalFormatting>
  <conditionalFormatting sqref="I16:J16 D14:H16">
    <cfRule type="expression" dxfId="256" priority="11" stopIfTrue="1">
      <formula>MONTH($B$14)&lt;&gt;$D$3</formula>
    </cfRule>
  </conditionalFormatting>
  <conditionalFormatting sqref="I15:J15">
    <cfRule type="expression" dxfId="255" priority="10" stopIfTrue="1">
      <formula>MONTH($B$14)&lt;&gt;$D$3</formula>
    </cfRule>
  </conditionalFormatting>
  <conditionalFormatting sqref="I14:J14">
    <cfRule type="expression" dxfId="254" priority="9" stopIfTrue="1">
      <formula>MONTH($B$14)&lt;&gt;$D$3</formula>
    </cfRule>
  </conditionalFormatting>
  <conditionalFormatting sqref="B14:C14">
    <cfRule type="expression" dxfId="253" priority="8" stopIfTrue="1">
      <formula>MONTH($B$14)&lt;&gt;$D$3</formula>
    </cfRule>
  </conditionalFormatting>
  <conditionalFormatting sqref="B15:C15">
    <cfRule type="expression" dxfId="252" priority="7" stopIfTrue="1">
      <formula>MONTH($B$15)&lt;&gt;$D$3</formula>
    </cfRule>
  </conditionalFormatting>
  <conditionalFormatting sqref="B16:C16">
    <cfRule type="expression" dxfId="251" priority="6" stopIfTrue="1">
      <formula>MONTH($B$16)&lt;&gt;$D$3</formula>
    </cfRule>
  </conditionalFormatting>
  <conditionalFormatting sqref="D6:D36">
    <cfRule type="cellIs" dxfId="250" priority="5" operator="notEqual">
      <formula>0.354166666666667</formula>
    </cfRule>
  </conditionalFormatting>
  <conditionalFormatting sqref="E6:E36">
    <cfRule type="cellIs" dxfId="249" priority="4" operator="notEqual">
      <formula>0.541666666666667</formula>
    </cfRule>
  </conditionalFormatting>
  <conditionalFormatting sqref="F6:F36">
    <cfRule type="cellIs" dxfId="248" priority="3" operator="notEqual">
      <formula>0.572916666666667</formula>
    </cfRule>
  </conditionalFormatting>
  <conditionalFormatting sqref="G6:G36">
    <cfRule type="cellIs" dxfId="247" priority="2" operator="notEqual">
      <formula>0.677083333333333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source!$C$1:$C$18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7"/>
  <sheetViews>
    <sheetView workbookViewId="0">
      <selection activeCell="C16" sqref="C16"/>
    </sheetView>
  </sheetViews>
  <sheetFormatPr baseColWidth="10" defaultRowHeight="15.75" x14ac:dyDescent="0.25"/>
  <cols>
    <col min="1" max="16384" width="11" style="1"/>
  </cols>
  <sheetData>
    <row r="1" spans="1:5" x14ac:dyDescent="0.25">
      <c r="A1" s="1">
        <v>2014</v>
      </c>
      <c r="B1" s="5">
        <v>1</v>
      </c>
      <c r="C1" s="1" t="s">
        <v>0</v>
      </c>
      <c r="D1" s="7">
        <v>0.29166666666666669</v>
      </c>
      <c r="E1" s="1" t="s">
        <v>51</v>
      </c>
    </row>
    <row r="2" spans="1:5" x14ac:dyDescent="0.25">
      <c r="A2" s="1">
        <v>2015</v>
      </c>
      <c r="B2" s="5">
        <v>2</v>
      </c>
      <c r="C2" s="1" t="s">
        <v>1</v>
      </c>
      <c r="D2" s="63">
        <v>6.3194444444444438</v>
      </c>
      <c r="E2" s="1" t="s">
        <v>48</v>
      </c>
    </row>
    <row r="3" spans="1:5" x14ac:dyDescent="0.25">
      <c r="A3" s="1">
        <v>2016</v>
      </c>
      <c r="B3" s="5">
        <v>3</v>
      </c>
      <c r="C3" s="1" t="s">
        <v>2</v>
      </c>
      <c r="D3" s="7"/>
      <c r="E3" s="1" t="s">
        <v>53</v>
      </c>
    </row>
    <row r="4" spans="1:5" x14ac:dyDescent="0.25">
      <c r="A4" s="1">
        <v>2017</v>
      </c>
      <c r="B4" s="5">
        <v>4</v>
      </c>
      <c r="C4" s="1" t="s">
        <v>3</v>
      </c>
      <c r="D4" s="7"/>
    </row>
    <row r="5" spans="1:5" x14ac:dyDescent="0.25">
      <c r="A5" s="1">
        <v>2018</v>
      </c>
      <c r="B5" s="5">
        <v>5</v>
      </c>
      <c r="C5" s="1" t="s">
        <v>4</v>
      </c>
      <c r="D5" s="7"/>
    </row>
    <row r="6" spans="1:5" x14ac:dyDescent="0.25">
      <c r="A6" s="1">
        <v>2019</v>
      </c>
      <c r="B6" s="5">
        <v>6</v>
      </c>
      <c r="C6" s="1" t="s">
        <v>5</v>
      </c>
      <c r="D6" s="7"/>
    </row>
    <row r="7" spans="1:5" x14ac:dyDescent="0.25">
      <c r="A7" s="1">
        <v>2020</v>
      </c>
      <c r="B7" s="5">
        <v>7</v>
      </c>
      <c r="C7" s="1" t="s">
        <v>6</v>
      </c>
      <c r="D7" s="7"/>
    </row>
    <row r="8" spans="1:5" x14ac:dyDescent="0.25">
      <c r="A8" s="1">
        <v>2021</v>
      </c>
      <c r="B8" s="5">
        <v>8</v>
      </c>
      <c r="C8" s="1" t="s">
        <v>7</v>
      </c>
      <c r="D8" s="7"/>
    </row>
    <row r="9" spans="1:5" x14ac:dyDescent="0.25">
      <c r="A9" s="1">
        <v>2022</v>
      </c>
      <c r="B9" s="5">
        <v>9</v>
      </c>
      <c r="C9" s="1" t="s">
        <v>8</v>
      </c>
      <c r="D9" s="7"/>
    </row>
    <row r="10" spans="1:5" x14ac:dyDescent="0.25">
      <c r="A10" s="1">
        <v>2023</v>
      </c>
      <c r="B10" s="5">
        <v>10</v>
      </c>
      <c r="C10" s="1" t="s">
        <v>9</v>
      </c>
      <c r="D10" s="7"/>
    </row>
    <row r="11" spans="1:5" x14ac:dyDescent="0.25">
      <c r="A11" s="1">
        <v>2024</v>
      </c>
      <c r="B11" s="5">
        <v>11</v>
      </c>
      <c r="C11" s="1" t="s">
        <v>10</v>
      </c>
      <c r="D11" s="7"/>
    </row>
    <row r="12" spans="1:5" x14ac:dyDescent="0.25">
      <c r="A12" s="1">
        <v>2025</v>
      </c>
      <c r="B12" s="5">
        <v>12</v>
      </c>
      <c r="C12" s="1" t="s">
        <v>11</v>
      </c>
      <c r="D12" s="49"/>
    </row>
    <row r="13" spans="1:5" x14ac:dyDescent="0.25">
      <c r="A13" s="1">
        <v>2026</v>
      </c>
      <c r="C13" s="1" t="s">
        <v>12</v>
      </c>
      <c r="D13" s="7"/>
    </row>
    <row r="14" spans="1:5" x14ac:dyDescent="0.25">
      <c r="A14" s="1">
        <v>2027</v>
      </c>
      <c r="C14" s="1" t="s">
        <v>57</v>
      </c>
      <c r="D14" s="7"/>
    </row>
    <row r="15" spans="1:5" x14ac:dyDescent="0.25">
      <c r="A15" s="1">
        <v>2028</v>
      </c>
      <c r="C15" s="1" t="s">
        <v>58</v>
      </c>
      <c r="D15" s="7"/>
    </row>
    <row r="16" spans="1:5" x14ac:dyDescent="0.25">
      <c r="A16" s="1">
        <v>2029</v>
      </c>
      <c r="D16" s="7"/>
    </row>
    <row r="17" spans="1:4" x14ac:dyDescent="0.25">
      <c r="A17" s="1">
        <v>2030</v>
      </c>
      <c r="D17" s="7"/>
    </row>
    <row r="18" spans="1:4" x14ac:dyDescent="0.25">
      <c r="A18" s="1">
        <v>2031</v>
      </c>
      <c r="D18" s="7"/>
    </row>
    <row r="19" spans="1:4" x14ac:dyDescent="0.25">
      <c r="A19" s="1">
        <v>2032</v>
      </c>
      <c r="D19" s="7"/>
    </row>
    <row r="20" spans="1:4" x14ac:dyDescent="0.25">
      <c r="A20" s="1">
        <v>2033</v>
      </c>
      <c r="D20" s="7"/>
    </row>
    <row r="21" spans="1:4" x14ac:dyDescent="0.25">
      <c r="A21" s="1">
        <v>2034</v>
      </c>
      <c r="D21" s="7"/>
    </row>
    <row r="22" spans="1:4" x14ac:dyDescent="0.25">
      <c r="A22" s="1">
        <v>2035</v>
      </c>
      <c r="D22" s="7"/>
    </row>
    <row r="23" spans="1:4" x14ac:dyDescent="0.25">
      <c r="A23" s="1">
        <v>2036</v>
      </c>
      <c r="D23" s="7"/>
    </row>
    <row r="24" spans="1:4" x14ac:dyDescent="0.25">
      <c r="A24" s="1">
        <v>2037</v>
      </c>
      <c r="D24" s="7"/>
    </row>
    <row r="25" spans="1:4" x14ac:dyDescent="0.25">
      <c r="A25" s="1">
        <v>2038</v>
      </c>
      <c r="D25" s="7"/>
    </row>
    <row r="26" spans="1:4" x14ac:dyDescent="0.25">
      <c r="A26" s="1">
        <v>2039</v>
      </c>
      <c r="D26" s="7"/>
    </row>
    <row r="27" spans="1:4" x14ac:dyDescent="0.25">
      <c r="A27" s="1">
        <v>2040</v>
      </c>
      <c r="D27" s="7"/>
    </row>
    <row r="28" spans="1:4" x14ac:dyDescent="0.25">
      <c r="A28" s="1">
        <v>2041</v>
      </c>
      <c r="D28" s="7"/>
    </row>
    <row r="29" spans="1:4" x14ac:dyDescent="0.25">
      <c r="A29" s="1">
        <v>2042</v>
      </c>
      <c r="D29" s="7"/>
    </row>
    <row r="30" spans="1:4" x14ac:dyDescent="0.25">
      <c r="A30" s="1">
        <v>2043</v>
      </c>
      <c r="D30" s="7"/>
    </row>
    <row r="31" spans="1:4" x14ac:dyDescent="0.25">
      <c r="A31" s="1">
        <v>2044</v>
      </c>
      <c r="D31" s="7"/>
    </row>
    <row r="32" spans="1:4" x14ac:dyDescent="0.25">
      <c r="A32" s="1">
        <v>2045</v>
      </c>
      <c r="D32" s="7"/>
    </row>
    <row r="33" spans="1:4" x14ac:dyDescent="0.25">
      <c r="A33" s="1">
        <v>2046</v>
      </c>
      <c r="D33" s="7"/>
    </row>
    <row r="34" spans="1:4" x14ac:dyDescent="0.25">
      <c r="A34" s="1">
        <v>2047</v>
      </c>
    </row>
    <row r="35" spans="1:4" x14ac:dyDescent="0.25">
      <c r="A35" s="1">
        <v>2048</v>
      </c>
    </row>
    <row r="36" spans="1:4" x14ac:dyDescent="0.25">
      <c r="A36" s="1">
        <v>2049</v>
      </c>
    </row>
    <row r="37" spans="1:4" x14ac:dyDescent="0.25">
      <c r="A37" s="1">
        <v>2050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87"/>
  <sheetViews>
    <sheetView tabSelected="1" workbookViewId="0">
      <selection activeCell="O14" sqref="O14"/>
    </sheetView>
  </sheetViews>
  <sheetFormatPr baseColWidth="10" defaultRowHeight="15.75" x14ac:dyDescent="0.25"/>
  <cols>
    <col min="1" max="1" width="2.875" style="227" bestFit="1" customWidth="1"/>
    <col min="2" max="2" width="2.875" style="225" customWidth="1"/>
    <col min="3" max="3" width="11" style="232"/>
    <col min="4" max="4" width="11" style="229"/>
    <col min="5" max="6" width="11" style="68"/>
    <col min="7" max="7" width="11" style="67"/>
    <col min="8" max="16384" width="11" style="68"/>
  </cols>
  <sheetData>
    <row r="1" spans="1:12" x14ac:dyDescent="0.25">
      <c r="C1" s="231" t="s">
        <v>0</v>
      </c>
      <c r="D1" s="229">
        <v>2017</v>
      </c>
      <c r="E1" s="67"/>
    </row>
    <row r="2" spans="1:12" x14ac:dyDescent="0.25">
      <c r="C2" s="231"/>
      <c r="E2" s="67"/>
    </row>
    <row r="3" spans="1:12" x14ac:dyDescent="0.25">
      <c r="C3" s="251" t="s">
        <v>26</v>
      </c>
      <c r="D3" s="252">
        <v>0.29166666666666669</v>
      </c>
      <c r="E3" s="67"/>
    </row>
    <row r="4" spans="1:12" ht="16.5" thickBot="1" x14ac:dyDescent="0.3">
      <c r="E4" s="67"/>
    </row>
    <row r="5" spans="1:12" ht="48" thickBot="1" x14ac:dyDescent="0.3">
      <c r="A5" s="228"/>
      <c r="B5" s="226"/>
      <c r="C5" s="245" t="s">
        <v>61</v>
      </c>
      <c r="D5" s="246">
        <v>2017</v>
      </c>
      <c r="E5" s="26" t="s">
        <v>15</v>
      </c>
      <c r="F5" s="29" t="s">
        <v>17</v>
      </c>
      <c r="G5" s="34" t="s">
        <v>16</v>
      </c>
      <c r="H5" s="185" t="s">
        <v>18</v>
      </c>
      <c r="I5" s="190" t="s">
        <v>20</v>
      </c>
      <c r="J5" s="13" t="s">
        <v>22</v>
      </c>
      <c r="K5" s="191" t="s">
        <v>19</v>
      </c>
      <c r="L5" s="151" t="s">
        <v>21</v>
      </c>
    </row>
    <row r="6" spans="1:12" ht="15.75" customHeight="1" x14ac:dyDescent="0.25">
      <c r="A6" s="268">
        <v>1</v>
      </c>
      <c r="B6" s="272" t="s">
        <v>61</v>
      </c>
      <c r="C6" s="233">
        <f>DATE($D$5,$A$6,1)</f>
        <v>41274</v>
      </c>
      <c r="D6" s="241">
        <f>DATE($D$5,$A$5,1)</f>
        <v>41243</v>
      </c>
      <c r="E6" s="165">
        <v>0.35416666666666669</v>
      </c>
      <c r="F6" s="152">
        <v>0.54166666666666663</v>
      </c>
      <c r="G6" s="152">
        <v>0.57291666666666663</v>
      </c>
      <c r="H6" s="204">
        <v>0.67708333333333304</v>
      </c>
      <c r="I6" s="192">
        <f t="shared" ref="I6:I7" si="0">F6-E6</f>
        <v>0.18749999999999994</v>
      </c>
      <c r="J6" s="173">
        <f>H6-G6</f>
        <v>0.10416666666666641</v>
      </c>
      <c r="K6" s="242">
        <f t="shared" ref="K6:K7" si="1">I6+J6</f>
        <v>0.29166666666666635</v>
      </c>
      <c r="L6" s="59">
        <f>K6-$D$3</f>
        <v>0</v>
      </c>
    </row>
    <row r="7" spans="1:12" x14ac:dyDescent="0.25">
      <c r="A7" s="266"/>
      <c r="B7" s="273"/>
      <c r="C7" s="234">
        <f>C6+1</f>
        <v>41275</v>
      </c>
      <c r="D7" s="239">
        <f>D6+1</f>
        <v>41244</v>
      </c>
      <c r="E7" s="166">
        <v>0.35416666666666669</v>
      </c>
      <c r="F7" s="153">
        <v>0.54166666666666663</v>
      </c>
      <c r="G7" s="153">
        <v>0.57291666666666663</v>
      </c>
      <c r="H7" s="205">
        <v>0.67708333333333337</v>
      </c>
      <c r="I7" s="194">
        <f t="shared" si="0"/>
        <v>0.18749999999999994</v>
      </c>
      <c r="J7" s="174">
        <f t="shared" ref="J7:J8" si="2">H7-G7</f>
        <v>0.10416666666666674</v>
      </c>
      <c r="K7" s="243">
        <f t="shared" si="1"/>
        <v>0.29166666666666669</v>
      </c>
      <c r="L7" s="60">
        <f>K7-$D$3</f>
        <v>0</v>
      </c>
    </row>
    <row r="8" spans="1:12" x14ac:dyDescent="0.25">
      <c r="A8" s="266"/>
      <c r="B8" s="273"/>
      <c r="C8" s="234">
        <f t="shared" ref="C8:C25" si="3">C7+1</f>
        <v>41276</v>
      </c>
      <c r="D8" s="239">
        <f t="shared" ref="D8:D25" si="4">D7+1</f>
        <v>41245</v>
      </c>
      <c r="E8" s="166">
        <v>0.35416666666666702</v>
      </c>
      <c r="F8" s="153">
        <v>0.54166666666666696</v>
      </c>
      <c r="G8" s="153">
        <v>0.57291666666666696</v>
      </c>
      <c r="H8" s="205">
        <v>0.67708333333333337</v>
      </c>
      <c r="I8" s="194">
        <f t="shared" ref="I8:I72" si="5">F8-E8</f>
        <v>0.18749999999999994</v>
      </c>
      <c r="J8" s="174">
        <f t="shared" si="2"/>
        <v>0.10416666666666641</v>
      </c>
      <c r="K8" s="243">
        <f t="shared" ref="K8:K72" si="6">I8+J8</f>
        <v>0.29166666666666635</v>
      </c>
      <c r="L8" s="60">
        <f t="shared" ref="L8:L72" si="7">K8-$D$3</f>
        <v>0</v>
      </c>
    </row>
    <row r="9" spans="1:12" x14ac:dyDescent="0.25">
      <c r="A9" s="266"/>
      <c r="B9" s="273"/>
      <c r="C9" s="234">
        <f t="shared" si="3"/>
        <v>41277</v>
      </c>
      <c r="D9" s="239">
        <f t="shared" si="4"/>
        <v>41246</v>
      </c>
      <c r="E9" s="166">
        <v>0.35416666666666702</v>
      </c>
      <c r="F9" s="153">
        <v>0.54166666666666696</v>
      </c>
      <c r="G9" s="153">
        <v>0.57291666666666696</v>
      </c>
      <c r="H9" s="205">
        <v>0.67708333333333337</v>
      </c>
      <c r="I9" s="194">
        <f t="shared" si="5"/>
        <v>0.18749999999999994</v>
      </c>
      <c r="J9" s="174">
        <f t="shared" ref="J9:J73" si="8">H9-G9</f>
        <v>0.10416666666666641</v>
      </c>
      <c r="K9" s="243">
        <f t="shared" si="6"/>
        <v>0.29166666666666635</v>
      </c>
      <c r="L9" s="60">
        <f t="shared" si="7"/>
        <v>0</v>
      </c>
    </row>
    <row r="10" spans="1:12" x14ac:dyDescent="0.25">
      <c r="A10" s="266"/>
      <c r="B10" s="273"/>
      <c r="C10" s="234">
        <f t="shared" si="3"/>
        <v>41278</v>
      </c>
      <c r="D10" s="239">
        <f t="shared" si="4"/>
        <v>41247</v>
      </c>
      <c r="E10" s="166">
        <v>0.35416666666666702</v>
      </c>
      <c r="F10" s="153">
        <v>0.54166666666666696</v>
      </c>
      <c r="G10" s="153">
        <v>0.57291666666666696</v>
      </c>
      <c r="H10" s="205">
        <v>0.67708333333333337</v>
      </c>
      <c r="I10" s="194">
        <f t="shared" si="5"/>
        <v>0.18749999999999994</v>
      </c>
      <c r="J10" s="174">
        <f t="shared" si="8"/>
        <v>0.10416666666666641</v>
      </c>
      <c r="K10" s="243">
        <f t="shared" si="6"/>
        <v>0.29166666666666635</v>
      </c>
      <c r="L10" s="60">
        <f t="shared" si="7"/>
        <v>0</v>
      </c>
    </row>
    <row r="11" spans="1:12" x14ac:dyDescent="0.25">
      <c r="A11" s="266"/>
      <c r="B11" s="273"/>
      <c r="C11" s="234">
        <f t="shared" si="3"/>
        <v>41279</v>
      </c>
      <c r="D11" s="239">
        <f t="shared" si="4"/>
        <v>41248</v>
      </c>
      <c r="E11" s="166">
        <v>0.35416666666666702</v>
      </c>
      <c r="F11" s="153">
        <v>0.54166666666666696</v>
      </c>
      <c r="G11" s="153">
        <v>0.57291666666666696</v>
      </c>
      <c r="H11" s="205">
        <v>0.67708333333333337</v>
      </c>
      <c r="I11" s="194">
        <f t="shared" si="5"/>
        <v>0.18749999999999994</v>
      </c>
      <c r="J11" s="174">
        <f t="shared" si="8"/>
        <v>0.10416666666666641</v>
      </c>
      <c r="K11" s="243">
        <f t="shared" si="6"/>
        <v>0.29166666666666635</v>
      </c>
      <c r="L11" s="60">
        <f t="shared" si="7"/>
        <v>0</v>
      </c>
    </row>
    <row r="12" spans="1:12" x14ac:dyDescent="0.25">
      <c r="A12" s="266"/>
      <c r="B12" s="273"/>
      <c r="C12" s="234">
        <f t="shared" si="3"/>
        <v>41280</v>
      </c>
      <c r="D12" s="239">
        <f t="shared" si="4"/>
        <v>41249</v>
      </c>
      <c r="E12" s="166">
        <v>0.35416666666666702</v>
      </c>
      <c r="F12" s="153">
        <v>0.54166666666666696</v>
      </c>
      <c r="G12" s="153">
        <v>0.57291666666666696</v>
      </c>
      <c r="H12" s="205">
        <v>0.67708333333333337</v>
      </c>
      <c r="I12" s="194">
        <f t="shared" si="5"/>
        <v>0.18749999999999994</v>
      </c>
      <c r="J12" s="174">
        <f t="shared" si="8"/>
        <v>0.10416666666666641</v>
      </c>
      <c r="K12" s="243">
        <f t="shared" si="6"/>
        <v>0.29166666666666635</v>
      </c>
      <c r="L12" s="60">
        <f t="shared" si="7"/>
        <v>0</v>
      </c>
    </row>
    <row r="13" spans="1:12" x14ac:dyDescent="0.25">
      <c r="A13" s="266"/>
      <c r="B13" s="273"/>
      <c r="C13" s="234">
        <f t="shared" si="3"/>
        <v>41281</v>
      </c>
      <c r="D13" s="239">
        <f t="shared" si="4"/>
        <v>41250</v>
      </c>
      <c r="E13" s="166">
        <v>0.35416666666666702</v>
      </c>
      <c r="F13" s="153">
        <v>0.54166666666666696</v>
      </c>
      <c r="G13" s="153">
        <v>0.57291666666666696</v>
      </c>
      <c r="H13" s="205">
        <v>0.67708333333333337</v>
      </c>
      <c r="I13" s="194">
        <f t="shared" si="5"/>
        <v>0.18749999999999994</v>
      </c>
      <c r="J13" s="174">
        <f t="shared" si="8"/>
        <v>0.10416666666666641</v>
      </c>
      <c r="K13" s="243">
        <f t="shared" si="6"/>
        <v>0.29166666666666635</v>
      </c>
      <c r="L13" s="60">
        <f t="shared" si="7"/>
        <v>0</v>
      </c>
    </row>
    <row r="14" spans="1:12" x14ac:dyDescent="0.25">
      <c r="A14" s="266"/>
      <c r="B14" s="273"/>
      <c r="C14" s="234">
        <f t="shared" si="3"/>
        <v>41282</v>
      </c>
      <c r="D14" s="239">
        <f t="shared" si="4"/>
        <v>41251</v>
      </c>
      <c r="E14" s="166">
        <v>0.35416666666666702</v>
      </c>
      <c r="F14" s="153">
        <v>0.54166666666666696</v>
      </c>
      <c r="G14" s="153">
        <v>0.57291666666666696</v>
      </c>
      <c r="H14" s="205">
        <v>0.67708333333333337</v>
      </c>
      <c r="I14" s="194">
        <f t="shared" si="5"/>
        <v>0.18749999999999994</v>
      </c>
      <c r="J14" s="174">
        <f t="shared" si="8"/>
        <v>0.10416666666666641</v>
      </c>
      <c r="K14" s="243">
        <f t="shared" si="6"/>
        <v>0.29166666666666635</v>
      </c>
      <c r="L14" s="60">
        <f t="shared" si="7"/>
        <v>0</v>
      </c>
    </row>
    <row r="15" spans="1:12" x14ac:dyDescent="0.25">
      <c r="A15" s="266"/>
      <c r="B15" s="273"/>
      <c r="C15" s="234">
        <f t="shared" si="3"/>
        <v>41283</v>
      </c>
      <c r="D15" s="239">
        <f t="shared" si="4"/>
        <v>41252</v>
      </c>
      <c r="E15" s="166">
        <v>0.35416666666666702</v>
      </c>
      <c r="F15" s="153">
        <v>0.54166666666666696</v>
      </c>
      <c r="G15" s="153">
        <v>0.57291666666666696</v>
      </c>
      <c r="H15" s="205">
        <v>0.67708333333333337</v>
      </c>
      <c r="I15" s="194">
        <f t="shared" si="5"/>
        <v>0.18749999999999994</v>
      </c>
      <c r="J15" s="174">
        <f t="shared" si="8"/>
        <v>0.10416666666666641</v>
      </c>
      <c r="K15" s="243">
        <f t="shared" si="6"/>
        <v>0.29166666666666635</v>
      </c>
      <c r="L15" s="60">
        <f t="shared" si="7"/>
        <v>0</v>
      </c>
    </row>
    <row r="16" spans="1:12" x14ac:dyDescent="0.25">
      <c r="A16" s="266"/>
      <c r="B16" s="273"/>
      <c r="C16" s="234">
        <f t="shared" si="3"/>
        <v>41284</v>
      </c>
      <c r="D16" s="239">
        <f t="shared" si="4"/>
        <v>41253</v>
      </c>
      <c r="E16" s="166">
        <v>0.35416666666666702</v>
      </c>
      <c r="F16" s="153">
        <v>0.54166666666666696</v>
      </c>
      <c r="G16" s="153">
        <v>0.57291666666666696</v>
      </c>
      <c r="H16" s="205">
        <v>0.67708333333333337</v>
      </c>
      <c r="I16" s="194">
        <f t="shared" si="5"/>
        <v>0.18749999999999994</v>
      </c>
      <c r="J16" s="174">
        <f t="shared" si="8"/>
        <v>0.10416666666666641</v>
      </c>
      <c r="K16" s="243">
        <f t="shared" si="6"/>
        <v>0.29166666666666635</v>
      </c>
      <c r="L16" s="60">
        <f t="shared" si="7"/>
        <v>0</v>
      </c>
    </row>
    <row r="17" spans="1:12" x14ac:dyDescent="0.25">
      <c r="A17" s="266"/>
      <c r="B17" s="273"/>
      <c r="C17" s="234">
        <f t="shared" si="3"/>
        <v>41285</v>
      </c>
      <c r="D17" s="239">
        <f t="shared" si="4"/>
        <v>41254</v>
      </c>
      <c r="E17" s="166">
        <v>0.35416666666666702</v>
      </c>
      <c r="F17" s="153">
        <v>0.54166666666666696</v>
      </c>
      <c r="G17" s="153">
        <v>0.57291666666666696</v>
      </c>
      <c r="H17" s="205">
        <v>0.67708333333333337</v>
      </c>
      <c r="I17" s="194">
        <f t="shared" si="5"/>
        <v>0.18749999999999994</v>
      </c>
      <c r="J17" s="174">
        <f t="shared" si="8"/>
        <v>0.10416666666666641</v>
      </c>
      <c r="K17" s="243">
        <f t="shared" si="6"/>
        <v>0.29166666666666635</v>
      </c>
      <c r="L17" s="60">
        <f t="shared" si="7"/>
        <v>0</v>
      </c>
    </row>
    <row r="18" spans="1:12" x14ac:dyDescent="0.25">
      <c r="A18" s="266"/>
      <c r="B18" s="273"/>
      <c r="C18" s="234">
        <f t="shared" si="3"/>
        <v>41286</v>
      </c>
      <c r="D18" s="239">
        <f t="shared" si="4"/>
        <v>41255</v>
      </c>
      <c r="E18" s="166">
        <v>0.35416666666666702</v>
      </c>
      <c r="F18" s="153">
        <v>0.54166666666666696</v>
      </c>
      <c r="G18" s="153">
        <v>0.57291666666666696</v>
      </c>
      <c r="H18" s="205">
        <v>0.67708333333333337</v>
      </c>
      <c r="I18" s="194">
        <f t="shared" si="5"/>
        <v>0.18749999999999994</v>
      </c>
      <c r="J18" s="174">
        <f t="shared" si="8"/>
        <v>0.10416666666666641</v>
      </c>
      <c r="K18" s="243">
        <f t="shared" si="6"/>
        <v>0.29166666666666635</v>
      </c>
      <c r="L18" s="60">
        <f t="shared" si="7"/>
        <v>0</v>
      </c>
    </row>
    <row r="19" spans="1:12" x14ac:dyDescent="0.25">
      <c r="A19" s="266"/>
      <c r="B19" s="273"/>
      <c r="C19" s="234">
        <f t="shared" si="3"/>
        <v>41287</v>
      </c>
      <c r="D19" s="239">
        <f t="shared" si="4"/>
        <v>41256</v>
      </c>
      <c r="E19" s="166">
        <v>0.35416666666666702</v>
      </c>
      <c r="F19" s="153">
        <v>0.54166666666666696</v>
      </c>
      <c r="G19" s="153">
        <v>0.57291666666666696</v>
      </c>
      <c r="H19" s="205">
        <v>0.67708333333333337</v>
      </c>
      <c r="I19" s="194">
        <f t="shared" si="5"/>
        <v>0.18749999999999994</v>
      </c>
      <c r="J19" s="174">
        <f t="shared" si="8"/>
        <v>0.10416666666666641</v>
      </c>
      <c r="K19" s="243">
        <f t="shared" si="6"/>
        <v>0.29166666666666635</v>
      </c>
      <c r="L19" s="60">
        <f t="shared" si="7"/>
        <v>0</v>
      </c>
    </row>
    <row r="20" spans="1:12" x14ac:dyDescent="0.25">
      <c r="A20" s="266"/>
      <c r="B20" s="273"/>
      <c r="C20" s="234">
        <f t="shared" si="3"/>
        <v>41288</v>
      </c>
      <c r="D20" s="239">
        <f t="shared" si="4"/>
        <v>41257</v>
      </c>
      <c r="E20" s="166">
        <v>0.35416666666666702</v>
      </c>
      <c r="F20" s="153">
        <v>0.54166666666666696</v>
      </c>
      <c r="G20" s="153">
        <v>0.57291666666666696</v>
      </c>
      <c r="H20" s="205">
        <v>0.67708333333333337</v>
      </c>
      <c r="I20" s="194">
        <f t="shared" si="5"/>
        <v>0.18749999999999994</v>
      </c>
      <c r="J20" s="174">
        <f t="shared" si="8"/>
        <v>0.10416666666666641</v>
      </c>
      <c r="K20" s="243">
        <f t="shared" si="6"/>
        <v>0.29166666666666635</v>
      </c>
      <c r="L20" s="60">
        <f t="shared" si="7"/>
        <v>0</v>
      </c>
    </row>
    <row r="21" spans="1:12" x14ac:dyDescent="0.25">
      <c r="A21" s="266"/>
      <c r="B21" s="273"/>
      <c r="C21" s="234">
        <f t="shared" si="3"/>
        <v>41289</v>
      </c>
      <c r="D21" s="239">
        <f t="shared" si="4"/>
        <v>41258</v>
      </c>
      <c r="E21" s="166">
        <v>0.35416666666666702</v>
      </c>
      <c r="F21" s="153">
        <v>0.54166666666666696</v>
      </c>
      <c r="G21" s="153">
        <v>0.57291666666666696</v>
      </c>
      <c r="H21" s="205">
        <v>0.67708333333333337</v>
      </c>
      <c r="I21" s="194">
        <f t="shared" si="5"/>
        <v>0.18749999999999994</v>
      </c>
      <c r="J21" s="174">
        <f t="shared" si="8"/>
        <v>0.10416666666666641</v>
      </c>
      <c r="K21" s="243">
        <f t="shared" si="6"/>
        <v>0.29166666666666635</v>
      </c>
      <c r="L21" s="60">
        <f t="shared" si="7"/>
        <v>0</v>
      </c>
    </row>
    <row r="22" spans="1:12" x14ac:dyDescent="0.25">
      <c r="A22" s="266"/>
      <c r="B22" s="273"/>
      <c r="C22" s="234">
        <f t="shared" si="3"/>
        <v>41290</v>
      </c>
      <c r="D22" s="239">
        <f t="shared" si="4"/>
        <v>41259</v>
      </c>
      <c r="E22" s="166">
        <v>0.35416666666666702</v>
      </c>
      <c r="F22" s="153">
        <v>0.54166666666666696</v>
      </c>
      <c r="G22" s="153">
        <v>0.57291666666666696</v>
      </c>
      <c r="H22" s="205">
        <v>0.67708333333333337</v>
      </c>
      <c r="I22" s="194">
        <f t="shared" si="5"/>
        <v>0.18749999999999994</v>
      </c>
      <c r="J22" s="174">
        <f t="shared" si="8"/>
        <v>0.10416666666666641</v>
      </c>
      <c r="K22" s="243">
        <f t="shared" si="6"/>
        <v>0.29166666666666635</v>
      </c>
      <c r="L22" s="60">
        <f t="shared" si="7"/>
        <v>0</v>
      </c>
    </row>
    <row r="23" spans="1:12" x14ac:dyDescent="0.25">
      <c r="A23" s="266"/>
      <c r="B23" s="273"/>
      <c r="C23" s="234">
        <f t="shared" si="3"/>
        <v>41291</v>
      </c>
      <c r="D23" s="239">
        <f t="shared" si="4"/>
        <v>41260</v>
      </c>
      <c r="E23" s="166">
        <v>0.35416666666666702</v>
      </c>
      <c r="F23" s="153">
        <v>0.54166666666666696</v>
      </c>
      <c r="G23" s="153">
        <v>0.57291666666666696</v>
      </c>
      <c r="H23" s="205">
        <v>0.67708333333333337</v>
      </c>
      <c r="I23" s="194">
        <f t="shared" si="5"/>
        <v>0.18749999999999994</v>
      </c>
      <c r="J23" s="174">
        <f t="shared" si="8"/>
        <v>0.10416666666666641</v>
      </c>
      <c r="K23" s="243">
        <f t="shared" si="6"/>
        <v>0.29166666666666635</v>
      </c>
      <c r="L23" s="60">
        <f t="shared" si="7"/>
        <v>0</v>
      </c>
    </row>
    <row r="24" spans="1:12" x14ac:dyDescent="0.25">
      <c r="A24" s="266"/>
      <c r="B24" s="273"/>
      <c r="C24" s="234">
        <f t="shared" si="3"/>
        <v>41292</v>
      </c>
      <c r="D24" s="239">
        <f t="shared" si="4"/>
        <v>41261</v>
      </c>
      <c r="E24" s="166">
        <v>0.35416666666666702</v>
      </c>
      <c r="F24" s="153">
        <v>0.54166666666666696</v>
      </c>
      <c r="G24" s="153">
        <v>0.57291666666666696</v>
      </c>
      <c r="H24" s="205">
        <v>0.67708333333333337</v>
      </c>
      <c r="I24" s="194">
        <f t="shared" si="5"/>
        <v>0.18749999999999994</v>
      </c>
      <c r="J24" s="174">
        <f t="shared" si="8"/>
        <v>0.10416666666666641</v>
      </c>
      <c r="K24" s="243">
        <f t="shared" si="6"/>
        <v>0.29166666666666635</v>
      </c>
      <c r="L24" s="60">
        <f t="shared" si="7"/>
        <v>0</v>
      </c>
    </row>
    <row r="25" spans="1:12" x14ac:dyDescent="0.25">
      <c r="A25" s="266"/>
      <c r="B25" s="273"/>
      <c r="C25" s="234">
        <f t="shared" si="3"/>
        <v>41293</v>
      </c>
      <c r="D25" s="239">
        <f t="shared" si="4"/>
        <v>41262</v>
      </c>
      <c r="E25" s="166">
        <v>0.35416666666666702</v>
      </c>
      <c r="F25" s="153">
        <v>0.54166666666666696</v>
      </c>
      <c r="G25" s="153">
        <v>0.57291666666666696</v>
      </c>
      <c r="H25" s="205">
        <v>0.67708333333333337</v>
      </c>
      <c r="I25" s="194">
        <f t="shared" si="5"/>
        <v>0.18749999999999994</v>
      </c>
      <c r="J25" s="174">
        <f t="shared" si="8"/>
        <v>0.10416666666666641</v>
      </c>
      <c r="K25" s="243">
        <f t="shared" si="6"/>
        <v>0.29166666666666635</v>
      </c>
      <c r="L25" s="60">
        <f t="shared" si="7"/>
        <v>0</v>
      </c>
    </row>
    <row r="26" spans="1:12" x14ac:dyDescent="0.25">
      <c r="A26" s="266"/>
      <c r="B26" s="273"/>
      <c r="C26" s="234">
        <f>C25+1</f>
        <v>41294</v>
      </c>
      <c r="D26" s="239">
        <f>D25+1</f>
        <v>41263</v>
      </c>
      <c r="E26" s="166">
        <v>0.35416666666666702</v>
      </c>
      <c r="F26" s="153">
        <v>0.54166666666666696</v>
      </c>
      <c r="G26" s="153">
        <v>0.57291666666666696</v>
      </c>
      <c r="H26" s="205">
        <v>0.67708333333333337</v>
      </c>
      <c r="I26" s="194">
        <f t="shared" si="5"/>
        <v>0.18749999999999994</v>
      </c>
      <c r="J26" s="174">
        <f t="shared" si="8"/>
        <v>0.10416666666666641</v>
      </c>
      <c r="K26" s="243">
        <f t="shared" si="6"/>
        <v>0.29166666666666635</v>
      </c>
      <c r="L26" s="60">
        <f t="shared" si="7"/>
        <v>0</v>
      </c>
    </row>
    <row r="27" spans="1:12" x14ac:dyDescent="0.25">
      <c r="A27" s="266"/>
      <c r="B27" s="273"/>
      <c r="C27" s="234">
        <f t="shared" ref="C27:C33" si="9">C26+1</f>
        <v>41295</v>
      </c>
      <c r="D27" s="239">
        <f t="shared" ref="D27:D33" si="10">D26+1</f>
        <v>41264</v>
      </c>
      <c r="E27" s="166">
        <v>0.35416666666666702</v>
      </c>
      <c r="F27" s="153">
        <v>0.54166666666666696</v>
      </c>
      <c r="G27" s="153">
        <v>0.57291666666666696</v>
      </c>
      <c r="H27" s="205">
        <v>0.67708333333333337</v>
      </c>
      <c r="I27" s="194">
        <f t="shared" si="5"/>
        <v>0.18749999999999994</v>
      </c>
      <c r="J27" s="174">
        <f t="shared" si="8"/>
        <v>0.10416666666666641</v>
      </c>
      <c r="K27" s="243">
        <f t="shared" si="6"/>
        <v>0.29166666666666635</v>
      </c>
      <c r="L27" s="60">
        <f t="shared" si="7"/>
        <v>0</v>
      </c>
    </row>
    <row r="28" spans="1:12" x14ac:dyDescent="0.25">
      <c r="A28" s="266"/>
      <c r="B28" s="273"/>
      <c r="C28" s="234">
        <f t="shared" si="9"/>
        <v>41296</v>
      </c>
      <c r="D28" s="239">
        <f t="shared" si="10"/>
        <v>41265</v>
      </c>
      <c r="E28" s="166">
        <v>0.35416666666666702</v>
      </c>
      <c r="F28" s="153">
        <v>0.54166666666666696</v>
      </c>
      <c r="G28" s="153">
        <v>0.57291666666666696</v>
      </c>
      <c r="H28" s="205">
        <v>0.67708333333333337</v>
      </c>
      <c r="I28" s="194">
        <f t="shared" si="5"/>
        <v>0.18749999999999994</v>
      </c>
      <c r="J28" s="174">
        <f t="shared" si="8"/>
        <v>0.10416666666666641</v>
      </c>
      <c r="K28" s="243">
        <f t="shared" si="6"/>
        <v>0.29166666666666635</v>
      </c>
      <c r="L28" s="60">
        <f t="shared" si="7"/>
        <v>0</v>
      </c>
    </row>
    <row r="29" spans="1:12" x14ac:dyDescent="0.25">
      <c r="A29" s="266"/>
      <c r="B29" s="273"/>
      <c r="C29" s="234">
        <f t="shared" si="9"/>
        <v>41297</v>
      </c>
      <c r="D29" s="239">
        <f t="shared" si="10"/>
        <v>41266</v>
      </c>
      <c r="E29" s="166">
        <v>0.35416666666666702</v>
      </c>
      <c r="F29" s="153">
        <v>0.54166666666666696</v>
      </c>
      <c r="G29" s="153">
        <v>0.57291666666666696</v>
      </c>
      <c r="H29" s="205">
        <v>0.67708333333333337</v>
      </c>
      <c r="I29" s="194">
        <f t="shared" si="5"/>
        <v>0.18749999999999994</v>
      </c>
      <c r="J29" s="174">
        <f t="shared" si="8"/>
        <v>0.10416666666666641</v>
      </c>
      <c r="K29" s="243">
        <f t="shared" si="6"/>
        <v>0.29166666666666635</v>
      </c>
      <c r="L29" s="60">
        <f t="shared" si="7"/>
        <v>0</v>
      </c>
    </row>
    <row r="30" spans="1:12" x14ac:dyDescent="0.25">
      <c r="A30" s="266"/>
      <c r="B30" s="273"/>
      <c r="C30" s="234">
        <f t="shared" si="9"/>
        <v>41298</v>
      </c>
      <c r="D30" s="239">
        <f t="shared" si="10"/>
        <v>41267</v>
      </c>
      <c r="E30" s="166">
        <v>0.35416666666666702</v>
      </c>
      <c r="F30" s="153">
        <v>0.54166666666666696</v>
      </c>
      <c r="G30" s="153">
        <v>0.57291666666666696</v>
      </c>
      <c r="H30" s="205">
        <v>0.67708333333333337</v>
      </c>
      <c r="I30" s="194">
        <f t="shared" si="5"/>
        <v>0.18749999999999994</v>
      </c>
      <c r="J30" s="174">
        <f t="shared" si="8"/>
        <v>0.10416666666666641</v>
      </c>
      <c r="K30" s="243">
        <f t="shared" si="6"/>
        <v>0.29166666666666635</v>
      </c>
      <c r="L30" s="60">
        <f t="shared" si="7"/>
        <v>0</v>
      </c>
    </row>
    <row r="31" spans="1:12" x14ac:dyDescent="0.25">
      <c r="A31" s="266"/>
      <c r="B31" s="273"/>
      <c r="C31" s="234">
        <f t="shared" si="9"/>
        <v>41299</v>
      </c>
      <c r="D31" s="239">
        <f t="shared" si="10"/>
        <v>41268</v>
      </c>
      <c r="E31" s="166">
        <v>0.35416666666666702</v>
      </c>
      <c r="F31" s="153">
        <v>0.54166666666666696</v>
      </c>
      <c r="G31" s="153">
        <v>0.57291666666666696</v>
      </c>
      <c r="H31" s="205">
        <v>0.67708333333333337</v>
      </c>
      <c r="I31" s="194">
        <f t="shared" si="5"/>
        <v>0.18749999999999994</v>
      </c>
      <c r="J31" s="174">
        <f t="shared" si="8"/>
        <v>0.10416666666666641</v>
      </c>
      <c r="K31" s="243">
        <f t="shared" si="6"/>
        <v>0.29166666666666635</v>
      </c>
      <c r="L31" s="60">
        <f t="shared" si="7"/>
        <v>0</v>
      </c>
    </row>
    <row r="32" spans="1:12" x14ac:dyDescent="0.25">
      <c r="A32" s="266"/>
      <c r="B32" s="273"/>
      <c r="C32" s="234">
        <f t="shared" si="9"/>
        <v>41300</v>
      </c>
      <c r="D32" s="239">
        <f t="shared" si="10"/>
        <v>41269</v>
      </c>
      <c r="E32" s="166">
        <v>0.35416666666666702</v>
      </c>
      <c r="F32" s="153">
        <v>0.54166666666666696</v>
      </c>
      <c r="G32" s="153">
        <v>0.57291666666666696</v>
      </c>
      <c r="H32" s="205">
        <v>0.67708333333333337</v>
      </c>
      <c r="I32" s="194">
        <f t="shared" si="5"/>
        <v>0.18749999999999994</v>
      </c>
      <c r="J32" s="174">
        <f t="shared" si="8"/>
        <v>0.10416666666666641</v>
      </c>
      <c r="K32" s="243">
        <f t="shared" si="6"/>
        <v>0.29166666666666635</v>
      </c>
      <c r="L32" s="60">
        <f t="shared" si="7"/>
        <v>0</v>
      </c>
    </row>
    <row r="33" spans="1:12" x14ac:dyDescent="0.25">
      <c r="A33" s="266"/>
      <c r="B33" s="273"/>
      <c r="C33" s="234">
        <f t="shared" si="9"/>
        <v>41301</v>
      </c>
      <c r="D33" s="239">
        <f t="shared" si="10"/>
        <v>41270</v>
      </c>
      <c r="E33" s="166">
        <v>0.35416666666666702</v>
      </c>
      <c r="F33" s="153">
        <v>0.54166666666666696</v>
      </c>
      <c r="G33" s="153">
        <v>0.57291666666666696</v>
      </c>
      <c r="H33" s="205">
        <v>0.67708333333333337</v>
      </c>
      <c r="I33" s="194">
        <f t="shared" si="5"/>
        <v>0.18749999999999994</v>
      </c>
      <c r="J33" s="174">
        <f t="shared" si="8"/>
        <v>0.10416666666666641</v>
      </c>
      <c r="K33" s="243">
        <f t="shared" si="6"/>
        <v>0.29166666666666635</v>
      </c>
      <c r="L33" s="60">
        <f t="shared" si="7"/>
        <v>0</v>
      </c>
    </row>
    <row r="34" spans="1:12" x14ac:dyDescent="0.25">
      <c r="A34" s="266"/>
      <c r="B34" s="273"/>
      <c r="C34" s="234">
        <f>C33+1</f>
        <v>41302</v>
      </c>
      <c r="D34" s="239">
        <f>D33+1</f>
        <v>41271</v>
      </c>
      <c r="E34" s="166">
        <v>0.35416666666666702</v>
      </c>
      <c r="F34" s="153">
        <v>0.54166666666666696</v>
      </c>
      <c r="G34" s="153">
        <v>0.57291666666666696</v>
      </c>
      <c r="H34" s="205">
        <v>0.67708333333333337</v>
      </c>
      <c r="I34" s="194">
        <f t="shared" si="5"/>
        <v>0.18749999999999994</v>
      </c>
      <c r="J34" s="174">
        <f t="shared" si="8"/>
        <v>0.10416666666666641</v>
      </c>
      <c r="K34" s="243">
        <f t="shared" si="6"/>
        <v>0.29166666666666635</v>
      </c>
      <c r="L34" s="60">
        <f t="shared" si="7"/>
        <v>0</v>
      </c>
    </row>
    <row r="35" spans="1:12" x14ac:dyDescent="0.25">
      <c r="A35" s="266"/>
      <c r="B35" s="273"/>
      <c r="C35" s="234">
        <f t="shared" ref="C35:C36" si="11">C34+1</f>
        <v>41303</v>
      </c>
      <c r="D35" s="239">
        <f t="shared" ref="D35:D36" si="12">D34+1</f>
        <v>41272</v>
      </c>
      <c r="E35" s="166">
        <v>0.35416666666666702</v>
      </c>
      <c r="F35" s="153">
        <v>0.54166666666666696</v>
      </c>
      <c r="G35" s="153">
        <v>0.57291666666666696</v>
      </c>
      <c r="H35" s="205">
        <v>0.67708333333333337</v>
      </c>
      <c r="I35" s="194">
        <f t="shared" si="5"/>
        <v>0.18749999999999994</v>
      </c>
      <c r="J35" s="174">
        <f t="shared" si="8"/>
        <v>0.10416666666666641</v>
      </c>
      <c r="K35" s="243">
        <f t="shared" si="6"/>
        <v>0.29166666666666635</v>
      </c>
      <c r="L35" s="60">
        <f t="shared" si="7"/>
        <v>0</v>
      </c>
    </row>
    <row r="36" spans="1:12" ht="16.5" thickBot="1" x14ac:dyDescent="0.3">
      <c r="A36" s="267"/>
      <c r="B36" s="274"/>
      <c r="C36" s="235">
        <f t="shared" si="11"/>
        <v>41304</v>
      </c>
      <c r="D36" s="240">
        <f t="shared" si="12"/>
        <v>41273</v>
      </c>
      <c r="E36" s="167">
        <v>0.35416666666666702</v>
      </c>
      <c r="F36" s="154">
        <v>0.54166666666666696</v>
      </c>
      <c r="G36" s="154">
        <v>0.57291666666666696</v>
      </c>
      <c r="H36" s="206">
        <v>0.67708333333333337</v>
      </c>
      <c r="I36" s="196">
        <f t="shared" si="5"/>
        <v>0.18749999999999994</v>
      </c>
      <c r="J36" s="175">
        <f t="shared" si="8"/>
        <v>0.10416666666666641</v>
      </c>
      <c r="K36" s="244">
        <f t="shared" si="6"/>
        <v>0.29166666666666635</v>
      </c>
      <c r="L36" s="61">
        <f t="shared" si="7"/>
        <v>0</v>
      </c>
    </row>
    <row r="37" spans="1:12" ht="15.75" customHeight="1" x14ac:dyDescent="0.25">
      <c r="A37" s="269">
        <v>2</v>
      </c>
      <c r="B37" s="262" t="s">
        <v>62</v>
      </c>
      <c r="C37" s="233">
        <f>DATE($D$5,A37,1)</f>
        <v>41305</v>
      </c>
      <c r="D37" s="241">
        <f>DATE($D$5,A37,1)</f>
        <v>41305</v>
      </c>
      <c r="E37" s="165">
        <v>0.35416666666666669</v>
      </c>
      <c r="F37" s="152">
        <v>0.54166666666666663</v>
      </c>
      <c r="G37" s="152">
        <v>0.57291666666666663</v>
      </c>
      <c r="H37" s="204">
        <v>0.67708333333333304</v>
      </c>
      <c r="I37" s="192">
        <f t="shared" si="5"/>
        <v>0.18749999999999994</v>
      </c>
      <c r="J37" s="173">
        <f t="shared" si="8"/>
        <v>0.10416666666666641</v>
      </c>
      <c r="K37" s="242">
        <f t="shared" si="6"/>
        <v>0.29166666666666635</v>
      </c>
      <c r="L37" s="59">
        <f t="shared" si="7"/>
        <v>0</v>
      </c>
    </row>
    <row r="38" spans="1:12" x14ac:dyDescent="0.25">
      <c r="A38" s="270"/>
      <c r="B38" s="263"/>
      <c r="C38" s="234">
        <f t="shared" ref="C38:C62" si="13">C37+1</f>
        <v>41306</v>
      </c>
      <c r="D38" s="239">
        <f t="shared" ref="D38:D62" si="14">D37+1</f>
        <v>41306</v>
      </c>
      <c r="E38" s="166">
        <v>0.35416666666666669</v>
      </c>
      <c r="F38" s="153">
        <v>0.54166666666666663</v>
      </c>
      <c r="G38" s="153">
        <v>0.57291666666666663</v>
      </c>
      <c r="H38" s="205">
        <v>0.67708333333333337</v>
      </c>
      <c r="I38" s="194">
        <f t="shared" si="5"/>
        <v>0.18749999999999994</v>
      </c>
      <c r="J38" s="174">
        <f t="shared" si="8"/>
        <v>0.10416666666666674</v>
      </c>
      <c r="K38" s="243">
        <f t="shared" si="6"/>
        <v>0.29166666666666669</v>
      </c>
      <c r="L38" s="60">
        <f t="shared" si="7"/>
        <v>0</v>
      </c>
    </row>
    <row r="39" spans="1:12" x14ac:dyDescent="0.25">
      <c r="A39" s="270"/>
      <c r="B39" s="263"/>
      <c r="C39" s="234">
        <f t="shared" si="13"/>
        <v>41307</v>
      </c>
      <c r="D39" s="239">
        <f t="shared" si="14"/>
        <v>41307</v>
      </c>
      <c r="E39" s="166">
        <v>0.35416666666666702</v>
      </c>
      <c r="F39" s="153">
        <v>0.54166666666666696</v>
      </c>
      <c r="G39" s="153">
        <v>0.57291666666666696</v>
      </c>
      <c r="H39" s="205">
        <v>0.67708333333333337</v>
      </c>
      <c r="I39" s="194">
        <f t="shared" si="5"/>
        <v>0.18749999999999994</v>
      </c>
      <c r="J39" s="174">
        <f t="shared" si="8"/>
        <v>0.10416666666666641</v>
      </c>
      <c r="K39" s="243">
        <f t="shared" si="6"/>
        <v>0.29166666666666635</v>
      </c>
      <c r="L39" s="60">
        <f t="shared" si="7"/>
        <v>0</v>
      </c>
    </row>
    <row r="40" spans="1:12" x14ac:dyDescent="0.25">
      <c r="A40" s="270"/>
      <c r="B40" s="263"/>
      <c r="C40" s="234">
        <f t="shared" si="13"/>
        <v>41308</v>
      </c>
      <c r="D40" s="239">
        <f t="shared" si="14"/>
        <v>41308</v>
      </c>
      <c r="E40" s="166">
        <v>0.35416666666666702</v>
      </c>
      <c r="F40" s="153">
        <v>0.54166666666666696</v>
      </c>
      <c r="G40" s="153">
        <v>0.57291666666666696</v>
      </c>
      <c r="H40" s="205">
        <v>0.67708333333333337</v>
      </c>
      <c r="I40" s="194">
        <f t="shared" si="5"/>
        <v>0.18749999999999994</v>
      </c>
      <c r="J40" s="174">
        <f t="shared" si="8"/>
        <v>0.10416666666666641</v>
      </c>
      <c r="K40" s="243">
        <f t="shared" si="6"/>
        <v>0.29166666666666635</v>
      </c>
      <c r="L40" s="60">
        <f t="shared" si="7"/>
        <v>0</v>
      </c>
    </row>
    <row r="41" spans="1:12" x14ac:dyDescent="0.25">
      <c r="A41" s="270"/>
      <c r="B41" s="263"/>
      <c r="C41" s="234">
        <f t="shared" si="13"/>
        <v>41309</v>
      </c>
      <c r="D41" s="239">
        <f t="shared" si="14"/>
        <v>41309</v>
      </c>
      <c r="E41" s="166">
        <v>0.35416666666666702</v>
      </c>
      <c r="F41" s="153">
        <v>0.54166666666666696</v>
      </c>
      <c r="G41" s="153">
        <v>0.57291666666666696</v>
      </c>
      <c r="H41" s="205">
        <v>0.67708333333333337</v>
      </c>
      <c r="I41" s="194">
        <f t="shared" si="5"/>
        <v>0.18749999999999994</v>
      </c>
      <c r="J41" s="174">
        <f t="shared" si="8"/>
        <v>0.10416666666666641</v>
      </c>
      <c r="K41" s="243">
        <f t="shared" si="6"/>
        <v>0.29166666666666635</v>
      </c>
      <c r="L41" s="60">
        <f t="shared" si="7"/>
        <v>0</v>
      </c>
    </row>
    <row r="42" spans="1:12" x14ac:dyDescent="0.25">
      <c r="A42" s="270"/>
      <c r="B42" s="263"/>
      <c r="C42" s="234">
        <f t="shared" si="13"/>
        <v>41310</v>
      </c>
      <c r="D42" s="239">
        <f t="shared" si="14"/>
        <v>41310</v>
      </c>
      <c r="E42" s="166">
        <v>0.35416666666666702</v>
      </c>
      <c r="F42" s="153">
        <v>0.54166666666666696</v>
      </c>
      <c r="G42" s="153">
        <v>0.57291666666666696</v>
      </c>
      <c r="H42" s="205">
        <v>0.67708333333333337</v>
      </c>
      <c r="I42" s="194">
        <f t="shared" si="5"/>
        <v>0.18749999999999994</v>
      </c>
      <c r="J42" s="174">
        <f t="shared" si="8"/>
        <v>0.10416666666666641</v>
      </c>
      <c r="K42" s="243">
        <f t="shared" si="6"/>
        <v>0.29166666666666635</v>
      </c>
      <c r="L42" s="60">
        <f t="shared" si="7"/>
        <v>0</v>
      </c>
    </row>
    <row r="43" spans="1:12" x14ac:dyDescent="0.25">
      <c r="A43" s="270"/>
      <c r="B43" s="263"/>
      <c r="C43" s="234">
        <f t="shared" si="13"/>
        <v>41311</v>
      </c>
      <c r="D43" s="239">
        <f t="shared" si="14"/>
        <v>41311</v>
      </c>
      <c r="E43" s="166">
        <v>0.35416666666666702</v>
      </c>
      <c r="F43" s="153">
        <v>0.54166666666666696</v>
      </c>
      <c r="G43" s="153">
        <v>0.57291666666666696</v>
      </c>
      <c r="H43" s="205">
        <v>0.67708333333333337</v>
      </c>
      <c r="I43" s="194">
        <f t="shared" si="5"/>
        <v>0.18749999999999994</v>
      </c>
      <c r="J43" s="174">
        <f t="shared" si="8"/>
        <v>0.10416666666666641</v>
      </c>
      <c r="K43" s="243">
        <f t="shared" si="6"/>
        <v>0.29166666666666635</v>
      </c>
      <c r="L43" s="60">
        <f t="shared" si="7"/>
        <v>0</v>
      </c>
    </row>
    <row r="44" spans="1:12" x14ac:dyDescent="0.25">
      <c r="A44" s="270"/>
      <c r="B44" s="263"/>
      <c r="C44" s="234">
        <f t="shared" si="13"/>
        <v>41312</v>
      </c>
      <c r="D44" s="239">
        <f t="shared" si="14"/>
        <v>41312</v>
      </c>
      <c r="E44" s="166">
        <v>0.35416666666666702</v>
      </c>
      <c r="F44" s="153">
        <v>0.54166666666666696</v>
      </c>
      <c r="G44" s="153">
        <v>0.57291666666666696</v>
      </c>
      <c r="H44" s="205">
        <v>0.67708333333333337</v>
      </c>
      <c r="I44" s="194">
        <f t="shared" si="5"/>
        <v>0.18749999999999994</v>
      </c>
      <c r="J44" s="174">
        <f t="shared" si="8"/>
        <v>0.10416666666666641</v>
      </c>
      <c r="K44" s="243">
        <f t="shared" si="6"/>
        <v>0.29166666666666635</v>
      </c>
      <c r="L44" s="60">
        <f t="shared" si="7"/>
        <v>0</v>
      </c>
    </row>
    <row r="45" spans="1:12" x14ac:dyDescent="0.25">
      <c r="A45" s="270"/>
      <c r="B45" s="263"/>
      <c r="C45" s="234">
        <f t="shared" si="13"/>
        <v>41313</v>
      </c>
      <c r="D45" s="239">
        <f t="shared" si="14"/>
        <v>41313</v>
      </c>
      <c r="E45" s="166">
        <v>0.35416666666666702</v>
      </c>
      <c r="F45" s="153">
        <v>0.54166666666666696</v>
      </c>
      <c r="G45" s="153">
        <v>0.57291666666666696</v>
      </c>
      <c r="H45" s="205">
        <v>0.67708333333333337</v>
      </c>
      <c r="I45" s="194">
        <f t="shared" si="5"/>
        <v>0.18749999999999994</v>
      </c>
      <c r="J45" s="174">
        <f t="shared" si="8"/>
        <v>0.10416666666666641</v>
      </c>
      <c r="K45" s="243">
        <f t="shared" si="6"/>
        <v>0.29166666666666635</v>
      </c>
      <c r="L45" s="60">
        <f t="shared" si="7"/>
        <v>0</v>
      </c>
    </row>
    <row r="46" spans="1:12" x14ac:dyDescent="0.25">
      <c r="A46" s="270"/>
      <c r="B46" s="263"/>
      <c r="C46" s="234">
        <f t="shared" si="13"/>
        <v>41314</v>
      </c>
      <c r="D46" s="239">
        <f t="shared" si="14"/>
        <v>41314</v>
      </c>
      <c r="E46" s="166">
        <v>0.35416666666666702</v>
      </c>
      <c r="F46" s="153">
        <v>0.54166666666666696</v>
      </c>
      <c r="G46" s="153">
        <v>0.57291666666666696</v>
      </c>
      <c r="H46" s="205">
        <v>0.67708333333333337</v>
      </c>
      <c r="I46" s="194">
        <f t="shared" si="5"/>
        <v>0.18749999999999994</v>
      </c>
      <c r="J46" s="174">
        <f t="shared" si="8"/>
        <v>0.10416666666666641</v>
      </c>
      <c r="K46" s="243">
        <f t="shared" si="6"/>
        <v>0.29166666666666635</v>
      </c>
      <c r="L46" s="60">
        <f t="shared" si="7"/>
        <v>0</v>
      </c>
    </row>
    <row r="47" spans="1:12" x14ac:dyDescent="0.25">
      <c r="A47" s="270"/>
      <c r="B47" s="263"/>
      <c r="C47" s="234">
        <f t="shared" si="13"/>
        <v>41315</v>
      </c>
      <c r="D47" s="239">
        <f t="shared" si="14"/>
        <v>41315</v>
      </c>
      <c r="E47" s="166">
        <v>0.35416666666666702</v>
      </c>
      <c r="F47" s="153">
        <v>0.54166666666666696</v>
      </c>
      <c r="G47" s="153">
        <v>0.57291666666666696</v>
      </c>
      <c r="H47" s="205">
        <v>0.67708333333333337</v>
      </c>
      <c r="I47" s="194">
        <f t="shared" si="5"/>
        <v>0.18749999999999994</v>
      </c>
      <c r="J47" s="174">
        <f t="shared" si="8"/>
        <v>0.10416666666666641</v>
      </c>
      <c r="K47" s="243">
        <f t="shared" si="6"/>
        <v>0.29166666666666635</v>
      </c>
      <c r="L47" s="60">
        <f t="shared" si="7"/>
        <v>0</v>
      </c>
    </row>
    <row r="48" spans="1:12" x14ac:dyDescent="0.25">
      <c r="A48" s="270"/>
      <c r="B48" s="263"/>
      <c r="C48" s="234">
        <f t="shared" si="13"/>
        <v>41316</v>
      </c>
      <c r="D48" s="239">
        <f t="shared" si="14"/>
        <v>41316</v>
      </c>
      <c r="E48" s="166">
        <v>0.35416666666666702</v>
      </c>
      <c r="F48" s="153">
        <v>0.54166666666666696</v>
      </c>
      <c r="G48" s="153">
        <v>0.57291666666666696</v>
      </c>
      <c r="H48" s="205">
        <v>0.67708333333333337</v>
      </c>
      <c r="I48" s="194">
        <f t="shared" si="5"/>
        <v>0.18749999999999994</v>
      </c>
      <c r="J48" s="174">
        <f t="shared" si="8"/>
        <v>0.10416666666666641</v>
      </c>
      <c r="K48" s="243">
        <f t="shared" si="6"/>
        <v>0.29166666666666635</v>
      </c>
      <c r="L48" s="60">
        <f t="shared" si="7"/>
        <v>0</v>
      </c>
    </row>
    <row r="49" spans="1:12" x14ac:dyDescent="0.25">
      <c r="A49" s="270"/>
      <c r="B49" s="263"/>
      <c r="C49" s="234">
        <f t="shared" si="13"/>
        <v>41317</v>
      </c>
      <c r="D49" s="239">
        <f t="shared" si="14"/>
        <v>41317</v>
      </c>
      <c r="E49" s="166">
        <v>0.35416666666666702</v>
      </c>
      <c r="F49" s="153">
        <v>0.54166666666666696</v>
      </c>
      <c r="G49" s="153">
        <v>0.57291666666666696</v>
      </c>
      <c r="H49" s="205">
        <v>0.67708333333333337</v>
      </c>
      <c r="I49" s="194">
        <f t="shared" si="5"/>
        <v>0.18749999999999994</v>
      </c>
      <c r="J49" s="174">
        <f t="shared" si="8"/>
        <v>0.10416666666666641</v>
      </c>
      <c r="K49" s="243">
        <f t="shared" si="6"/>
        <v>0.29166666666666635</v>
      </c>
      <c r="L49" s="60">
        <f t="shared" si="7"/>
        <v>0</v>
      </c>
    </row>
    <row r="50" spans="1:12" x14ac:dyDescent="0.25">
      <c r="A50" s="270"/>
      <c r="B50" s="263"/>
      <c r="C50" s="234">
        <f t="shared" si="13"/>
        <v>41318</v>
      </c>
      <c r="D50" s="239">
        <f t="shared" si="14"/>
        <v>41318</v>
      </c>
      <c r="E50" s="166">
        <v>0.35416666666666702</v>
      </c>
      <c r="F50" s="153">
        <v>0.54166666666666696</v>
      </c>
      <c r="G50" s="153">
        <v>0.57291666666666696</v>
      </c>
      <c r="H50" s="205">
        <v>0.67708333333333337</v>
      </c>
      <c r="I50" s="194">
        <f t="shared" si="5"/>
        <v>0.18749999999999994</v>
      </c>
      <c r="J50" s="174">
        <f t="shared" si="8"/>
        <v>0.10416666666666641</v>
      </c>
      <c r="K50" s="243">
        <f t="shared" si="6"/>
        <v>0.29166666666666635</v>
      </c>
      <c r="L50" s="60">
        <f t="shared" si="7"/>
        <v>0</v>
      </c>
    </row>
    <row r="51" spans="1:12" x14ac:dyDescent="0.25">
      <c r="A51" s="270"/>
      <c r="B51" s="263"/>
      <c r="C51" s="234">
        <f t="shared" si="13"/>
        <v>41319</v>
      </c>
      <c r="D51" s="239">
        <f t="shared" si="14"/>
        <v>41319</v>
      </c>
      <c r="E51" s="166">
        <v>0.35416666666666702</v>
      </c>
      <c r="F51" s="153">
        <v>0.54166666666666696</v>
      </c>
      <c r="G51" s="153">
        <v>0.57291666666666696</v>
      </c>
      <c r="H51" s="205">
        <v>0.67708333333333337</v>
      </c>
      <c r="I51" s="194">
        <f t="shared" si="5"/>
        <v>0.18749999999999994</v>
      </c>
      <c r="J51" s="174">
        <f t="shared" si="8"/>
        <v>0.10416666666666641</v>
      </c>
      <c r="K51" s="243">
        <f t="shared" si="6"/>
        <v>0.29166666666666635</v>
      </c>
      <c r="L51" s="60">
        <f t="shared" si="7"/>
        <v>0</v>
      </c>
    </row>
    <row r="52" spans="1:12" x14ac:dyDescent="0.25">
      <c r="A52" s="270"/>
      <c r="B52" s="263"/>
      <c r="C52" s="234">
        <f t="shared" si="13"/>
        <v>41320</v>
      </c>
      <c r="D52" s="239">
        <f t="shared" si="14"/>
        <v>41320</v>
      </c>
      <c r="E52" s="166">
        <v>0.35416666666666702</v>
      </c>
      <c r="F52" s="153">
        <v>0.54166666666666696</v>
      </c>
      <c r="G52" s="153">
        <v>0.57291666666666696</v>
      </c>
      <c r="H52" s="205">
        <v>0.67708333333333337</v>
      </c>
      <c r="I52" s="194">
        <f t="shared" si="5"/>
        <v>0.18749999999999994</v>
      </c>
      <c r="J52" s="174">
        <f t="shared" si="8"/>
        <v>0.10416666666666641</v>
      </c>
      <c r="K52" s="243">
        <f t="shared" si="6"/>
        <v>0.29166666666666635</v>
      </c>
      <c r="L52" s="60">
        <f t="shared" si="7"/>
        <v>0</v>
      </c>
    </row>
    <row r="53" spans="1:12" x14ac:dyDescent="0.25">
      <c r="A53" s="270"/>
      <c r="B53" s="263"/>
      <c r="C53" s="234">
        <f t="shared" si="13"/>
        <v>41321</v>
      </c>
      <c r="D53" s="239">
        <f t="shared" si="14"/>
        <v>41321</v>
      </c>
      <c r="E53" s="166">
        <v>0.35416666666666702</v>
      </c>
      <c r="F53" s="153">
        <v>0.54166666666666696</v>
      </c>
      <c r="G53" s="153">
        <v>0.57291666666666696</v>
      </c>
      <c r="H53" s="205">
        <v>0.67708333333333337</v>
      </c>
      <c r="I53" s="194">
        <f t="shared" si="5"/>
        <v>0.18749999999999994</v>
      </c>
      <c r="J53" s="174">
        <f t="shared" si="8"/>
        <v>0.10416666666666641</v>
      </c>
      <c r="K53" s="243">
        <f t="shared" si="6"/>
        <v>0.29166666666666635</v>
      </c>
      <c r="L53" s="60">
        <f t="shared" si="7"/>
        <v>0</v>
      </c>
    </row>
    <row r="54" spans="1:12" x14ac:dyDescent="0.25">
      <c r="A54" s="270"/>
      <c r="B54" s="263"/>
      <c r="C54" s="234">
        <f t="shared" si="13"/>
        <v>41322</v>
      </c>
      <c r="D54" s="239">
        <f t="shared" si="14"/>
        <v>41322</v>
      </c>
      <c r="E54" s="166">
        <v>0.35416666666666702</v>
      </c>
      <c r="F54" s="153">
        <v>0.54166666666666696</v>
      </c>
      <c r="G54" s="153">
        <v>0.57291666666666696</v>
      </c>
      <c r="H54" s="205">
        <v>0.67708333333333337</v>
      </c>
      <c r="I54" s="194">
        <f t="shared" si="5"/>
        <v>0.18749999999999994</v>
      </c>
      <c r="J54" s="174">
        <f t="shared" si="8"/>
        <v>0.10416666666666641</v>
      </c>
      <c r="K54" s="243">
        <f t="shared" si="6"/>
        <v>0.29166666666666635</v>
      </c>
      <c r="L54" s="60">
        <f t="shared" si="7"/>
        <v>0</v>
      </c>
    </row>
    <row r="55" spans="1:12" x14ac:dyDescent="0.25">
      <c r="A55" s="270"/>
      <c r="B55" s="263"/>
      <c r="C55" s="234">
        <f t="shared" si="13"/>
        <v>41323</v>
      </c>
      <c r="D55" s="239">
        <f t="shared" si="14"/>
        <v>41323</v>
      </c>
      <c r="E55" s="166">
        <v>0.35416666666666702</v>
      </c>
      <c r="F55" s="153">
        <v>0.54166666666666696</v>
      </c>
      <c r="G55" s="153">
        <v>0.57291666666666696</v>
      </c>
      <c r="H55" s="205">
        <v>0.67708333333333337</v>
      </c>
      <c r="I55" s="194">
        <f t="shared" si="5"/>
        <v>0.18749999999999994</v>
      </c>
      <c r="J55" s="174">
        <f t="shared" si="8"/>
        <v>0.10416666666666641</v>
      </c>
      <c r="K55" s="243">
        <f t="shared" si="6"/>
        <v>0.29166666666666635</v>
      </c>
      <c r="L55" s="60">
        <f t="shared" si="7"/>
        <v>0</v>
      </c>
    </row>
    <row r="56" spans="1:12" x14ac:dyDescent="0.25">
      <c r="A56" s="270"/>
      <c r="B56" s="263"/>
      <c r="C56" s="234">
        <f t="shared" si="13"/>
        <v>41324</v>
      </c>
      <c r="D56" s="239">
        <f t="shared" si="14"/>
        <v>41324</v>
      </c>
      <c r="E56" s="166">
        <v>0.35416666666666702</v>
      </c>
      <c r="F56" s="153">
        <v>0.54166666666666696</v>
      </c>
      <c r="G56" s="153">
        <v>0.57291666666666696</v>
      </c>
      <c r="H56" s="205">
        <v>0.67708333333333337</v>
      </c>
      <c r="I56" s="194">
        <f t="shared" si="5"/>
        <v>0.18749999999999994</v>
      </c>
      <c r="J56" s="174">
        <f t="shared" si="8"/>
        <v>0.10416666666666641</v>
      </c>
      <c r="K56" s="243">
        <f t="shared" si="6"/>
        <v>0.29166666666666635</v>
      </c>
      <c r="L56" s="60">
        <f t="shared" si="7"/>
        <v>0</v>
      </c>
    </row>
    <row r="57" spans="1:12" x14ac:dyDescent="0.25">
      <c r="A57" s="270"/>
      <c r="B57" s="263"/>
      <c r="C57" s="234">
        <f t="shared" si="13"/>
        <v>41325</v>
      </c>
      <c r="D57" s="239">
        <f t="shared" si="14"/>
        <v>41325</v>
      </c>
      <c r="E57" s="166">
        <v>0.35416666666666702</v>
      </c>
      <c r="F57" s="153">
        <v>0.54166666666666696</v>
      </c>
      <c r="G57" s="153">
        <v>0.57291666666666696</v>
      </c>
      <c r="H57" s="205">
        <v>0.67708333333333337</v>
      </c>
      <c r="I57" s="194">
        <f t="shared" si="5"/>
        <v>0.18749999999999994</v>
      </c>
      <c r="J57" s="174">
        <f t="shared" si="8"/>
        <v>0.10416666666666641</v>
      </c>
      <c r="K57" s="243">
        <f t="shared" si="6"/>
        <v>0.29166666666666635</v>
      </c>
      <c r="L57" s="60">
        <f t="shared" si="7"/>
        <v>0</v>
      </c>
    </row>
    <row r="58" spans="1:12" x14ac:dyDescent="0.25">
      <c r="A58" s="270"/>
      <c r="B58" s="263"/>
      <c r="C58" s="234">
        <f t="shared" si="13"/>
        <v>41326</v>
      </c>
      <c r="D58" s="239">
        <f t="shared" si="14"/>
        <v>41326</v>
      </c>
      <c r="E58" s="166">
        <v>0.35416666666666702</v>
      </c>
      <c r="F58" s="153">
        <v>0.54166666666666696</v>
      </c>
      <c r="G58" s="153">
        <v>0.57291666666666696</v>
      </c>
      <c r="H58" s="205">
        <v>0.67708333333333337</v>
      </c>
      <c r="I58" s="194">
        <f t="shared" si="5"/>
        <v>0.18749999999999994</v>
      </c>
      <c r="J58" s="174">
        <f t="shared" si="8"/>
        <v>0.10416666666666641</v>
      </c>
      <c r="K58" s="243">
        <f t="shared" si="6"/>
        <v>0.29166666666666635</v>
      </c>
      <c r="L58" s="60">
        <f t="shared" si="7"/>
        <v>0</v>
      </c>
    </row>
    <row r="59" spans="1:12" x14ac:dyDescent="0.25">
      <c r="A59" s="270"/>
      <c r="B59" s="263"/>
      <c r="C59" s="234">
        <f t="shared" si="13"/>
        <v>41327</v>
      </c>
      <c r="D59" s="239">
        <f t="shared" si="14"/>
        <v>41327</v>
      </c>
      <c r="E59" s="166">
        <v>0.35416666666666702</v>
      </c>
      <c r="F59" s="153">
        <v>0.54166666666666696</v>
      </c>
      <c r="G59" s="153">
        <v>0.57291666666666696</v>
      </c>
      <c r="H59" s="205">
        <v>0.67708333333333337</v>
      </c>
      <c r="I59" s="194">
        <f t="shared" si="5"/>
        <v>0.18749999999999994</v>
      </c>
      <c r="J59" s="174">
        <f t="shared" si="8"/>
        <v>0.10416666666666641</v>
      </c>
      <c r="K59" s="243">
        <f t="shared" si="6"/>
        <v>0.29166666666666635</v>
      </c>
      <c r="L59" s="60">
        <f t="shared" si="7"/>
        <v>0</v>
      </c>
    </row>
    <row r="60" spans="1:12" x14ac:dyDescent="0.25">
      <c r="A60" s="270"/>
      <c r="B60" s="263"/>
      <c r="C60" s="234">
        <f t="shared" si="13"/>
        <v>41328</v>
      </c>
      <c r="D60" s="239">
        <f t="shared" si="14"/>
        <v>41328</v>
      </c>
      <c r="E60" s="166">
        <v>0.35416666666666702</v>
      </c>
      <c r="F60" s="153">
        <v>0.54166666666666696</v>
      </c>
      <c r="G60" s="153">
        <v>0.57291666666666696</v>
      </c>
      <c r="H60" s="205">
        <v>0.67708333333333337</v>
      </c>
      <c r="I60" s="194">
        <f t="shared" si="5"/>
        <v>0.18749999999999994</v>
      </c>
      <c r="J60" s="174">
        <f t="shared" si="8"/>
        <v>0.10416666666666641</v>
      </c>
      <c r="K60" s="243">
        <f t="shared" si="6"/>
        <v>0.29166666666666635</v>
      </c>
      <c r="L60" s="60">
        <f t="shared" si="7"/>
        <v>0</v>
      </c>
    </row>
    <row r="61" spans="1:12" x14ac:dyDescent="0.25">
      <c r="A61" s="270"/>
      <c r="B61" s="263"/>
      <c r="C61" s="234">
        <f t="shared" si="13"/>
        <v>41329</v>
      </c>
      <c r="D61" s="239">
        <f t="shared" si="14"/>
        <v>41329</v>
      </c>
      <c r="E61" s="166">
        <v>0.35416666666666702</v>
      </c>
      <c r="F61" s="153">
        <v>0.54166666666666696</v>
      </c>
      <c r="G61" s="153">
        <v>0.57291666666666696</v>
      </c>
      <c r="H61" s="205">
        <v>0.67708333333333337</v>
      </c>
      <c r="I61" s="194">
        <f t="shared" si="5"/>
        <v>0.18749999999999994</v>
      </c>
      <c r="J61" s="174">
        <f t="shared" si="8"/>
        <v>0.10416666666666641</v>
      </c>
      <c r="K61" s="243">
        <f t="shared" si="6"/>
        <v>0.29166666666666635</v>
      </c>
      <c r="L61" s="60">
        <f t="shared" si="7"/>
        <v>0</v>
      </c>
    </row>
    <row r="62" spans="1:12" x14ac:dyDescent="0.25">
      <c r="A62" s="270"/>
      <c r="B62" s="263"/>
      <c r="C62" s="234">
        <f t="shared" si="13"/>
        <v>41330</v>
      </c>
      <c r="D62" s="239">
        <f t="shared" si="14"/>
        <v>41330</v>
      </c>
      <c r="E62" s="166">
        <v>0.35416666666666702</v>
      </c>
      <c r="F62" s="153">
        <v>0.54166666666666696</v>
      </c>
      <c r="G62" s="153">
        <v>0.57291666666666696</v>
      </c>
      <c r="H62" s="205">
        <v>0.67708333333333337</v>
      </c>
      <c r="I62" s="194">
        <f t="shared" si="5"/>
        <v>0.18749999999999994</v>
      </c>
      <c r="J62" s="174">
        <f t="shared" si="8"/>
        <v>0.10416666666666641</v>
      </c>
      <c r="K62" s="243">
        <f t="shared" si="6"/>
        <v>0.29166666666666635</v>
      </c>
      <c r="L62" s="60">
        <f t="shared" si="7"/>
        <v>0</v>
      </c>
    </row>
    <row r="63" spans="1:12" x14ac:dyDescent="0.25">
      <c r="A63" s="270"/>
      <c r="B63" s="263"/>
      <c r="C63" s="234">
        <f>C62+1</f>
        <v>41331</v>
      </c>
      <c r="D63" s="239">
        <f>D62+1</f>
        <v>41331</v>
      </c>
      <c r="E63" s="166">
        <v>0.35416666666666702</v>
      </c>
      <c r="F63" s="153">
        <v>0.54166666666666696</v>
      </c>
      <c r="G63" s="153">
        <v>0.57291666666666696</v>
      </c>
      <c r="H63" s="205">
        <v>0.67708333333333337</v>
      </c>
      <c r="I63" s="194">
        <f t="shared" si="5"/>
        <v>0.18749999999999994</v>
      </c>
      <c r="J63" s="174">
        <f t="shared" si="8"/>
        <v>0.10416666666666641</v>
      </c>
      <c r="K63" s="243">
        <f t="shared" si="6"/>
        <v>0.29166666666666635</v>
      </c>
      <c r="L63" s="60">
        <f t="shared" si="7"/>
        <v>0</v>
      </c>
    </row>
    <row r="64" spans="1:12" x14ac:dyDescent="0.25">
      <c r="A64" s="270"/>
      <c r="B64" s="263"/>
      <c r="C64" s="234">
        <f t="shared" ref="C64:C69" si="15">C63+1</f>
        <v>41332</v>
      </c>
      <c r="D64" s="239">
        <f t="shared" ref="D64:D69" si="16">D63+1</f>
        <v>41332</v>
      </c>
      <c r="E64" s="166">
        <v>0.35416666666666702</v>
      </c>
      <c r="F64" s="153">
        <v>0.54166666666666696</v>
      </c>
      <c r="G64" s="153">
        <v>0.57291666666666696</v>
      </c>
      <c r="H64" s="205">
        <v>0.67708333333333337</v>
      </c>
      <c r="I64" s="194">
        <f t="shared" si="5"/>
        <v>0.18749999999999994</v>
      </c>
      <c r="J64" s="174">
        <f t="shared" si="8"/>
        <v>0.10416666666666641</v>
      </c>
      <c r="K64" s="243">
        <f t="shared" si="6"/>
        <v>0.29166666666666635</v>
      </c>
      <c r="L64" s="60">
        <f t="shared" si="7"/>
        <v>0</v>
      </c>
    </row>
    <row r="65" spans="1:12" ht="16.5" thickBot="1" x14ac:dyDescent="0.3">
      <c r="A65" s="271"/>
      <c r="B65" s="264"/>
      <c r="C65" s="249"/>
      <c r="D65" s="250">
        <f>D64+1</f>
        <v>41333</v>
      </c>
      <c r="E65" s="167">
        <v>0.35416666666666702</v>
      </c>
      <c r="F65" s="154">
        <v>0.54166666666666696</v>
      </c>
      <c r="G65" s="154">
        <v>0.57291666666666696</v>
      </c>
      <c r="H65" s="206">
        <v>0.67708333333333337</v>
      </c>
      <c r="I65" s="196">
        <f t="shared" ref="I65" si="17">F65-E65</f>
        <v>0.18749999999999994</v>
      </c>
      <c r="J65" s="175">
        <f t="shared" ref="J65" si="18">H65-G65</f>
        <v>0.10416666666666641</v>
      </c>
      <c r="K65" s="244">
        <f t="shared" ref="K65" si="19">I65+J65</f>
        <v>0.29166666666666635</v>
      </c>
      <c r="L65" s="61">
        <f t="shared" si="7"/>
        <v>0</v>
      </c>
    </row>
    <row r="66" spans="1:12" ht="15.75" customHeight="1" x14ac:dyDescent="0.25">
      <c r="A66" s="265">
        <v>3</v>
      </c>
      <c r="B66" s="275" t="s">
        <v>63</v>
      </c>
      <c r="C66" s="237">
        <f>DATE($D$5,A66,1)</f>
        <v>41333</v>
      </c>
      <c r="D66" s="238">
        <f>DATE($D$5,A66,1)</f>
        <v>41333</v>
      </c>
      <c r="E66" s="176">
        <v>0.35416666666666669</v>
      </c>
      <c r="F66" s="155">
        <v>0.54166666666666663</v>
      </c>
      <c r="G66" s="155">
        <v>0.57291666666666663</v>
      </c>
      <c r="H66" s="247">
        <v>0.67708333333333304</v>
      </c>
      <c r="I66" s="198">
        <f t="shared" si="5"/>
        <v>0.18749999999999994</v>
      </c>
      <c r="J66" s="177">
        <f t="shared" si="8"/>
        <v>0.10416666666666641</v>
      </c>
      <c r="K66" s="248">
        <f t="shared" si="6"/>
        <v>0.29166666666666635</v>
      </c>
      <c r="L66" s="62">
        <f t="shared" si="7"/>
        <v>0</v>
      </c>
    </row>
    <row r="67" spans="1:12" x14ac:dyDescent="0.25">
      <c r="A67" s="266"/>
      <c r="B67" s="273"/>
      <c r="C67" s="234">
        <f t="shared" si="15"/>
        <v>41334</v>
      </c>
      <c r="D67" s="239">
        <f t="shared" si="16"/>
        <v>41334</v>
      </c>
      <c r="E67" s="166">
        <v>0.35416666666666669</v>
      </c>
      <c r="F67" s="153">
        <v>0.54166666666666663</v>
      </c>
      <c r="G67" s="153">
        <v>0.57291666666666663</v>
      </c>
      <c r="H67" s="205">
        <v>0.67708333333333337</v>
      </c>
      <c r="I67" s="194">
        <f t="shared" si="5"/>
        <v>0.18749999999999994</v>
      </c>
      <c r="J67" s="174">
        <f t="shared" si="8"/>
        <v>0.10416666666666674</v>
      </c>
      <c r="K67" s="243">
        <f t="shared" si="6"/>
        <v>0.29166666666666669</v>
      </c>
      <c r="L67" s="60">
        <f t="shared" si="7"/>
        <v>0</v>
      </c>
    </row>
    <row r="68" spans="1:12" x14ac:dyDescent="0.25">
      <c r="A68" s="266"/>
      <c r="B68" s="273"/>
      <c r="C68" s="234">
        <f t="shared" si="15"/>
        <v>41335</v>
      </c>
      <c r="D68" s="239">
        <f t="shared" si="16"/>
        <v>41335</v>
      </c>
      <c r="E68" s="166">
        <v>0.35416666666666702</v>
      </c>
      <c r="F68" s="153">
        <v>0.54166666666666696</v>
      </c>
      <c r="G68" s="153">
        <v>0.57291666666666696</v>
      </c>
      <c r="H68" s="205">
        <v>0.67708333333333337</v>
      </c>
      <c r="I68" s="194">
        <f t="shared" si="5"/>
        <v>0.18749999999999994</v>
      </c>
      <c r="J68" s="174">
        <f t="shared" si="8"/>
        <v>0.10416666666666641</v>
      </c>
      <c r="K68" s="243">
        <f t="shared" si="6"/>
        <v>0.29166666666666635</v>
      </c>
      <c r="L68" s="60">
        <f t="shared" si="7"/>
        <v>0</v>
      </c>
    </row>
    <row r="69" spans="1:12" x14ac:dyDescent="0.25">
      <c r="A69" s="266"/>
      <c r="B69" s="273"/>
      <c r="C69" s="234">
        <f t="shared" si="15"/>
        <v>41336</v>
      </c>
      <c r="D69" s="239">
        <f t="shared" si="16"/>
        <v>41336</v>
      </c>
      <c r="E69" s="166">
        <v>0.35416666666666702</v>
      </c>
      <c r="F69" s="153">
        <v>0.54166666666666696</v>
      </c>
      <c r="G69" s="153">
        <v>0.57291666666666696</v>
      </c>
      <c r="H69" s="205">
        <v>0.67708333333333337</v>
      </c>
      <c r="I69" s="194">
        <f t="shared" si="5"/>
        <v>0.18749999999999994</v>
      </c>
      <c r="J69" s="174">
        <f t="shared" si="8"/>
        <v>0.10416666666666641</v>
      </c>
      <c r="K69" s="243">
        <f t="shared" si="6"/>
        <v>0.29166666666666635</v>
      </c>
      <c r="L69" s="60">
        <f t="shared" si="7"/>
        <v>0</v>
      </c>
    </row>
    <row r="70" spans="1:12" x14ac:dyDescent="0.25">
      <c r="A70" s="266"/>
      <c r="B70" s="273"/>
      <c r="C70" s="234">
        <f t="shared" ref="C70:C95" si="20">C69+1</f>
        <v>41337</v>
      </c>
      <c r="D70" s="239">
        <f t="shared" ref="D70:D95" si="21">D69+1</f>
        <v>41337</v>
      </c>
      <c r="E70" s="166">
        <v>0.35416666666666702</v>
      </c>
      <c r="F70" s="153">
        <v>0.54166666666666696</v>
      </c>
      <c r="G70" s="153">
        <v>0.57291666666666696</v>
      </c>
      <c r="H70" s="205">
        <v>0.67708333333333337</v>
      </c>
      <c r="I70" s="194">
        <f t="shared" si="5"/>
        <v>0.18749999999999994</v>
      </c>
      <c r="J70" s="174">
        <f t="shared" si="8"/>
        <v>0.10416666666666641</v>
      </c>
      <c r="K70" s="243">
        <f t="shared" si="6"/>
        <v>0.29166666666666635</v>
      </c>
      <c r="L70" s="60">
        <f t="shared" si="7"/>
        <v>0</v>
      </c>
    </row>
    <row r="71" spans="1:12" x14ac:dyDescent="0.25">
      <c r="A71" s="266"/>
      <c r="B71" s="273"/>
      <c r="C71" s="234">
        <f t="shared" si="20"/>
        <v>41338</v>
      </c>
      <c r="D71" s="239">
        <f t="shared" si="21"/>
        <v>41338</v>
      </c>
      <c r="E71" s="166">
        <v>0.35416666666666702</v>
      </c>
      <c r="F71" s="153">
        <v>0.54166666666666696</v>
      </c>
      <c r="G71" s="153">
        <v>0.57291666666666696</v>
      </c>
      <c r="H71" s="205">
        <v>0.67708333333333337</v>
      </c>
      <c r="I71" s="194">
        <f t="shared" si="5"/>
        <v>0.18749999999999994</v>
      </c>
      <c r="J71" s="174">
        <f t="shared" si="8"/>
        <v>0.10416666666666641</v>
      </c>
      <c r="K71" s="243">
        <f t="shared" si="6"/>
        <v>0.29166666666666635</v>
      </c>
      <c r="L71" s="60">
        <f t="shared" si="7"/>
        <v>0</v>
      </c>
    </row>
    <row r="72" spans="1:12" x14ac:dyDescent="0.25">
      <c r="A72" s="266"/>
      <c r="B72" s="273"/>
      <c r="C72" s="234">
        <f t="shared" si="20"/>
        <v>41339</v>
      </c>
      <c r="D72" s="239">
        <f t="shared" si="21"/>
        <v>41339</v>
      </c>
      <c r="E72" s="166">
        <v>0.35416666666666702</v>
      </c>
      <c r="F72" s="153">
        <v>0.54166666666666696</v>
      </c>
      <c r="G72" s="153">
        <v>0.57291666666666696</v>
      </c>
      <c r="H72" s="205">
        <v>0.67708333333333337</v>
      </c>
      <c r="I72" s="194">
        <f t="shared" si="5"/>
        <v>0.18749999999999994</v>
      </c>
      <c r="J72" s="174">
        <f t="shared" si="8"/>
        <v>0.10416666666666641</v>
      </c>
      <c r="K72" s="243">
        <f t="shared" si="6"/>
        <v>0.29166666666666635</v>
      </c>
      <c r="L72" s="60">
        <f t="shared" si="7"/>
        <v>0</v>
      </c>
    </row>
    <row r="73" spans="1:12" x14ac:dyDescent="0.25">
      <c r="A73" s="266"/>
      <c r="B73" s="273"/>
      <c r="C73" s="234">
        <f t="shared" si="20"/>
        <v>41340</v>
      </c>
      <c r="D73" s="239">
        <f t="shared" si="21"/>
        <v>41340</v>
      </c>
      <c r="E73" s="166">
        <v>0.35416666666666702</v>
      </c>
      <c r="F73" s="153">
        <v>0.54166666666666696</v>
      </c>
      <c r="G73" s="153">
        <v>0.57291666666666696</v>
      </c>
      <c r="H73" s="205">
        <v>0.67708333333333337</v>
      </c>
      <c r="I73" s="194">
        <f t="shared" ref="I73:I136" si="22">F73-E73</f>
        <v>0.18749999999999994</v>
      </c>
      <c r="J73" s="174">
        <f t="shared" si="8"/>
        <v>0.10416666666666641</v>
      </c>
      <c r="K73" s="243">
        <f t="shared" ref="K73:K136" si="23">I73+J73</f>
        <v>0.29166666666666635</v>
      </c>
      <c r="L73" s="60">
        <f t="shared" ref="L73:L136" si="24">K73-$D$3</f>
        <v>0</v>
      </c>
    </row>
    <row r="74" spans="1:12" x14ac:dyDescent="0.25">
      <c r="A74" s="266"/>
      <c r="B74" s="273"/>
      <c r="C74" s="234">
        <f t="shared" si="20"/>
        <v>41341</v>
      </c>
      <c r="D74" s="239">
        <f t="shared" si="21"/>
        <v>41341</v>
      </c>
      <c r="E74" s="166">
        <v>0.35416666666666702</v>
      </c>
      <c r="F74" s="153">
        <v>0.54166666666666696</v>
      </c>
      <c r="G74" s="153">
        <v>0.57291666666666696</v>
      </c>
      <c r="H74" s="205">
        <v>0.67708333333333337</v>
      </c>
      <c r="I74" s="194">
        <f t="shared" si="22"/>
        <v>0.18749999999999994</v>
      </c>
      <c r="J74" s="174">
        <f t="shared" ref="J74:J137" si="25">H74-G74</f>
        <v>0.10416666666666641</v>
      </c>
      <c r="K74" s="243">
        <f t="shared" si="23"/>
        <v>0.29166666666666635</v>
      </c>
      <c r="L74" s="60">
        <f t="shared" si="24"/>
        <v>0</v>
      </c>
    </row>
    <row r="75" spans="1:12" x14ac:dyDescent="0.25">
      <c r="A75" s="266"/>
      <c r="B75" s="273"/>
      <c r="C75" s="234">
        <f t="shared" si="20"/>
        <v>41342</v>
      </c>
      <c r="D75" s="239">
        <f t="shared" si="21"/>
        <v>41342</v>
      </c>
      <c r="E75" s="166">
        <v>0.35416666666666702</v>
      </c>
      <c r="F75" s="153">
        <v>0.54166666666666696</v>
      </c>
      <c r="G75" s="153">
        <v>0.57291666666666696</v>
      </c>
      <c r="H75" s="205">
        <v>0.67708333333333337</v>
      </c>
      <c r="I75" s="194">
        <f t="shared" si="22"/>
        <v>0.18749999999999994</v>
      </c>
      <c r="J75" s="174">
        <f t="shared" si="25"/>
        <v>0.10416666666666641</v>
      </c>
      <c r="K75" s="243">
        <f t="shared" si="23"/>
        <v>0.29166666666666635</v>
      </c>
      <c r="L75" s="60">
        <f t="shared" si="24"/>
        <v>0</v>
      </c>
    </row>
    <row r="76" spans="1:12" x14ac:dyDescent="0.25">
      <c r="A76" s="266"/>
      <c r="B76" s="273"/>
      <c r="C76" s="234">
        <f t="shared" si="20"/>
        <v>41343</v>
      </c>
      <c r="D76" s="239">
        <f t="shared" si="21"/>
        <v>41343</v>
      </c>
      <c r="E76" s="166">
        <v>0.35416666666666702</v>
      </c>
      <c r="F76" s="153">
        <v>0.54166666666666696</v>
      </c>
      <c r="G76" s="153">
        <v>0.57291666666666696</v>
      </c>
      <c r="H76" s="205">
        <v>0.67708333333333337</v>
      </c>
      <c r="I76" s="194">
        <f t="shared" si="22"/>
        <v>0.18749999999999994</v>
      </c>
      <c r="J76" s="174">
        <f t="shared" si="25"/>
        <v>0.10416666666666641</v>
      </c>
      <c r="K76" s="243">
        <f t="shared" si="23"/>
        <v>0.29166666666666635</v>
      </c>
      <c r="L76" s="60">
        <f t="shared" si="24"/>
        <v>0</v>
      </c>
    </row>
    <row r="77" spans="1:12" x14ac:dyDescent="0.25">
      <c r="A77" s="266"/>
      <c r="B77" s="273"/>
      <c r="C77" s="234">
        <f t="shared" si="20"/>
        <v>41344</v>
      </c>
      <c r="D77" s="239">
        <f t="shared" si="21"/>
        <v>41344</v>
      </c>
      <c r="E77" s="166">
        <v>0.35416666666666702</v>
      </c>
      <c r="F77" s="153">
        <v>0.54166666666666696</v>
      </c>
      <c r="G77" s="153">
        <v>0.57291666666666696</v>
      </c>
      <c r="H77" s="205">
        <v>0.67708333333333337</v>
      </c>
      <c r="I77" s="194">
        <f t="shared" si="22"/>
        <v>0.18749999999999994</v>
      </c>
      <c r="J77" s="174">
        <f t="shared" si="25"/>
        <v>0.10416666666666641</v>
      </c>
      <c r="K77" s="243">
        <f t="shared" si="23"/>
        <v>0.29166666666666635</v>
      </c>
      <c r="L77" s="60">
        <f t="shared" si="24"/>
        <v>0</v>
      </c>
    </row>
    <row r="78" spans="1:12" x14ac:dyDescent="0.25">
      <c r="A78" s="266"/>
      <c r="B78" s="273"/>
      <c r="C78" s="234">
        <f t="shared" si="20"/>
        <v>41345</v>
      </c>
      <c r="D78" s="239">
        <f t="shared" si="21"/>
        <v>41345</v>
      </c>
      <c r="E78" s="166">
        <v>0.35416666666666702</v>
      </c>
      <c r="F78" s="153">
        <v>0.54166666666666696</v>
      </c>
      <c r="G78" s="153">
        <v>0.57291666666666696</v>
      </c>
      <c r="H78" s="205">
        <v>0.67708333333333337</v>
      </c>
      <c r="I78" s="194">
        <f t="shared" si="22"/>
        <v>0.18749999999999994</v>
      </c>
      <c r="J78" s="174">
        <f t="shared" si="25"/>
        <v>0.10416666666666641</v>
      </c>
      <c r="K78" s="243">
        <f t="shared" si="23"/>
        <v>0.29166666666666635</v>
      </c>
      <c r="L78" s="60">
        <f t="shared" si="24"/>
        <v>0</v>
      </c>
    </row>
    <row r="79" spans="1:12" x14ac:dyDescent="0.25">
      <c r="A79" s="266"/>
      <c r="B79" s="273"/>
      <c r="C79" s="234">
        <f t="shared" si="20"/>
        <v>41346</v>
      </c>
      <c r="D79" s="239">
        <f t="shared" si="21"/>
        <v>41346</v>
      </c>
      <c r="E79" s="166">
        <v>0.35416666666666702</v>
      </c>
      <c r="F79" s="153">
        <v>0.54166666666666696</v>
      </c>
      <c r="G79" s="153">
        <v>0.57291666666666696</v>
      </c>
      <c r="H79" s="205">
        <v>0.67708333333333337</v>
      </c>
      <c r="I79" s="194">
        <f t="shared" si="22"/>
        <v>0.18749999999999994</v>
      </c>
      <c r="J79" s="174">
        <f t="shared" si="25"/>
        <v>0.10416666666666641</v>
      </c>
      <c r="K79" s="243">
        <f t="shared" si="23"/>
        <v>0.29166666666666635</v>
      </c>
      <c r="L79" s="60">
        <f t="shared" si="24"/>
        <v>0</v>
      </c>
    </row>
    <row r="80" spans="1:12" x14ac:dyDescent="0.25">
      <c r="A80" s="266"/>
      <c r="B80" s="273"/>
      <c r="C80" s="234">
        <f t="shared" si="20"/>
        <v>41347</v>
      </c>
      <c r="D80" s="239">
        <f t="shared" si="21"/>
        <v>41347</v>
      </c>
      <c r="E80" s="166">
        <v>0.35416666666666702</v>
      </c>
      <c r="F80" s="153">
        <v>0.54166666666666696</v>
      </c>
      <c r="G80" s="153">
        <v>0.57291666666666696</v>
      </c>
      <c r="H80" s="205">
        <v>0.67708333333333337</v>
      </c>
      <c r="I80" s="194">
        <f t="shared" si="22"/>
        <v>0.18749999999999994</v>
      </c>
      <c r="J80" s="174">
        <f t="shared" si="25"/>
        <v>0.10416666666666641</v>
      </c>
      <c r="K80" s="243">
        <f t="shared" si="23"/>
        <v>0.29166666666666635</v>
      </c>
      <c r="L80" s="60">
        <f t="shared" si="24"/>
        <v>0</v>
      </c>
    </row>
    <row r="81" spans="1:12" x14ac:dyDescent="0.25">
      <c r="A81" s="266"/>
      <c r="B81" s="273"/>
      <c r="C81" s="234">
        <f t="shared" si="20"/>
        <v>41348</v>
      </c>
      <c r="D81" s="239">
        <f t="shared" si="21"/>
        <v>41348</v>
      </c>
      <c r="E81" s="166">
        <v>0.35416666666666702</v>
      </c>
      <c r="F81" s="153">
        <v>0.54166666666666696</v>
      </c>
      <c r="G81" s="153">
        <v>0.57291666666666696</v>
      </c>
      <c r="H81" s="205">
        <v>0.67708333333333337</v>
      </c>
      <c r="I81" s="194">
        <f t="shared" si="22"/>
        <v>0.18749999999999994</v>
      </c>
      <c r="J81" s="174">
        <f t="shared" si="25"/>
        <v>0.10416666666666641</v>
      </c>
      <c r="K81" s="243">
        <f t="shared" si="23"/>
        <v>0.29166666666666635</v>
      </c>
      <c r="L81" s="60">
        <f t="shared" si="24"/>
        <v>0</v>
      </c>
    </row>
    <row r="82" spans="1:12" x14ac:dyDescent="0.25">
      <c r="A82" s="266"/>
      <c r="B82" s="273"/>
      <c r="C82" s="234">
        <f t="shared" si="20"/>
        <v>41349</v>
      </c>
      <c r="D82" s="239">
        <f t="shared" si="21"/>
        <v>41349</v>
      </c>
      <c r="E82" s="166">
        <v>0.35416666666666702</v>
      </c>
      <c r="F82" s="153">
        <v>0.54166666666666696</v>
      </c>
      <c r="G82" s="153">
        <v>0.57291666666666696</v>
      </c>
      <c r="H82" s="205">
        <v>0.67708333333333337</v>
      </c>
      <c r="I82" s="194">
        <f t="shared" si="22"/>
        <v>0.18749999999999994</v>
      </c>
      <c r="J82" s="174">
        <f t="shared" si="25"/>
        <v>0.10416666666666641</v>
      </c>
      <c r="K82" s="243">
        <f t="shared" si="23"/>
        <v>0.29166666666666635</v>
      </c>
      <c r="L82" s="60">
        <f t="shared" si="24"/>
        <v>0</v>
      </c>
    </row>
    <row r="83" spans="1:12" x14ac:dyDescent="0.25">
      <c r="A83" s="266"/>
      <c r="B83" s="273"/>
      <c r="C83" s="234">
        <f t="shared" si="20"/>
        <v>41350</v>
      </c>
      <c r="D83" s="239">
        <f t="shared" si="21"/>
        <v>41350</v>
      </c>
      <c r="E83" s="166">
        <v>0.35416666666666702</v>
      </c>
      <c r="F83" s="153">
        <v>0.54166666666666696</v>
      </c>
      <c r="G83" s="153">
        <v>0.57291666666666696</v>
      </c>
      <c r="H83" s="205">
        <v>0.67708333333333337</v>
      </c>
      <c r="I83" s="194">
        <f t="shared" si="22"/>
        <v>0.18749999999999994</v>
      </c>
      <c r="J83" s="174">
        <f t="shared" si="25"/>
        <v>0.10416666666666641</v>
      </c>
      <c r="K83" s="243">
        <f t="shared" si="23"/>
        <v>0.29166666666666635</v>
      </c>
      <c r="L83" s="60">
        <f t="shared" si="24"/>
        <v>0</v>
      </c>
    </row>
    <row r="84" spans="1:12" x14ac:dyDescent="0.25">
      <c r="A84" s="266"/>
      <c r="B84" s="273"/>
      <c r="C84" s="234">
        <f t="shared" si="20"/>
        <v>41351</v>
      </c>
      <c r="D84" s="239">
        <f t="shared" si="21"/>
        <v>41351</v>
      </c>
      <c r="E84" s="166">
        <v>0.35416666666666702</v>
      </c>
      <c r="F84" s="153">
        <v>0.54166666666666696</v>
      </c>
      <c r="G84" s="153">
        <v>0.57291666666666696</v>
      </c>
      <c r="H84" s="205">
        <v>0.67708333333333337</v>
      </c>
      <c r="I84" s="194">
        <f t="shared" si="22"/>
        <v>0.18749999999999994</v>
      </c>
      <c r="J84" s="174">
        <f t="shared" si="25"/>
        <v>0.10416666666666641</v>
      </c>
      <c r="K84" s="243">
        <f t="shared" si="23"/>
        <v>0.29166666666666635</v>
      </c>
      <c r="L84" s="60">
        <f t="shared" si="24"/>
        <v>0</v>
      </c>
    </row>
    <row r="85" spans="1:12" x14ac:dyDescent="0.25">
      <c r="A85" s="266"/>
      <c r="B85" s="273"/>
      <c r="C85" s="234">
        <f t="shared" si="20"/>
        <v>41352</v>
      </c>
      <c r="D85" s="239">
        <f t="shared" si="21"/>
        <v>41352</v>
      </c>
      <c r="E85" s="166">
        <v>0.35416666666666702</v>
      </c>
      <c r="F85" s="153">
        <v>0.54166666666666696</v>
      </c>
      <c r="G85" s="153">
        <v>0.57291666666666696</v>
      </c>
      <c r="H85" s="205">
        <v>0.67708333333333337</v>
      </c>
      <c r="I85" s="194">
        <f t="shared" si="22"/>
        <v>0.18749999999999994</v>
      </c>
      <c r="J85" s="174">
        <f t="shared" si="25"/>
        <v>0.10416666666666641</v>
      </c>
      <c r="K85" s="243">
        <f t="shared" si="23"/>
        <v>0.29166666666666635</v>
      </c>
      <c r="L85" s="60">
        <f t="shared" si="24"/>
        <v>0</v>
      </c>
    </row>
    <row r="86" spans="1:12" x14ac:dyDescent="0.25">
      <c r="A86" s="266"/>
      <c r="B86" s="273"/>
      <c r="C86" s="234">
        <f t="shared" si="20"/>
        <v>41353</v>
      </c>
      <c r="D86" s="239">
        <f t="shared" si="21"/>
        <v>41353</v>
      </c>
      <c r="E86" s="166">
        <v>0.35416666666666702</v>
      </c>
      <c r="F86" s="153">
        <v>0.54166666666666696</v>
      </c>
      <c r="G86" s="153">
        <v>0.57291666666666696</v>
      </c>
      <c r="H86" s="205">
        <v>0.67708333333333337</v>
      </c>
      <c r="I86" s="194">
        <f t="shared" si="22"/>
        <v>0.18749999999999994</v>
      </c>
      <c r="J86" s="174">
        <f t="shared" si="25"/>
        <v>0.10416666666666641</v>
      </c>
      <c r="K86" s="243">
        <f t="shared" si="23"/>
        <v>0.29166666666666635</v>
      </c>
      <c r="L86" s="60">
        <f t="shared" si="24"/>
        <v>0</v>
      </c>
    </row>
    <row r="87" spans="1:12" x14ac:dyDescent="0.25">
      <c r="A87" s="266"/>
      <c r="B87" s="273"/>
      <c r="C87" s="234">
        <f t="shared" si="20"/>
        <v>41354</v>
      </c>
      <c r="D87" s="239">
        <f t="shared" si="21"/>
        <v>41354</v>
      </c>
      <c r="E87" s="166">
        <v>0.35416666666666702</v>
      </c>
      <c r="F87" s="153">
        <v>0.54166666666666696</v>
      </c>
      <c r="G87" s="153">
        <v>0.57291666666666696</v>
      </c>
      <c r="H87" s="205">
        <v>0.67708333333333337</v>
      </c>
      <c r="I87" s="194">
        <f t="shared" si="22"/>
        <v>0.18749999999999994</v>
      </c>
      <c r="J87" s="174">
        <f t="shared" si="25"/>
        <v>0.10416666666666641</v>
      </c>
      <c r="K87" s="243">
        <f t="shared" si="23"/>
        <v>0.29166666666666635</v>
      </c>
      <c r="L87" s="60">
        <f t="shared" si="24"/>
        <v>0</v>
      </c>
    </row>
    <row r="88" spans="1:12" x14ac:dyDescent="0.25">
      <c r="A88" s="266"/>
      <c r="B88" s="273"/>
      <c r="C88" s="234">
        <f t="shared" si="20"/>
        <v>41355</v>
      </c>
      <c r="D88" s="239">
        <f t="shared" si="21"/>
        <v>41355</v>
      </c>
      <c r="E88" s="166">
        <v>0.35416666666666702</v>
      </c>
      <c r="F88" s="153">
        <v>0.54166666666666696</v>
      </c>
      <c r="G88" s="153">
        <v>0.57291666666666696</v>
      </c>
      <c r="H88" s="205">
        <v>0.67708333333333337</v>
      </c>
      <c r="I88" s="194">
        <f t="shared" si="22"/>
        <v>0.18749999999999994</v>
      </c>
      <c r="J88" s="174">
        <f t="shared" si="25"/>
        <v>0.10416666666666641</v>
      </c>
      <c r="K88" s="243">
        <f t="shared" si="23"/>
        <v>0.29166666666666635</v>
      </c>
      <c r="L88" s="60">
        <f t="shared" si="24"/>
        <v>0</v>
      </c>
    </row>
    <row r="89" spans="1:12" x14ac:dyDescent="0.25">
      <c r="A89" s="266"/>
      <c r="B89" s="273"/>
      <c r="C89" s="234">
        <f t="shared" si="20"/>
        <v>41356</v>
      </c>
      <c r="D89" s="239">
        <f t="shared" si="21"/>
        <v>41356</v>
      </c>
      <c r="E89" s="166">
        <v>0.35416666666666702</v>
      </c>
      <c r="F89" s="153">
        <v>0.54166666666666696</v>
      </c>
      <c r="G89" s="153">
        <v>0.57291666666666696</v>
      </c>
      <c r="H89" s="205">
        <v>0.67708333333333337</v>
      </c>
      <c r="I89" s="194">
        <f t="shared" si="22"/>
        <v>0.18749999999999994</v>
      </c>
      <c r="J89" s="174">
        <f t="shared" si="25"/>
        <v>0.10416666666666641</v>
      </c>
      <c r="K89" s="243">
        <f t="shared" si="23"/>
        <v>0.29166666666666635</v>
      </c>
      <c r="L89" s="60">
        <f t="shared" si="24"/>
        <v>0</v>
      </c>
    </row>
    <row r="90" spans="1:12" x14ac:dyDescent="0.25">
      <c r="A90" s="266"/>
      <c r="B90" s="273"/>
      <c r="C90" s="234">
        <f t="shared" si="20"/>
        <v>41357</v>
      </c>
      <c r="D90" s="239">
        <f t="shared" si="21"/>
        <v>41357</v>
      </c>
      <c r="E90" s="166">
        <v>0.35416666666666702</v>
      </c>
      <c r="F90" s="153">
        <v>0.54166666666666696</v>
      </c>
      <c r="G90" s="153">
        <v>0.57291666666666696</v>
      </c>
      <c r="H90" s="205">
        <v>0.67708333333333337</v>
      </c>
      <c r="I90" s="194">
        <f t="shared" si="22"/>
        <v>0.18749999999999994</v>
      </c>
      <c r="J90" s="174">
        <f t="shared" si="25"/>
        <v>0.10416666666666641</v>
      </c>
      <c r="K90" s="243">
        <f t="shared" si="23"/>
        <v>0.29166666666666635</v>
      </c>
      <c r="L90" s="60">
        <f t="shared" si="24"/>
        <v>0</v>
      </c>
    </row>
    <row r="91" spans="1:12" x14ac:dyDescent="0.25">
      <c r="A91" s="266"/>
      <c r="B91" s="273"/>
      <c r="C91" s="234">
        <f t="shared" si="20"/>
        <v>41358</v>
      </c>
      <c r="D91" s="239">
        <f t="shared" si="21"/>
        <v>41358</v>
      </c>
      <c r="E91" s="166">
        <v>0.35416666666666702</v>
      </c>
      <c r="F91" s="153">
        <v>0.54166666666666696</v>
      </c>
      <c r="G91" s="153">
        <v>0.57291666666666696</v>
      </c>
      <c r="H91" s="205">
        <v>0.67708333333333337</v>
      </c>
      <c r="I91" s="194">
        <f t="shared" si="22"/>
        <v>0.18749999999999994</v>
      </c>
      <c r="J91" s="174">
        <f t="shared" si="25"/>
        <v>0.10416666666666641</v>
      </c>
      <c r="K91" s="243">
        <f t="shared" si="23"/>
        <v>0.29166666666666635</v>
      </c>
      <c r="L91" s="60">
        <f t="shared" si="24"/>
        <v>0</v>
      </c>
    </row>
    <row r="92" spans="1:12" x14ac:dyDescent="0.25">
      <c r="A92" s="266"/>
      <c r="B92" s="273"/>
      <c r="C92" s="234">
        <f t="shared" si="20"/>
        <v>41359</v>
      </c>
      <c r="D92" s="239">
        <f t="shared" si="21"/>
        <v>41359</v>
      </c>
      <c r="E92" s="166">
        <v>0.35416666666666702</v>
      </c>
      <c r="F92" s="153">
        <v>0.54166666666666696</v>
      </c>
      <c r="G92" s="153">
        <v>0.57291666666666696</v>
      </c>
      <c r="H92" s="205">
        <v>0.67708333333333337</v>
      </c>
      <c r="I92" s="194">
        <f t="shared" si="22"/>
        <v>0.18749999999999994</v>
      </c>
      <c r="J92" s="174">
        <f t="shared" si="25"/>
        <v>0.10416666666666641</v>
      </c>
      <c r="K92" s="243">
        <f t="shared" si="23"/>
        <v>0.29166666666666635</v>
      </c>
      <c r="L92" s="60">
        <f t="shared" si="24"/>
        <v>0</v>
      </c>
    </row>
    <row r="93" spans="1:12" x14ac:dyDescent="0.25">
      <c r="A93" s="266"/>
      <c r="B93" s="273"/>
      <c r="C93" s="234">
        <f t="shared" si="20"/>
        <v>41360</v>
      </c>
      <c r="D93" s="239">
        <f t="shared" si="21"/>
        <v>41360</v>
      </c>
      <c r="E93" s="166">
        <v>0.35416666666666702</v>
      </c>
      <c r="F93" s="153">
        <v>0.54166666666666696</v>
      </c>
      <c r="G93" s="153">
        <v>0.57291666666666696</v>
      </c>
      <c r="H93" s="205">
        <v>0.67708333333333337</v>
      </c>
      <c r="I93" s="194">
        <f t="shared" si="22"/>
        <v>0.18749999999999994</v>
      </c>
      <c r="J93" s="174">
        <f t="shared" si="25"/>
        <v>0.10416666666666641</v>
      </c>
      <c r="K93" s="243">
        <f t="shared" si="23"/>
        <v>0.29166666666666635</v>
      </c>
      <c r="L93" s="60">
        <f t="shared" si="24"/>
        <v>0</v>
      </c>
    </row>
    <row r="94" spans="1:12" x14ac:dyDescent="0.25">
      <c r="A94" s="266"/>
      <c r="B94" s="273"/>
      <c r="C94" s="234">
        <f t="shared" si="20"/>
        <v>41361</v>
      </c>
      <c r="D94" s="239">
        <f t="shared" si="21"/>
        <v>41361</v>
      </c>
      <c r="E94" s="166">
        <v>0.35416666666666702</v>
      </c>
      <c r="F94" s="153">
        <v>0.54166666666666696</v>
      </c>
      <c r="G94" s="153">
        <v>0.57291666666666696</v>
      </c>
      <c r="H94" s="205">
        <v>0.67708333333333337</v>
      </c>
      <c r="I94" s="194">
        <f t="shared" si="22"/>
        <v>0.18749999999999994</v>
      </c>
      <c r="J94" s="174">
        <f t="shared" si="25"/>
        <v>0.10416666666666641</v>
      </c>
      <c r="K94" s="243">
        <f t="shared" si="23"/>
        <v>0.29166666666666635</v>
      </c>
      <c r="L94" s="60">
        <f t="shared" si="24"/>
        <v>0</v>
      </c>
    </row>
    <row r="95" spans="1:12" x14ac:dyDescent="0.25">
      <c r="A95" s="266"/>
      <c r="B95" s="273"/>
      <c r="C95" s="234">
        <f t="shared" si="20"/>
        <v>41362</v>
      </c>
      <c r="D95" s="239">
        <f t="shared" si="21"/>
        <v>41362</v>
      </c>
      <c r="E95" s="166">
        <v>0.35416666666666702</v>
      </c>
      <c r="F95" s="153">
        <v>0.54166666666666696</v>
      </c>
      <c r="G95" s="153">
        <v>0.57291666666666696</v>
      </c>
      <c r="H95" s="205">
        <v>0.67708333333333337</v>
      </c>
      <c r="I95" s="194">
        <f t="shared" si="22"/>
        <v>0.18749999999999994</v>
      </c>
      <c r="J95" s="174">
        <f t="shared" si="25"/>
        <v>0.10416666666666641</v>
      </c>
      <c r="K95" s="243">
        <f t="shared" si="23"/>
        <v>0.29166666666666635</v>
      </c>
      <c r="L95" s="60">
        <f t="shared" si="24"/>
        <v>0</v>
      </c>
    </row>
    <row r="96" spans="1:12" ht="16.5" thickBot="1" x14ac:dyDescent="0.3">
      <c r="A96" s="267"/>
      <c r="B96" s="274"/>
      <c r="C96" s="235">
        <f t="shared" ref="C96" si="26">C95+1</f>
        <v>41363</v>
      </c>
      <c r="D96" s="240">
        <f t="shared" ref="D96" si="27">D95+1</f>
        <v>41363</v>
      </c>
      <c r="E96" s="167">
        <v>0.35416666666666702</v>
      </c>
      <c r="F96" s="154">
        <v>0.54166666666666696</v>
      </c>
      <c r="G96" s="154">
        <v>0.57291666666666696</v>
      </c>
      <c r="H96" s="206">
        <v>0.67708333333333337</v>
      </c>
      <c r="I96" s="196">
        <f t="shared" si="22"/>
        <v>0.18749999999999994</v>
      </c>
      <c r="J96" s="175">
        <f t="shared" si="25"/>
        <v>0.10416666666666641</v>
      </c>
      <c r="K96" s="244">
        <f t="shared" si="23"/>
        <v>0.29166666666666635</v>
      </c>
      <c r="L96" s="61">
        <f t="shared" si="24"/>
        <v>0</v>
      </c>
    </row>
    <row r="97" spans="1:12" x14ac:dyDescent="0.25">
      <c r="A97" s="268">
        <v>4</v>
      </c>
      <c r="B97" s="272" t="s">
        <v>64</v>
      </c>
      <c r="C97" s="233">
        <f>DATE($D$5,A97,1)</f>
        <v>41364</v>
      </c>
      <c r="D97" s="241">
        <f>DATE($D$5,A97,1)</f>
        <v>41364</v>
      </c>
      <c r="E97" s="165">
        <v>0.35416666666666669</v>
      </c>
      <c r="F97" s="152">
        <v>0.54166666666666663</v>
      </c>
      <c r="G97" s="152">
        <v>0.57291666666666663</v>
      </c>
      <c r="H97" s="204">
        <v>0.67708333333333304</v>
      </c>
      <c r="I97" s="192">
        <f t="shared" si="22"/>
        <v>0.18749999999999994</v>
      </c>
      <c r="J97" s="173">
        <f t="shared" si="25"/>
        <v>0.10416666666666641</v>
      </c>
      <c r="K97" s="242">
        <f t="shared" si="23"/>
        <v>0.29166666666666635</v>
      </c>
      <c r="L97" s="59">
        <f t="shared" si="24"/>
        <v>0</v>
      </c>
    </row>
    <row r="98" spans="1:12" x14ac:dyDescent="0.25">
      <c r="A98" s="266"/>
      <c r="B98" s="273"/>
      <c r="C98" s="234">
        <f t="shared" ref="C98:C143" si="28">C97+1</f>
        <v>41365</v>
      </c>
      <c r="D98" s="239">
        <f t="shared" ref="D98:D143" si="29">D97+1</f>
        <v>41365</v>
      </c>
      <c r="E98" s="166">
        <v>0.35416666666666669</v>
      </c>
      <c r="F98" s="153">
        <v>0.54166666666666663</v>
      </c>
      <c r="G98" s="153">
        <v>0.57291666666666663</v>
      </c>
      <c r="H98" s="205">
        <v>0.67708333333333337</v>
      </c>
      <c r="I98" s="194">
        <f t="shared" si="22"/>
        <v>0.18749999999999994</v>
      </c>
      <c r="J98" s="174">
        <f t="shared" si="25"/>
        <v>0.10416666666666674</v>
      </c>
      <c r="K98" s="243">
        <f t="shared" si="23"/>
        <v>0.29166666666666669</v>
      </c>
      <c r="L98" s="60">
        <f t="shared" si="24"/>
        <v>0</v>
      </c>
    </row>
    <row r="99" spans="1:12" x14ac:dyDescent="0.25">
      <c r="A99" s="266"/>
      <c r="B99" s="273"/>
      <c r="C99" s="234">
        <f t="shared" si="28"/>
        <v>41366</v>
      </c>
      <c r="D99" s="239">
        <f t="shared" si="29"/>
        <v>41366</v>
      </c>
      <c r="E99" s="166">
        <v>0.35416666666666702</v>
      </c>
      <c r="F99" s="153">
        <v>0.54166666666666696</v>
      </c>
      <c r="G99" s="153">
        <v>0.57291666666666696</v>
      </c>
      <c r="H99" s="205">
        <v>0.67708333333333337</v>
      </c>
      <c r="I99" s="194">
        <f t="shared" si="22"/>
        <v>0.18749999999999994</v>
      </c>
      <c r="J99" s="174">
        <f t="shared" si="25"/>
        <v>0.10416666666666641</v>
      </c>
      <c r="K99" s="243">
        <f t="shared" si="23"/>
        <v>0.29166666666666635</v>
      </c>
      <c r="L99" s="60">
        <f t="shared" si="24"/>
        <v>0</v>
      </c>
    </row>
    <row r="100" spans="1:12" x14ac:dyDescent="0.25">
      <c r="A100" s="266"/>
      <c r="B100" s="273"/>
      <c r="C100" s="234">
        <f t="shared" si="28"/>
        <v>41367</v>
      </c>
      <c r="D100" s="239">
        <f t="shared" si="29"/>
        <v>41367</v>
      </c>
      <c r="E100" s="166">
        <v>0.35416666666666702</v>
      </c>
      <c r="F100" s="153">
        <v>0.54166666666666696</v>
      </c>
      <c r="G100" s="153">
        <v>0.57291666666666696</v>
      </c>
      <c r="H100" s="205">
        <v>0.67708333333333337</v>
      </c>
      <c r="I100" s="194">
        <f t="shared" si="22"/>
        <v>0.18749999999999994</v>
      </c>
      <c r="J100" s="174">
        <f t="shared" si="25"/>
        <v>0.10416666666666641</v>
      </c>
      <c r="K100" s="243">
        <f t="shared" si="23"/>
        <v>0.29166666666666635</v>
      </c>
      <c r="L100" s="60">
        <f t="shared" si="24"/>
        <v>0</v>
      </c>
    </row>
    <row r="101" spans="1:12" x14ac:dyDescent="0.25">
      <c r="A101" s="266"/>
      <c r="B101" s="273"/>
      <c r="C101" s="234">
        <f t="shared" si="28"/>
        <v>41368</v>
      </c>
      <c r="D101" s="239">
        <f t="shared" si="29"/>
        <v>41368</v>
      </c>
      <c r="E101" s="166">
        <v>0.35416666666666702</v>
      </c>
      <c r="F101" s="153">
        <v>0.54166666666666696</v>
      </c>
      <c r="G101" s="153">
        <v>0.57291666666666696</v>
      </c>
      <c r="H101" s="205">
        <v>0.67708333333333337</v>
      </c>
      <c r="I101" s="194">
        <f t="shared" si="22"/>
        <v>0.18749999999999994</v>
      </c>
      <c r="J101" s="174">
        <f t="shared" si="25"/>
        <v>0.10416666666666641</v>
      </c>
      <c r="K101" s="243">
        <f t="shared" si="23"/>
        <v>0.29166666666666635</v>
      </c>
      <c r="L101" s="60">
        <f t="shared" si="24"/>
        <v>0</v>
      </c>
    </row>
    <row r="102" spans="1:12" x14ac:dyDescent="0.25">
      <c r="A102" s="266"/>
      <c r="B102" s="273"/>
      <c r="C102" s="234">
        <f t="shared" si="28"/>
        <v>41369</v>
      </c>
      <c r="D102" s="239">
        <f t="shared" si="29"/>
        <v>41369</v>
      </c>
      <c r="E102" s="166">
        <v>0.35416666666666702</v>
      </c>
      <c r="F102" s="153">
        <v>0.54166666666666696</v>
      </c>
      <c r="G102" s="153">
        <v>0.57291666666666696</v>
      </c>
      <c r="H102" s="205">
        <v>0.67708333333333337</v>
      </c>
      <c r="I102" s="194">
        <f t="shared" si="22"/>
        <v>0.18749999999999994</v>
      </c>
      <c r="J102" s="174">
        <f t="shared" si="25"/>
        <v>0.10416666666666641</v>
      </c>
      <c r="K102" s="243">
        <f t="shared" si="23"/>
        <v>0.29166666666666635</v>
      </c>
      <c r="L102" s="60">
        <f t="shared" si="24"/>
        <v>0</v>
      </c>
    </row>
    <row r="103" spans="1:12" x14ac:dyDescent="0.25">
      <c r="A103" s="266"/>
      <c r="B103" s="273"/>
      <c r="C103" s="234">
        <f t="shared" si="28"/>
        <v>41370</v>
      </c>
      <c r="D103" s="239">
        <f t="shared" si="29"/>
        <v>41370</v>
      </c>
      <c r="E103" s="166">
        <v>0.35416666666666702</v>
      </c>
      <c r="F103" s="153">
        <v>0.54166666666666696</v>
      </c>
      <c r="G103" s="153">
        <v>0.57291666666666696</v>
      </c>
      <c r="H103" s="205">
        <v>0.67708333333333337</v>
      </c>
      <c r="I103" s="194">
        <f t="shared" si="22"/>
        <v>0.18749999999999994</v>
      </c>
      <c r="J103" s="174">
        <f t="shared" si="25"/>
        <v>0.10416666666666641</v>
      </c>
      <c r="K103" s="243">
        <f t="shared" si="23"/>
        <v>0.29166666666666635</v>
      </c>
      <c r="L103" s="60">
        <f t="shared" si="24"/>
        <v>0</v>
      </c>
    </row>
    <row r="104" spans="1:12" x14ac:dyDescent="0.25">
      <c r="A104" s="266"/>
      <c r="B104" s="273"/>
      <c r="C104" s="234">
        <f t="shared" si="28"/>
        <v>41371</v>
      </c>
      <c r="D104" s="239">
        <f t="shared" si="29"/>
        <v>41371</v>
      </c>
      <c r="E104" s="166">
        <v>0.35416666666666702</v>
      </c>
      <c r="F104" s="153">
        <v>0.54166666666666696</v>
      </c>
      <c r="G104" s="153">
        <v>0.57291666666666696</v>
      </c>
      <c r="H104" s="205">
        <v>0.67708333333333337</v>
      </c>
      <c r="I104" s="194">
        <f t="shared" si="22"/>
        <v>0.18749999999999994</v>
      </c>
      <c r="J104" s="174">
        <f t="shared" si="25"/>
        <v>0.10416666666666641</v>
      </c>
      <c r="K104" s="243">
        <f t="shared" si="23"/>
        <v>0.29166666666666635</v>
      </c>
      <c r="L104" s="60">
        <f t="shared" si="24"/>
        <v>0</v>
      </c>
    </row>
    <row r="105" spans="1:12" x14ac:dyDescent="0.25">
      <c r="A105" s="266"/>
      <c r="B105" s="273"/>
      <c r="C105" s="234">
        <f t="shared" si="28"/>
        <v>41372</v>
      </c>
      <c r="D105" s="239">
        <f t="shared" si="29"/>
        <v>41372</v>
      </c>
      <c r="E105" s="166">
        <v>0.35416666666666702</v>
      </c>
      <c r="F105" s="153">
        <v>0.54166666666666696</v>
      </c>
      <c r="G105" s="153">
        <v>0.57291666666666696</v>
      </c>
      <c r="H105" s="205">
        <v>0.67708333333333337</v>
      </c>
      <c r="I105" s="194">
        <f t="shared" si="22"/>
        <v>0.18749999999999994</v>
      </c>
      <c r="J105" s="174">
        <f t="shared" si="25"/>
        <v>0.10416666666666641</v>
      </c>
      <c r="K105" s="243">
        <f t="shared" si="23"/>
        <v>0.29166666666666635</v>
      </c>
      <c r="L105" s="60">
        <f t="shared" si="24"/>
        <v>0</v>
      </c>
    </row>
    <row r="106" spans="1:12" x14ac:dyDescent="0.25">
      <c r="A106" s="266"/>
      <c r="B106" s="273"/>
      <c r="C106" s="234">
        <f t="shared" si="28"/>
        <v>41373</v>
      </c>
      <c r="D106" s="239">
        <f t="shared" si="29"/>
        <v>41373</v>
      </c>
      <c r="E106" s="166">
        <v>0.35416666666666702</v>
      </c>
      <c r="F106" s="153">
        <v>0.54166666666666696</v>
      </c>
      <c r="G106" s="153">
        <v>0.57291666666666696</v>
      </c>
      <c r="H106" s="205">
        <v>0.67708333333333337</v>
      </c>
      <c r="I106" s="194">
        <f t="shared" si="22"/>
        <v>0.18749999999999994</v>
      </c>
      <c r="J106" s="174">
        <f t="shared" si="25"/>
        <v>0.10416666666666641</v>
      </c>
      <c r="K106" s="243">
        <f t="shared" si="23"/>
        <v>0.29166666666666635</v>
      </c>
      <c r="L106" s="60">
        <f t="shared" si="24"/>
        <v>0</v>
      </c>
    </row>
    <row r="107" spans="1:12" x14ac:dyDescent="0.25">
      <c r="A107" s="266"/>
      <c r="B107" s="273"/>
      <c r="C107" s="234">
        <f t="shared" si="28"/>
        <v>41374</v>
      </c>
      <c r="D107" s="239">
        <f t="shared" si="29"/>
        <v>41374</v>
      </c>
      <c r="E107" s="166">
        <v>0.35416666666666702</v>
      </c>
      <c r="F107" s="153">
        <v>0.54166666666666696</v>
      </c>
      <c r="G107" s="153">
        <v>0.57291666666666696</v>
      </c>
      <c r="H107" s="205">
        <v>0.67708333333333337</v>
      </c>
      <c r="I107" s="194">
        <f t="shared" si="22"/>
        <v>0.18749999999999994</v>
      </c>
      <c r="J107" s="174">
        <f t="shared" si="25"/>
        <v>0.10416666666666641</v>
      </c>
      <c r="K107" s="243">
        <f t="shared" si="23"/>
        <v>0.29166666666666635</v>
      </c>
      <c r="L107" s="60">
        <f t="shared" si="24"/>
        <v>0</v>
      </c>
    </row>
    <row r="108" spans="1:12" x14ac:dyDescent="0.25">
      <c r="A108" s="266"/>
      <c r="B108" s="273"/>
      <c r="C108" s="234">
        <f t="shared" si="28"/>
        <v>41375</v>
      </c>
      <c r="D108" s="239">
        <f t="shared" si="29"/>
        <v>41375</v>
      </c>
      <c r="E108" s="166">
        <v>0.35416666666666702</v>
      </c>
      <c r="F108" s="153">
        <v>0.54166666666666696</v>
      </c>
      <c r="G108" s="153">
        <v>0.57291666666666696</v>
      </c>
      <c r="H108" s="205">
        <v>0.67708333333333337</v>
      </c>
      <c r="I108" s="194">
        <f t="shared" si="22"/>
        <v>0.18749999999999994</v>
      </c>
      <c r="J108" s="174">
        <f t="shared" si="25"/>
        <v>0.10416666666666641</v>
      </c>
      <c r="K108" s="243">
        <f t="shared" si="23"/>
        <v>0.29166666666666635</v>
      </c>
      <c r="L108" s="60">
        <f t="shared" si="24"/>
        <v>0</v>
      </c>
    </row>
    <row r="109" spans="1:12" x14ac:dyDescent="0.25">
      <c r="A109" s="266"/>
      <c r="B109" s="273"/>
      <c r="C109" s="234">
        <f t="shared" si="28"/>
        <v>41376</v>
      </c>
      <c r="D109" s="239">
        <f t="shared" si="29"/>
        <v>41376</v>
      </c>
      <c r="E109" s="166">
        <v>0.35416666666666702</v>
      </c>
      <c r="F109" s="153">
        <v>0.54166666666666696</v>
      </c>
      <c r="G109" s="153">
        <v>0.57291666666666696</v>
      </c>
      <c r="H109" s="205">
        <v>0.67708333333333337</v>
      </c>
      <c r="I109" s="194">
        <f t="shared" si="22"/>
        <v>0.18749999999999994</v>
      </c>
      <c r="J109" s="174">
        <f t="shared" si="25"/>
        <v>0.10416666666666641</v>
      </c>
      <c r="K109" s="243">
        <f t="shared" si="23"/>
        <v>0.29166666666666635</v>
      </c>
      <c r="L109" s="60">
        <f t="shared" si="24"/>
        <v>0</v>
      </c>
    </row>
    <row r="110" spans="1:12" x14ac:dyDescent="0.25">
      <c r="A110" s="266"/>
      <c r="B110" s="273"/>
      <c r="C110" s="234">
        <f t="shared" si="28"/>
        <v>41377</v>
      </c>
      <c r="D110" s="239">
        <f t="shared" si="29"/>
        <v>41377</v>
      </c>
      <c r="E110" s="166">
        <v>0.35416666666666702</v>
      </c>
      <c r="F110" s="153">
        <v>0.54166666666666696</v>
      </c>
      <c r="G110" s="153">
        <v>0.57291666666666696</v>
      </c>
      <c r="H110" s="205">
        <v>0.67708333333333337</v>
      </c>
      <c r="I110" s="194">
        <f t="shared" si="22"/>
        <v>0.18749999999999994</v>
      </c>
      <c r="J110" s="174">
        <f t="shared" si="25"/>
        <v>0.10416666666666641</v>
      </c>
      <c r="K110" s="243">
        <f t="shared" si="23"/>
        <v>0.29166666666666635</v>
      </c>
      <c r="L110" s="60">
        <f t="shared" si="24"/>
        <v>0</v>
      </c>
    </row>
    <row r="111" spans="1:12" x14ac:dyDescent="0.25">
      <c r="A111" s="266"/>
      <c r="B111" s="273"/>
      <c r="C111" s="234">
        <f t="shared" si="28"/>
        <v>41378</v>
      </c>
      <c r="D111" s="239">
        <f t="shared" si="29"/>
        <v>41378</v>
      </c>
      <c r="E111" s="166">
        <v>0.35416666666666702</v>
      </c>
      <c r="F111" s="153">
        <v>0.54166666666666696</v>
      </c>
      <c r="G111" s="153">
        <v>0.57291666666666696</v>
      </c>
      <c r="H111" s="205">
        <v>0.67708333333333337</v>
      </c>
      <c r="I111" s="194">
        <f t="shared" si="22"/>
        <v>0.18749999999999994</v>
      </c>
      <c r="J111" s="174">
        <f t="shared" si="25"/>
        <v>0.10416666666666641</v>
      </c>
      <c r="K111" s="243">
        <f t="shared" si="23"/>
        <v>0.29166666666666635</v>
      </c>
      <c r="L111" s="60">
        <f t="shared" si="24"/>
        <v>0</v>
      </c>
    </row>
    <row r="112" spans="1:12" x14ac:dyDescent="0.25">
      <c r="A112" s="266"/>
      <c r="B112" s="273"/>
      <c r="C112" s="234">
        <f t="shared" si="28"/>
        <v>41379</v>
      </c>
      <c r="D112" s="239">
        <f t="shared" si="29"/>
        <v>41379</v>
      </c>
      <c r="E112" s="166">
        <v>0.35416666666666702</v>
      </c>
      <c r="F112" s="153">
        <v>0.54166666666666696</v>
      </c>
      <c r="G112" s="153">
        <v>0.57291666666666696</v>
      </c>
      <c r="H112" s="205">
        <v>0.67708333333333337</v>
      </c>
      <c r="I112" s="194">
        <f t="shared" si="22"/>
        <v>0.18749999999999994</v>
      </c>
      <c r="J112" s="174">
        <f t="shared" si="25"/>
        <v>0.10416666666666641</v>
      </c>
      <c r="K112" s="243">
        <f t="shared" si="23"/>
        <v>0.29166666666666635</v>
      </c>
      <c r="L112" s="60">
        <f t="shared" si="24"/>
        <v>0</v>
      </c>
    </row>
    <row r="113" spans="1:12" x14ac:dyDescent="0.25">
      <c r="A113" s="266"/>
      <c r="B113" s="273"/>
      <c r="C113" s="234">
        <f t="shared" si="28"/>
        <v>41380</v>
      </c>
      <c r="D113" s="239">
        <f t="shared" si="29"/>
        <v>41380</v>
      </c>
      <c r="E113" s="166">
        <v>0.35416666666666702</v>
      </c>
      <c r="F113" s="153">
        <v>0.54166666666666696</v>
      </c>
      <c r="G113" s="153">
        <v>0.57291666666666696</v>
      </c>
      <c r="H113" s="205">
        <v>0.67708333333333337</v>
      </c>
      <c r="I113" s="194">
        <f t="shared" si="22"/>
        <v>0.18749999999999994</v>
      </c>
      <c r="J113" s="174">
        <f t="shared" si="25"/>
        <v>0.10416666666666641</v>
      </c>
      <c r="K113" s="243">
        <f t="shared" si="23"/>
        <v>0.29166666666666635</v>
      </c>
      <c r="L113" s="60">
        <f t="shared" si="24"/>
        <v>0</v>
      </c>
    </row>
    <row r="114" spans="1:12" x14ac:dyDescent="0.25">
      <c r="A114" s="266"/>
      <c r="B114" s="273"/>
      <c r="C114" s="234">
        <f t="shared" si="28"/>
        <v>41381</v>
      </c>
      <c r="D114" s="239">
        <f t="shared" si="29"/>
        <v>41381</v>
      </c>
      <c r="E114" s="166">
        <v>0.35416666666666702</v>
      </c>
      <c r="F114" s="153">
        <v>0.54166666666666696</v>
      </c>
      <c r="G114" s="153">
        <v>0.57291666666666696</v>
      </c>
      <c r="H114" s="205">
        <v>0.67708333333333337</v>
      </c>
      <c r="I114" s="194">
        <f t="shared" si="22"/>
        <v>0.18749999999999994</v>
      </c>
      <c r="J114" s="174">
        <f t="shared" si="25"/>
        <v>0.10416666666666641</v>
      </c>
      <c r="K114" s="243">
        <f t="shared" si="23"/>
        <v>0.29166666666666635</v>
      </c>
      <c r="L114" s="60">
        <f t="shared" si="24"/>
        <v>0</v>
      </c>
    </row>
    <row r="115" spans="1:12" x14ac:dyDescent="0.25">
      <c r="A115" s="266"/>
      <c r="B115" s="273"/>
      <c r="C115" s="234">
        <f t="shared" si="28"/>
        <v>41382</v>
      </c>
      <c r="D115" s="239">
        <f t="shared" si="29"/>
        <v>41382</v>
      </c>
      <c r="E115" s="166">
        <v>0.35416666666666702</v>
      </c>
      <c r="F115" s="153">
        <v>0.54166666666666696</v>
      </c>
      <c r="G115" s="153">
        <v>0.57291666666666696</v>
      </c>
      <c r="H115" s="205">
        <v>0.67708333333333337</v>
      </c>
      <c r="I115" s="194">
        <f t="shared" si="22"/>
        <v>0.18749999999999994</v>
      </c>
      <c r="J115" s="174">
        <f t="shared" si="25"/>
        <v>0.10416666666666641</v>
      </c>
      <c r="K115" s="243">
        <f t="shared" si="23"/>
        <v>0.29166666666666635</v>
      </c>
      <c r="L115" s="60">
        <f t="shared" si="24"/>
        <v>0</v>
      </c>
    </row>
    <row r="116" spans="1:12" x14ac:dyDescent="0.25">
      <c r="A116" s="266"/>
      <c r="B116" s="273"/>
      <c r="C116" s="234">
        <f t="shared" si="28"/>
        <v>41383</v>
      </c>
      <c r="D116" s="239">
        <f t="shared" si="29"/>
        <v>41383</v>
      </c>
      <c r="E116" s="166">
        <v>0.35416666666666702</v>
      </c>
      <c r="F116" s="153">
        <v>0.54166666666666696</v>
      </c>
      <c r="G116" s="153">
        <v>0.57291666666666696</v>
      </c>
      <c r="H116" s="205">
        <v>0.67708333333333337</v>
      </c>
      <c r="I116" s="194">
        <f t="shared" si="22"/>
        <v>0.18749999999999994</v>
      </c>
      <c r="J116" s="174">
        <f t="shared" si="25"/>
        <v>0.10416666666666641</v>
      </c>
      <c r="K116" s="243">
        <f t="shared" si="23"/>
        <v>0.29166666666666635</v>
      </c>
      <c r="L116" s="60">
        <f t="shared" si="24"/>
        <v>0</v>
      </c>
    </row>
    <row r="117" spans="1:12" x14ac:dyDescent="0.25">
      <c r="A117" s="266"/>
      <c r="B117" s="273"/>
      <c r="C117" s="234">
        <f t="shared" si="28"/>
        <v>41384</v>
      </c>
      <c r="D117" s="239">
        <f t="shared" si="29"/>
        <v>41384</v>
      </c>
      <c r="E117" s="166">
        <v>0.35416666666666702</v>
      </c>
      <c r="F117" s="153">
        <v>0.54166666666666696</v>
      </c>
      <c r="G117" s="153">
        <v>0.57291666666666696</v>
      </c>
      <c r="H117" s="205">
        <v>0.67708333333333337</v>
      </c>
      <c r="I117" s="194">
        <f t="shared" si="22"/>
        <v>0.18749999999999994</v>
      </c>
      <c r="J117" s="174">
        <f t="shared" si="25"/>
        <v>0.10416666666666641</v>
      </c>
      <c r="K117" s="243">
        <f t="shared" si="23"/>
        <v>0.29166666666666635</v>
      </c>
      <c r="L117" s="60">
        <f t="shared" si="24"/>
        <v>0</v>
      </c>
    </row>
    <row r="118" spans="1:12" x14ac:dyDescent="0.25">
      <c r="A118" s="266"/>
      <c r="B118" s="273"/>
      <c r="C118" s="234">
        <f t="shared" si="28"/>
        <v>41385</v>
      </c>
      <c r="D118" s="239">
        <f t="shared" si="29"/>
        <v>41385</v>
      </c>
      <c r="E118" s="166">
        <v>0.35416666666666702</v>
      </c>
      <c r="F118" s="153">
        <v>0.54166666666666696</v>
      </c>
      <c r="G118" s="153">
        <v>0.57291666666666696</v>
      </c>
      <c r="H118" s="205">
        <v>0.67708333333333337</v>
      </c>
      <c r="I118" s="194">
        <f t="shared" si="22"/>
        <v>0.18749999999999994</v>
      </c>
      <c r="J118" s="174">
        <f t="shared" si="25"/>
        <v>0.10416666666666641</v>
      </c>
      <c r="K118" s="243">
        <f t="shared" si="23"/>
        <v>0.29166666666666635</v>
      </c>
      <c r="L118" s="60">
        <f t="shared" si="24"/>
        <v>0</v>
      </c>
    </row>
    <row r="119" spans="1:12" x14ac:dyDescent="0.25">
      <c r="A119" s="266"/>
      <c r="B119" s="273"/>
      <c r="C119" s="234">
        <f t="shared" si="28"/>
        <v>41386</v>
      </c>
      <c r="D119" s="239">
        <f t="shared" si="29"/>
        <v>41386</v>
      </c>
      <c r="E119" s="166">
        <v>0.35416666666666702</v>
      </c>
      <c r="F119" s="153">
        <v>0.54166666666666696</v>
      </c>
      <c r="G119" s="153">
        <v>0.57291666666666696</v>
      </c>
      <c r="H119" s="205">
        <v>0.67708333333333337</v>
      </c>
      <c r="I119" s="194">
        <f t="shared" si="22"/>
        <v>0.18749999999999994</v>
      </c>
      <c r="J119" s="174">
        <f t="shared" si="25"/>
        <v>0.10416666666666641</v>
      </c>
      <c r="K119" s="243">
        <f t="shared" si="23"/>
        <v>0.29166666666666635</v>
      </c>
      <c r="L119" s="60">
        <f t="shared" si="24"/>
        <v>0</v>
      </c>
    </row>
    <row r="120" spans="1:12" x14ac:dyDescent="0.25">
      <c r="A120" s="266"/>
      <c r="B120" s="273"/>
      <c r="C120" s="234">
        <f t="shared" si="28"/>
        <v>41387</v>
      </c>
      <c r="D120" s="239">
        <f t="shared" si="29"/>
        <v>41387</v>
      </c>
      <c r="E120" s="166">
        <v>0.35416666666666702</v>
      </c>
      <c r="F120" s="153">
        <v>0.54166666666666696</v>
      </c>
      <c r="G120" s="153">
        <v>0.57291666666666696</v>
      </c>
      <c r="H120" s="205">
        <v>0.67708333333333337</v>
      </c>
      <c r="I120" s="194">
        <f t="shared" si="22"/>
        <v>0.18749999999999994</v>
      </c>
      <c r="J120" s="174">
        <f t="shared" si="25"/>
        <v>0.10416666666666641</v>
      </c>
      <c r="K120" s="243">
        <f t="shared" si="23"/>
        <v>0.29166666666666635</v>
      </c>
      <c r="L120" s="60">
        <f t="shared" si="24"/>
        <v>0</v>
      </c>
    </row>
    <row r="121" spans="1:12" x14ac:dyDescent="0.25">
      <c r="A121" s="266"/>
      <c r="B121" s="273"/>
      <c r="C121" s="234">
        <f t="shared" si="28"/>
        <v>41388</v>
      </c>
      <c r="D121" s="239">
        <f t="shared" si="29"/>
        <v>41388</v>
      </c>
      <c r="E121" s="166">
        <v>0.35416666666666702</v>
      </c>
      <c r="F121" s="153">
        <v>0.54166666666666696</v>
      </c>
      <c r="G121" s="153">
        <v>0.57291666666666696</v>
      </c>
      <c r="H121" s="205">
        <v>0.67708333333333337</v>
      </c>
      <c r="I121" s="194">
        <f t="shared" si="22"/>
        <v>0.18749999999999994</v>
      </c>
      <c r="J121" s="174">
        <f t="shared" si="25"/>
        <v>0.10416666666666641</v>
      </c>
      <c r="K121" s="243">
        <f t="shared" si="23"/>
        <v>0.29166666666666635</v>
      </c>
      <c r="L121" s="60">
        <f t="shared" si="24"/>
        <v>0</v>
      </c>
    </row>
    <row r="122" spans="1:12" x14ac:dyDescent="0.25">
      <c r="A122" s="266"/>
      <c r="B122" s="273"/>
      <c r="C122" s="234">
        <f t="shared" si="28"/>
        <v>41389</v>
      </c>
      <c r="D122" s="239">
        <f t="shared" si="29"/>
        <v>41389</v>
      </c>
      <c r="E122" s="166">
        <v>0.35416666666666702</v>
      </c>
      <c r="F122" s="153">
        <v>0.54166666666666696</v>
      </c>
      <c r="G122" s="153">
        <v>0.57291666666666696</v>
      </c>
      <c r="H122" s="205">
        <v>0.67708333333333337</v>
      </c>
      <c r="I122" s="194">
        <f t="shared" si="22"/>
        <v>0.18749999999999994</v>
      </c>
      <c r="J122" s="174">
        <f t="shared" si="25"/>
        <v>0.10416666666666641</v>
      </c>
      <c r="K122" s="243">
        <f t="shared" si="23"/>
        <v>0.29166666666666635</v>
      </c>
      <c r="L122" s="60">
        <f t="shared" si="24"/>
        <v>0</v>
      </c>
    </row>
    <row r="123" spans="1:12" x14ac:dyDescent="0.25">
      <c r="A123" s="266"/>
      <c r="B123" s="273"/>
      <c r="C123" s="234">
        <f t="shared" si="28"/>
        <v>41390</v>
      </c>
      <c r="D123" s="239">
        <f t="shared" si="29"/>
        <v>41390</v>
      </c>
      <c r="E123" s="166">
        <v>0.35416666666666702</v>
      </c>
      <c r="F123" s="153">
        <v>0.54166666666666696</v>
      </c>
      <c r="G123" s="153">
        <v>0.57291666666666696</v>
      </c>
      <c r="H123" s="205">
        <v>0.67708333333333337</v>
      </c>
      <c r="I123" s="194">
        <f t="shared" si="22"/>
        <v>0.18749999999999994</v>
      </c>
      <c r="J123" s="174">
        <f t="shared" si="25"/>
        <v>0.10416666666666641</v>
      </c>
      <c r="K123" s="243">
        <f t="shared" si="23"/>
        <v>0.29166666666666635</v>
      </c>
      <c r="L123" s="60">
        <f t="shared" si="24"/>
        <v>0</v>
      </c>
    </row>
    <row r="124" spans="1:12" x14ac:dyDescent="0.25">
      <c r="A124" s="266"/>
      <c r="B124" s="273"/>
      <c r="C124" s="234">
        <f t="shared" si="28"/>
        <v>41391</v>
      </c>
      <c r="D124" s="239">
        <f t="shared" si="29"/>
        <v>41391</v>
      </c>
      <c r="E124" s="166">
        <v>0.35416666666666702</v>
      </c>
      <c r="F124" s="153">
        <v>0.54166666666666696</v>
      </c>
      <c r="G124" s="153">
        <v>0.57291666666666696</v>
      </c>
      <c r="H124" s="205">
        <v>0.67708333333333337</v>
      </c>
      <c r="I124" s="194">
        <f t="shared" si="22"/>
        <v>0.18749999999999994</v>
      </c>
      <c r="J124" s="174">
        <f t="shared" si="25"/>
        <v>0.10416666666666641</v>
      </c>
      <c r="K124" s="243">
        <f t="shared" si="23"/>
        <v>0.29166666666666635</v>
      </c>
      <c r="L124" s="60">
        <f t="shared" si="24"/>
        <v>0</v>
      </c>
    </row>
    <row r="125" spans="1:12" x14ac:dyDescent="0.25">
      <c r="A125" s="266"/>
      <c r="B125" s="273"/>
      <c r="C125" s="234">
        <f t="shared" si="28"/>
        <v>41392</v>
      </c>
      <c r="D125" s="239">
        <f t="shared" si="29"/>
        <v>41392</v>
      </c>
      <c r="E125" s="166">
        <v>0.35416666666666702</v>
      </c>
      <c r="F125" s="153">
        <v>0.54166666666666696</v>
      </c>
      <c r="G125" s="153">
        <v>0.57291666666666696</v>
      </c>
      <c r="H125" s="205">
        <v>0.67708333333333337</v>
      </c>
      <c r="I125" s="194">
        <f t="shared" si="22"/>
        <v>0.18749999999999994</v>
      </c>
      <c r="J125" s="174">
        <f t="shared" si="25"/>
        <v>0.10416666666666641</v>
      </c>
      <c r="K125" s="243">
        <f t="shared" si="23"/>
        <v>0.29166666666666635</v>
      </c>
      <c r="L125" s="60">
        <f t="shared" si="24"/>
        <v>0</v>
      </c>
    </row>
    <row r="126" spans="1:12" ht="16.5" thickBot="1" x14ac:dyDescent="0.3">
      <c r="A126" s="267"/>
      <c r="B126" s="274"/>
      <c r="C126" s="235">
        <f t="shared" si="28"/>
        <v>41393</v>
      </c>
      <c r="D126" s="240">
        <f t="shared" si="29"/>
        <v>41393</v>
      </c>
      <c r="E126" s="166">
        <v>0.35416666666666702</v>
      </c>
      <c r="F126" s="153">
        <v>0.54166666666666696</v>
      </c>
      <c r="G126" s="153">
        <v>0.57291666666666696</v>
      </c>
      <c r="H126" s="205">
        <v>0.67708333333333337</v>
      </c>
      <c r="I126" s="196">
        <f t="shared" si="22"/>
        <v>0.18749999999999994</v>
      </c>
      <c r="J126" s="175">
        <f t="shared" si="25"/>
        <v>0.10416666666666641</v>
      </c>
      <c r="K126" s="244">
        <f t="shared" si="23"/>
        <v>0.29166666666666635</v>
      </c>
      <c r="L126" s="61">
        <f t="shared" si="24"/>
        <v>0</v>
      </c>
    </row>
    <row r="127" spans="1:12" x14ac:dyDescent="0.25">
      <c r="A127" s="268">
        <v>5</v>
      </c>
      <c r="B127" s="272" t="s">
        <v>65</v>
      </c>
      <c r="C127" s="233">
        <f>DATE($D$5,A127,1)</f>
        <v>41394</v>
      </c>
      <c r="D127" s="241">
        <f>DATE($D$5,A127,1)</f>
        <v>41394</v>
      </c>
      <c r="E127" s="165">
        <v>0.35416666666666669</v>
      </c>
      <c r="F127" s="152">
        <v>0.54166666666666663</v>
      </c>
      <c r="G127" s="152">
        <v>0.57291666666666663</v>
      </c>
      <c r="H127" s="204">
        <v>0.67708333333333304</v>
      </c>
      <c r="I127" s="192">
        <f t="shared" si="22"/>
        <v>0.18749999999999994</v>
      </c>
      <c r="J127" s="173">
        <f t="shared" si="25"/>
        <v>0.10416666666666641</v>
      </c>
      <c r="K127" s="242">
        <f t="shared" si="23"/>
        <v>0.29166666666666635</v>
      </c>
      <c r="L127" s="59">
        <f t="shared" si="24"/>
        <v>0</v>
      </c>
    </row>
    <row r="128" spans="1:12" x14ac:dyDescent="0.25">
      <c r="A128" s="266"/>
      <c r="B128" s="273"/>
      <c r="C128" s="234">
        <f t="shared" si="28"/>
        <v>41395</v>
      </c>
      <c r="D128" s="239">
        <f t="shared" si="29"/>
        <v>41395</v>
      </c>
      <c r="E128" s="166">
        <v>0.35416666666666669</v>
      </c>
      <c r="F128" s="153">
        <v>0.54166666666666663</v>
      </c>
      <c r="G128" s="153">
        <v>0.57291666666666663</v>
      </c>
      <c r="H128" s="205">
        <v>0.67708333333333337</v>
      </c>
      <c r="I128" s="194">
        <f t="shared" si="22"/>
        <v>0.18749999999999994</v>
      </c>
      <c r="J128" s="174">
        <f t="shared" si="25"/>
        <v>0.10416666666666674</v>
      </c>
      <c r="K128" s="243">
        <f t="shared" si="23"/>
        <v>0.29166666666666669</v>
      </c>
      <c r="L128" s="60">
        <f t="shared" si="24"/>
        <v>0</v>
      </c>
    </row>
    <row r="129" spans="1:12" x14ac:dyDescent="0.25">
      <c r="A129" s="266"/>
      <c r="B129" s="273"/>
      <c r="C129" s="234">
        <f t="shared" si="28"/>
        <v>41396</v>
      </c>
      <c r="D129" s="239">
        <f t="shared" si="29"/>
        <v>41396</v>
      </c>
      <c r="E129" s="166">
        <v>0.35416666666666702</v>
      </c>
      <c r="F129" s="153">
        <v>0.54166666666666696</v>
      </c>
      <c r="G129" s="153">
        <v>0.57291666666666696</v>
      </c>
      <c r="H129" s="205">
        <v>0.67708333333333337</v>
      </c>
      <c r="I129" s="194">
        <f t="shared" si="22"/>
        <v>0.18749999999999994</v>
      </c>
      <c r="J129" s="174">
        <f t="shared" si="25"/>
        <v>0.10416666666666641</v>
      </c>
      <c r="K129" s="243">
        <f t="shared" si="23"/>
        <v>0.29166666666666635</v>
      </c>
      <c r="L129" s="60">
        <f t="shared" si="24"/>
        <v>0</v>
      </c>
    </row>
    <row r="130" spans="1:12" x14ac:dyDescent="0.25">
      <c r="A130" s="266"/>
      <c r="B130" s="273"/>
      <c r="C130" s="234">
        <f t="shared" si="28"/>
        <v>41397</v>
      </c>
      <c r="D130" s="239">
        <f t="shared" si="29"/>
        <v>41397</v>
      </c>
      <c r="E130" s="166">
        <v>0.35416666666666702</v>
      </c>
      <c r="F130" s="153">
        <v>0.54166666666666696</v>
      </c>
      <c r="G130" s="153">
        <v>0.57291666666666696</v>
      </c>
      <c r="H130" s="205">
        <v>0.67708333333333337</v>
      </c>
      <c r="I130" s="194">
        <f t="shared" si="22"/>
        <v>0.18749999999999994</v>
      </c>
      <c r="J130" s="174">
        <f t="shared" si="25"/>
        <v>0.10416666666666641</v>
      </c>
      <c r="K130" s="243">
        <f t="shared" si="23"/>
        <v>0.29166666666666635</v>
      </c>
      <c r="L130" s="60">
        <f t="shared" si="24"/>
        <v>0</v>
      </c>
    </row>
    <row r="131" spans="1:12" x14ac:dyDescent="0.25">
      <c r="A131" s="266"/>
      <c r="B131" s="273"/>
      <c r="C131" s="234">
        <f t="shared" si="28"/>
        <v>41398</v>
      </c>
      <c r="D131" s="239">
        <f t="shared" si="29"/>
        <v>41398</v>
      </c>
      <c r="E131" s="166">
        <v>0.35416666666666702</v>
      </c>
      <c r="F131" s="153">
        <v>0.54166666666666696</v>
      </c>
      <c r="G131" s="153">
        <v>0.57291666666666696</v>
      </c>
      <c r="H131" s="205">
        <v>0.67708333333333337</v>
      </c>
      <c r="I131" s="194">
        <f t="shared" si="22"/>
        <v>0.18749999999999994</v>
      </c>
      <c r="J131" s="174">
        <f t="shared" si="25"/>
        <v>0.10416666666666641</v>
      </c>
      <c r="K131" s="243">
        <f t="shared" si="23"/>
        <v>0.29166666666666635</v>
      </c>
      <c r="L131" s="60">
        <f t="shared" si="24"/>
        <v>0</v>
      </c>
    </row>
    <row r="132" spans="1:12" x14ac:dyDescent="0.25">
      <c r="A132" s="266"/>
      <c r="B132" s="273"/>
      <c r="C132" s="234">
        <f t="shared" si="28"/>
        <v>41399</v>
      </c>
      <c r="D132" s="239">
        <f t="shared" si="29"/>
        <v>41399</v>
      </c>
      <c r="E132" s="166">
        <v>0.35416666666666702</v>
      </c>
      <c r="F132" s="153">
        <v>0.54166666666666696</v>
      </c>
      <c r="G132" s="153">
        <v>0.57291666666666696</v>
      </c>
      <c r="H132" s="205">
        <v>0.67708333333333337</v>
      </c>
      <c r="I132" s="194">
        <f t="shared" si="22"/>
        <v>0.18749999999999994</v>
      </c>
      <c r="J132" s="174">
        <f t="shared" si="25"/>
        <v>0.10416666666666641</v>
      </c>
      <c r="K132" s="243">
        <f t="shared" si="23"/>
        <v>0.29166666666666635</v>
      </c>
      <c r="L132" s="60">
        <f t="shared" si="24"/>
        <v>0</v>
      </c>
    </row>
    <row r="133" spans="1:12" x14ac:dyDescent="0.25">
      <c r="A133" s="266"/>
      <c r="B133" s="273"/>
      <c r="C133" s="234">
        <f t="shared" si="28"/>
        <v>41400</v>
      </c>
      <c r="D133" s="239">
        <f t="shared" si="29"/>
        <v>41400</v>
      </c>
      <c r="E133" s="166">
        <v>0.35416666666666702</v>
      </c>
      <c r="F133" s="153">
        <v>0.54166666666666696</v>
      </c>
      <c r="G133" s="153">
        <v>0.57291666666666696</v>
      </c>
      <c r="H133" s="205">
        <v>0.67708333333333337</v>
      </c>
      <c r="I133" s="194">
        <f t="shared" si="22"/>
        <v>0.18749999999999994</v>
      </c>
      <c r="J133" s="174">
        <f t="shared" si="25"/>
        <v>0.10416666666666641</v>
      </c>
      <c r="K133" s="243">
        <f t="shared" si="23"/>
        <v>0.29166666666666635</v>
      </c>
      <c r="L133" s="60">
        <f t="shared" si="24"/>
        <v>0</v>
      </c>
    </row>
    <row r="134" spans="1:12" x14ac:dyDescent="0.25">
      <c r="A134" s="266"/>
      <c r="B134" s="273"/>
      <c r="C134" s="234">
        <f t="shared" si="28"/>
        <v>41401</v>
      </c>
      <c r="D134" s="239">
        <f t="shared" si="29"/>
        <v>41401</v>
      </c>
      <c r="E134" s="166">
        <v>0.35416666666666702</v>
      </c>
      <c r="F134" s="153">
        <v>0.54166666666666696</v>
      </c>
      <c r="G134" s="153">
        <v>0.57291666666666696</v>
      </c>
      <c r="H134" s="205">
        <v>0.67708333333333337</v>
      </c>
      <c r="I134" s="194">
        <f t="shared" si="22"/>
        <v>0.18749999999999994</v>
      </c>
      <c r="J134" s="174">
        <f t="shared" si="25"/>
        <v>0.10416666666666641</v>
      </c>
      <c r="K134" s="243">
        <f t="shared" si="23"/>
        <v>0.29166666666666635</v>
      </c>
      <c r="L134" s="60">
        <f t="shared" si="24"/>
        <v>0</v>
      </c>
    </row>
    <row r="135" spans="1:12" x14ac:dyDescent="0.25">
      <c r="A135" s="266"/>
      <c r="B135" s="273"/>
      <c r="C135" s="234">
        <f t="shared" si="28"/>
        <v>41402</v>
      </c>
      <c r="D135" s="239">
        <f t="shared" si="29"/>
        <v>41402</v>
      </c>
      <c r="E135" s="166">
        <v>0.35416666666666702</v>
      </c>
      <c r="F135" s="153">
        <v>0.54166666666666696</v>
      </c>
      <c r="G135" s="153">
        <v>0.57291666666666696</v>
      </c>
      <c r="H135" s="205">
        <v>0.67708333333333337</v>
      </c>
      <c r="I135" s="194">
        <f t="shared" si="22"/>
        <v>0.18749999999999994</v>
      </c>
      <c r="J135" s="174">
        <f t="shared" si="25"/>
        <v>0.10416666666666641</v>
      </c>
      <c r="K135" s="243">
        <f t="shared" si="23"/>
        <v>0.29166666666666635</v>
      </c>
      <c r="L135" s="60">
        <f t="shared" si="24"/>
        <v>0</v>
      </c>
    </row>
    <row r="136" spans="1:12" x14ac:dyDescent="0.25">
      <c r="A136" s="266"/>
      <c r="B136" s="273"/>
      <c r="C136" s="234">
        <f t="shared" si="28"/>
        <v>41403</v>
      </c>
      <c r="D136" s="239">
        <f t="shared" si="29"/>
        <v>41403</v>
      </c>
      <c r="E136" s="166">
        <v>0.35416666666666702</v>
      </c>
      <c r="F136" s="153">
        <v>0.54166666666666696</v>
      </c>
      <c r="G136" s="153">
        <v>0.57291666666666696</v>
      </c>
      <c r="H136" s="205">
        <v>0.67708333333333337</v>
      </c>
      <c r="I136" s="194">
        <f t="shared" si="22"/>
        <v>0.18749999999999994</v>
      </c>
      <c r="J136" s="174">
        <f t="shared" si="25"/>
        <v>0.10416666666666641</v>
      </c>
      <c r="K136" s="243">
        <f t="shared" si="23"/>
        <v>0.29166666666666635</v>
      </c>
      <c r="L136" s="60">
        <f t="shared" si="24"/>
        <v>0</v>
      </c>
    </row>
    <row r="137" spans="1:12" x14ac:dyDescent="0.25">
      <c r="A137" s="266"/>
      <c r="B137" s="273"/>
      <c r="C137" s="234">
        <f t="shared" si="28"/>
        <v>41404</v>
      </c>
      <c r="D137" s="239">
        <f t="shared" si="29"/>
        <v>41404</v>
      </c>
      <c r="E137" s="166">
        <v>0.35416666666666702</v>
      </c>
      <c r="F137" s="153">
        <v>0.54166666666666696</v>
      </c>
      <c r="G137" s="153">
        <v>0.57291666666666696</v>
      </c>
      <c r="H137" s="205">
        <v>0.67708333333333337</v>
      </c>
      <c r="I137" s="194">
        <f t="shared" ref="I137:I200" si="30">F137-E137</f>
        <v>0.18749999999999994</v>
      </c>
      <c r="J137" s="174">
        <f t="shared" si="25"/>
        <v>0.10416666666666641</v>
      </c>
      <c r="K137" s="243">
        <f t="shared" ref="K137:K200" si="31">I137+J137</f>
        <v>0.29166666666666635</v>
      </c>
      <c r="L137" s="60">
        <f t="shared" ref="L137:L200" si="32">K137-$D$3</f>
        <v>0</v>
      </c>
    </row>
    <row r="138" spans="1:12" x14ac:dyDescent="0.25">
      <c r="A138" s="266"/>
      <c r="B138" s="273"/>
      <c r="C138" s="234">
        <f t="shared" si="28"/>
        <v>41405</v>
      </c>
      <c r="D138" s="239">
        <f t="shared" si="29"/>
        <v>41405</v>
      </c>
      <c r="E138" s="166">
        <v>0.35416666666666702</v>
      </c>
      <c r="F138" s="153">
        <v>0.54166666666666696</v>
      </c>
      <c r="G138" s="153">
        <v>0.57291666666666696</v>
      </c>
      <c r="H138" s="205">
        <v>0.67708333333333337</v>
      </c>
      <c r="I138" s="194">
        <f t="shared" si="30"/>
        <v>0.18749999999999994</v>
      </c>
      <c r="J138" s="174">
        <f t="shared" ref="J138:J201" si="33">H138-G138</f>
        <v>0.10416666666666641</v>
      </c>
      <c r="K138" s="243">
        <f t="shared" si="31"/>
        <v>0.29166666666666635</v>
      </c>
      <c r="L138" s="60">
        <f t="shared" si="32"/>
        <v>0</v>
      </c>
    </row>
    <row r="139" spans="1:12" x14ac:dyDescent="0.25">
      <c r="A139" s="266"/>
      <c r="B139" s="273"/>
      <c r="C139" s="234">
        <f t="shared" si="28"/>
        <v>41406</v>
      </c>
      <c r="D139" s="239">
        <f t="shared" si="29"/>
        <v>41406</v>
      </c>
      <c r="E139" s="166">
        <v>0.35416666666666702</v>
      </c>
      <c r="F139" s="153">
        <v>0.54166666666666696</v>
      </c>
      <c r="G139" s="153">
        <v>0.57291666666666696</v>
      </c>
      <c r="H139" s="205">
        <v>0.67708333333333337</v>
      </c>
      <c r="I139" s="194">
        <f t="shared" si="30"/>
        <v>0.18749999999999994</v>
      </c>
      <c r="J139" s="174">
        <f t="shared" si="33"/>
        <v>0.10416666666666641</v>
      </c>
      <c r="K139" s="243">
        <f t="shared" si="31"/>
        <v>0.29166666666666635</v>
      </c>
      <c r="L139" s="60">
        <f t="shared" si="32"/>
        <v>0</v>
      </c>
    </row>
    <row r="140" spans="1:12" x14ac:dyDescent="0.25">
      <c r="A140" s="266"/>
      <c r="B140" s="273"/>
      <c r="C140" s="234">
        <f t="shared" si="28"/>
        <v>41407</v>
      </c>
      <c r="D140" s="239">
        <f t="shared" si="29"/>
        <v>41407</v>
      </c>
      <c r="E140" s="166">
        <v>0.35416666666666702</v>
      </c>
      <c r="F140" s="153">
        <v>0.54166666666666696</v>
      </c>
      <c r="G140" s="153">
        <v>0.57291666666666696</v>
      </c>
      <c r="H140" s="205">
        <v>0.67708333333333337</v>
      </c>
      <c r="I140" s="194">
        <f t="shared" si="30"/>
        <v>0.18749999999999994</v>
      </c>
      <c r="J140" s="174">
        <f t="shared" si="33"/>
        <v>0.10416666666666641</v>
      </c>
      <c r="K140" s="243">
        <f t="shared" si="31"/>
        <v>0.29166666666666635</v>
      </c>
      <c r="L140" s="60">
        <f t="shared" si="32"/>
        <v>0</v>
      </c>
    </row>
    <row r="141" spans="1:12" x14ac:dyDescent="0.25">
      <c r="A141" s="266"/>
      <c r="B141" s="273"/>
      <c r="C141" s="234">
        <f t="shared" si="28"/>
        <v>41408</v>
      </c>
      <c r="D141" s="239">
        <f t="shared" si="29"/>
        <v>41408</v>
      </c>
      <c r="E141" s="166">
        <v>0.35416666666666702</v>
      </c>
      <c r="F141" s="153">
        <v>0.54166666666666696</v>
      </c>
      <c r="G141" s="153">
        <v>0.57291666666666696</v>
      </c>
      <c r="H141" s="205">
        <v>0.67708333333333337</v>
      </c>
      <c r="I141" s="194">
        <f t="shared" si="30"/>
        <v>0.18749999999999994</v>
      </c>
      <c r="J141" s="174">
        <f t="shared" si="33"/>
        <v>0.10416666666666641</v>
      </c>
      <c r="K141" s="243">
        <f t="shared" si="31"/>
        <v>0.29166666666666635</v>
      </c>
      <c r="L141" s="60">
        <f t="shared" si="32"/>
        <v>0</v>
      </c>
    </row>
    <row r="142" spans="1:12" x14ac:dyDescent="0.25">
      <c r="A142" s="266"/>
      <c r="B142" s="273"/>
      <c r="C142" s="234">
        <f t="shared" si="28"/>
        <v>41409</v>
      </c>
      <c r="D142" s="239">
        <f t="shared" si="29"/>
        <v>41409</v>
      </c>
      <c r="E142" s="166">
        <v>0.35416666666666702</v>
      </c>
      <c r="F142" s="153">
        <v>0.54166666666666696</v>
      </c>
      <c r="G142" s="153">
        <v>0.57291666666666696</v>
      </c>
      <c r="H142" s="205">
        <v>0.67708333333333337</v>
      </c>
      <c r="I142" s="194">
        <f t="shared" si="30"/>
        <v>0.18749999999999994</v>
      </c>
      <c r="J142" s="174">
        <f t="shared" si="33"/>
        <v>0.10416666666666641</v>
      </c>
      <c r="K142" s="243">
        <f t="shared" si="31"/>
        <v>0.29166666666666635</v>
      </c>
      <c r="L142" s="60">
        <f t="shared" si="32"/>
        <v>0</v>
      </c>
    </row>
    <row r="143" spans="1:12" x14ac:dyDescent="0.25">
      <c r="A143" s="266"/>
      <c r="B143" s="273"/>
      <c r="C143" s="234">
        <f t="shared" si="28"/>
        <v>41410</v>
      </c>
      <c r="D143" s="239">
        <f t="shared" si="29"/>
        <v>41410</v>
      </c>
      <c r="E143" s="166">
        <v>0.35416666666666702</v>
      </c>
      <c r="F143" s="153">
        <v>0.54166666666666696</v>
      </c>
      <c r="G143" s="153">
        <v>0.57291666666666696</v>
      </c>
      <c r="H143" s="205">
        <v>0.67708333333333337</v>
      </c>
      <c r="I143" s="194">
        <f t="shared" si="30"/>
        <v>0.18749999999999994</v>
      </c>
      <c r="J143" s="174">
        <f t="shared" si="33"/>
        <v>0.10416666666666641</v>
      </c>
      <c r="K143" s="243">
        <f t="shared" si="31"/>
        <v>0.29166666666666635</v>
      </c>
      <c r="L143" s="60">
        <f t="shared" si="32"/>
        <v>0</v>
      </c>
    </row>
    <row r="144" spans="1:12" x14ac:dyDescent="0.25">
      <c r="A144" s="266"/>
      <c r="B144" s="273"/>
      <c r="C144" s="234">
        <f t="shared" ref="C144:C207" si="34">C143+1</f>
        <v>41411</v>
      </c>
      <c r="D144" s="239">
        <f t="shared" ref="D144:D207" si="35">D143+1</f>
        <v>41411</v>
      </c>
      <c r="E144" s="166">
        <v>0.35416666666666702</v>
      </c>
      <c r="F144" s="153">
        <v>0.54166666666666696</v>
      </c>
      <c r="G144" s="153">
        <v>0.57291666666666696</v>
      </c>
      <c r="H144" s="205">
        <v>0.67708333333333337</v>
      </c>
      <c r="I144" s="194">
        <f t="shared" si="30"/>
        <v>0.18749999999999994</v>
      </c>
      <c r="J144" s="174">
        <f t="shared" si="33"/>
        <v>0.10416666666666641</v>
      </c>
      <c r="K144" s="243">
        <f t="shared" si="31"/>
        <v>0.29166666666666635</v>
      </c>
      <c r="L144" s="60">
        <f t="shared" si="32"/>
        <v>0</v>
      </c>
    </row>
    <row r="145" spans="1:12" x14ac:dyDescent="0.25">
      <c r="A145" s="266"/>
      <c r="B145" s="273"/>
      <c r="C145" s="234">
        <f t="shared" si="34"/>
        <v>41412</v>
      </c>
      <c r="D145" s="239">
        <f t="shared" si="35"/>
        <v>41412</v>
      </c>
      <c r="E145" s="166">
        <v>0.35416666666666702</v>
      </c>
      <c r="F145" s="153">
        <v>0.54166666666666696</v>
      </c>
      <c r="G145" s="153">
        <v>0.57291666666666696</v>
      </c>
      <c r="H145" s="205">
        <v>0.67708333333333337</v>
      </c>
      <c r="I145" s="194">
        <f t="shared" si="30"/>
        <v>0.18749999999999994</v>
      </c>
      <c r="J145" s="174">
        <f t="shared" si="33"/>
        <v>0.10416666666666641</v>
      </c>
      <c r="K145" s="243">
        <f t="shared" si="31"/>
        <v>0.29166666666666635</v>
      </c>
      <c r="L145" s="60">
        <f t="shared" si="32"/>
        <v>0</v>
      </c>
    </row>
    <row r="146" spans="1:12" x14ac:dyDescent="0.25">
      <c r="A146" s="266"/>
      <c r="B146" s="273"/>
      <c r="C146" s="234">
        <f t="shared" si="34"/>
        <v>41413</v>
      </c>
      <c r="D146" s="239">
        <f t="shared" si="35"/>
        <v>41413</v>
      </c>
      <c r="E146" s="166">
        <v>0.35416666666666702</v>
      </c>
      <c r="F146" s="153">
        <v>0.54166666666666696</v>
      </c>
      <c r="G146" s="153">
        <v>0.57291666666666696</v>
      </c>
      <c r="H146" s="205">
        <v>0.67708333333333337</v>
      </c>
      <c r="I146" s="194">
        <f t="shared" si="30"/>
        <v>0.18749999999999994</v>
      </c>
      <c r="J146" s="174">
        <f t="shared" si="33"/>
        <v>0.10416666666666641</v>
      </c>
      <c r="K146" s="243">
        <f t="shared" si="31"/>
        <v>0.29166666666666635</v>
      </c>
      <c r="L146" s="60">
        <f t="shared" si="32"/>
        <v>0</v>
      </c>
    </row>
    <row r="147" spans="1:12" x14ac:dyDescent="0.25">
      <c r="A147" s="266"/>
      <c r="B147" s="273"/>
      <c r="C147" s="234">
        <f t="shared" si="34"/>
        <v>41414</v>
      </c>
      <c r="D147" s="239">
        <f t="shared" si="35"/>
        <v>41414</v>
      </c>
      <c r="E147" s="166">
        <v>0.35416666666666702</v>
      </c>
      <c r="F147" s="153">
        <v>0.54166666666666696</v>
      </c>
      <c r="G147" s="153">
        <v>0.57291666666666696</v>
      </c>
      <c r="H147" s="205">
        <v>0.67708333333333337</v>
      </c>
      <c r="I147" s="194">
        <f t="shared" si="30"/>
        <v>0.18749999999999994</v>
      </c>
      <c r="J147" s="174">
        <f t="shared" si="33"/>
        <v>0.10416666666666641</v>
      </c>
      <c r="K147" s="243">
        <f t="shared" si="31"/>
        <v>0.29166666666666635</v>
      </c>
      <c r="L147" s="60">
        <f t="shared" si="32"/>
        <v>0</v>
      </c>
    </row>
    <row r="148" spans="1:12" x14ac:dyDescent="0.25">
      <c r="A148" s="266"/>
      <c r="B148" s="273"/>
      <c r="C148" s="234">
        <f t="shared" si="34"/>
        <v>41415</v>
      </c>
      <c r="D148" s="239">
        <f t="shared" si="35"/>
        <v>41415</v>
      </c>
      <c r="E148" s="166">
        <v>0.35416666666666702</v>
      </c>
      <c r="F148" s="153">
        <v>0.54166666666666696</v>
      </c>
      <c r="G148" s="153">
        <v>0.57291666666666696</v>
      </c>
      <c r="H148" s="205">
        <v>0.67708333333333337</v>
      </c>
      <c r="I148" s="194">
        <f t="shared" si="30"/>
        <v>0.18749999999999994</v>
      </c>
      <c r="J148" s="174">
        <f t="shared" si="33"/>
        <v>0.10416666666666641</v>
      </c>
      <c r="K148" s="243">
        <f t="shared" si="31"/>
        <v>0.29166666666666635</v>
      </c>
      <c r="L148" s="60">
        <f t="shared" si="32"/>
        <v>0</v>
      </c>
    </row>
    <row r="149" spans="1:12" x14ac:dyDescent="0.25">
      <c r="A149" s="266"/>
      <c r="B149" s="273"/>
      <c r="C149" s="234">
        <f t="shared" si="34"/>
        <v>41416</v>
      </c>
      <c r="D149" s="239">
        <f t="shared" si="35"/>
        <v>41416</v>
      </c>
      <c r="E149" s="166">
        <v>0.35416666666666702</v>
      </c>
      <c r="F149" s="153">
        <v>0.54166666666666696</v>
      </c>
      <c r="G149" s="153">
        <v>0.57291666666666696</v>
      </c>
      <c r="H149" s="205">
        <v>0.67708333333333337</v>
      </c>
      <c r="I149" s="194">
        <f t="shared" si="30"/>
        <v>0.18749999999999994</v>
      </c>
      <c r="J149" s="174">
        <f t="shared" si="33"/>
        <v>0.10416666666666641</v>
      </c>
      <c r="K149" s="243">
        <f t="shared" si="31"/>
        <v>0.29166666666666635</v>
      </c>
      <c r="L149" s="60">
        <f t="shared" si="32"/>
        <v>0</v>
      </c>
    </row>
    <row r="150" spans="1:12" x14ac:dyDescent="0.25">
      <c r="A150" s="266"/>
      <c r="B150" s="273"/>
      <c r="C150" s="234">
        <f t="shared" si="34"/>
        <v>41417</v>
      </c>
      <c r="D150" s="239">
        <f t="shared" si="35"/>
        <v>41417</v>
      </c>
      <c r="E150" s="166">
        <v>0.35416666666666702</v>
      </c>
      <c r="F150" s="153">
        <v>0.54166666666666696</v>
      </c>
      <c r="G150" s="153">
        <v>0.57291666666666696</v>
      </c>
      <c r="H150" s="205">
        <v>0.67708333333333337</v>
      </c>
      <c r="I150" s="194">
        <f t="shared" si="30"/>
        <v>0.18749999999999994</v>
      </c>
      <c r="J150" s="174">
        <f t="shared" si="33"/>
        <v>0.10416666666666641</v>
      </c>
      <c r="K150" s="243">
        <f t="shared" si="31"/>
        <v>0.29166666666666635</v>
      </c>
      <c r="L150" s="60">
        <f t="shared" si="32"/>
        <v>0</v>
      </c>
    </row>
    <row r="151" spans="1:12" x14ac:dyDescent="0.25">
      <c r="A151" s="266"/>
      <c r="B151" s="273"/>
      <c r="C151" s="234">
        <f t="shared" si="34"/>
        <v>41418</v>
      </c>
      <c r="D151" s="239">
        <f t="shared" si="35"/>
        <v>41418</v>
      </c>
      <c r="E151" s="166">
        <v>0.35416666666666702</v>
      </c>
      <c r="F151" s="153">
        <v>0.54166666666666696</v>
      </c>
      <c r="G151" s="153">
        <v>0.57291666666666696</v>
      </c>
      <c r="H151" s="205">
        <v>0.67708333333333337</v>
      </c>
      <c r="I151" s="194">
        <f t="shared" si="30"/>
        <v>0.18749999999999994</v>
      </c>
      <c r="J151" s="174">
        <f t="shared" si="33"/>
        <v>0.10416666666666641</v>
      </c>
      <c r="K151" s="243">
        <f t="shared" si="31"/>
        <v>0.29166666666666635</v>
      </c>
      <c r="L151" s="60">
        <f t="shared" si="32"/>
        <v>0</v>
      </c>
    </row>
    <row r="152" spans="1:12" x14ac:dyDescent="0.25">
      <c r="A152" s="266"/>
      <c r="B152" s="273"/>
      <c r="C152" s="234">
        <f t="shared" si="34"/>
        <v>41419</v>
      </c>
      <c r="D152" s="239">
        <f t="shared" si="35"/>
        <v>41419</v>
      </c>
      <c r="E152" s="166">
        <v>0.35416666666666702</v>
      </c>
      <c r="F152" s="153">
        <v>0.54166666666666696</v>
      </c>
      <c r="G152" s="153">
        <v>0.57291666666666696</v>
      </c>
      <c r="H152" s="205">
        <v>0.67708333333333337</v>
      </c>
      <c r="I152" s="194">
        <f t="shared" si="30"/>
        <v>0.18749999999999994</v>
      </c>
      <c r="J152" s="174">
        <f t="shared" si="33"/>
        <v>0.10416666666666641</v>
      </c>
      <c r="K152" s="243">
        <f t="shared" si="31"/>
        <v>0.29166666666666635</v>
      </c>
      <c r="L152" s="60">
        <f t="shared" si="32"/>
        <v>0</v>
      </c>
    </row>
    <row r="153" spans="1:12" x14ac:dyDescent="0.25">
      <c r="A153" s="266"/>
      <c r="B153" s="273"/>
      <c r="C153" s="234">
        <f t="shared" si="34"/>
        <v>41420</v>
      </c>
      <c r="D153" s="239">
        <f t="shared" si="35"/>
        <v>41420</v>
      </c>
      <c r="E153" s="166">
        <v>0.35416666666666702</v>
      </c>
      <c r="F153" s="153">
        <v>0.54166666666666696</v>
      </c>
      <c r="G153" s="153">
        <v>0.57291666666666696</v>
      </c>
      <c r="H153" s="205">
        <v>0.67708333333333337</v>
      </c>
      <c r="I153" s="194">
        <f t="shared" si="30"/>
        <v>0.18749999999999994</v>
      </c>
      <c r="J153" s="174">
        <f t="shared" si="33"/>
        <v>0.10416666666666641</v>
      </c>
      <c r="K153" s="243">
        <f t="shared" si="31"/>
        <v>0.29166666666666635</v>
      </c>
      <c r="L153" s="60">
        <f t="shared" si="32"/>
        <v>0</v>
      </c>
    </row>
    <row r="154" spans="1:12" x14ac:dyDescent="0.25">
      <c r="A154" s="266"/>
      <c r="B154" s="273"/>
      <c r="C154" s="234">
        <f t="shared" si="34"/>
        <v>41421</v>
      </c>
      <c r="D154" s="239">
        <f t="shared" si="35"/>
        <v>41421</v>
      </c>
      <c r="E154" s="166">
        <v>0.35416666666666702</v>
      </c>
      <c r="F154" s="153">
        <v>0.54166666666666696</v>
      </c>
      <c r="G154" s="153">
        <v>0.57291666666666696</v>
      </c>
      <c r="H154" s="205">
        <v>0.67708333333333337</v>
      </c>
      <c r="I154" s="194">
        <f t="shared" si="30"/>
        <v>0.18749999999999994</v>
      </c>
      <c r="J154" s="174">
        <f t="shared" si="33"/>
        <v>0.10416666666666641</v>
      </c>
      <c r="K154" s="243">
        <f t="shared" si="31"/>
        <v>0.29166666666666635</v>
      </c>
      <c r="L154" s="60">
        <f t="shared" si="32"/>
        <v>0</v>
      </c>
    </row>
    <row r="155" spans="1:12" x14ac:dyDescent="0.25">
      <c r="A155" s="266"/>
      <c r="B155" s="273"/>
      <c r="C155" s="234">
        <f t="shared" si="34"/>
        <v>41422</v>
      </c>
      <c r="D155" s="239">
        <f t="shared" si="35"/>
        <v>41422</v>
      </c>
      <c r="E155" s="166">
        <v>0.35416666666666702</v>
      </c>
      <c r="F155" s="153">
        <v>0.54166666666666696</v>
      </c>
      <c r="G155" s="153">
        <v>0.57291666666666696</v>
      </c>
      <c r="H155" s="205">
        <v>0.67708333333333337</v>
      </c>
      <c r="I155" s="194">
        <f t="shared" si="30"/>
        <v>0.18749999999999994</v>
      </c>
      <c r="J155" s="174">
        <f t="shared" si="33"/>
        <v>0.10416666666666641</v>
      </c>
      <c r="K155" s="243">
        <f t="shared" si="31"/>
        <v>0.29166666666666635</v>
      </c>
      <c r="L155" s="60">
        <f t="shared" si="32"/>
        <v>0</v>
      </c>
    </row>
    <row r="156" spans="1:12" x14ac:dyDescent="0.25">
      <c r="A156" s="266"/>
      <c r="B156" s="273"/>
      <c r="C156" s="234">
        <f t="shared" si="34"/>
        <v>41423</v>
      </c>
      <c r="D156" s="239">
        <f t="shared" si="35"/>
        <v>41423</v>
      </c>
      <c r="E156" s="166">
        <v>0.35416666666666702</v>
      </c>
      <c r="F156" s="153">
        <v>0.54166666666666696</v>
      </c>
      <c r="G156" s="153">
        <v>0.57291666666666696</v>
      </c>
      <c r="H156" s="205">
        <v>0.67708333333333337</v>
      </c>
      <c r="I156" s="194">
        <f t="shared" si="30"/>
        <v>0.18749999999999994</v>
      </c>
      <c r="J156" s="174">
        <f t="shared" si="33"/>
        <v>0.10416666666666641</v>
      </c>
      <c r="K156" s="243">
        <f t="shared" si="31"/>
        <v>0.29166666666666635</v>
      </c>
      <c r="L156" s="60">
        <f t="shared" si="32"/>
        <v>0</v>
      </c>
    </row>
    <row r="157" spans="1:12" ht="16.5" thickBot="1" x14ac:dyDescent="0.3">
      <c r="A157" s="267"/>
      <c r="B157" s="274"/>
      <c r="C157" s="235">
        <f t="shared" si="34"/>
        <v>41424</v>
      </c>
      <c r="D157" s="240">
        <f t="shared" si="35"/>
        <v>41424</v>
      </c>
      <c r="E157" s="167">
        <v>0.35416666666666702</v>
      </c>
      <c r="F157" s="154">
        <v>0.54166666666666696</v>
      </c>
      <c r="G157" s="154">
        <v>0.57291666666666696</v>
      </c>
      <c r="H157" s="206">
        <v>0.67708333333333337</v>
      </c>
      <c r="I157" s="196">
        <f t="shared" si="30"/>
        <v>0.18749999999999994</v>
      </c>
      <c r="J157" s="175">
        <f t="shared" si="33"/>
        <v>0.10416666666666641</v>
      </c>
      <c r="K157" s="244">
        <f t="shared" si="31"/>
        <v>0.29166666666666635</v>
      </c>
      <c r="L157" s="61">
        <f t="shared" si="32"/>
        <v>0</v>
      </c>
    </row>
    <row r="158" spans="1:12" x14ac:dyDescent="0.25">
      <c r="A158" s="268">
        <v>6</v>
      </c>
      <c r="B158" s="272" t="s">
        <v>66</v>
      </c>
      <c r="C158" s="233">
        <f>DATE($D$5,A158,1)</f>
        <v>41425</v>
      </c>
      <c r="D158" s="241">
        <f>DATE($D$5,A158,1)</f>
        <v>41425</v>
      </c>
      <c r="E158" s="165">
        <v>0.35416666666666669</v>
      </c>
      <c r="F158" s="152">
        <v>0.54166666666666663</v>
      </c>
      <c r="G158" s="152">
        <v>0.57291666666666663</v>
      </c>
      <c r="H158" s="204">
        <v>0.67708333333333304</v>
      </c>
      <c r="I158" s="192">
        <f t="shared" si="30"/>
        <v>0.18749999999999994</v>
      </c>
      <c r="J158" s="173">
        <f t="shared" si="33"/>
        <v>0.10416666666666641</v>
      </c>
      <c r="K158" s="242">
        <f t="shared" si="31"/>
        <v>0.29166666666666635</v>
      </c>
      <c r="L158" s="59">
        <f t="shared" si="32"/>
        <v>0</v>
      </c>
    </row>
    <row r="159" spans="1:12" x14ac:dyDescent="0.25">
      <c r="A159" s="266"/>
      <c r="B159" s="273"/>
      <c r="C159" s="234">
        <f t="shared" si="34"/>
        <v>41426</v>
      </c>
      <c r="D159" s="239">
        <f t="shared" si="35"/>
        <v>41426</v>
      </c>
      <c r="E159" s="166">
        <v>0.35416666666666669</v>
      </c>
      <c r="F159" s="153">
        <v>0.54166666666666663</v>
      </c>
      <c r="G159" s="153">
        <v>0.57291666666666663</v>
      </c>
      <c r="H159" s="205">
        <v>0.67708333333333337</v>
      </c>
      <c r="I159" s="194">
        <f t="shared" si="30"/>
        <v>0.18749999999999994</v>
      </c>
      <c r="J159" s="174">
        <f t="shared" si="33"/>
        <v>0.10416666666666674</v>
      </c>
      <c r="K159" s="243">
        <f t="shared" si="31"/>
        <v>0.29166666666666669</v>
      </c>
      <c r="L159" s="60">
        <f t="shared" si="32"/>
        <v>0</v>
      </c>
    </row>
    <row r="160" spans="1:12" x14ac:dyDescent="0.25">
      <c r="A160" s="266"/>
      <c r="B160" s="273"/>
      <c r="C160" s="234">
        <f t="shared" si="34"/>
        <v>41427</v>
      </c>
      <c r="D160" s="239">
        <f t="shared" si="35"/>
        <v>41427</v>
      </c>
      <c r="E160" s="166">
        <v>0.35416666666666702</v>
      </c>
      <c r="F160" s="153">
        <v>0.54166666666666696</v>
      </c>
      <c r="G160" s="153">
        <v>0.57291666666666696</v>
      </c>
      <c r="H160" s="205">
        <v>0.67708333333333337</v>
      </c>
      <c r="I160" s="194">
        <f t="shared" si="30"/>
        <v>0.18749999999999994</v>
      </c>
      <c r="J160" s="174">
        <f t="shared" si="33"/>
        <v>0.10416666666666641</v>
      </c>
      <c r="K160" s="243">
        <f t="shared" si="31"/>
        <v>0.29166666666666635</v>
      </c>
      <c r="L160" s="60">
        <f t="shared" si="32"/>
        <v>0</v>
      </c>
    </row>
    <row r="161" spans="1:12" x14ac:dyDescent="0.25">
      <c r="A161" s="266"/>
      <c r="B161" s="273"/>
      <c r="C161" s="234">
        <f t="shared" si="34"/>
        <v>41428</v>
      </c>
      <c r="D161" s="239">
        <f t="shared" si="35"/>
        <v>41428</v>
      </c>
      <c r="E161" s="166">
        <v>0.35416666666666702</v>
      </c>
      <c r="F161" s="153">
        <v>0.54166666666666696</v>
      </c>
      <c r="G161" s="153">
        <v>0.57291666666666696</v>
      </c>
      <c r="H161" s="205">
        <v>0.67708333333333337</v>
      </c>
      <c r="I161" s="194">
        <f t="shared" si="30"/>
        <v>0.18749999999999994</v>
      </c>
      <c r="J161" s="174">
        <f t="shared" si="33"/>
        <v>0.10416666666666641</v>
      </c>
      <c r="K161" s="243">
        <f t="shared" si="31"/>
        <v>0.29166666666666635</v>
      </c>
      <c r="L161" s="60">
        <f t="shared" si="32"/>
        <v>0</v>
      </c>
    </row>
    <row r="162" spans="1:12" x14ac:dyDescent="0.25">
      <c r="A162" s="266"/>
      <c r="B162" s="273"/>
      <c r="C162" s="234">
        <f t="shared" si="34"/>
        <v>41429</v>
      </c>
      <c r="D162" s="239">
        <f t="shared" si="35"/>
        <v>41429</v>
      </c>
      <c r="E162" s="166">
        <v>0.35416666666666702</v>
      </c>
      <c r="F162" s="153">
        <v>0.54166666666666696</v>
      </c>
      <c r="G162" s="153">
        <v>0.57291666666666696</v>
      </c>
      <c r="H162" s="205">
        <v>0.67708333333333337</v>
      </c>
      <c r="I162" s="194">
        <f t="shared" si="30"/>
        <v>0.18749999999999994</v>
      </c>
      <c r="J162" s="174">
        <f t="shared" si="33"/>
        <v>0.10416666666666641</v>
      </c>
      <c r="K162" s="243">
        <f t="shared" si="31"/>
        <v>0.29166666666666635</v>
      </c>
      <c r="L162" s="60">
        <f t="shared" si="32"/>
        <v>0</v>
      </c>
    </row>
    <row r="163" spans="1:12" x14ac:dyDescent="0.25">
      <c r="A163" s="266"/>
      <c r="B163" s="273"/>
      <c r="C163" s="234">
        <f t="shared" si="34"/>
        <v>41430</v>
      </c>
      <c r="D163" s="239">
        <f t="shared" si="35"/>
        <v>41430</v>
      </c>
      <c r="E163" s="166">
        <v>0.35416666666666702</v>
      </c>
      <c r="F163" s="153">
        <v>0.54166666666666696</v>
      </c>
      <c r="G163" s="153">
        <v>0.57291666666666696</v>
      </c>
      <c r="H163" s="205">
        <v>0.67708333333333337</v>
      </c>
      <c r="I163" s="194">
        <f t="shared" si="30"/>
        <v>0.18749999999999994</v>
      </c>
      <c r="J163" s="174">
        <f t="shared" si="33"/>
        <v>0.10416666666666641</v>
      </c>
      <c r="K163" s="243">
        <f t="shared" si="31"/>
        <v>0.29166666666666635</v>
      </c>
      <c r="L163" s="60">
        <f t="shared" si="32"/>
        <v>0</v>
      </c>
    </row>
    <row r="164" spans="1:12" x14ac:dyDescent="0.25">
      <c r="A164" s="266"/>
      <c r="B164" s="273"/>
      <c r="C164" s="234">
        <f t="shared" si="34"/>
        <v>41431</v>
      </c>
      <c r="D164" s="239">
        <f t="shared" si="35"/>
        <v>41431</v>
      </c>
      <c r="E164" s="166">
        <v>0.35416666666666702</v>
      </c>
      <c r="F164" s="153">
        <v>0.54166666666666696</v>
      </c>
      <c r="G164" s="153">
        <v>0.57291666666666696</v>
      </c>
      <c r="H164" s="205">
        <v>0.67708333333333337</v>
      </c>
      <c r="I164" s="194">
        <f t="shared" si="30"/>
        <v>0.18749999999999994</v>
      </c>
      <c r="J164" s="174">
        <f t="shared" si="33"/>
        <v>0.10416666666666641</v>
      </c>
      <c r="K164" s="243">
        <f t="shared" si="31"/>
        <v>0.29166666666666635</v>
      </c>
      <c r="L164" s="60">
        <f t="shared" si="32"/>
        <v>0</v>
      </c>
    </row>
    <row r="165" spans="1:12" x14ac:dyDescent="0.25">
      <c r="A165" s="266"/>
      <c r="B165" s="273"/>
      <c r="C165" s="234">
        <f t="shared" si="34"/>
        <v>41432</v>
      </c>
      <c r="D165" s="239">
        <f t="shared" si="35"/>
        <v>41432</v>
      </c>
      <c r="E165" s="166">
        <v>0.35416666666666702</v>
      </c>
      <c r="F165" s="153">
        <v>0.54166666666666696</v>
      </c>
      <c r="G165" s="153">
        <v>0.57291666666666696</v>
      </c>
      <c r="H165" s="205">
        <v>0.67708333333333337</v>
      </c>
      <c r="I165" s="194">
        <f t="shared" si="30"/>
        <v>0.18749999999999994</v>
      </c>
      <c r="J165" s="174">
        <f t="shared" si="33"/>
        <v>0.10416666666666641</v>
      </c>
      <c r="K165" s="243">
        <f t="shared" si="31"/>
        <v>0.29166666666666635</v>
      </c>
      <c r="L165" s="60">
        <f t="shared" si="32"/>
        <v>0</v>
      </c>
    </row>
    <row r="166" spans="1:12" x14ac:dyDescent="0.25">
      <c r="A166" s="266"/>
      <c r="B166" s="273"/>
      <c r="C166" s="234">
        <f t="shared" si="34"/>
        <v>41433</v>
      </c>
      <c r="D166" s="239">
        <f t="shared" si="35"/>
        <v>41433</v>
      </c>
      <c r="E166" s="166">
        <v>0.35416666666666702</v>
      </c>
      <c r="F166" s="153">
        <v>0.54166666666666696</v>
      </c>
      <c r="G166" s="153">
        <v>0.57291666666666696</v>
      </c>
      <c r="H166" s="205">
        <v>0.67708333333333337</v>
      </c>
      <c r="I166" s="194">
        <f t="shared" si="30"/>
        <v>0.18749999999999994</v>
      </c>
      <c r="J166" s="174">
        <f t="shared" si="33"/>
        <v>0.10416666666666641</v>
      </c>
      <c r="K166" s="243">
        <f t="shared" si="31"/>
        <v>0.29166666666666635</v>
      </c>
      <c r="L166" s="60">
        <f t="shared" si="32"/>
        <v>0</v>
      </c>
    </row>
    <row r="167" spans="1:12" x14ac:dyDescent="0.25">
      <c r="A167" s="266"/>
      <c r="B167" s="273"/>
      <c r="C167" s="234">
        <f t="shared" si="34"/>
        <v>41434</v>
      </c>
      <c r="D167" s="239">
        <f t="shared" si="35"/>
        <v>41434</v>
      </c>
      <c r="E167" s="166">
        <v>0.35416666666666702</v>
      </c>
      <c r="F167" s="153">
        <v>0.54166666666666696</v>
      </c>
      <c r="G167" s="153">
        <v>0.57291666666666696</v>
      </c>
      <c r="H167" s="205">
        <v>0.67708333333333337</v>
      </c>
      <c r="I167" s="194">
        <f t="shared" si="30"/>
        <v>0.18749999999999994</v>
      </c>
      <c r="J167" s="174">
        <f t="shared" si="33"/>
        <v>0.10416666666666641</v>
      </c>
      <c r="K167" s="243">
        <f t="shared" si="31"/>
        <v>0.29166666666666635</v>
      </c>
      <c r="L167" s="60">
        <f t="shared" si="32"/>
        <v>0</v>
      </c>
    </row>
    <row r="168" spans="1:12" x14ac:dyDescent="0.25">
      <c r="A168" s="266"/>
      <c r="B168" s="273"/>
      <c r="C168" s="234">
        <f t="shared" si="34"/>
        <v>41435</v>
      </c>
      <c r="D168" s="239">
        <f t="shared" si="35"/>
        <v>41435</v>
      </c>
      <c r="E168" s="166">
        <v>0.35416666666666702</v>
      </c>
      <c r="F168" s="153">
        <v>0.54166666666666696</v>
      </c>
      <c r="G168" s="153">
        <v>0.57291666666666696</v>
      </c>
      <c r="H168" s="205">
        <v>0.67708333333333337</v>
      </c>
      <c r="I168" s="194">
        <f t="shared" si="30"/>
        <v>0.18749999999999994</v>
      </c>
      <c r="J168" s="174">
        <f t="shared" si="33"/>
        <v>0.10416666666666641</v>
      </c>
      <c r="K168" s="243">
        <f t="shared" si="31"/>
        <v>0.29166666666666635</v>
      </c>
      <c r="L168" s="60">
        <f t="shared" si="32"/>
        <v>0</v>
      </c>
    </row>
    <row r="169" spans="1:12" x14ac:dyDescent="0.25">
      <c r="A169" s="266"/>
      <c r="B169" s="273"/>
      <c r="C169" s="234">
        <f t="shared" si="34"/>
        <v>41436</v>
      </c>
      <c r="D169" s="239">
        <f t="shared" si="35"/>
        <v>41436</v>
      </c>
      <c r="E169" s="166">
        <v>0.35416666666666702</v>
      </c>
      <c r="F169" s="153">
        <v>0.54166666666666696</v>
      </c>
      <c r="G169" s="153">
        <v>0.57291666666666696</v>
      </c>
      <c r="H169" s="205">
        <v>0.67708333333333337</v>
      </c>
      <c r="I169" s="194">
        <f t="shared" si="30"/>
        <v>0.18749999999999994</v>
      </c>
      <c r="J169" s="174">
        <f t="shared" si="33"/>
        <v>0.10416666666666641</v>
      </c>
      <c r="K169" s="243">
        <f t="shared" si="31"/>
        <v>0.29166666666666635</v>
      </c>
      <c r="L169" s="60">
        <f t="shared" si="32"/>
        <v>0</v>
      </c>
    </row>
    <row r="170" spans="1:12" x14ac:dyDescent="0.25">
      <c r="A170" s="266"/>
      <c r="B170" s="273"/>
      <c r="C170" s="234">
        <f t="shared" si="34"/>
        <v>41437</v>
      </c>
      <c r="D170" s="239">
        <f t="shared" si="35"/>
        <v>41437</v>
      </c>
      <c r="E170" s="166">
        <v>0.35416666666666702</v>
      </c>
      <c r="F170" s="153">
        <v>0.54166666666666696</v>
      </c>
      <c r="G170" s="153">
        <v>0.57291666666666696</v>
      </c>
      <c r="H170" s="205">
        <v>0.67708333333333337</v>
      </c>
      <c r="I170" s="194">
        <f t="shared" si="30"/>
        <v>0.18749999999999994</v>
      </c>
      <c r="J170" s="174">
        <f t="shared" si="33"/>
        <v>0.10416666666666641</v>
      </c>
      <c r="K170" s="243">
        <f t="shared" si="31"/>
        <v>0.29166666666666635</v>
      </c>
      <c r="L170" s="60">
        <f t="shared" si="32"/>
        <v>0</v>
      </c>
    </row>
    <row r="171" spans="1:12" x14ac:dyDescent="0.25">
      <c r="A171" s="266"/>
      <c r="B171" s="273"/>
      <c r="C171" s="234">
        <f t="shared" si="34"/>
        <v>41438</v>
      </c>
      <c r="D171" s="239">
        <f t="shared" si="35"/>
        <v>41438</v>
      </c>
      <c r="E171" s="166">
        <v>0.35416666666666702</v>
      </c>
      <c r="F171" s="153">
        <v>0.54166666666666696</v>
      </c>
      <c r="G171" s="153">
        <v>0.57291666666666696</v>
      </c>
      <c r="H171" s="205">
        <v>0.67708333333333337</v>
      </c>
      <c r="I171" s="194">
        <f t="shared" si="30"/>
        <v>0.18749999999999994</v>
      </c>
      <c r="J171" s="174">
        <f t="shared" si="33"/>
        <v>0.10416666666666641</v>
      </c>
      <c r="K171" s="243">
        <f t="shared" si="31"/>
        <v>0.29166666666666635</v>
      </c>
      <c r="L171" s="60">
        <f t="shared" si="32"/>
        <v>0</v>
      </c>
    </row>
    <row r="172" spans="1:12" x14ac:dyDescent="0.25">
      <c r="A172" s="266"/>
      <c r="B172" s="273"/>
      <c r="C172" s="234">
        <f t="shared" si="34"/>
        <v>41439</v>
      </c>
      <c r="D172" s="239">
        <f t="shared" si="35"/>
        <v>41439</v>
      </c>
      <c r="E172" s="166">
        <v>0.35416666666666702</v>
      </c>
      <c r="F172" s="153">
        <v>0.54166666666666696</v>
      </c>
      <c r="G172" s="153">
        <v>0.57291666666666696</v>
      </c>
      <c r="H172" s="205">
        <v>0.67708333333333337</v>
      </c>
      <c r="I172" s="194">
        <f t="shared" si="30"/>
        <v>0.18749999999999994</v>
      </c>
      <c r="J172" s="174">
        <f t="shared" si="33"/>
        <v>0.10416666666666641</v>
      </c>
      <c r="K172" s="243">
        <f t="shared" si="31"/>
        <v>0.29166666666666635</v>
      </c>
      <c r="L172" s="60">
        <f t="shared" si="32"/>
        <v>0</v>
      </c>
    </row>
    <row r="173" spans="1:12" x14ac:dyDescent="0.25">
      <c r="A173" s="266"/>
      <c r="B173" s="273"/>
      <c r="C173" s="234">
        <f t="shared" si="34"/>
        <v>41440</v>
      </c>
      <c r="D173" s="239">
        <f t="shared" si="35"/>
        <v>41440</v>
      </c>
      <c r="E173" s="166">
        <v>0.35416666666666702</v>
      </c>
      <c r="F173" s="153">
        <v>0.54166666666666696</v>
      </c>
      <c r="G173" s="153">
        <v>0.57291666666666696</v>
      </c>
      <c r="H173" s="205">
        <v>0.67708333333333337</v>
      </c>
      <c r="I173" s="194">
        <f t="shared" si="30"/>
        <v>0.18749999999999994</v>
      </c>
      <c r="J173" s="174">
        <f t="shared" si="33"/>
        <v>0.10416666666666641</v>
      </c>
      <c r="K173" s="243">
        <f t="shared" si="31"/>
        <v>0.29166666666666635</v>
      </c>
      <c r="L173" s="60">
        <f t="shared" si="32"/>
        <v>0</v>
      </c>
    </row>
    <row r="174" spans="1:12" x14ac:dyDescent="0.25">
      <c r="A174" s="266"/>
      <c r="B174" s="273"/>
      <c r="C174" s="234">
        <f t="shared" si="34"/>
        <v>41441</v>
      </c>
      <c r="D174" s="239">
        <f t="shared" si="35"/>
        <v>41441</v>
      </c>
      <c r="E174" s="166">
        <v>0.35416666666666702</v>
      </c>
      <c r="F174" s="153">
        <v>0.54166666666666696</v>
      </c>
      <c r="G174" s="153">
        <v>0.57291666666666696</v>
      </c>
      <c r="H174" s="205">
        <v>0.67708333333333337</v>
      </c>
      <c r="I174" s="194">
        <f t="shared" si="30"/>
        <v>0.18749999999999994</v>
      </c>
      <c r="J174" s="174">
        <f t="shared" si="33"/>
        <v>0.10416666666666641</v>
      </c>
      <c r="K174" s="243">
        <f t="shared" si="31"/>
        <v>0.29166666666666635</v>
      </c>
      <c r="L174" s="60">
        <f t="shared" si="32"/>
        <v>0</v>
      </c>
    </row>
    <row r="175" spans="1:12" x14ac:dyDescent="0.25">
      <c r="A175" s="266"/>
      <c r="B175" s="273"/>
      <c r="C175" s="234">
        <f t="shared" si="34"/>
        <v>41442</v>
      </c>
      <c r="D175" s="239">
        <f t="shared" si="35"/>
        <v>41442</v>
      </c>
      <c r="E175" s="166">
        <v>0.35416666666666702</v>
      </c>
      <c r="F175" s="153">
        <v>0.54166666666666696</v>
      </c>
      <c r="G175" s="153">
        <v>0.57291666666666696</v>
      </c>
      <c r="H175" s="205">
        <v>0.67708333333333337</v>
      </c>
      <c r="I175" s="194">
        <f t="shared" si="30"/>
        <v>0.18749999999999994</v>
      </c>
      <c r="J175" s="174">
        <f t="shared" si="33"/>
        <v>0.10416666666666641</v>
      </c>
      <c r="K175" s="243">
        <f t="shared" si="31"/>
        <v>0.29166666666666635</v>
      </c>
      <c r="L175" s="60">
        <f t="shared" si="32"/>
        <v>0</v>
      </c>
    </row>
    <row r="176" spans="1:12" x14ac:dyDescent="0.25">
      <c r="A176" s="266"/>
      <c r="B176" s="273"/>
      <c r="C176" s="234">
        <f t="shared" si="34"/>
        <v>41443</v>
      </c>
      <c r="D176" s="239">
        <f t="shared" si="35"/>
        <v>41443</v>
      </c>
      <c r="E176" s="166">
        <v>0.35416666666666702</v>
      </c>
      <c r="F176" s="153">
        <v>0.54166666666666696</v>
      </c>
      <c r="G176" s="153">
        <v>0.57291666666666696</v>
      </c>
      <c r="H176" s="205">
        <v>0.67708333333333337</v>
      </c>
      <c r="I176" s="194">
        <f t="shared" si="30"/>
        <v>0.18749999999999994</v>
      </c>
      <c r="J176" s="174">
        <f t="shared" si="33"/>
        <v>0.10416666666666641</v>
      </c>
      <c r="K176" s="243">
        <f t="shared" si="31"/>
        <v>0.29166666666666635</v>
      </c>
      <c r="L176" s="60">
        <f t="shared" si="32"/>
        <v>0</v>
      </c>
    </row>
    <row r="177" spans="1:12" x14ac:dyDescent="0.25">
      <c r="A177" s="266"/>
      <c r="B177" s="273"/>
      <c r="C177" s="234">
        <f t="shared" si="34"/>
        <v>41444</v>
      </c>
      <c r="D177" s="239">
        <f t="shared" si="35"/>
        <v>41444</v>
      </c>
      <c r="E177" s="166">
        <v>0.35416666666666702</v>
      </c>
      <c r="F177" s="153">
        <v>0.54166666666666696</v>
      </c>
      <c r="G177" s="153">
        <v>0.57291666666666696</v>
      </c>
      <c r="H177" s="205">
        <v>0.67708333333333337</v>
      </c>
      <c r="I177" s="194">
        <f t="shared" si="30"/>
        <v>0.18749999999999994</v>
      </c>
      <c r="J177" s="174">
        <f t="shared" si="33"/>
        <v>0.10416666666666641</v>
      </c>
      <c r="K177" s="243">
        <f t="shared" si="31"/>
        <v>0.29166666666666635</v>
      </c>
      <c r="L177" s="60">
        <f t="shared" si="32"/>
        <v>0</v>
      </c>
    </row>
    <row r="178" spans="1:12" x14ac:dyDescent="0.25">
      <c r="A178" s="266"/>
      <c r="B178" s="273"/>
      <c r="C178" s="234">
        <f t="shared" si="34"/>
        <v>41445</v>
      </c>
      <c r="D178" s="239">
        <f t="shared" si="35"/>
        <v>41445</v>
      </c>
      <c r="E178" s="166">
        <v>0.35416666666666702</v>
      </c>
      <c r="F178" s="153">
        <v>0.54166666666666696</v>
      </c>
      <c r="G178" s="153">
        <v>0.57291666666666696</v>
      </c>
      <c r="H178" s="205">
        <v>0.67708333333333337</v>
      </c>
      <c r="I178" s="194">
        <f t="shared" si="30"/>
        <v>0.18749999999999994</v>
      </c>
      <c r="J178" s="174">
        <f t="shared" si="33"/>
        <v>0.10416666666666641</v>
      </c>
      <c r="K178" s="243">
        <f t="shared" si="31"/>
        <v>0.29166666666666635</v>
      </c>
      <c r="L178" s="60">
        <f t="shared" si="32"/>
        <v>0</v>
      </c>
    </row>
    <row r="179" spans="1:12" x14ac:dyDescent="0.25">
      <c r="A179" s="266"/>
      <c r="B179" s="273"/>
      <c r="C179" s="234">
        <f t="shared" si="34"/>
        <v>41446</v>
      </c>
      <c r="D179" s="239">
        <f t="shared" si="35"/>
        <v>41446</v>
      </c>
      <c r="E179" s="166">
        <v>0.35416666666666702</v>
      </c>
      <c r="F179" s="153">
        <v>0.54166666666666696</v>
      </c>
      <c r="G179" s="153">
        <v>0.57291666666666696</v>
      </c>
      <c r="H179" s="205">
        <v>0.67708333333333337</v>
      </c>
      <c r="I179" s="194">
        <f t="shared" si="30"/>
        <v>0.18749999999999994</v>
      </c>
      <c r="J179" s="174">
        <f t="shared" si="33"/>
        <v>0.10416666666666641</v>
      </c>
      <c r="K179" s="243">
        <f t="shared" si="31"/>
        <v>0.29166666666666635</v>
      </c>
      <c r="L179" s="60">
        <f t="shared" si="32"/>
        <v>0</v>
      </c>
    </row>
    <row r="180" spans="1:12" x14ac:dyDescent="0.25">
      <c r="A180" s="266"/>
      <c r="B180" s="273"/>
      <c r="C180" s="234">
        <f t="shared" si="34"/>
        <v>41447</v>
      </c>
      <c r="D180" s="239">
        <f t="shared" si="35"/>
        <v>41447</v>
      </c>
      <c r="E180" s="166">
        <v>0.35416666666666702</v>
      </c>
      <c r="F180" s="153">
        <v>0.54166666666666696</v>
      </c>
      <c r="G180" s="153">
        <v>0.57291666666666696</v>
      </c>
      <c r="H180" s="205">
        <v>0.67708333333333337</v>
      </c>
      <c r="I180" s="194">
        <f t="shared" si="30"/>
        <v>0.18749999999999994</v>
      </c>
      <c r="J180" s="174">
        <f t="shared" si="33"/>
        <v>0.10416666666666641</v>
      </c>
      <c r="K180" s="243">
        <f t="shared" si="31"/>
        <v>0.29166666666666635</v>
      </c>
      <c r="L180" s="60">
        <f t="shared" si="32"/>
        <v>0</v>
      </c>
    </row>
    <row r="181" spans="1:12" x14ac:dyDescent="0.25">
      <c r="A181" s="266"/>
      <c r="B181" s="273"/>
      <c r="C181" s="234">
        <f t="shared" si="34"/>
        <v>41448</v>
      </c>
      <c r="D181" s="239">
        <f t="shared" si="35"/>
        <v>41448</v>
      </c>
      <c r="E181" s="166">
        <v>0.35416666666666702</v>
      </c>
      <c r="F181" s="153">
        <v>0.54166666666666696</v>
      </c>
      <c r="G181" s="153">
        <v>0.57291666666666696</v>
      </c>
      <c r="H181" s="205">
        <v>0.67708333333333337</v>
      </c>
      <c r="I181" s="194">
        <f t="shared" si="30"/>
        <v>0.18749999999999994</v>
      </c>
      <c r="J181" s="174">
        <f t="shared" si="33"/>
        <v>0.10416666666666641</v>
      </c>
      <c r="K181" s="243">
        <f t="shared" si="31"/>
        <v>0.29166666666666635</v>
      </c>
      <c r="L181" s="60">
        <f t="shared" si="32"/>
        <v>0</v>
      </c>
    </row>
    <row r="182" spans="1:12" x14ac:dyDescent="0.25">
      <c r="A182" s="266"/>
      <c r="B182" s="273"/>
      <c r="C182" s="234">
        <f t="shared" si="34"/>
        <v>41449</v>
      </c>
      <c r="D182" s="239">
        <f t="shared" si="35"/>
        <v>41449</v>
      </c>
      <c r="E182" s="166">
        <v>0.35416666666666702</v>
      </c>
      <c r="F182" s="153">
        <v>0.54166666666666696</v>
      </c>
      <c r="G182" s="153">
        <v>0.57291666666666696</v>
      </c>
      <c r="H182" s="205">
        <v>0.67708333333333337</v>
      </c>
      <c r="I182" s="194">
        <f t="shared" si="30"/>
        <v>0.18749999999999994</v>
      </c>
      <c r="J182" s="174">
        <f t="shared" si="33"/>
        <v>0.10416666666666641</v>
      </c>
      <c r="K182" s="243">
        <f t="shared" si="31"/>
        <v>0.29166666666666635</v>
      </c>
      <c r="L182" s="60">
        <f t="shared" si="32"/>
        <v>0</v>
      </c>
    </row>
    <row r="183" spans="1:12" x14ac:dyDescent="0.25">
      <c r="A183" s="266"/>
      <c r="B183" s="273"/>
      <c r="C183" s="234">
        <f t="shared" si="34"/>
        <v>41450</v>
      </c>
      <c r="D183" s="239">
        <f t="shared" si="35"/>
        <v>41450</v>
      </c>
      <c r="E183" s="166">
        <v>0.35416666666666702</v>
      </c>
      <c r="F183" s="153">
        <v>0.54166666666666696</v>
      </c>
      <c r="G183" s="153">
        <v>0.57291666666666696</v>
      </c>
      <c r="H183" s="205">
        <v>0.67708333333333337</v>
      </c>
      <c r="I183" s="194">
        <f t="shared" si="30"/>
        <v>0.18749999999999994</v>
      </c>
      <c r="J183" s="174">
        <f t="shared" si="33"/>
        <v>0.10416666666666641</v>
      </c>
      <c r="K183" s="243">
        <f t="shared" si="31"/>
        <v>0.29166666666666635</v>
      </c>
      <c r="L183" s="60">
        <f t="shared" si="32"/>
        <v>0</v>
      </c>
    </row>
    <row r="184" spans="1:12" x14ac:dyDescent="0.25">
      <c r="A184" s="266"/>
      <c r="B184" s="273"/>
      <c r="C184" s="234">
        <f t="shared" si="34"/>
        <v>41451</v>
      </c>
      <c r="D184" s="239">
        <f t="shared" si="35"/>
        <v>41451</v>
      </c>
      <c r="E184" s="166">
        <v>0.35416666666666702</v>
      </c>
      <c r="F184" s="153">
        <v>0.54166666666666696</v>
      </c>
      <c r="G184" s="153">
        <v>0.57291666666666696</v>
      </c>
      <c r="H184" s="205">
        <v>0.67708333333333337</v>
      </c>
      <c r="I184" s="194">
        <f t="shared" si="30"/>
        <v>0.18749999999999994</v>
      </c>
      <c r="J184" s="174">
        <f t="shared" si="33"/>
        <v>0.10416666666666641</v>
      </c>
      <c r="K184" s="243">
        <f t="shared" si="31"/>
        <v>0.29166666666666635</v>
      </c>
      <c r="L184" s="60">
        <f t="shared" si="32"/>
        <v>0</v>
      </c>
    </row>
    <row r="185" spans="1:12" x14ac:dyDescent="0.25">
      <c r="A185" s="266"/>
      <c r="B185" s="273"/>
      <c r="C185" s="234">
        <f t="shared" si="34"/>
        <v>41452</v>
      </c>
      <c r="D185" s="239">
        <f t="shared" si="35"/>
        <v>41452</v>
      </c>
      <c r="E185" s="166">
        <v>0.35416666666666702</v>
      </c>
      <c r="F185" s="153">
        <v>0.54166666666666696</v>
      </c>
      <c r="G185" s="153">
        <v>0.57291666666666696</v>
      </c>
      <c r="H185" s="205">
        <v>0.67708333333333337</v>
      </c>
      <c r="I185" s="194">
        <f t="shared" si="30"/>
        <v>0.18749999999999994</v>
      </c>
      <c r="J185" s="174">
        <f t="shared" si="33"/>
        <v>0.10416666666666641</v>
      </c>
      <c r="K185" s="243">
        <f t="shared" si="31"/>
        <v>0.29166666666666635</v>
      </c>
      <c r="L185" s="60">
        <f t="shared" si="32"/>
        <v>0</v>
      </c>
    </row>
    <row r="186" spans="1:12" x14ac:dyDescent="0.25">
      <c r="A186" s="266"/>
      <c r="B186" s="273"/>
      <c r="C186" s="234">
        <f t="shared" si="34"/>
        <v>41453</v>
      </c>
      <c r="D186" s="239">
        <f t="shared" si="35"/>
        <v>41453</v>
      </c>
      <c r="E186" s="166">
        <v>0.35416666666666702</v>
      </c>
      <c r="F186" s="153">
        <v>0.54166666666666696</v>
      </c>
      <c r="G186" s="153">
        <v>0.57291666666666696</v>
      </c>
      <c r="H186" s="205">
        <v>0.67708333333333337</v>
      </c>
      <c r="I186" s="194">
        <f t="shared" si="30"/>
        <v>0.18749999999999994</v>
      </c>
      <c r="J186" s="174">
        <f t="shared" si="33"/>
        <v>0.10416666666666641</v>
      </c>
      <c r="K186" s="243">
        <f t="shared" si="31"/>
        <v>0.29166666666666635</v>
      </c>
      <c r="L186" s="60">
        <f t="shared" si="32"/>
        <v>0</v>
      </c>
    </row>
    <row r="187" spans="1:12" ht="16.5" thickBot="1" x14ac:dyDescent="0.3">
      <c r="A187" s="267"/>
      <c r="B187" s="274"/>
      <c r="C187" s="235">
        <f t="shared" si="34"/>
        <v>41454</v>
      </c>
      <c r="D187" s="240">
        <f t="shared" si="35"/>
        <v>41454</v>
      </c>
      <c r="E187" s="166">
        <v>0.35416666666666702</v>
      </c>
      <c r="F187" s="153">
        <v>0.54166666666666696</v>
      </c>
      <c r="G187" s="153">
        <v>0.57291666666666696</v>
      </c>
      <c r="H187" s="205">
        <v>0.67708333333333337</v>
      </c>
      <c r="I187" s="196">
        <f t="shared" si="30"/>
        <v>0.18749999999999994</v>
      </c>
      <c r="J187" s="175">
        <f t="shared" si="33"/>
        <v>0.10416666666666641</v>
      </c>
      <c r="K187" s="244">
        <f t="shared" si="31"/>
        <v>0.29166666666666635</v>
      </c>
      <c r="L187" s="61">
        <f t="shared" si="32"/>
        <v>0</v>
      </c>
    </row>
    <row r="188" spans="1:12" x14ac:dyDescent="0.25">
      <c r="A188" s="268">
        <v>7</v>
      </c>
      <c r="B188" s="272" t="s">
        <v>67</v>
      </c>
      <c r="C188" s="233">
        <f>DATE($D$5,A188,1)</f>
        <v>41455</v>
      </c>
      <c r="D188" s="241">
        <f>DATE($D$5,A188,1)</f>
        <v>41455</v>
      </c>
      <c r="E188" s="165">
        <v>0.35416666666666669</v>
      </c>
      <c r="F188" s="152">
        <v>0.54166666666666663</v>
      </c>
      <c r="G188" s="152">
        <v>0.57291666666666663</v>
      </c>
      <c r="H188" s="204">
        <v>0.67708333333333304</v>
      </c>
      <c r="I188" s="192">
        <f t="shared" si="30"/>
        <v>0.18749999999999994</v>
      </c>
      <c r="J188" s="173">
        <f t="shared" si="33"/>
        <v>0.10416666666666641</v>
      </c>
      <c r="K188" s="242">
        <f t="shared" si="31"/>
        <v>0.29166666666666635</v>
      </c>
      <c r="L188" s="59">
        <f t="shared" si="32"/>
        <v>0</v>
      </c>
    </row>
    <row r="189" spans="1:12" x14ac:dyDescent="0.25">
      <c r="A189" s="266"/>
      <c r="B189" s="273"/>
      <c r="C189" s="234">
        <f t="shared" si="34"/>
        <v>41456</v>
      </c>
      <c r="D189" s="239">
        <f t="shared" si="35"/>
        <v>41456</v>
      </c>
      <c r="E189" s="166">
        <v>0.35416666666666669</v>
      </c>
      <c r="F189" s="153">
        <v>0.54166666666666663</v>
      </c>
      <c r="G189" s="153">
        <v>0.57291666666666663</v>
      </c>
      <c r="H189" s="205">
        <v>0.67708333333333337</v>
      </c>
      <c r="I189" s="194">
        <f t="shared" si="30"/>
        <v>0.18749999999999994</v>
      </c>
      <c r="J189" s="174">
        <f t="shared" si="33"/>
        <v>0.10416666666666674</v>
      </c>
      <c r="K189" s="243">
        <f t="shared" si="31"/>
        <v>0.29166666666666669</v>
      </c>
      <c r="L189" s="60">
        <f t="shared" si="32"/>
        <v>0</v>
      </c>
    </row>
    <row r="190" spans="1:12" x14ac:dyDescent="0.25">
      <c r="A190" s="266"/>
      <c r="B190" s="273"/>
      <c r="C190" s="234">
        <f t="shared" si="34"/>
        <v>41457</v>
      </c>
      <c r="D190" s="239">
        <f t="shared" si="35"/>
        <v>41457</v>
      </c>
      <c r="E190" s="166">
        <v>0.35416666666666702</v>
      </c>
      <c r="F190" s="153">
        <v>0.54166666666666696</v>
      </c>
      <c r="G190" s="153">
        <v>0.57291666666666696</v>
      </c>
      <c r="H190" s="205">
        <v>0.67708333333333337</v>
      </c>
      <c r="I190" s="194">
        <f t="shared" si="30"/>
        <v>0.18749999999999994</v>
      </c>
      <c r="J190" s="174">
        <f t="shared" si="33"/>
        <v>0.10416666666666641</v>
      </c>
      <c r="K190" s="243">
        <f t="shared" si="31"/>
        <v>0.29166666666666635</v>
      </c>
      <c r="L190" s="60">
        <f t="shared" si="32"/>
        <v>0</v>
      </c>
    </row>
    <row r="191" spans="1:12" x14ac:dyDescent="0.25">
      <c r="A191" s="266"/>
      <c r="B191" s="273"/>
      <c r="C191" s="234">
        <f t="shared" si="34"/>
        <v>41458</v>
      </c>
      <c r="D191" s="239">
        <f t="shared" si="35"/>
        <v>41458</v>
      </c>
      <c r="E191" s="166">
        <v>0.35416666666666702</v>
      </c>
      <c r="F191" s="153">
        <v>0.54166666666666696</v>
      </c>
      <c r="G191" s="153">
        <v>0.57291666666666696</v>
      </c>
      <c r="H191" s="205">
        <v>0.67708333333333337</v>
      </c>
      <c r="I191" s="194">
        <f t="shared" si="30"/>
        <v>0.18749999999999994</v>
      </c>
      <c r="J191" s="174">
        <f t="shared" si="33"/>
        <v>0.10416666666666641</v>
      </c>
      <c r="K191" s="243">
        <f t="shared" si="31"/>
        <v>0.29166666666666635</v>
      </c>
      <c r="L191" s="60">
        <f t="shared" si="32"/>
        <v>0</v>
      </c>
    </row>
    <row r="192" spans="1:12" x14ac:dyDescent="0.25">
      <c r="A192" s="266"/>
      <c r="B192" s="273"/>
      <c r="C192" s="234">
        <f t="shared" si="34"/>
        <v>41459</v>
      </c>
      <c r="D192" s="239">
        <f t="shared" si="35"/>
        <v>41459</v>
      </c>
      <c r="E192" s="166">
        <v>0.35416666666666702</v>
      </c>
      <c r="F192" s="153">
        <v>0.54166666666666696</v>
      </c>
      <c r="G192" s="153">
        <v>0.57291666666666696</v>
      </c>
      <c r="H192" s="205">
        <v>0.67708333333333337</v>
      </c>
      <c r="I192" s="194">
        <f t="shared" si="30"/>
        <v>0.18749999999999994</v>
      </c>
      <c r="J192" s="174">
        <f t="shared" si="33"/>
        <v>0.10416666666666641</v>
      </c>
      <c r="K192" s="243">
        <f t="shared" si="31"/>
        <v>0.29166666666666635</v>
      </c>
      <c r="L192" s="60">
        <f t="shared" si="32"/>
        <v>0</v>
      </c>
    </row>
    <row r="193" spans="1:12" x14ac:dyDescent="0.25">
      <c r="A193" s="266"/>
      <c r="B193" s="273"/>
      <c r="C193" s="234">
        <f t="shared" si="34"/>
        <v>41460</v>
      </c>
      <c r="D193" s="239">
        <f t="shared" si="35"/>
        <v>41460</v>
      </c>
      <c r="E193" s="166">
        <v>0.35416666666666702</v>
      </c>
      <c r="F193" s="153">
        <v>0.54166666666666696</v>
      </c>
      <c r="G193" s="153">
        <v>0.57291666666666696</v>
      </c>
      <c r="H193" s="205">
        <v>0.67708333333333337</v>
      </c>
      <c r="I193" s="194">
        <f t="shared" si="30"/>
        <v>0.18749999999999994</v>
      </c>
      <c r="J193" s="174">
        <f t="shared" si="33"/>
        <v>0.10416666666666641</v>
      </c>
      <c r="K193" s="243">
        <f t="shared" si="31"/>
        <v>0.29166666666666635</v>
      </c>
      <c r="L193" s="60">
        <f t="shared" si="32"/>
        <v>0</v>
      </c>
    </row>
    <row r="194" spans="1:12" x14ac:dyDescent="0.25">
      <c r="A194" s="266"/>
      <c r="B194" s="273"/>
      <c r="C194" s="234">
        <f t="shared" si="34"/>
        <v>41461</v>
      </c>
      <c r="D194" s="239">
        <f t="shared" si="35"/>
        <v>41461</v>
      </c>
      <c r="E194" s="166">
        <v>0.35416666666666702</v>
      </c>
      <c r="F194" s="153">
        <v>0.54166666666666696</v>
      </c>
      <c r="G194" s="153">
        <v>0.57291666666666696</v>
      </c>
      <c r="H194" s="205">
        <v>0.67708333333333337</v>
      </c>
      <c r="I194" s="194">
        <f t="shared" si="30"/>
        <v>0.18749999999999994</v>
      </c>
      <c r="J194" s="174">
        <f t="shared" si="33"/>
        <v>0.10416666666666641</v>
      </c>
      <c r="K194" s="243">
        <f t="shared" si="31"/>
        <v>0.29166666666666635</v>
      </c>
      <c r="L194" s="60">
        <f t="shared" si="32"/>
        <v>0</v>
      </c>
    </row>
    <row r="195" spans="1:12" x14ac:dyDescent="0.25">
      <c r="A195" s="266"/>
      <c r="B195" s="273"/>
      <c r="C195" s="234">
        <f t="shared" si="34"/>
        <v>41462</v>
      </c>
      <c r="D195" s="239">
        <f t="shared" si="35"/>
        <v>41462</v>
      </c>
      <c r="E195" s="166">
        <v>0.35416666666666702</v>
      </c>
      <c r="F195" s="153">
        <v>0.54166666666666696</v>
      </c>
      <c r="G195" s="153">
        <v>0.57291666666666696</v>
      </c>
      <c r="H195" s="205">
        <v>0.67708333333333337</v>
      </c>
      <c r="I195" s="194">
        <f t="shared" si="30"/>
        <v>0.18749999999999994</v>
      </c>
      <c r="J195" s="174">
        <f t="shared" si="33"/>
        <v>0.10416666666666641</v>
      </c>
      <c r="K195" s="243">
        <f t="shared" si="31"/>
        <v>0.29166666666666635</v>
      </c>
      <c r="L195" s="60">
        <f t="shared" si="32"/>
        <v>0</v>
      </c>
    </row>
    <row r="196" spans="1:12" x14ac:dyDescent="0.25">
      <c r="A196" s="266"/>
      <c r="B196" s="273"/>
      <c r="C196" s="234">
        <f t="shared" si="34"/>
        <v>41463</v>
      </c>
      <c r="D196" s="239">
        <f t="shared" si="35"/>
        <v>41463</v>
      </c>
      <c r="E196" s="166">
        <v>0.35416666666666702</v>
      </c>
      <c r="F196" s="153">
        <v>0.54166666666666696</v>
      </c>
      <c r="G196" s="153">
        <v>0.57291666666666696</v>
      </c>
      <c r="H196" s="205">
        <v>0.67708333333333337</v>
      </c>
      <c r="I196" s="194">
        <f t="shared" si="30"/>
        <v>0.18749999999999994</v>
      </c>
      <c r="J196" s="174">
        <f t="shared" si="33"/>
        <v>0.10416666666666641</v>
      </c>
      <c r="K196" s="243">
        <f t="shared" si="31"/>
        <v>0.29166666666666635</v>
      </c>
      <c r="L196" s="60">
        <f t="shared" si="32"/>
        <v>0</v>
      </c>
    </row>
    <row r="197" spans="1:12" x14ac:dyDescent="0.25">
      <c r="A197" s="266"/>
      <c r="B197" s="273"/>
      <c r="C197" s="234">
        <f t="shared" si="34"/>
        <v>41464</v>
      </c>
      <c r="D197" s="239">
        <f t="shared" si="35"/>
        <v>41464</v>
      </c>
      <c r="E197" s="166">
        <v>0.35416666666666702</v>
      </c>
      <c r="F197" s="153">
        <v>0.54166666666666696</v>
      </c>
      <c r="G197" s="153">
        <v>0.57291666666666696</v>
      </c>
      <c r="H197" s="205">
        <v>0.67708333333333337</v>
      </c>
      <c r="I197" s="194">
        <f t="shared" si="30"/>
        <v>0.18749999999999994</v>
      </c>
      <c r="J197" s="174">
        <f t="shared" si="33"/>
        <v>0.10416666666666641</v>
      </c>
      <c r="K197" s="243">
        <f t="shared" si="31"/>
        <v>0.29166666666666635</v>
      </c>
      <c r="L197" s="60">
        <f t="shared" si="32"/>
        <v>0</v>
      </c>
    </row>
    <row r="198" spans="1:12" x14ac:dyDescent="0.25">
      <c r="A198" s="266"/>
      <c r="B198" s="273"/>
      <c r="C198" s="234">
        <f t="shared" si="34"/>
        <v>41465</v>
      </c>
      <c r="D198" s="239">
        <f t="shared" si="35"/>
        <v>41465</v>
      </c>
      <c r="E198" s="166">
        <v>0.35416666666666702</v>
      </c>
      <c r="F198" s="153">
        <v>0.54166666666666696</v>
      </c>
      <c r="G198" s="153">
        <v>0.57291666666666696</v>
      </c>
      <c r="H198" s="205">
        <v>0.67708333333333337</v>
      </c>
      <c r="I198" s="194">
        <f t="shared" si="30"/>
        <v>0.18749999999999994</v>
      </c>
      <c r="J198" s="174">
        <f t="shared" si="33"/>
        <v>0.10416666666666641</v>
      </c>
      <c r="K198" s="243">
        <f t="shared" si="31"/>
        <v>0.29166666666666635</v>
      </c>
      <c r="L198" s="60">
        <f t="shared" si="32"/>
        <v>0</v>
      </c>
    </row>
    <row r="199" spans="1:12" x14ac:dyDescent="0.25">
      <c r="A199" s="266"/>
      <c r="B199" s="273"/>
      <c r="C199" s="234">
        <f t="shared" si="34"/>
        <v>41466</v>
      </c>
      <c r="D199" s="239">
        <f t="shared" si="35"/>
        <v>41466</v>
      </c>
      <c r="E199" s="166">
        <v>0.35416666666666702</v>
      </c>
      <c r="F199" s="153">
        <v>0.54166666666666696</v>
      </c>
      <c r="G199" s="153">
        <v>0.57291666666666696</v>
      </c>
      <c r="H199" s="205">
        <v>0.67708333333333337</v>
      </c>
      <c r="I199" s="194">
        <f t="shared" si="30"/>
        <v>0.18749999999999994</v>
      </c>
      <c r="J199" s="174">
        <f t="shared" si="33"/>
        <v>0.10416666666666641</v>
      </c>
      <c r="K199" s="243">
        <f t="shared" si="31"/>
        <v>0.29166666666666635</v>
      </c>
      <c r="L199" s="60">
        <f t="shared" si="32"/>
        <v>0</v>
      </c>
    </row>
    <row r="200" spans="1:12" x14ac:dyDescent="0.25">
      <c r="A200" s="266"/>
      <c r="B200" s="273"/>
      <c r="C200" s="234">
        <f t="shared" si="34"/>
        <v>41467</v>
      </c>
      <c r="D200" s="239">
        <f t="shared" si="35"/>
        <v>41467</v>
      </c>
      <c r="E200" s="166">
        <v>0.35416666666666702</v>
      </c>
      <c r="F200" s="153">
        <v>0.54166666666666696</v>
      </c>
      <c r="G200" s="153">
        <v>0.57291666666666696</v>
      </c>
      <c r="H200" s="205">
        <v>0.67708333333333337</v>
      </c>
      <c r="I200" s="194">
        <f t="shared" si="30"/>
        <v>0.18749999999999994</v>
      </c>
      <c r="J200" s="174">
        <f t="shared" si="33"/>
        <v>0.10416666666666641</v>
      </c>
      <c r="K200" s="243">
        <f t="shared" si="31"/>
        <v>0.29166666666666635</v>
      </c>
      <c r="L200" s="60">
        <f t="shared" si="32"/>
        <v>0</v>
      </c>
    </row>
    <row r="201" spans="1:12" x14ac:dyDescent="0.25">
      <c r="A201" s="266"/>
      <c r="B201" s="273"/>
      <c r="C201" s="234">
        <f t="shared" si="34"/>
        <v>41468</v>
      </c>
      <c r="D201" s="239">
        <f t="shared" si="35"/>
        <v>41468</v>
      </c>
      <c r="E201" s="166">
        <v>0.35416666666666702</v>
      </c>
      <c r="F201" s="153">
        <v>0.54166666666666696</v>
      </c>
      <c r="G201" s="153">
        <v>0.57291666666666696</v>
      </c>
      <c r="H201" s="205">
        <v>0.67708333333333337</v>
      </c>
      <c r="I201" s="194">
        <f t="shared" ref="I201:I264" si="36">F201-E201</f>
        <v>0.18749999999999994</v>
      </c>
      <c r="J201" s="174">
        <f t="shared" si="33"/>
        <v>0.10416666666666641</v>
      </c>
      <c r="K201" s="243">
        <f t="shared" ref="K201:K264" si="37">I201+J201</f>
        <v>0.29166666666666635</v>
      </c>
      <c r="L201" s="60">
        <f t="shared" ref="L201:L264" si="38">K201-$D$3</f>
        <v>0</v>
      </c>
    </row>
    <row r="202" spans="1:12" x14ac:dyDescent="0.25">
      <c r="A202" s="266"/>
      <c r="B202" s="273"/>
      <c r="C202" s="234">
        <f t="shared" si="34"/>
        <v>41469</v>
      </c>
      <c r="D202" s="239">
        <f t="shared" si="35"/>
        <v>41469</v>
      </c>
      <c r="E202" s="166">
        <v>0.35416666666666702</v>
      </c>
      <c r="F202" s="153">
        <v>0.54166666666666696</v>
      </c>
      <c r="G202" s="153">
        <v>0.57291666666666696</v>
      </c>
      <c r="H202" s="205">
        <v>0.67708333333333337</v>
      </c>
      <c r="I202" s="194">
        <f t="shared" si="36"/>
        <v>0.18749999999999994</v>
      </c>
      <c r="J202" s="174">
        <f t="shared" ref="J202:J265" si="39">H202-G202</f>
        <v>0.10416666666666641</v>
      </c>
      <c r="K202" s="243">
        <f t="shared" si="37"/>
        <v>0.29166666666666635</v>
      </c>
      <c r="L202" s="60">
        <f t="shared" si="38"/>
        <v>0</v>
      </c>
    </row>
    <row r="203" spans="1:12" x14ac:dyDescent="0.25">
      <c r="A203" s="266"/>
      <c r="B203" s="273"/>
      <c r="C203" s="234">
        <f t="shared" si="34"/>
        <v>41470</v>
      </c>
      <c r="D203" s="239">
        <f t="shared" si="35"/>
        <v>41470</v>
      </c>
      <c r="E203" s="166">
        <v>0.35416666666666702</v>
      </c>
      <c r="F203" s="153">
        <v>0.54166666666666696</v>
      </c>
      <c r="G203" s="153">
        <v>0.57291666666666696</v>
      </c>
      <c r="H203" s="205">
        <v>0.67708333333333337</v>
      </c>
      <c r="I203" s="194">
        <f t="shared" si="36"/>
        <v>0.18749999999999994</v>
      </c>
      <c r="J203" s="174">
        <f t="shared" si="39"/>
        <v>0.10416666666666641</v>
      </c>
      <c r="K203" s="243">
        <f t="shared" si="37"/>
        <v>0.29166666666666635</v>
      </c>
      <c r="L203" s="60">
        <f t="shared" si="38"/>
        <v>0</v>
      </c>
    </row>
    <row r="204" spans="1:12" x14ac:dyDescent="0.25">
      <c r="A204" s="266"/>
      <c r="B204" s="273"/>
      <c r="C204" s="234">
        <f t="shared" si="34"/>
        <v>41471</v>
      </c>
      <c r="D204" s="239">
        <f t="shared" si="35"/>
        <v>41471</v>
      </c>
      <c r="E204" s="166">
        <v>0.35416666666666702</v>
      </c>
      <c r="F204" s="153">
        <v>0.54166666666666696</v>
      </c>
      <c r="G204" s="153">
        <v>0.57291666666666696</v>
      </c>
      <c r="H204" s="205">
        <v>0.67708333333333337</v>
      </c>
      <c r="I204" s="194">
        <f t="shared" si="36"/>
        <v>0.18749999999999994</v>
      </c>
      <c r="J204" s="174">
        <f t="shared" si="39"/>
        <v>0.10416666666666641</v>
      </c>
      <c r="K204" s="243">
        <f t="shared" si="37"/>
        <v>0.29166666666666635</v>
      </c>
      <c r="L204" s="60">
        <f t="shared" si="38"/>
        <v>0</v>
      </c>
    </row>
    <row r="205" spans="1:12" x14ac:dyDescent="0.25">
      <c r="A205" s="266"/>
      <c r="B205" s="273"/>
      <c r="C205" s="234">
        <f t="shared" si="34"/>
        <v>41472</v>
      </c>
      <c r="D205" s="239">
        <f t="shared" si="35"/>
        <v>41472</v>
      </c>
      <c r="E205" s="166">
        <v>0.35416666666666702</v>
      </c>
      <c r="F205" s="153">
        <v>0.54166666666666696</v>
      </c>
      <c r="G205" s="153">
        <v>0.57291666666666696</v>
      </c>
      <c r="H205" s="205">
        <v>0.67708333333333337</v>
      </c>
      <c r="I205" s="194">
        <f t="shared" si="36"/>
        <v>0.18749999999999994</v>
      </c>
      <c r="J205" s="174">
        <f t="shared" si="39"/>
        <v>0.10416666666666641</v>
      </c>
      <c r="K205" s="243">
        <f t="shared" si="37"/>
        <v>0.29166666666666635</v>
      </c>
      <c r="L205" s="60">
        <f t="shared" si="38"/>
        <v>0</v>
      </c>
    </row>
    <row r="206" spans="1:12" x14ac:dyDescent="0.25">
      <c r="A206" s="266"/>
      <c r="B206" s="273"/>
      <c r="C206" s="234">
        <f t="shared" si="34"/>
        <v>41473</v>
      </c>
      <c r="D206" s="239">
        <f t="shared" si="35"/>
        <v>41473</v>
      </c>
      <c r="E206" s="166">
        <v>0.35416666666666702</v>
      </c>
      <c r="F206" s="153">
        <v>0.54166666666666696</v>
      </c>
      <c r="G206" s="153">
        <v>0.57291666666666696</v>
      </c>
      <c r="H206" s="205">
        <v>0.67708333333333337</v>
      </c>
      <c r="I206" s="194">
        <f t="shared" si="36"/>
        <v>0.18749999999999994</v>
      </c>
      <c r="J206" s="174">
        <f t="shared" si="39"/>
        <v>0.10416666666666641</v>
      </c>
      <c r="K206" s="243">
        <f t="shared" si="37"/>
        <v>0.29166666666666635</v>
      </c>
      <c r="L206" s="60">
        <f t="shared" si="38"/>
        <v>0</v>
      </c>
    </row>
    <row r="207" spans="1:12" x14ac:dyDescent="0.25">
      <c r="A207" s="266"/>
      <c r="B207" s="273"/>
      <c r="C207" s="234">
        <f t="shared" si="34"/>
        <v>41474</v>
      </c>
      <c r="D207" s="239">
        <f t="shared" si="35"/>
        <v>41474</v>
      </c>
      <c r="E207" s="166">
        <v>0.35416666666666702</v>
      </c>
      <c r="F207" s="153">
        <v>0.54166666666666696</v>
      </c>
      <c r="G207" s="153">
        <v>0.57291666666666696</v>
      </c>
      <c r="H207" s="205">
        <v>0.67708333333333337</v>
      </c>
      <c r="I207" s="194">
        <f t="shared" si="36"/>
        <v>0.18749999999999994</v>
      </c>
      <c r="J207" s="174">
        <f t="shared" si="39"/>
        <v>0.10416666666666641</v>
      </c>
      <c r="K207" s="243">
        <f t="shared" si="37"/>
        <v>0.29166666666666635</v>
      </c>
      <c r="L207" s="60">
        <f t="shared" si="38"/>
        <v>0</v>
      </c>
    </row>
    <row r="208" spans="1:12" x14ac:dyDescent="0.25">
      <c r="A208" s="266"/>
      <c r="B208" s="273"/>
      <c r="C208" s="234">
        <f t="shared" ref="C208:C271" si="40">C207+1</f>
        <v>41475</v>
      </c>
      <c r="D208" s="239">
        <f t="shared" ref="D208:D271" si="41">D207+1</f>
        <v>41475</v>
      </c>
      <c r="E208" s="166">
        <v>0.35416666666666702</v>
      </c>
      <c r="F208" s="153">
        <v>0.54166666666666696</v>
      </c>
      <c r="G208" s="153">
        <v>0.57291666666666696</v>
      </c>
      <c r="H208" s="205">
        <v>0.67708333333333337</v>
      </c>
      <c r="I208" s="194">
        <f t="shared" si="36"/>
        <v>0.18749999999999994</v>
      </c>
      <c r="J208" s="174">
        <f t="shared" si="39"/>
        <v>0.10416666666666641</v>
      </c>
      <c r="K208" s="243">
        <f t="shared" si="37"/>
        <v>0.29166666666666635</v>
      </c>
      <c r="L208" s="60">
        <f t="shared" si="38"/>
        <v>0</v>
      </c>
    </row>
    <row r="209" spans="1:12" x14ac:dyDescent="0.25">
      <c r="A209" s="266"/>
      <c r="B209" s="273"/>
      <c r="C209" s="234">
        <f t="shared" si="40"/>
        <v>41476</v>
      </c>
      <c r="D209" s="239">
        <f t="shared" si="41"/>
        <v>41476</v>
      </c>
      <c r="E209" s="166">
        <v>0.35416666666666702</v>
      </c>
      <c r="F209" s="153">
        <v>0.54166666666666696</v>
      </c>
      <c r="G209" s="153">
        <v>0.57291666666666696</v>
      </c>
      <c r="H209" s="205">
        <v>0.67708333333333337</v>
      </c>
      <c r="I209" s="194">
        <f t="shared" si="36"/>
        <v>0.18749999999999994</v>
      </c>
      <c r="J209" s="174">
        <f t="shared" si="39"/>
        <v>0.10416666666666641</v>
      </c>
      <c r="K209" s="243">
        <f t="shared" si="37"/>
        <v>0.29166666666666635</v>
      </c>
      <c r="L209" s="60">
        <f t="shared" si="38"/>
        <v>0</v>
      </c>
    </row>
    <row r="210" spans="1:12" x14ac:dyDescent="0.25">
      <c r="A210" s="266"/>
      <c r="B210" s="273"/>
      <c r="C210" s="234">
        <f t="shared" si="40"/>
        <v>41477</v>
      </c>
      <c r="D210" s="239">
        <f t="shared" si="41"/>
        <v>41477</v>
      </c>
      <c r="E210" s="166">
        <v>0.35416666666666702</v>
      </c>
      <c r="F210" s="153">
        <v>0.54166666666666696</v>
      </c>
      <c r="G210" s="153">
        <v>0.57291666666666696</v>
      </c>
      <c r="H210" s="205">
        <v>0.67708333333333337</v>
      </c>
      <c r="I210" s="194">
        <f t="shared" si="36"/>
        <v>0.18749999999999994</v>
      </c>
      <c r="J210" s="174">
        <f t="shared" si="39"/>
        <v>0.10416666666666641</v>
      </c>
      <c r="K210" s="243">
        <f t="shared" si="37"/>
        <v>0.29166666666666635</v>
      </c>
      <c r="L210" s="60">
        <f t="shared" si="38"/>
        <v>0</v>
      </c>
    </row>
    <row r="211" spans="1:12" x14ac:dyDescent="0.25">
      <c r="A211" s="266"/>
      <c r="B211" s="273"/>
      <c r="C211" s="234">
        <f t="shared" si="40"/>
        <v>41478</v>
      </c>
      <c r="D211" s="239">
        <f t="shared" si="41"/>
        <v>41478</v>
      </c>
      <c r="E211" s="166">
        <v>0.35416666666666702</v>
      </c>
      <c r="F211" s="153">
        <v>0.54166666666666696</v>
      </c>
      <c r="G211" s="153">
        <v>0.57291666666666696</v>
      </c>
      <c r="H211" s="205">
        <v>0.67708333333333337</v>
      </c>
      <c r="I211" s="194">
        <f t="shared" si="36"/>
        <v>0.18749999999999994</v>
      </c>
      <c r="J211" s="174">
        <f t="shared" si="39"/>
        <v>0.10416666666666641</v>
      </c>
      <c r="K211" s="243">
        <f t="shared" si="37"/>
        <v>0.29166666666666635</v>
      </c>
      <c r="L211" s="60">
        <f t="shared" si="38"/>
        <v>0</v>
      </c>
    </row>
    <row r="212" spans="1:12" x14ac:dyDescent="0.25">
      <c r="A212" s="266"/>
      <c r="B212" s="273"/>
      <c r="C212" s="234">
        <f t="shared" si="40"/>
        <v>41479</v>
      </c>
      <c r="D212" s="239">
        <f t="shared" si="41"/>
        <v>41479</v>
      </c>
      <c r="E212" s="166">
        <v>0.35416666666666702</v>
      </c>
      <c r="F212" s="153">
        <v>0.54166666666666696</v>
      </c>
      <c r="G212" s="153">
        <v>0.57291666666666696</v>
      </c>
      <c r="H212" s="205">
        <v>0.67708333333333337</v>
      </c>
      <c r="I212" s="194">
        <f t="shared" si="36"/>
        <v>0.18749999999999994</v>
      </c>
      <c r="J212" s="174">
        <f t="shared" si="39"/>
        <v>0.10416666666666641</v>
      </c>
      <c r="K212" s="243">
        <f t="shared" si="37"/>
        <v>0.29166666666666635</v>
      </c>
      <c r="L212" s="60">
        <f t="shared" si="38"/>
        <v>0</v>
      </c>
    </row>
    <row r="213" spans="1:12" x14ac:dyDescent="0.25">
      <c r="A213" s="266"/>
      <c r="B213" s="273"/>
      <c r="C213" s="234">
        <f t="shared" si="40"/>
        <v>41480</v>
      </c>
      <c r="D213" s="239">
        <f t="shared" si="41"/>
        <v>41480</v>
      </c>
      <c r="E213" s="166">
        <v>0.35416666666666702</v>
      </c>
      <c r="F213" s="153">
        <v>0.54166666666666696</v>
      </c>
      <c r="G213" s="153">
        <v>0.57291666666666696</v>
      </c>
      <c r="H213" s="205">
        <v>0.67708333333333337</v>
      </c>
      <c r="I213" s="194">
        <f t="shared" si="36"/>
        <v>0.18749999999999994</v>
      </c>
      <c r="J213" s="174">
        <f t="shared" si="39"/>
        <v>0.10416666666666641</v>
      </c>
      <c r="K213" s="243">
        <f t="shared" si="37"/>
        <v>0.29166666666666635</v>
      </c>
      <c r="L213" s="60">
        <f t="shared" si="38"/>
        <v>0</v>
      </c>
    </row>
    <row r="214" spans="1:12" x14ac:dyDescent="0.25">
      <c r="A214" s="266"/>
      <c r="B214" s="273"/>
      <c r="C214" s="234">
        <f t="shared" si="40"/>
        <v>41481</v>
      </c>
      <c r="D214" s="239">
        <f t="shared" si="41"/>
        <v>41481</v>
      </c>
      <c r="E214" s="166">
        <v>0.35416666666666702</v>
      </c>
      <c r="F214" s="153">
        <v>0.54166666666666696</v>
      </c>
      <c r="G214" s="153">
        <v>0.57291666666666696</v>
      </c>
      <c r="H214" s="205">
        <v>0.67708333333333337</v>
      </c>
      <c r="I214" s="194">
        <f t="shared" si="36"/>
        <v>0.18749999999999994</v>
      </c>
      <c r="J214" s="174">
        <f t="shared" si="39"/>
        <v>0.10416666666666641</v>
      </c>
      <c r="K214" s="243">
        <f t="shared" si="37"/>
        <v>0.29166666666666635</v>
      </c>
      <c r="L214" s="60">
        <f t="shared" si="38"/>
        <v>0</v>
      </c>
    </row>
    <row r="215" spans="1:12" x14ac:dyDescent="0.25">
      <c r="A215" s="266"/>
      <c r="B215" s="273"/>
      <c r="C215" s="234">
        <f t="shared" si="40"/>
        <v>41482</v>
      </c>
      <c r="D215" s="239">
        <f t="shared" si="41"/>
        <v>41482</v>
      </c>
      <c r="E215" s="166">
        <v>0.35416666666666702</v>
      </c>
      <c r="F215" s="153">
        <v>0.54166666666666696</v>
      </c>
      <c r="G215" s="153">
        <v>0.57291666666666696</v>
      </c>
      <c r="H215" s="205">
        <v>0.67708333333333337</v>
      </c>
      <c r="I215" s="194">
        <f t="shared" si="36"/>
        <v>0.18749999999999994</v>
      </c>
      <c r="J215" s="174">
        <f t="shared" si="39"/>
        <v>0.10416666666666641</v>
      </c>
      <c r="K215" s="243">
        <f t="shared" si="37"/>
        <v>0.29166666666666635</v>
      </c>
      <c r="L215" s="60">
        <f t="shared" si="38"/>
        <v>0</v>
      </c>
    </row>
    <row r="216" spans="1:12" x14ac:dyDescent="0.25">
      <c r="A216" s="266"/>
      <c r="B216" s="273"/>
      <c r="C216" s="234">
        <f t="shared" si="40"/>
        <v>41483</v>
      </c>
      <c r="D216" s="239">
        <f t="shared" si="41"/>
        <v>41483</v>
      </c>
      <c r="E216" s="166">
        <v>0.35416666666666702</v>
      </c>
      <c r="F216" s="153">
        <v>0.54166666666666696</v>
      </c>
      <c r="G216" s="153">
        <v>0.57291666666666696</v>
      </c>
      <c r="H216" s="205">
        <v>0.67708333333333337</v>
      </c>
      <c r="I216" s="194">
        <f t="shared" si="36"/>
        <v>0.18749999999999994</v>
      </c>
      <c r="J216" s="174">
        <f t="shared" si="39"/>
        <v>0.10416666666666641</v>
      </c>
      <c r="K216" s="243">
        <f t="shared" si="37"/>
        <v>0.29166666666666635</v>
      </c>
      <c r="L216" s="60">
        <f t="shared" si="38"/>
        <v>0</v>
      </c>
    </row>
    <row r="217" spans="1:12" x14ac:dyDescent="0.25">
      <c r="A217" s="266"/>
      <c r="B217" s="273"/>
      <c r="C217" s="234">
        <f t="shared" si="40"/>
        <v>41484</v>
      </c>
      <c r="D217" s="239">
        <f t="shared" si="41"/>
        <v>41484</v>
      </c>
      <c r="E217" s="166">
        <v>0.35416666666666702</v>
      </c>
      <c r="F217" s="153">
        <v>0.54166666666666696</v>
      </c>
      <c r="G217" s="153">
        <v>0.57291666666666696</v>
      </c>
      <c r="H217" s="205">
        <v>0.67708333333333337</v>
      </c>
      <c r="I217" s="194">
        <f t="shared" si="36"/>
        <v>0.18749999999999994</v>
      </c>
      <c r="J217" s="174">
        <f t="shared" si="39"/>
        <v>0.10416666666666641</v>
      </c>
      <c r="K217" s="243">
        <f t="shared" si="37"/>
        <v>0.29166666666666635</v>
      </c>
      <c r="L217" s="60">
        <f t="shared" si="38"/>
        <v>0</v>
      </c>
    </row>
    <row r="218" spans="1:12" ht="16.5" thickBot="1" x14ac:dyDescent="0.3">
      <c r="A218" s="267"/>
      <c r="B218" s="274"/>
      <c r="C218" s="235">
        <f t="shared" si="40"/>
        <v>41485</v>
      </c>
      <c r="D218" s="240">
        <f t="shared" si="41"/>
        <v>41485</v>
      </c>
      <c r="E218" s="167">
        <v>0.35416666666666702</v>
      </c>
      <c r="F218" s="154">
        <v>0.54166666666666696</v>
      </c>
      <c r="G218" s="154">
        <v>0.57291666666666696</v>
      </c>
      <c r="H218" s="206">
        <v>0.67708333333333337</v>
      </c>
      <c r="I218" s="196">
        <f t="shared" si="36"/>
        <v>0.18749999999999994</v>
      </c>
      <c r="J218" s="175">
        <f t="shared" si="39"/>
        <v>0.10416666666666641</v>
      </c>
      <c r="K218" s="244">
        <f t="shared" si="37"/>
        <v>0.29166666666666635</v>
      </c>
      <c r="L218" s="61">
        <f t="shared" si="38"/>
        <v>0</v>
      </c>
    </row>
    <row r="219" spans="1:12" x14ac:dyDescent="0.25">
      <c r="A219" s="268">
        <v>8</v>
      </c>
      <c r="B219" s="272" t="s">
        <v>68</v>
      </c>
      <c r="C219" s="233">
        <f>DATE($D$5,A219,1)</f>
        <v>41486</v>
      </c>
      <c r="D219" s="241">
        <f>DATE($D$5,A219,1)</f>
        <v>41486</v>
      </c>
      <c r="E219" s="165">
        <v>0.35416666666666669</v>
      </c>
      <c r="F219" s="152">
        <v>0.54166666666666663</v>
      </c>
      <c r="G219" s="152">
        <v>0.57291666666666663</v>
      </c>
      <c r="H219" s="204">
        <v>0.67708333333333304</v>
      </c>
      <c r="I219" s="192">
        <f t="shared" si="36"/>
        <v>0.18749999999999994</v>
      </c>
      <c r="J219" s="173">
        <f t="shared" si="39"/>
        <v>0.10416666666666641</v>
      </c>
      <c r="K219" s="242">
        <f t="shared" si="37"/>
        <v>0.29166666666666635</v>
      </c>
      <c r="L219" s="59">
        <f t="shared" si="38"/>
        <v>0</v>
      </c>
    </row>
    <row r="220" spans="1:12" x14ac:dyDescent="0.25">
      <c r="A220" s="266"/>
      <c r="B220" s="273"/>
      <c r="C220" s="234">
        <f t="shared" si="40"/>
        <v>41487</v>
      </c>
      <c r="D220" s="239">
        <f t="shared" si="41"/>
        <v>41487</v>
      </c>
      <c r="E220" s="166">
        <v>0.35416666666666669</v>
      </c>
      <c r="F220" s="153">
        <v>0.54166666666666663</v>
      </c>
      <c r="G220" s="153">
        <v>0.57291666666666663</v>
      </c>
      <c r="H220" s="205">
        <v>0.67708333333333337</v>
      </c>
      <c r="I220" s="194">
        <f t="shared" si="36"/>
        <v>0.18749999999999994</v>
      </c>
      <c r="J220" s="174">
        <f t="shared" si="39"/>
        <v>0.10416666666666674</v>
      </c>
      <c r="K220" s="243">
        <f t="shared" si="37"/>
        <v>0.29166666666666669</v>
      </c>
      <c r="L220" s="60">
        <f t="shared" si="38"/>
        <v>0</v>
      </c>
    </row>
    <row r="221" spans="1:12" x14ac:dyDescent="0.25">
      <c r="A221" s="266"/>
      <c r="B221" s="273"/>
      <c r="C221" s="234">
        <f t="shared" si="40"/>
        <v>41488</v>
      </c>
      <c r="D221" s="239">
        <f t="shared" si="41"/>
        <v>41488</v>
      </c>
      <c r="E221" s="166">
        <v>0.35416666666666702</v>
      </c>
      <c r="F221" s="153">
        <v>0.54166666666666696</v>
      </c>
      <c r="G221" s="153">
        <v>0.57291666666666696</v>
      </c>
      <c r="H221" s="205">
        <v>0.67708333333333337</v>
      </c>
      <c r="I221" s="194">
        <f t="shared" si="36"/>
        <v>0.18749999999999994</v>
      </c>
      <c r="J221" s="174">
        <f t="shared" si="39"/>
        <v>0.10416666666666641</v>
      </c>
      <c r="K221" s="243">
        <f t="shared" si="37"/>
        <v>0.29166666666666635</v>
      </c>
      <c r="L221" s="60">
        <f t="shared" si="38"/>
        <v>0</v>
      </c>
    </row>
    <row r="222" spans="1:12" x14ac:dyDescent="0.25">
      <c r="A222" s="266"/>
      <c r="B222" s="273"/>
      <c r="C222" s="234">
        <f t="shared" si="40"/>
        <v>41489</v>
      </c>
      <c r="D222" s="239">
        <f t="shared" si="41"/>
        <v>41489</v>
      </c>
      <c r="E222" s="166">
        <v>0.35416666666666702</v>
      </c>
      <c r="F222" s="153">
        <v>0.54166666666666696</v>
      </c>
      <c r="G222" s="153">
        <v>0.57291666666666696</v>
      </c>
      <c r="H222" s="205">
        <v>0.67708333333333337</v>
      </c>
      <c r="I222" s="194">
        <f t="shared" si="36"/>
        <v>0.18749999999999994</v>
      </c>
      <c r="J222" s="174">
        <f t="shared" si="39"/>
        <v>0.10416666666666641</v>
      </c>
      <c r="K222" s="243">
        <f t="shared" si="37"/>
        <v>0.29166666666666635</v>
      </c>
      <c r="L222" s="60">
        <f t="shared" si="38"/>
        <v>0</v>
      </c>
    </row>
    <row r="223" spans="1:12" x14ac:dyDescent="0.25">
      <c r="A223" s="266"/>
      <c r="B223" s="273"/>
      <c r="C223" s="234">
        <f t="shared" si="40"/>
        <v>41490</v>
      </c>
      <c r="D223" s="239">
        <f t="shared" si="41"/>
        <v>41490</v>
      </c>
      <c r="E223" s="166">
        <v>0.35416666666666702</v>
      </c>
      <c r="F223" s="153">
        <v>0.54166666666666696</v>
      </c>
      <c r="G223" s="153">
        <v>0.57291666666666696</v>
      </c>
      <c r="H223" s="205">
        <v>0.67708333333333337</v>
      </c>
      <c r="I223" s="194">
        <f t="shared" si="36"/>
        <v>0.18749999999999994</v>
      </c>
      <c r="J223" s="174">
        <f t="shared" si="39"/>
        <v>0.10416666666666641</v>
      </c>
      <c r="K223" s="243">
        <f t="shared" si="37"/>
        <v>0.29166666666666635</v>
      </c>
      <c r="L223" s="60">
        <f t="shared" si="38"/>
        <v>0</v>
      </c>
    </row>
    <row r="224" spans="1:12" x14ac:dyDescent="0.25">
      <c r="A224" s="266"/>
      <c r="B224" s="273"/>
      <c r="C224" s="234">
        <f t="shared" si="40"/>
        <v>41491</v>
      </c>
      <c r="D224" s="239">
        <f t="shared" si="41"/>
        <v>41491</v>
      </c>
      <c r="E224" s="166">
        <v>0.35416666666666702</v>
      </c>
      <c r="F224" s="153">
        <v>0.54166666666666696</v>
      </c>
      <c r="G224" s="153">
        <v>0.57291666666666696</v>
      </c>
      <c r="H224" s="205">
        <v>0.67708333333333337</v>
      </c>
      <c r="I224" s="194">
        <f t="shared" si="36"/>
        <v>0.18749999999999994</v>
      </c>
      <c r="J224" s="174">
        <f t="shared" si="39"/>
        <v>0.10416666666666641</v>
      </c>
      <c r="K224" s="243">
        <f t="shared" si="37"/>
        <v>0.29166666666666635</v>
      </c>
      <c r="L224" s="60">
        <f t="shared" si="38"/>
        <v>0</v>
      </c>
    </row>
    <row r="225" spans="1:12" x14ac:dyDescent="0.25">
      <c r="A225" s="266"/>
      <c r="B225" s="273"/>
      <c r="C225" s="234">
        <f t="shared" si="40"/>
        <v>41492</v>
      </c>
      <c r="D225" s="239">
        <f t="shared" si="41"/>
        <v>41492</v>
      </c>
      <c r="E225" s="166">
        <v>0.35416666666666702</v>
      </c>
      <c r="F225" s="153">
        <v>0.54166666666666696</v>
      </c>
      <c r="G225" s="153">
        <v>0.57291666666666696</v>
      </c>
      <c r="H225" s="205">
        <v>0.67708333333333337</v>
      </c>
      <c r="I225" s="194">
        <f t="shared" si="36"/>
        <v>0.18749999999999994</v>
      </c>
      <c r="J225" s="174">
        <f t="shared" si="39"/>
        <v>0.10416666666666641</v>
      </c>
      <c r="K225" s="243">
        <f t="shared" si="37"/>
        <v>0.29166666666666635</v>
      </c>
      <c r="L225" s="60">
        <f t="shared" si="38"/>
        <v>0</v>
      </c>
    </row>
    <row r="226" spans="1:12" x14ac:dyDescent="0.25">
      <c r="A226" s="266"/>
      <c r="B226" s="273"/>
      <c r="C226" s="234">
        <f t="shared" si="40"/>
        <v>41493</v>
      </c>
      <c r="D226" s="239">
        <f t="shared" si="41"/>
        <v>41493</v>
      </c>
      <c r="E226" s="166">
        <v>0.35416666666666702</v>
      </c>
      <c r="F226" s="153">
        <v>0.54166666666666696</v>
      </c>
      <c r="G226" s="153">
        <v>0.57291666666666696</v>
      </c>
      <c r="H226" s="205">
        <v>0.67708333333333337</v>
      </c>
      <c r="I226" s="194">
        <f t="shared" si="36"/>
        <v>0.18749999999999994</v>
      </c>
      <c r="J226" s="174">
        <f t="shared" si="39"/>
        <v>0.10416666666666641</v>
      </c>
      <c r="K226" s="243">
        <f t="shared" si="37"/>
        <v>0.29166666666666635</v>
      </c>
      <c r="L226" s="60">
        <f t="shared" si="38"/>
        <v>0</v>
      </c>
    </row>
    <row r="227" spans="1:12" x14ac:dyDescent="0.25">
      <c r="A227" s="266"/>
      <c r="B227" s="273"/>
      <c r="C227" s="234">
        <f t="shared" si="40"/>
        <v>41494</v>
      </c>
      <c r="D227" s="239">
        <f t="shared" si="41"/>
        <v>41494</v>
      </c>
      <c r="E227" s="166">
        <v>0.35416666666666702</v>
      </c>
      <c r="F227" s="153">
        <v>0.54166666666666696</v>
      </c>
      <c r="G227" s="153">
        <v>0.57291666666666696</v>
      </c>
      <c r="H227" s="205">
        <v>0.67708333333333337</v>
      </c>
      <c r="I227" s="194">
        <f t="shared" si="36"/>
        <v>0.18749999999999994</v>
      </c>
      <c r="J227" s="174">
        <f t="shared" si="39"/>
        <v>0.10416666666666641</v>
      </c>
      <c r="K227" s="243">
        <f t="shared" si="37"/>
        <v>0.29166666666666635</v>
      </c>
      <c r="L227" s="60">
        <f t="shared" si="38"/>
        <v>0</v>
      </c>
    </row>
    <row r="228" spans="1:12" x14ac:dyDescent="0.25">
      <c r="A228" s="266"/>
      <c r="B228" s="273"/>
      <c r="C228" s="234">
        <f t="shared" si="40"/>
        <v>41495</v>
      </c>
      <c r="D228" s="239">
        <f t="shared" si="41"/>
        <v>41495</v>
      </c>
      <c r="E228" s="166">
        <v>0.35416666666666702</v>
      </c>
      <c r="F228" s="153">
        <v>0.54166666666666696</v>
      </c>
      <c r="G228" s="153">
        <v>0.57291666666666696</v>
      </c>
      <c r="H228" s="205">
        <v>0.67708333333333337</v>
      </c>
      <c r="I228" s="194">
        <f t="shared" si="36"/>
        <v>0.18749999999999994</v>
      </c>
      <c r="J228" s="174">
        <f t="shared" si="39"/>
        <v>0.10416666666666641</v>
      </c>
      <c r="K228" s="243">
        <f t="shared" si="37"/>
        <v>0.29166666666666635</v>
      </c>
      <c r="L228" s="60">
        <f t="shared" si="38"/>
        <v>0</v>
      </c>
    </row>
    <row r="229" spans="1:12" x14ac:dyDescent="0.25">
      <c r="A229" s="266"/>
      <c r="B229" s="273"/>
      <c r="C229" s="234">
        <f t="shared" si="40"/>
        <v>41496</v>
      </c>
      <c r="D229" s="239">
        <f t="shared" si="41"/>
        <v>41496</v>
      </c>
      <c r="E229" s="166">
        <v>0.35416666666666702</v>
      </c>
      <c r="F229" s="153">
        <v>0.54166666666666696</v>
      </c>
      <c r="G229" s="153">
        <v>0.57291666666666696</v>
      </c>
      <c r="H229" s="205">
        <v>0.67708333333333337</v>
      </c>
      <c r="I229" s="194">
        <f t="shared" si="36"/>
        <v>0.18749999999999994</v>
      </c>
      <c r="J229" s="174">
        <f t="shared" si="39"/>
        <v>0.10416666666666641</v>
      </c>
      <c r="K229" s="243">
        <f t="shared" si="37"/>
        <v>0.29166666666666635</v>
      </c>
      <c r="L229" s="60">
        <f t="shared" si="38"/>
        <v>0</v>
      </c>
    </row>
    <row r="230" spans="1:12" x14ac:dyDescent="0.25">
      <c r="A230" s="266"/>
      <c r="B230" s="273"/>
      <c r="C230" s="234">
        <f t="shared" si="40"/>
        <v>41497</v>
      </c>
      <c r="D230" s="239">
        <f t="shared" si="41"/>
        <v>41497</v>
      </c>
      <c r="E230" s="166">
        <v>0.35416666666666702</v>
      </c>
      <c r="F230" s="153">
        <v>0.54166666666666696</v>
      </c>
      <c r="G230" s="153">
        <v>0.57291666666666696</v>
      </c>
      <c r="H230" s="205">
        <v>0.67708333333333337</v>
      </c>
      <c r="I230" s="194">
        <f t="shared" si="36"/>
        <v>0.18749999999999994</v>
      </c>
      <c r="J230" s="174">
        <f t="shared" si="39"/>
        <v>0.10416666666666641</v>
      </c>
      <c r="K230" s="243">
        <f t="shared" si="37"/>
        <v>0.29166666666666635</v>
      </c>
      <c r="L230" s="60">
        <f t="shared" si="38"/>
        <v>0</v>
      </c>
    </row>
    <row r="231" spans="1:12" x14ac:dyDescent="0.25">
      <c r="A231" s="266"/>
      <c r="B231" s="273"/>
      <c r="C231" s="234">
        <f t="shared" si="40"/>
        <v>41498</v>
      </c>
      <c r="D231" s="239">
        <f t="shared" si="41"/>
        <v>41498</v>
      </c>
      <c r="E231" s="166">
        <v>0.35416666666666702</v>
      </c>
      <c r="F231" s="153">
        <v>0.54166666666666696</v>
      </c>
      <c r="G231" s="153">
        <v>0.57291666666666696</v>
      </c>
      <c r="H231" s="205">
        <v>0.67708333333333337</v>
      </c>
      <c r="I231" s="194">
        <f t="shared" si="36"/>
        <v>0.18749999999999994</v>
      </c>
      <c r="J231" s="174">
        <f t="shared" si="39"/>
        <v>0.10416666666666641</v>
      </c>
      <c r="K231" s="243">
        <f t="shared" si="37"/>
        <v>0.29166666666666635</v>
      </c>
      <c r="L231" s="60">
        <f t="shared" si="38"/>
        <v>0</v>
      </c>
    </row>
    <row r="232" spans="1:12" x14ac:dyDescent="0.25">
      <c r="A232" s="266"/>
      <c r="B232" s="273"/>
      <c r="C232" s="234">
        <f t="shared" si="40"/>
        <v>41499</v>
      </c>
      <c r="D232" s="239">
        <f t="shared" si="41"/>
        <v>41499</v>
      </c>
      <c r="E232" s="166">
        <v>0.35416666666666702</v>
      </c>
      <c r="F232" s="153">
        <v>0.54166666666666696</v>
      </c>
      <c r="G232" s="153">
        <v>0.57291666666666696</v>
      </c>
      <c r="H232" s="205">
        <v>0.67708333333333337</v>
      </c>
      <c r="I232" s="194">
        <f t="shared" si="36"/>
        <v>0.18749999999999994</v>
      </c>
      <c r="J232" s="174">
        <f t="shared" si="39"/>
        <v>0.10416666666666641</v>
      </c>
      <c r="K232" s="243">
        <f t="shared" si="37"/>
        <v>0.29166666666666635</v>
      </c>
      <c r="L232" s="60">
        <f t="shared" si="38"/>
        <v>0</v>
      </c>
    </row>
    <row r="233" spans="1:12" x14ac:dyDescent="0.25">
      <c r="A233" s="266"/>
      <c r="B233" s="273"/>
      <c r="C233" s="234">
        <f t="shared" si="40"/>
        <v>41500</v>
      </c>
      <c r="D233" s="239">
        <f t="shared" si="41"/>
        <v>41500</v>
      </c>
      <c r="E233" s="166">
        <v>0.35416666666666702</v>
      </c>
      <c r="F233" s="153">
        <v>0.54166666666666696</v>
      </c>
      <c r="G233" s="153">
        <v>0.57291666666666696</v>
      </c>
      <c r="H233" s="205">
        <v>0.67708333333333337</v>
      </c>
      <c r="I233" s="194">
        <f t="shared" si="36"/>
        <v>0.18749999999999994</v>
      </c>
      <c r="J233" s="174">
        <f t="shared" si="39"/>
        <v>0.10416666666666641</v>
      </c>
      <c r="K233" s="243">
        <f t="shared" si="37"/>
        <v>0.29166666666666635</v>
      </c>
      <c r="L233" s="60">
        <f t="shared" si="38"/>
        <v>0</v>
      </c>
    </row>
    <row r="234" spans="1:12" x14ac:dyDescent="0.25">
      <c r="A234" s="266"/>
      <c r="B234" s="273"/>
      <c r="C234" s="234">
        <f t="shared" si="40"/>
        <v>41501</v>
      </c>
      <c r="D234" s="239">
        <f t="shared" si="41"/>
        <v>41501</v>
      </c>
      <c r="E234" s="166">
        <v>0.35416666666666702</v>
      </c>
      <c r="F234" s="153">
        <v>0.54166666666666696</v>
      </c>
      <c r="G234" s="153">
        <v>0.57291666666666696</v>
      </c>
      <c r="H234" s="205">
        <v>0.67708333333333337</v>
      </c>
      <c r="I234" s="194">
        <f t="shared" si="36"/>
        <v>0.18749999999999994</v>
      </c>
      <c r="J234" s="174">
        <f t="shared" si="39"/>
        <v>0.10416666666666641</v>
      </c>
      <c r="K234" s="243">
        <f t="shared" si="37"/>
        <v>0.29166666666666635</v>
      </c>
      <c r="L234" s="60">
        <f t="shared" si="38"/>
        <v>0</v>
      </c>
    </row>
    <row r="235" spans="1:12" x14ac:dyDescent="0.25">
      <c r="A235" s="266"/>
      <c r="B235" s="273"/>
      <c r="C235" s="234">
        <f t="shared" si="40"/>
        <v>41502</v>
      </c>
      <c r="D235" s="239">
        <f t="shared" si="41"/>
        <v>41502</v>
      </c>
      <c r="E235" s="166">
        <v>0.35416666666666702</v>
      </c>
      <c r="F235" s="153">
        <v>0.54166666666666696</v>
      </c>
      <c r="G235" s="153">
        <v>0.57291666666666696</v>
      </c>
      <c r="H235" s="205">
        <v>0.67708333333333337</v>
      </c>
      <c r="I235" s="194">
        <f t="shared" si="36"/>
        <v>0.18749999999999994</v>
      </c>
      <c r="J235" s="174">
        <f t="shared" si="39"/>
        <v>0.10416666666666641</v>
      </c>
      <c r="K235" s="243">
        <f t="shared" si="37"/>
        <v>0.29166666666666635</v>
      </c>
      <c r="L235" s="60">
        <f t="shared" si="38"/>
        <v>0</v>
      </c>
    </row>
    <row r="236" spans="1:12" x14ac:dyDescent="0.25">
      <c r="A236" s="266"/>
      <c r="B236" s="273"/>
      <c r="C236" s="234">
        <f t="shared" si="40"/>
        <v>41503</v>
      </c>
      <c r="D236" s="239">
        <f t="shared" si="41"/>
        <v>41503</v>
      </c>
      <c r="E236" s="166">
        <v>0.35416666666666702</v>
      </c>
      <c r="F236" s="153">
        <v>0.54166666666666696</v>
      </c>
      <c r="G236" s="153">
        <v>0.57291666666666696</v>
      </c>
      <c r="H236" s="205">
        <v>0.67708333333333337</v>
      </c>
      <c r="I236" s="194">
        <f t="shared" si="36"/>
        <v>0.18749999999999994</v>
      </c>
      <c r="J236" s="174">
        <f t="shared" si="39"/>
        <v>0.10416666666666641</v>
      </c>
      <c r="K236" s="243">
        <f t="shared" si="37"/>
        <v>0.29166666666666635</v>
      </c>
      <c r="L236" s="60">
        <f t="shared" si="38"/>
        <v>0</v>
      </c>
    </row>
    <row r="237" spans="1:12" x14ac:dyDescent="0.25">
      <c r="A237" s="266"/>
      <c r="B237" s="273"/>
      <c r="C237" s="234">
        <f t="shared" si="40"/>
        <v>41504</v>
      </c>
      <c r="D237" s="239">
        <f t="shared" si="41"/>
        <v>41504</v>
      </c>
      <c r="E237" s="166">
        <v>0.35416666666666702</v>
      </c>
      <c r="F237" s="153">
        <v>0.54166666666666696</v>
      </c>
      <c r="G237" s="153">
        <v>0.57291666666666696</v>
      </c>
      <c r="H237" s="205">
        <v>0.67708333333333337</v>
      </c>
      <c r="I237" s="194">
        <f t="shared" si="36"/>
        <v>0.18749999999999994</v>
      </c>
      <c r="J237" s="174">
        <f t="shared" si="39"/>
        <v>0.10416666666666641</v>
      </c>
      <c r="K237" s="243">
        <f t="shared" si="37"/>
        <v>0.29166666666666635</v>
      </c>
      <c r="L237" s="60">
        <f t="shared" si="38"/>
        <v>0</v>
      </c>
    </row>
    <row r="238" spans="1:12" x14ac:dyDescent="0.25">
      <c r="A238" s="266"/>
      <c r="B238" s="273"/>
      <c r="C238" s="234">
        <f t="shared" si="40"/>
        <v>41505</v>
      </c>
      <c r="D238" s="239">
        <f t="shared" si="41"/>
        <v>41505</v>
      </c>
      <c r="E238" s="166">
        <v>0.35416666666666702</v>
      </c>
      <c r="F238" s="153">
        <v>0.54166666666666696</v>
      </c>
      <c r="G238" s="153">
        <v>0.57291666666666696</v>
      </c>
      <c r="H238" s="205">
        <v>0.67708333333333337</v>
      </c>
      <c r="I238" s="194">
        <f t="shared" si="36"/>
        <v>0.18749999999999994</v>
      </c>
      <c r="J238" s="174">
        <f t="shared" si="39"/>
        <v>0.10416666666666641</v>
      </c>
      <c r="K238" s="243">
        <f t="shared" si="37"/>
        <v>0.29166666666666635</v>
      </c>
      <c r="L238" s="60">
        <f t="shared" si="38"/>
        <v>0</v>
      </c>
    </row>
    <row r="239" spans="1:12" x14ac:dyDescent="0.25">
      <c r="A239" s="266"/>
      <c r="B239" s="273"/>
      <c r="C239" s="234">
        <f t="shared" si="40"/>
        <v>41506</v>
      </c>
      <c r="D239" s="239">
        <f t="shared" si="41"/>
        <v>41506</v>
      </c>
      <c r="E239" s="166">
        <v>0.35416666666666702</v>
      </c>
      <c r="F239" s="153">
        <v>0.54166666666666696</v>
      </c>
      <c r="G239" s="153">
        <v>0.57291666666666696</v>
      </c>
      <c r="H239" s="205">
        <v>0.67708333333333337</v>
      </c>
      <c r="I239" s="194">
        <f t="shared" si="36"/>
        <v>0.18749999999999994</v>
      </c>
      <c r="J239" s="174">
        <f t="shared" si="39"/>
        <v>0.10416666666666641</v>
      </c>
      <c r="K239" s="243">
        <f t="shared" si="37"/>
        <v>0.29166666666666635</v>
      </c>
      <c r="L239" s="60">
        <f t="shared" si="38"/>
        <v>0</v>
      </c>
    </row>
    <row r="240" spans="1:12" x14ac:dyDescent="0.25">
      <c r="A240" s="266"/>
      <c r="B240" s="273"/>
      <c r="C240" s="234">
        <f t="shared" si="40"/>
        <v>41507</v>
      </c>
      <c r="D240" s="239">
        <f t="shared" si="41"/>
        <v>41507</v>
      </c>
      <c r="E240" s="166">
        <v>0.35416666666666702</v>
      </c>
      <c r="F240" s="153">
        <v>0.54166666666666696</v>
      </c>
      <c r="G240" s="153">
        <v>0.57291666666666696</v>
      </c>
      <c r="H240" s="205">
        <v>0.67708333333333337</v>
      </c>
      <c r="I240" s="194">
        <f t="shared" si="36"/>
        <v>0.18749999999999994</v>
      </c>
      <c r="J240" s="174">
        <f t="shared" si="39"/>
        <v>0.10416666666666641</v>
      </c>
      <c r="K240" s="243">
        <f t="shared" si="37"/>
        <v>0.29166666666666635</v>
      </c>
      <c r="L240" s="60">
        <f t="shared" si="38"/>
        <v>0</v>
      </c>
    </row>
    <row r="241" spans="1:12" x14ac:dyDescent="0.25">
      <c r="A241" s="266"/>
      <c r="B241" s="273"/>
      <c r="C241" s="234">
        <f t="shared" si="40"/>
        <v>41508</v>
      </c>
      <c r="D241" s="239">
        <f t="shared" si="41"/>
        <v>41508</v>
      </c>
      <c r="E241" s="166">
        <v>0.35416666666666702</v>
      </c>
      <c r="F241" s="153">
        <v>0.54166666666666696</v>
      </c>
      <c r="G241" s="153">
        <v>0.57291666666666696</v>
      </c>
      <c r="H241" s="205">
        <v>0.67708333333333337</v>
      </c>
      <c r="I241" s="194">
        <f t="shared" si="36"/>
        <v>0.18749999999999994</v>
      </c>
      <c r="J241" s="174">
        <f t="shared" si="39"/>
        <v>0.10416666666666641</v>
      </c>
      <c r="K241" s="243">
        <f t="shared" si="37"/>
        <v>0.29166666666666635</v>
      </c>
      <c r="L241" s="60">
        <f t="shared" si="38"/>
        <v>0</v>
      </c>
    </row>
    <row r="242" spans="1:12" x14ac:dyDescent="0.25">
      <c r="A242" s="266"/>
      <c r="B242" s="273"/>
      <c r="C242" s="234">
        <f t="shared" si="40"/>
        <v>41509</v>
      </c>
      <c r="D242" s="239">
        <f t="shared" si="41"/>
        <v>41509</v>
      </c>
      <c r="E242" s="166">
        <v>0.35416666666666702</v>
      </c>
      <c r="F242" s="153">
        <v>0.54166666666666696</v>
      </c>
      <c r="G242" s="153">
        <v>0.57291666666666696</v>
      </c>
      <c r="H242" s="205">
        <v>0.67708333333333337</v>
      </c>
      <c r="I242" s="194">
        <f t="shared" si="36"/>
        <v>0.18749999999999994</v>
      </c>
      <c r="J242" s="174">
        <f t="shared" si="39"/>
        <v>0.10416666666666641</v>
      </c>
      <c r="K242" s="243">
        <f t="shared" si="37"/>
        <v>0.29166666666666635</v>
      </c>
      <c r="L242" s="60">
        <f t="shared" si="38"/>
        <v>0</v>
      </c>
    </row>
    <row r="243" spans="1:12" x14ac:dyDescent="0.25">
      <c r="A243" s="266"/>
      <c r="B243" s="273"/>
      <c r="C243" s="234">
        <f t="shared" si="40"/>
        <v>41510</v>
      </c>
      <c r="D243" s="239">
        <f t="shared" si="41"/>
        <v>41510</v>
      </c>
      <c r="E243" s="166">
        <v>0.35416666666666702</v>
      </c>
      <c r="F243" s="153">
        <v>0.54166666666666696</v>
      </c>
      <c r="G243" s="153">
        <v>0.57291666666666696</v>
      </c>
      <c r="H243" s="205">
        <v>0.67708333333333337</v>
      </c>
      <c r="I243" s="194">
        <f t="shared" si="36"/>
        <v>0.18749999999999994</v>
      </c>
      <c r="J243" s="174">
        <f t="shared" si="39"/>
        <v>0.10416666666666641</v>
      </c>
      <c r="K243" s="243">
        <f t="shared" si="37"/>
        <v>0.29166666666666635</v>
      </c>
      <c r="L243" s="60">
        <f t="shared" si="38"/>
        <v>0</v>
      </c>
    </row>
    <row r="244" spans="1:12" x14ac:dyDescent="0.25">
      <c r="A244" s="266"/>
      <c r="B244" s="273"/>
      <c r="C244" s="234">
        <f t="shared" si="40"/>
        <v>41511</v>
      </c>
      <c r="D244" s="239">
        <f t="shared" si="41"/>
        <v>41511</v>
      </c>
      <c r="E244" s="166">
        <v>0.35416666666666702</v>
      </c>
      <c r="F244" s="153">
        <v>0.54166666666666696</v>
      </c>
      <c r="G244" s="153">
        <v>0.57291666666666696</v>
      </c>
      <c r="H244" s="205">
        <v>0.67708333333333337</v>
      </c>
      <c r="I244" s="194">
        <f t="shared" si="36"/>
        <v>0.18749999999999994</v>
      </c>
      <c r="J244" s="174">
        <f t="shared" si="39"/>
        <v>0.10416666666666641</v>
      </c>
      <c r="K244" s="243">
        <f t="shared" si="37"/>
        <v>0.29166666666666635</v>
      </c>
      <c r="L244" s="60">
        <f t="shared" si="38"/>
        <v>0</v>
      </c>
    </row>
    <row r="245" spans="1:12" x14ac:dyDescent="0.25">
      <c r="A245" s="266"/>
      <c r="B245" s="273"/>
      <c r="C245" s="234">
        <f t="shared" si="40"/>
        <v>41512</v>
      </c>
      <c r="D245" s="239">
        <f t="shared" si="41"/>
        <v>41512</v>
      </c>
      <c r="E245" s="166">
        <v>0.35416666666666702</v>
      </c>
      <c r="F245" s="153">
        <v>0.54166666666666696</v>
      </c>
      <c r="G245" s="153">
        <v>0.57291666666666696</v>
      </c>
      <c r="H245" s="205">
        <v>0.67708333333333337</v>
      </c>
      <c r="I245" s="194">
        <f t="shared" si="36"/>
        <v>0.18749999999999994</v>
      </c>
      <c r="J245" s="174">
        <f t="shared" si="39"/>
        <v>0.10416666666666641</v>
      </c>
      <c r="K245" s="243">
        <f t="shared" si="37"/>
        <v>0.29166666666666635</v>
      </c>
      <c r="L245" s="60">
        <f t="shared" si="38"/>
        <v>0</v>
      </c>
    </row>
    <row r="246" spans="1:12" x14ac:dyDescent="0.25">
      <c r="A246" s="266"/>
      <c r="B246" s="273"/>
      <c r="C246" s="234">
        <f t="shared" si="40"/>
        <v>41513</v>
      </c>
      <c r="D246" s="239">
        <f t="shared" si="41"/>
        <v>41513</v>
      </c>
      <c r="E246" s="166">
        <v>0.35416666666666702</v>
      </c>
      <c r="F246" s="153">
        <v>0.54166666666666696</v>
      </c>
      <c r="G246" s="153">
        <v>0.57291666666666696</v>
      </c>
      <c r="H246" s="205">
        <v>0.67708333333333337</v>
      </c>
      <c r="I246" s="194">
        <f t="shared" si="36"/>
        <v>0.18749999999999994</v>
      </c>
      <c r="J246" s="174">
        <f t="shared" si="39"/>
        <v>0.10416666666666641</v>
      </c>
      <c r="K246" s="243">
        <f t="shared" si="37"/>
        <v>0.29166666666666635</v>
      </c>
      <c r="L246" s="60">
        <f t="shared" si="38"/>
        <v>0</v>
      </c>
    </row>
    <row r="247" spans="1:12" x14ac:dyDescent="0.25">
      <c r="A247" s="266"/>
      <c r="B247" s="273"/>
      <c r="C247" s="234">
        <f t="shared" si="40"/>
        <v>41514</v>
      </c>
      <c r="D247" s="239">
        <f t="shared" si="41"/>
        <v>41514</v>
      </c>
      <c r="E247" s="166">
        <v>0.35416666666666702</v>
      </c>
      <c r="F247" s="153">
        <v>0.54166666666666696</v>
      </c>
      <c r="G247" s="153">
        <v>0.57291666666666696</v>
      </c>
      <c r="H247" s="205">
        <v>0.67708333333333337</v>
      </c>
      <c r="I247" s="194">
        <f t="shared" si="36"/>
        <v>0.18749999999999994</v>
      </c>
      <c r="J247" s="174">
        <f t="shared" si="39"/>
        <v>0.10416666666666641</v>
      </c>
      <c r="K247" s="243">
        <f t="shared" si="37"/>
        <v>0.29166666666666635</v>
      </c>
      <c r="L247" s="60">
        <f t="shared" si="38"/>
        <v>0</v>
      </c>
    </row>
    <row r="248" spans="1:12" x14ac:dyDescent="0.25">
      <c r="A248" s="266"/>
      <c r="B248" s="273"/>
      <c r="C248" s="234">
        <f t="shared" si="40"/>
        <v>41515</v>
      </c>
      <c r="D248" s="239">
        <f t="shared" si="41"/>
        <v>41515</v>
      </c>
      <c r="E248" s="166">
        <v>0.35416666666666702</v>
      </c>
      <c r="F248" s="153">
        <v>0.54166666666666696</v>
      </c>
      <c r="G248" s="153">
        <v>0.57291666666666696</v>
      </c>
      <c r="H248" s="205">
        <v>0.67708333333333337</v>
      </c>
      <c r="I248" s="194">
        <f t="shared" si="36"/>
        <v>0.18749999999999994</v>
      </c>
      <c r="J248" s="174">
        <f t="shared" si="39"/>
        <v>0.10416666666666641</v>
      </c>
      <c r="K248" s="243">
        <f t="shared" si="37"/>
        <v>0.29166666666666635</v>
      </c>
      <c r="L248" s="60">
        <f t="shared" si="38"/>
        <v>0</v>
      </c>
    </row>
    <row r="249" spans="1:12" ht="16.5" thickBot="1" x14ac:dyDescent="0.3">
      <c r="A249" s="267"/>
      <c r="B249" s="274"/>
      <c r="C249" s="235">
        <f t="shared" si="40"/>
        <v>41516</v>
      </c>
      <c r="D249" s="240">
        <f t="shared" si="41"/>
        <v>41516</v>
      </c>
      <c r="E249" s="167">
        <v>0.35416666666666702</v>
      </c>
      <c r="F249" s="154">
        <v>0.54166666666666696</v>
      </c>
      <c r="G249" s="154">
        <v>0.57291666666666696</v>
      </c>
      <c r="H249" s="206">
        <v>0.67708333333333337</v>
      </c>
      <c r="I249" s="196">
        <f t="shared" si="36"/>
        <v>0.18749999999999994</v>
      </c>
      <c r="J249" s="175">
        <f t="shared" si="39"/>
        <v>0.10416666666666641</v>
      </c>
      <c r="K249" s="244">
        <f t="shared" si="37"/>
        <v>0.29166666666666635</v>
      </c>
      <c r="L249" s="61">
        <f t="shared" si="38"/>
        <v>0</v>
      </c>
    </row>
    <row r="250" spans="1:12" x14ac:dyDescent="0.25">
      <c r="A250" s="268">
        <v>9</v>
      </c>
      <c r="B250" s="272" t="s">
        <v>69</v>
      </c>
      <c r="C250" s="233">
        <f>DATE($D$5,A250,1)</f>
        <v>41517</v>
      </c>
      <c r="D250" s="241">
        <f>DATE($D$5,A250,1)</f>
        <v>41517</v>
      </c>
      <c r="E250" s="165">
        <v>0.35416666666666669</v>
      </c>
      <c r="F250" s="152">
        <v>0.54166666666666663</v>
      </c>
      <c r="G250" s="152">
        <v>0.57291666666666663</v>
      </c>
      <c r="H250" s="204">
        <v>0.67708333333333304</v>
      </c>
      <c r="I250" s="192">
        <f t="shared" si="36"/>
        <v>0.18749999999999994</v>
      </c>
      <c r="J250" s="173">
        <f t="shared" si="39"/>
        <v>0.10416666666666641</v>
      </c>
      <c r="K250" s="242">
        <f t="shared" si="37"/>
        <v>0.29166666666666635</v>
      </c>
      <c r="L250" s="59">
        <f t="shared" si="38"/>
        <v>0</v>
      </c>
    </row>
    <row r="251" spans="1:12" x14ac:dyDescent="0.25">
      <c r="A251" s="266"/>
      <c r="B251" s="273"/>
      <c r="C251" s="234">
        <f t="shared" si="40"/>
        <v>41518</v>
      </c>
      <c r="D251" s="239">
        <f t="shared" si="41"/>
        <v>41518</v>
      </c>
      <c r="E251" s="166">
        <v>0.35416666666666669</v>
      </c>
      <c r="F251" s="153">
        <v>0.54166666666666663</v>
      </c>
      <c r="G251" s="153">
        <v>0.57291666666666663</v>
      </c>
      <c r="H251" s="205">
        <v>0.67708333333333337</v>
      </c>
      <c r="I251" s="194">
        <f t="shared" si="36"/>
        <v>0.18749999999999994</v>
      </c>
      <c r="J251" s="174">
        <f t="shared" si="39"/>
        <v>0.10416666666666674</v>
      </c>
      <c r="K251" s="243">
        <f t="shared" si="37"/>
        <v>0.29166666666666669</v>
      </c>
      <c r="L251" s="60">
        <f t="shared" si="38"/>
        <v>0</v>
      </c>
    </row>
    <row r="252" spans="1:12" x14ac:dyDescent="0.25">
      <c r="A252" s="266"/>
      <c r="B252" s="273"/>
      <c r="C252" s="234">
        <f t="shared" si="40"/>
        <v>41519</v>
      </c>
      <c r="D252" s="239">
        <f t="shared" si="41"/>
        <v>41519</v>
      </c>
      <c r="E252" s="166">
        <v>0.35416666666666702</v>
      </c>
      <c r="F252" s="153">
        <v>0.54166666666666696</v>
      </c>
      <c r="G252" s="153">
        <v>0.57291666666666696</v>
      </c>
      <c r="H252" s="205">
        <v>0.67708333333333337</v>
      </c>
      <c r="I252" s="194">
        <f t="shared" si="36"/>
        <v>0.18749999999999994</v>
      </c>
      <c r="J252" s="174">
        <f t="shared" si="39"/>
        <v>0.10416666666666641</v>
      </c>
      <c r="K252" s="243">
        <f t="shared" si="37"/>
        <v>0.29166666666666635</v>
      </c>
      <c r="L252" s="60">
        <f t="shared" si="38"/>
        <v>0</v>
      </c>
    </row>
    <row r="253" spans="1:12" x14ac:dyDescent="0.25">
      <c r="A253" s="266"/>
      <c r="B253" s="273"/>
      <c r="C253" s="234">
        <f t="shared" si="40"/>
        <v>41520</v>
      </c>
      <c r="D253" s="239">
        <f t="shared" si="41"/>
        <v>41520</v>
      </c>
      <c r="E253" s="166">
        <v>0.35416666666666702</v>
      </c>
      <c r="F253" s="153">
        <v>0.54166666666666696</v>
      </c>
      <c r="G253" s="153">
        <v>0.57291666666666696</v>
      </c>
      <c r="H253" s="205">
        <v>0.67708333333333337</v>
      </c>
      <c r="I253" s="194">
        <f t="shared" si="36"/>
        <v>0.18749999999999994</v>
      </c>
      <c r="J253" s="174">
        <f t="shared" si="39"/>
        <v>0.10416666666666641</v>
      </c>
      <c r="K253" s="243">
        <f t="shared" si="37"/>
        <v>0.29166666666666635</v>
      </c>
      <c r="L253" s="60">
        <f t="shared" si="38"/>
        <v>0</v>
      </c>
    </row>
    <row r="254" spans="1:12" x14ac:dyDescent="0.25">
      <c r="A254" s="266"/>
      <c r="B254" s="273"/>
      <c r="C254" s="234">
        <f t="shared" si="40"/>
        <v>41521</v>
      </c>
      <c r="D254" s="239">
        <f t="shared" si="41"/>
        <v>41521</v>
      </c>
      <c r="E254" s="166">
        <v>0.35416666666666702</v>
      </c>
      <c r="F254" s="153">
        <v>0.54166666666666696</v>
      </c>
      <c r="G254" s="153">
        <v>0.57291666666666696</v>
      </c>
      <c r="H254" s="205">
        <v>0.67708333333333337</v>
      </c>
      <c r="I254" s="194">
        <f t="shared" si="36"/>
        <v>0.18749999999999994</v>
      </c>
      <c r="J254" s="174">
        <f t="shared" si="39"/>
        <v>0.10416666666666641</v>
      </c>
      <c r="K254" s="243">
        <f t="shared" si="37"/>
        <v>0.29166666666666635</v>
      </c>
      <c r="L254" s="60">
        <f t="shared" si="38"/>
        <v>0</v>
      </c>
    </row>
    <row r="255" spans="1:12" x14ac:dyDescent="0.25">
      <c r="A255" s="266"/>
      <c r="B255" s="273"/>
      <c r="C255" s="234">
        <f t="shared" si="40"/>
        <v>41522</v>
      </c>
      <c r="D255" s="239">
        <f t="shared" si="41"/>
        <v>41522</v>
      </c>
      <c r="E255" s="166">
        <v>0.35416666666666702</v>
      </c>
      <c r="F255" s="153">
        <v>0.54166666666666696</v>
      </c>
      <c r="G255" s="153">
        <v>0.57291666666666696</v>
      </c>
      <c r="H255" s="205">
        <v>0.67708333333333337</v>
      </c>
      <c r="I255" s="194">
        <f t="shared" si="36"/>
        <v>0.18749999999999994</v>
      </c>
      <c r="J255" s="174">
        <f t="shared" si="39"/>
        <v>0.10416666666666641</v>
      </c>
      <c r="K255" s="243">
        <f t="shared" si="37"/>
        <v>0.29166666666666635</v>
      </c>
      <c r="L255" s="60">
        <f t="shared" si="38"/>
        <v>0</v>
      </c>
    </row>
    <row r="256" spans="1:12" x14ac:dyDescent="0.25">
      <c r="A256" s="266"/>
      <c r="B256" s="273"/>
      <c r="C256" s="234">
        <f t="shared" si="40"/>
        <v>41523</v>
      </c>
      <c r="D256" s="239">
        <f t="shared" si="41"/>
        <v>41523</v>
      </c>
      <c r="E256" s="166">
        <v>0.35416666666666702</v>
      </c>
      <c r="F256" s="153">
        <v>0.54166666666666696</v>
      </c>
      <c r="G256" s="153">
        <v>0.57291666666666696</v>
      </c>
      <c r="H256" s="205">
        <v>0.67708333333333337</v>
      </c>
      <c r="I256" s="194">
        <f t="shared" si="36"/>
        <v>0.18749999999999994</v>
      </c>
      <c r="J256" s="174">
        <f t="shared" si="39"/>
        <v>0.10416666666666641</v>
      </c>
      <c r="K256" s="243">
        <f t="shared" si="37"/>
        <v>0.29166666666666635</v>
      </c>
      <c r="L256" s="60">
        <f t="shared" si="38"/>
        <v>0</v>
      </c>
    </row>
    <row r="257" spans="1:12" x14ac:dyDescent="0.25">
      <c r="A257" s="266"/>
      <c r="B257" s="273"/>
      <c r="C257" s="234">
        <f t="shared" si="40"/>
        <v>41524</v>
      </c>
      <c r="D257" s="239">
        <f t="shared" si="41"/>
        <v>41524</v>
      </c>
      <c r="E257" s="166">
        <v>0.35416666666666702</v>
      </c>
      <c r="F257" s="153">
        <v>0.54166666666666696</v>
      </c>
      <c r="G257" s="153">
        <v>0.57291666666666696</v>
      </c>
      <c r="H257" s="205">
        <v>0.67708333333333337</v>
      </c>
      <c r="I257" s="194">
        <f t="shared" si="36"/>
        <v>0.18749999999999994</v>
      </c>
      <c r="J257" s="174">
        <f t="shared" si="39"/>
        <v>0.10416666666666641</v>
      </c>
      <c r="K257" s="243">
        <f t="shared" si="37"/>
        <v>0.29166666666666635</v>
      </c>
      <c r="L257" s="60">
        <f t="shared" si="38"/>
        <v>0</v>
      </c>
    </row>
    <row r="258" spans="1:12" x14ac:dyDescent="0.25">
      <c r="A258" s="266"/>
      <c r="B258" s="273"/>
      <c r="C258" s="234">
        <f t="shared" si="40"/>
        <v>41525</v>
      </c>
      <c r="D258" s="239">
        <f t="shared" si="41"/>
        <v>41525</v>
      </c>
      <c r="E258" s="166">
        <v>0.35416666666666702</v>
      </c>
      <c r="F258" s="153">
        <v>0.54166666666666696</v>
      </c>
      <c r="G258" s="153">
        <v>0.57291666666666696</v>
      </c>
      <c r="H258" s="205">
        <v>0.67708333333333337</v>
      </c>
      <c r="I258" s="194">
        <f t="shared" si="36"/>
        <v>0.18749999999999994</v>
      </c>
      <c r="J258" s="174">
        <f t="shared" si="39"/>
        <v>0.10416666666666641</v>
      </c>
      <c r="K258" s="243">
        <f t="shared" si="37"/>
        <v>0.29166666666666635</v>
      </c>
      <c r="L258" s="60">
        <f t="shared" si="38"/>
        <v>0</v>
      </c>
    </row>
    <row r="259" spans="1:12" x14ac:dyDescent="0.25">
      <c r="A259" s="266"/>
      <c r="B259" s="273"/>
      <c r="C259" s="234">
        <f t="shared" si="40"/>
        <v>41526</v>
      </c>
      <c r="D259" s="239">
        <f t="shared" si="41"/>
        <v>41526</v>
      </c>
      <c r="E259" s="166">
        <v>0.35416666666666702</v>
      </c>
      <c r="F259" s="153">
        <v>0.54166666666666696</v>
      </c>
      <c r="G259" s="153">
        <v>0.57291666666666696</v>
      </c>
      <c r="H259" s="205">
        <v>0.67708333333333337</v>
      </c>
      <c r="I259" s="194">
        <f t="shared" si="36"/>
        <v>0.18749999999999994</v>
      </c>
      <c r="J259" s="174">
        <f t="shared" si="39"/>
        <v>0.10416666666666641</v>
      </c>
      <c r="K259" s="243">
        <f t="shared" si="37"/>
        <v>0.29166666666666635</v>
      </c>
      <c r="L259" s="60">
        <f t="shared" si="38"/>
        <v>0</v>
      </c>
    </row>
    <row r="260" spans="1:12" x14ac:dyDescent="0.25">
      <c r="A260" s="266"/>
      <c r="B260" s="273"/>
      <c r="C260" s="234">
        <f t="shared" si="40"/>
        <v>41527</v>
      </c>
      <c r="D260" s="239">
        <f t="shared" si="41"/>
        <v>41527</v>
      </c>
      <c r="E260" s="166">
        <v>0.35416666666666702</v>
      </c>
      <c r="F260" s="153">
        <v>0.54166666666666696</v>
      </c>
      <c r="G260" s="153">
        <v>0.57291666666666696</v>
      </c>
      <c r="H260" s="205">
        <v>0.67708333333333337</v>
      </c>
      <c r="I260" s="194">
        <f t="shared" si="36"/>
        <v>0.18749999999999994</v>
      </c>
      <c r="J260" s="174">
        <f t="shared" si="39"/>
        <v>0.10416666666666641</v>
      </c>
      <c r="K260" s="243">
        <f t="shared" si="37"/>
        <v>0.29166666666666635</v>
      </c>
      <c r="L260" s="60">
        <f t="shared" si="38"/>
        <v>0</v>
      </c>
    </row>
    <row r="261" spans="1:12" x14ac:dyDescent="0.25">
      <c r="A261" s="266"/>
      <c r="B261" s="273"/>
      <c r="C261" s="234">
        <f t="shared" si="40"/>
        <v>41528</v>
      </c>
      <c r="D261" s="239">
        <f t="shared" si="41"/>
        <v>41528</v>
      </c>
      <c r="E261" s="166">
        <v>0.35416666666666702</v>
      </c>
      <c r="F261" s="153">
        <v>0.54166666666666696</v>
      </c>
      <c r="G261" s="153">
        <v>0.57291666666666696</v>
      </c>
      <c r="H261" s="205">
        <v>0.67708333333333337</v>
      </c>
      <c r="I261" s="194">
        <f t="shared" si="36"/>
        <v>0.18749999999999994</v>
      </c>
      <c r="J261" s="174">
        <f t="shared" si="39"/>
        <v>0.10416666666666641</v>
      </c>
      <c r="K261" s="243">
        <f t="shared" si="37"/>
        <v>0.29166666666666635</v>
      </c>
      <c r="L261" s="60">
        <f t="shared" si="38"/>
        <v>0</v>
      </c>
    </row>
    <row r="262" spans="1:12" x14ac:dyDescent="0.25">
      <c r="A262" s="266"/>
      <c r="B262" s="273"/>
      <c r="C262" s="234">
        <f t="shared" si="40"/>
        <v>41529</v>
      </c>
      <c r="D262" s="239">
        <f t="shared" si="41"/>
        <v>41529</v>
      </c>
      <c r="E262" s="166">
        <v>0.35416666666666702</v>
      </c>
      <c r="F262" s="153">
        <v>0.54166666666666696</v>
      </c>
      <c r="G262" s="153">
        <v>0.57291666666666696</v>
      </c>
      <c r="H262" s="205">
        <v>0.67708333333333337</v>
      </c>
      <c r="I262" s="194">
        <f t="shared" si="36"/>
        <v>0.18749999999999994</v>
      </c>
      <c r="J262" s="174">
        <f t="shared" si="39"/>
        <v>0.10416666666666641</v>
      </c>
      <c r="K262" s="243">
        <f t="shared" si="37"/>
        <v>0.29166666666666635</v>
      </c>
      <c r="L262" s="60">
        <f t="shared" si="38"/>
        <v>0</v>
      </c>
    </row>
    <row r="263" spans="1:12" x14ac:dyDescent="0.25">
      <c r="A263" s="266"/>
      <c r="B263" s="273"/>
      <c r="C263" s="234">
        <f t="shared" si="40"/>
        <v>41530</v>
      </c>
      <c r="D263" s="239">
        <f t="shared" si="41"/>
        <v>41530</v>
      </c>
      <c r="E263" s="166">
        <v>0.35416666666666702</v>
      </c>
      <c r="F263" s="153">
        <v>0.54166666666666696</v>
      </c>
      <c r="G263" s="153">
        <v>0.57291666666666696</v>
      </c>
      <c r="H263" s="205">
        <v>0.67708333333333337</v>
      </c>
      <c r="I263" s="194">
        <f t="shared" si="36"/>
        <v>0.18749999999999994</v>
      </c>
      <c r="J263" s="174">
        <f t="shared" si="39"/>
        <v>0.10416666666666641</v>
      </c>
      <c r="K263" s="243">
        <f t="shared" si="37"/>
        <v>0.29166666666666635</v>
      </c>
      <c r="L263" s="60">
        <f t="shared" si="38"/>
        <v>0</v>
      </c>
    </row>
    <row r="264" spans="1:12" x14ac:dyDescent="0.25">
      <c r="A264" s="266"/>
      <c r="B264" s="273"/>
      <c r="C264" s="234">
        <f t="shared" si="40"/>
        <v>41531</v>
      </c>
      <c r="D264" s="239">
        <f t="shared" si="41"/>
        <v>41531</v>
      </c>
      <c r="E264" s="166">
        <v>0.35416666666666702</v>
      </c>
      <c r="F264" s="153">
        <v>0.54166666666666696</v>
      </c>
      <c r="G264" s="153">
        <v>0.57291666666666696</v>
      </c>
      <c r="H264" s="205">
        <v>0.67708333333333337</v>
      </c>
      <c r="I264" s="194">
        <f t="shared" si="36"/>
        <v>0.18749999999999994</v>
      </c>
      <c r="J264" s="174">
        <f t="shared" si="39"/>
        <v>0.10416666666666641</v>
      </c>
      <c r="K264" s="243">
        <f t="shared" si="37"/>
        <v>0.29166666666666635</v>
      </c>
      <c r="L264" s="60">
        <f t="shared" si="38"/>
        <v>0</v>
      </c>
    </row>
    <row r="265" spans="1:12" x14ac:dyDescent="0.25">
      <c r="A265" s="266"/>
      <c r="B265" s="273"/>
      <c r="C265" s="234">
        <f t="shared" si="40"/>
        <v>41532</v>
      </c>
      <c r="D265" s="239">
        <f t="shared" si="41"/>
        <v>41532</v>
      </c>
      <c r="E265" s="166">
        <v>0.35416666666666702</v>
      </c>
      <c r="F265" s="153">
        <v>0.54166666666666696</v>
      </c>
      <c r="G265" s="153">
        <v>0.57291666666666696</v>
      </c>
      <c r="H265" s="205">
        <v>0.67708333333333337</v>
      </c>
      <c r="I265" s="194">
        <f t="shared" ref="I265:I328" si="42">F265-E265</f>
        <v>0.18749999999999994</v>
      </c>
      <c r="J265" s="174">
        <f t="shared" si="39"/>
        <v>0.10416666666666641</v>
      </c>
      <c r="K265" s="243">
        <f t="shared" ref="K265:K328" si="43">I265+J265</f>
        <v>0.29166666666666635</v>
      </c>
      <c r="L265" s="60">
        <f t="shared" ref="L265:L328" si="44">K265-$D$3</f>
        <v>0</v>
      </c>
    </row>
    <row r="266" spans="1:12" x14ac:dyDescent="0.25">
      <c r="A266" s="266"/>
      <c r="B266" s="273"/>
      <c r="C266" s="234">
        <f t="shared" si="40"/>
        <v>41533</v>
      </c>
      <c r="D266" s="239">
        <f t="shared" si="41"/>
        <v>41533</v>
      </c>
      <c r="E266" s="166">
        <v>0.35416666666666702</v>
      </c>
      <c r="F266" s="153">
        <v>0.54166666666666696</v>
      </c>
      <c r="G266" s="153">
        <v>0.57291666666666696</v>
      </c>
      <c r="H266" s="205">
        <v>0.67708333333333337</v>
      </c>
      <c r="I266" s="194">
        <f t="shared" si="42"/>
        <v>0.18749999999999994</v>
      </c>
      <c r="J266" s="174">
        <f t="shared" ref="J266:J329" si="45">H266-G266</f>
        <v>0.10416666666666641</v>
      </c>
      <c r="K266" s="243">
        <f t="shared" si="43"/>
        <v>0.29166666666666635</v>
      </c>
      <c r="L266" s="60">
        <f t="shared" si="44"/>
        <v>0</v>
      </c>
    </row>
    <row r="267" spans="1:12" x14ac:dyDescent="0.25">
      <c r="A267" s="266"/>
      <c r="B267" s="273"/>
      <c r="C267" s="234">
        <f t="shared" si="40"/>
        <v>41534</v>
      </c>
      <c r="D267" s="239">
        <f t="shared" si="41"/>
        <v>41534</v>
      </c>
      <c r="E267" s="166">
        <v>0.35416666666666702</v>
      </c>
      <c r="F267" s="153">
        <v>0.54166666666666696</v>
      </c>
      <c r="G267" s="153">
        <v>0.57291666666666696</v>
      </c>
      <c r="H267" s="205">
        <v>0.67708333333333337</v>
      </c>
      <c r="I267" s="194">
        <f t="shared" si="42"/>
        <v>0.18749999999999994</v>
      </c>
      <c r="J267" s="174">
        <f t="shared" si="45"/>
        <v>0.10416666666666641</v>
      </c>
      <c r="K267" s="243">
        <f t="shared" si="43"/>
        <v>0.29166666666666635</v>
      </c>
      <c r="L267" s="60">
        <f t="shared" si="44"/>
        <v>0</v>
      </c>
    </row>
    <row r="268" spans="1:12" x14ac:dyDescent="0.25">
      <c r="A268" s="266"/>
      <c r="B268" s="273"/>
      <c r="C268" s="234">
        <f t="shared" si="40"/>
        <v>41535</v>
      </c>
      <c r="D268" s="239">
        <f t="shared" si="41"/>
        <v>41535</v>
      </c>
      <c r="E268" s="166">
        <v>0.35416666666666702</v>
      </c>
      <c r="F268" s="153">
        <v>0.54166666666666696</v>
      </c>
      <c r="G268" s="153">
        <v>0.57291666666666696</v>
      </c>
      <c r="H268" s="205">
        <v>0.67708333333333337</v>
      </c>
      <c r="I268" s="194">
        <f t="shared" si="42"/>
        <v>0.18749999999999994</v>
      </c>
      <c r="J268" s="174">
        <f t="shared" si="45"/>
        <v>0.10416666666666641</v>
      </c>
      <c r="K268" s="243">
        <f t="shared" si="43"/>
        <v>0.29166666666666635</v>
      </c>
      <c r="L268" s="60">
        <f t="shared" si="44"/>
        <v>0</v>
      </c>
    </row>
    <row r="269" spans="1:12" x14ac:dyDescent="0.25">
      <c r="A269" s="266"/>
      <c r="B269" s="273"/>
      <c r="C269" s="234">
        <f t="shared" si="40"/>
        <v>41536</v>
      </c>
      <c r="D269" s="239">
        <f t="shared" si="41"/>
        <v>41536</v>
      </c>
      <c r="E269" s="166">
        <v>0.35416666666666702</v>
      </c>
      <c r="F269" s="153">
        <v>0.54166666666666696</v>
      </c>
      <c r="G269" s="153">
        <v>0.57291666666666696</v>
      </c>
      <c r="H269" s="205">
        <v>0.67708333333333337</v>
      </c>
      <c r="I269" s="194">
        <f t="shared" si="42"/>
        <v>0.18749999999999994</v>
      </c>
      <c r="J269" s="174">
        <f t="shared" si="45"/>
        <v>0.10416666666666641</v>
      </c>
      <c r="K269" s="243">
        <f t="shared" si="43"/>
        <v>0.29166666666666635</v>
      </c>
      <c r="L269" s="60">
        <f t="shared" si="44"/>
        <v>0</v>
      </c>
    </row>
    <row r="270" spans="1:12" x14ac:dyDescent="0.25">
      <c r="A270" s="266"/>
      <c r="B270" s="273"/>
      <c r="C270" s="234">
        <f t="shared" si="40"/>
        <v>41537</v>
      </c>
      <c r="D270" s="239">
        <f t="shared" si="41"/>
        <v>41537</v>
      </c>
      <c r="E270" s="166">
        <v>0.35416666666666702</v>
      </c>
      <c r="F270" s="153">
        <v>0.54166666666666696</v>
      </c>
      <c r="G270" s="153">
        <v>0.57291666666666696</v>
      </c>
      <c r="H270" s="205">
        <v>0.67708333333333337</v>
      </c>
      <c r="I270" s="194">
        <f t="shared" si="42"/>
        <v>0.18749999999999994</v>
      </c>
      <c r="J270" s="174">
        <f t="shared" si="45"/>
        <v>0.10416666666666641</v>
      </c>
      <c r="K270" s="243">
        <f t="shared" si="43"/>
        <v>0.29166666666666635</v>
      </c>
      <c r="L270" s="60">
        <f t="shared" si="44"/>
        <v>0</v>
      </c>
    </row>
    <row r="271" spans="1:12" x14ac:dyDescent="0.25">
      <c r="A271" s="266"/>
      <c r="B271" s="273"/>
      <c r="C271" s="234">
        <f t="shared" si="40"/>
        <v>41538</v>
      </c>
      <c r="D271" s="239">
        <f t="shared" si="41"/>
        <v>41538</v>
      </c>
      <c r="E271" s="166">
        <v>0.35416666666666702</v>
      </c>
      <c r="F271" s="153">
        <v>0.54166666666666696</v>
      </c>
      <c r="G271" s="153">
        <v>0.57291666666666696</v>
      </c>
      <c r="H271" s="205">
        <v>0.67708333333333337</v>
      </c>
      <c r="I271" s="194">
        <f t="shared" si="42"/>
        <v>0.18749999999999994</v>
      </c>
      <c r="J271" s="174">
        <f t="shared" si="45"/>
        <v>0.10416666666666641</v>
      </c>
      <c r="K271" s="243">
        <f t="shared" si="43"/>
        <v>0.29166666666666635</v>
      </c>
      <c r="L271" s="60">
        <f t="shared" si="44"/>
        <v>0</v>
      </c>
    </row>
    <row r="272" spans="1:12" x14ac:dyDescent="0.25">
      <c r="A272" s="266"/>
      <c r="B272" s="273"/>
      <c r="C272" s="234">
        <f t="shared" ref="C272:C289" si="46">C271+1</f>
        <v>41539</v>
      </c>
      <c r="D272" s="239">
        <f t="shared" ref="D272:D289" si="47">D271+1</f>
        <v>41539</v>
      </c>
      <c r="E272" s="166">
        <v>0.35416666666666702</v>
      </c>
      <c r="F272" s="153">
        <v>0.54166666666666696</v>
      </c>
      <c r="G272" s="153">
        <v>0.57291666666666696</v>
      </c>
      <c r="H272" s="205">
        <v>0.67708333333333337</v>
      </c>
      <c r="I272" s="194">
        <f t="shared" si="42"/>
        <v>0.18749999999999994</v>
      </c>
      <c r="J272" s="174">
        <f t="shared" si="45"/>
        <v>0.10416666666666641</v>
      </c>
      <c r="K272" s="243">
        <f t="shared" si="43"/>
        <v>0.29166666666666635</v>
      </c>
      <c r="L272" s="60">
        <f t="shared" si="44"/>
        <v>0</v>
      </c>
    </row>
    <row r="273" spans="1:12" x14ac:dyDescent="0.25">
      <c r="A273" s="266"/>
      <c r="B273" s="273"/>
      <c r="C273" s="234">
        <f t="shared" si="46"/>
        <v>41540</v>
      </c>
      <c r="D273" s="239">
        <f t="shared" si="47"/>
        <v>41540</v>
      </c>
      <c r="E273" s="166">
        <v>0.35416666666666702</v>
      </c>
      <c r="F273" s="153">
        <v>0.54166666666666696</v>
      </c>
      <c r="G273" s="153">
        <v>0.57291666666666696</v>
      </c>
      <c r="H273" s="205">
        <v>0.67708333333333337</v>
      </c>
      <c r="I273" s="194">
        <f t="shared" si="42"/>
        <v>0.18749999999999994</v>
      </c>
      <c r="J273" s="174">
        <f t="shared" si="45"/>
        <v>0.10416666666666641</v>
      </c>
      <c r="K273" s="243">
        <f t="shared" si="43"/>
        <v>0.29166666666666635</v>
      </c>
      <c r="L273" s="60">
        <f t="shared" si="44"/>
        <v>0</v>
      </c>
    </row>
    <row r="274" spans="1:12" x14ac:dyDescent="0.25">
      <c r="A274" s="266"/>
      <c r="B274" s="273"/>
      <c r="C274" s="234">
        <f t="shared" si="46"/>
        <v>41541</v>
      </c>
      <c r="D274" s="239">
        <f t="shared" si="47"/>
        <v>41541</v>
      </c>
      <c r="E274" s="166">
        <v>0.35416666666666702</v>
      </c>
      <c r="F274" s="153">
        <v>0.54166666666666696</v>
      </c>
      <c r="G274" s="153">
        <v>0.57291666666666696</v>
      </c>
      <c r="H274" s="205">
        <v>0.67708333333333337</v>
      </c>
      <c r="I274" s="194">
        <f t="shared" si="42"/>
        <v>0.18749999999999994</v>
      </c>
      <c r="J274" s="174">
        <f t="shared" si="45"/>
        <v>0.10416666666666641</v>
      </c>
      <c r="K274" s="243">
        <f t="shared" si="43"/>
        <v>0.29166666666666635</v>
      </c>
      <c r="L274" s="60">
        <f t="shared" si="44"/>
        <v>0</v>
      </c>
    </row>
    <row r="275" spans="1:12" x14ac:dyDescent="0.25">
      <c r="A275" s="266"/>
      <c r="B275" s="273"/>
      <c r="C275" s="234">
        <f t="shared" si="46"/>
        <v>41542</v>
      </c>
      <c r="D275" s="239">
        <f t="shared" si="47"/>
        <v>41542</v>
      </c>
      <c r="E275" s="166">
        <v>0.35416666666666702</v>
      </c>
      <c r="F275" s="153">
        <v>0.54166666666666696</v>
      </c>
      <c r="G275" s="153">
        <v>0.57291666666666696</v>
      </c>
      <c r="H275" s="205">
        <v>0.67708333333333337</v>
      </c>
      <c r="I275" s="194">
        <f t="shared" si="42"/>
        <v>0.18749999999999994</v>
      </c>
      <c r="J275" s="174">
        <f t="shared" si="45"/>
        <v>0.10416666666666641</v>
      </c>
      <c r="K275" s="243">
        <f t="shared" si="43"/>
        <v>0.29166666666666635</v>
      </c>
      <c r="L275" s="60">
        <f t="shared" si="44"/>
        <v>0</v>
      </c>
    </row>
    <row r="276" spans="1:12" x14ac:dyDescent="0.25">
      <c r="A276" s="266"/>
      <c r="B276" s="273"/>
      <c r="C276" s="234">
        <f t="shared" si="46"/>
        <v>41543</v>
      </c>
      <c r="D276" s="239">
        <f t="shared" si="47"/>
        <v>41543</v>
      </c>
      <c r="E276" s="166">
        <v>0.35416666666666702</v>
      </c>
      <c r="F276" s="153">
        <v>0.54166666666666696</v>
      </c>
      <c r="G276" s="153">
        <v>0.57291666666666696</v>
      </c>
      <c r="H276" s="205">
        <v>0.67708333333333337</v>
      </c>
      <c r="I276" s="194">
        <f t="shared" si="42"/>
        <v>0.18749999999999994</v>
      </c>
      <c r="J276" s="174">
        <f t="shared" si="45"/>
        <v>0.10416666666666641</v>
      </c>
      <c r="K276" s="243">
        <f t="shared" si="43"/>
        <v>0.29166666666666635</v>
      </c>
      <c r="L276" s="60">
        <f t="shared" si="44"/>
        <v>0</v>
      </c>
    </row>
    <row r="277" spans="1:12" x14ac:dyDescent="0.25">
      <c r="A277" s="266"/>
      <c r="B277" s="273"/>
      <c r="C277" s="234">
        <f t="shared" si="46"/>
        <v>41544</v>
      </c>
      <c r="D277" s="239">
        <f t="shared" si="47"/>
        <v>41544</v>
      </c>
      <c r="E277" s="166">
        <v>0.35416666666666702</v>
      </c>
      <c r="F277" s="153">
        <v>0.54166666666666696</v>
      </c>
      <c r="G277" s="153">
        <v>0.57291666666666696</v>
      </c>
      <c r="H277" s="205">
        <v>0.67708333333333337</v>
      </c>
      <c r="I277" s="194">
        <f t="shared" si="42"/>
        <v>0.18749999999999994</v>
      </c>
      <c r="J277" s="174">
        <f t="shared" si="45"/>
        <v>0.10416666666666641</v>
      </c>
      <c r="K277" s="243">
        <f t="shared" si="43"/>
        <v>0.29166666666666635</v>
      </c>
      <c r="L277" s="60">
        <f t="shared" si="44"/>
        <v>0</v>
      </c>
    </row>
    <row r="278" spans="1:12" x14ac:dyDescent="0.25">
      <c r="A278" s="266"/>
      <c r="B278" s="273"/>
      <c r="C278" s="234">
        <f t="shared" si="46"/>
        <v>41545</v>
      </c>
      <c r="D278" s="239">
        <f t="shared" si="47"/>
        <v>41545</v>
      </c>
      <c r="E278" s="166">
        <v>0.35416666666666702</v>
      </c>
      <c r="F278" s="153">
        <v>0.54166666666666696</v>
      </c>
      <c r="G278" s="153">
        <v>0.57291666666666696</v>
      </c>
      <c r="H278" s="205">
        <v>0.67708333333333337</v>
      </c>
      <c r="I278" s="194">
        <f t="shared" si="42"/>
        <v>0.18749999999999994</v>
      </c>
      <c r="J278" s="174">
        <f t="shared" si="45"/>
        <v>0.10416666666666641</v>
      </c>
      <c r="K278" s="243">
        <f t="shared" si="43"/>
        <v>0.29166666666666635</v>
      </c>
      <c r="L278" s="60">
        <f t="shared" si="44"/>
        <v>0</v>
      </c>
    </row>
    <row r="279" spans="1:12" ht="16.5" thickBot="1" x14ac:dyDescent="0.3">
      <c r="A279" s="267"/>
      <c r="B279" s="274"/>
      <c r="C279" s="235">
        <f t="shared" si="46"/>
        <v>41546</v>
      </c>
      <c r="D279" s="240">
        <f t="shared" si="47"/>
        <v>41546</v>
      </c>
      <c r="E279" s="166">
        <v>0.35416666666666702</v>
      </c>
      <c r="F279" s="153">
        <v>0.54166666666666696</v>
      </c>
      <c r="G279" s="153">
        <v>0.57291666666666696</v>
      </c>
      <c r="H279" s="205">
        <v>0.67708333333333337</v>
      </c>
      <c r="I279" s="196">
        <f t="shared" si="42"/>
        <v>0.18749999999999994</v>
      </c>
      <c r="J279" s="175">
        <f t="shared" si="45"/>
        <v>0.10416666666666641</v>
      </c>
      <c r="K279" s="244">
        <f t="shared" si="43"/>
        <v>0.29166666666666635</v>
      </c>
      <c r="L279" s="61">
        <f t="shared" si="44"/>
        <v>0</v>
      </c>
    </row>
    <row r="280" spans="1:12" x14ac:dyDescent="0.25">
      <c r="A280" s="268">
        <v>10</v>
      </c>
      <c r="B280" s="272" t="s">
        <v>70</v>
      </c>
      <c r="C280" s="233">
        <f>DATE($D$5,A280,1)</f>
        <v>41547</v>
      </c>
      <c r="D280" s="241">
        <f>DATE($D$5,A280,1)</f>
        <v>41547</v>
      </c>
      <c r="E280" s="165">
        <v>0.35416666666666669</v>
      </c>
      <c r="F280" s="152">
        <v>0.54166666666666663</v>
      </c>
      <c r="G280" s="152">
        <v>0.57291666666666663</v>
      </c>
      <c r="H280" s="204">
        <v>0.67708333333333304</v>
      </c>
      <c r="I280" s="192">
        <f t="shared" si="42"/>
        <v>0.18749999999999994</v>
      </c>
      <c r="J280" s="173">
        <f t="shared" si="45"/>
        <v>0.10416666666666641</v>
      </c>
      <c r="K280" s="242">
        <f t="shared" si="43"/>
        <v>0.29166666666666635</v>
      </c>
      <c r="L280" s="59">
        <f t="shared" si="44"/>
        <v>0</v>
      </c>
    </row>
    <row r="281" spans="1:12" x14ac:dyDescent="0.25">
      <c r="A281" s="266"/>
      <c r="B281" s="273"/>
      <c r="C281" s="234">
        <f t="shared" si="46"/>
        <v>41548</v>
      </c>
      <c r="D281" s="239">
        <f t="shared" si="47"/>
        <v>41548</v>
      </c>
      <c r="E281" s="166">
        <v>0.35416666666666669</v>
      </c>
      <c r="F281" s="153">
        <v>0.54166666666666663</v>
      </c>
      <c r="G281" s="153">
        <v>0.57291666666666663</v>
      </c>
      <c r="H281" s="205">
        <v>0.67708333333333337</v>
      </c>
      <c r="I281" s="194">
        <f t="shared" si="42"/>
        <v>0.18749999999999994</v>
      </c>
      <c r="J281" s="174">
        <f t="shared" si="45"/>
        <v>0.10416666666666674</v>
      </c>
      <c r="K281" s="243">
        <f t="shared" si="43"/>
        <v>0.29166666666666669</v>
      </c>
      <c r="L281" s="60">
        <f t="shared" si="44"/>
        <v>0</v>
      </c>
    </row>
    <row r="282" spans="1:12" x14ac:dyDescent="0.25">
      <c r="A282" s="266"/>
      <c r="B282" s="273"/>
      <c r="C282" s="234">
        <f t="shared" si="46"/>
        <v>41549</v>
      </c>
      <c r="D282" s="239">
        <f t="shared" si="47"/>
        <v>41549</v>
      </c>
      <c r="E282" s="166">
        <v>0.35416666666666702</v>
      </c>
      <c r="F282" s="153">
        <v>0.54166666666666696</v>
      </c>
      <c r="G282" s="153">
        <v>0.57291666666666696</v>
      </c>
      <c r="H282" s="205">
        <v>0.67708333333333337</v>
      </c>
      <c r="I282" s="194">
        <f t="shared" si="42"/>
        <v>0.18749999999999994</v>
      </c>
      <c r="J282" s="174">
        <f t="shared" si="45"/>
        <v>0.10416666666666641</v>
      </c>
      <c r="K282" s="243">
        <f t="shared" si="43"/>
        <v>0.29166666666666635</v>
      </c>
      <c r="L282" s="60">
        <f t="shared" si="44"/>
        <v>0</v>
      </c>
    </row>
    <row r="283" spans="1:12" x14ac:dyDescent="0.25">
      <c r="A283" s="266"/>
      <c r="B283" s="273"/>
      <c r="C283" s="234">
        <f t="shared" si="46"/>
        <v>41550</v>
      </c>
      <c r="D283" s="239">
        <f t="shared" si="47"/>
        <v>41550</v>
      </c>
      <c r="E283" s="166">
        <v>0.35416666666666702</v>
      </c>
      <c r="F283" s="153">
        <v>0.54166666666666696</v>
      </c>
      <c r="G283" s="153">
        <v>0.57291666666666696</v>
      </c>
      <c r="H283" s="205">
        <v>0.67708333333333337</v>
      </c>
      <c r="I283" s="194">
        <f t="shared" si="42"/>
        <v>0.18749999999999994</v>
      </c>
      <c r="J283" s="174">
        <f t="shared" si="45"/>
        <v>0.10416666666666641</v>
      </c>
      <c r="K283" s="243">
        <f t="shared" si="43"/>
        <v>0.29166666666666635</v>
      </c>
      <c r="L283" s="60">
        <f t="shared" si="44"/>
        <v>0</v>
      </c>
    </row>
    <row r="284" spans="1:12" x14ac:dyDescent="0.25">
      <c r="A284" s="266"/>
      <c r="B284" s="273"/>
      <c r="C284" s="234">
        <f t="shared" si="46"/>
        <v>41551</v>
      </c>
      <c r="D284" s="239">
        <f t="shared" si="47"/>
        <v>41551</v>
      </c>
      <c r="E284" s="166">
        <v>0.35416666666666702</v>
      </c>
      <c r="F284" s="153">
        <v>0.54166666666666696</v>
      </c>
      <c r="G284" s="153">
        <v>0.57291666666666696</v>
      </c>
      <c r="H284" s="205">
        <v>0.67708333333333337</v>
      </c>
      <c r="I284" s="194">
        <f t="shared" si="42"/>
        <v>0.18749999999999994</v>
      </c>
      <c r="J284" s="174">
        <f t="shared" si="45"/>
        <v>0.10416666666666641</v>
      </c>
      <c r="K284" s="243">
        <f t="shared" si="43"/>
        <v>0.29166666666666635</v>
      </c>
      <c r="L284" s="60">
        <f t="shared" si="44"/>
        <v>0</v>
      </c>
    </row>
    <row r="285" spans="1:12" x14ac:dyDescent="0.25">
      <c r="A285" s="266"/>
      <c r="B285" s="273"/>
      <c r="C285" s="234">
        <f t="shared" si="46"/>
        <v>41552</v>
      </c>
      <c r="D285" s="239">
        <f t="shared" si="47"/>
        <v>41552</v>
      </c>
      <c r="E285" s="166">
        <v>0.35416666666666702</v>
      </c>
      <c r="F285" s="153">
        <v>0.54166666666666696</v>
      </c>
      <c r="G285" s="153">
        <v>0.57291666666666696</v>
      </c>
      <c r="H285" s="205">
        <v>0.67708333333333337</v>
      </c>
      <c r="I285" s="194">
        <f t="shared" si="42"/>
        <v>0.18749999999999994</v>
      </c>
      <c r="J285" s="174">
        <f t="shared" si="45"/>
        <v>0.10416666666666641</v>
      </c>
      <c r="K285" s="243">
        <f t="shared" si="43"/>
        <v>0.29166666666666635</v>
      </c>
      <c r="L285" s="60">
        <f t="shared" si="44"/>
        <v>0</v>
      </c>
    </row>
    <row r="286" spans="1:12" x14ac:dyDescent="0.25">
      <c r="A286" s="266"/>
      <c r="B286" s="273"/>
      <c r="C286" s="234">
        <f t="shared" si="46"/>
        <v>41553</v>
      </c>
      <c r="D286" s="239">
        <f t="shared" si="47"/>
        <v>41553</v>
      </c>
      <c r="E286" s="166">
        <v>0.35416666666666702</v>
      </c>
      <c r="F286" s="153">
        <v>0.54166666666666696</v>
      </c>
      <c r="G286" s="153">
        <v>0.57291666666666696</v>
      </c>
      <c r="H286" s="205">
        <v>0.67708333333333337</v>
      </c>
      <c r="I286" s="194">
        <f t="shared" si="42"/>
        <v>0.18749999999999994</v>
      </c>
      <c r="J286" s="174">
        <f t="shared" si="45"/>
        <v>0.10416666666666641</v>
      </c>
      <c r="K286" s="243">
        <f t="shared" si="43"/>
        <v>0.29166666666666635</v>
      </c>
      <c r="L286" s="60">
        <f t="shared" si="44"/>
        <v>0</v>
      </c>
    </row>
    <row r="287" spans="1:12" x14ac:dyDescent="0.25">
      <c r="A287" s="266"/>
      <c r="B287" s="273"/>
      <c r="C287" s="234">
        <f t="shared" si="46"/>
        <v>41554</v>
      </c>
      <c r="D287" s="239">
        <f t="shared" si="47"/>
        <v>41554</v>
      </c>
      <c r="E287" s="166">
        <v>0.35416666666666702</v>
      </c>
      <c r="F287" s="153">
        <v>0.54166666666666696</v>
      </c>
      <c r="G287" s="153">
        <v>0.57291666666666696</v>
      </c>
      <c r="H287" s="205">
        <v>0.67708333333333337</v>
      </c>
      <c r="I287" s="194">
        <f t="shared" si="42"/>
        <v>0.18749999999999994</v>
      </c>
      <c r="J287" s="174">
        <f t="shared" si="45"/>
        <v>0.10416666666666641</v>
      </c>
      <c r="K287" s="243">
        <f t="shared" si="43"/>
        <v>0.29166666666666635</v>
      </c>
      <c r="L287" s="60">
        <f t="shared" si="44"/>
        <v>0</v>
      </c>
    </row>
    <row r="288" spans="1:12" x14ac:dyDescent="0.25">
      <c r="A288" s="266"/>
      <c r="B288" s="273"/>
      <c r="C288" s="234">
        <f t="shared" si="46"/>
        <v>41555</v>
      </c>
      <c r="D288" s="239">
        <f t="shared" si="47"/>
        <v>41555</v>
      </c>
      <c r="E288" s="166">
        <v>0.35416666666666702</v>
      </c>
      <c r="F288" s="153">
        <v>0.54166666666666696</v>
      </c>
      <c r="G288" s="153">
        <v>0.57291666666666696</v>
      </c>
      <c r="H288" s="205">
        <v>0.67708333333333337</v>
      </c>
      <c r="I288" s="194">
        <f t="shared" si="42"/>
        <v>0.18749999999999994</v>
      </c>
      <c r="J288" s="174">
        <f t="shared" si="45"/>
        <v>0.10416666666666641</v>
      </c>
      <c r="K288" s="243">
        <f t="shared" si="43"/>
        <v>0.29166666666666635</v>
      </c>
      <c r="L288" s="60">
        <f t="shared" si="44"/>
        <v>0</v>
      </c>
    </row>
    <row r="289" spans="1:12" x14ac:dyDescent="0.25">
      <c r="A289" s="266"/>
      <c r="B289" s="273"/>
      <c r="C289" s="234">
        <f t="shared" si="46"/>
        <v>41556</v>
      </c>
      <c r="D289" s="239">
        <f t="shared" si="47"/>
        <v>41556</v>
      </c>
      <c r="E289" s="166">
        <v>0.35416666666666702</v>
      </c>
      <c r="F289" s="153">
        <v>0.54166666666666696</v>
      </c>
      <c r="G289" s="153">
        <v>0.57291666666666696</v>
      </c>
      <c r="H289" s="205">
        <v>0.67708333333333337</v>
      </c>
      <c r="I289" s="194">
        <f t="shared" si="42"/>
        <v>0.18749999999999994</v>
      </c>
      <c r="J289" s="174">
        <f t="shared" si="45"/>
        <v>0.10416666666666641</v>
      </c>
      <c r="K289" s="243">
        <f t="shared" si="43"/>
        <v>0.29166666666666635</v>
      </c>
      <c r="L289" s="60">
        <f t="shared" si="44"/>
        <v>0</v>
      </c>
    </row>
    <row r="290" spans="1:12" x14ac:dyDescent="0.25">
      <c r="A290" s="266"/>
      <c r="B290" s="273"/>
      <c r="C290" s="234">
        <f t="shared" ref="C290:C353" si="48">C289+1</f>
        <v>41557</v>
      </c>
      <c r="D290" s="239">
        <f t="shared" ref="D290:D353" si="49">D289+1</f>
        <v>41557</v>
      </c>
      <c r="E290" s="166">
        <v>0.35416666666666702</v>
      </c>
      <c r="F290" s="153">
        <v>0.54166666666666696</v>
      </c>
      <c r="G290" s="153">
        <v>0.57291666666666696</v>
      </c>
      <c r="H290" s="205">
        <v>0.67708333333333337</v>
      </c>
      <c r="I290" s="194">
        <f t="shared" si="42"/>
        <v>0.18749999999999994</v>
      </c>
      <c r="J290" s="174">
        <f t="shared" si="45"/>
        <v>0.10416666666666641</v>
      </c>
      <c r="K290" s="243">
        <f t="shared" si="43"/>
        <v>0.29166666666666635</v>
      </c>
      <c r="L290" s="60">
        <f t="shared" si="44"/>
        <v>0</v>
      </c>
    </row>
    <row r="291" spans="1:12" x14ac:dyDescent="0.25">
      <c r="A291" s="266"/>
      <c r="B291" s="273"/>
      <c r="C291" s="234">
        <f t="shared" si="48"/>
        <v>41558</v>
      </c>
      <c r="D291" s="239">
        <f t="shared" si="49"/>
        <v>41558</v>
      </c>
      <c r="E291" s="166">
        <v>0.35416666666666702</v>
      </c>
      <c r="F291" s="153">
        <v>0.54166666666666696</v>
      </c>
      <c r="G291" s="153">
        <v>0.57291666666666696</v>
      </c>
      <c r="H291" s="205">
        <v>0.67708333333333337</v>
      </c>
      <c r="I291" s="194">
        <f t="shared" si="42"/>
        <v>0.18749999999999994</v>
      </c>
      <c r="J291" s="174">
        <f t="shared" si="45"/>
        <v>0.10416666666666641</v>
      </c>
      <c r="K291" s="243">
        <f t="shared" si="43"/>
        <v>0.29166666666666635</v>
      </c>
      <c r="L291" s="60">
        <f t="shared" si="44"/>
        <v>0</v>
      </c>
    </row>
    <row r="292" spans="1:12" x14ac:dyDescent="0.25">
      <c r="A292" s="266"/>
      <c r="B292" s="273"/>
      <c r="C292" s="234">
        <f t="shared" si="48"/>
        <v>41559</v>
      </c>
      <c r="D292" s="239">
        <f t="shared" si="49"/>
        <v>41559</v>
      </c>
      <c r="E292" s="166">
        <v>0.35416666666666702</v>
      </c>
      <c r="F292" s="153">
        <v>0.54166666666666696</v>
      </c>
      <c r="G292" s="153">
        <v>0.57291666666666696</v>
      </c>
      <c r="H292" s="205">
        <v>0.67708333333333337</v>
      </c>
      <c r="I292" s="194">
        <f t="shared" si="42"/>
        <v>0.18749999999999994</v>
      </c>
      <c r="J292" s="174">
        <f t="shared" si="45"/>
        <v>0.10416666666666641</v>
      </c>
      <c r="K292" s="243">
        <f t="shared" si="43"/>
        <v>0.29166666666666635</v>
      </c>
      <c r="L292" s="60">
        <f t="shared" si="44"/>
        <v>0</v>
      </c>
    </row>
    <row r="293" spans="1:12" x14ac:dyDescent="0.25">
      <c r="A293" s="266"/>
      <c r="B293" s="273"/>
      <c r="C293" s="234">
        <f t="shared" si="48"/>
        <v>41560</v>
      </c>
      <c r="D293" s="239">
        <f t="shared" si="49"/>
        <v>41560</v>
      </c>
      <c r="E293" s="166">
        <v>0.35416666666666702</v>
      </c>
      <c r="F293" s="153">
        <v>0.54166666666666696</v>
      </c>
      <c r="G293" s="153">
        <v>0.57291666666666696</v>
      </c>
      <c r="H293" s="205">
        <v>0.67708333333333337</v>
      </c>
      <c r="I293" s="194">
        <f t="shared" si="42"/>
        <v>0.18749999999999994</v>
      </c>
      <c r="J293" s="174">
        <f t="shared" si="45"/>
        <v>0.10416666666666641</v>
      </c>
      <c r="K293" s="243">
        <f t="shared" si="43"/>
        <v>0.29166666666666635</v>
      </c>
      <c r="L293" s="60">
        <f t="shared" si="44"/>
        <v>0</v>
      </c>
    </row>
    <row r="294" spans="1:12" x14ac:dyDescent="0.25">
      <c r="A294" s="266"/>
      <c r="B294" s="273"/>
      <c r="C294" s="234">
        <f t="shared" si="48"/>
        <v>41561</v>
      </c>
      <c r="D294" s="239">
        <f t="shared" si="49"/>
        <v>41561</v>
      </c>
      <c r="E294" s="166">
        <v>0.35416666666666702</v>
      </c>
      <c r="F294" s="153">
        <v>0.54166666666666696</v>
      </c>
      <c r="G294" s="153">
        <v>0.57291666666666696</v>
      </c>
      <c r="H294" s="205">
        <v>0.67708333333333337</v>
      </c>
      <c r="I294" s="194">
        <f t="shared" si="42"/>
        <v>0.18749999999999994</v>
      </c>
      <c r="J294" s="174">
        <f t="shared" si="45"/>
        <v>0.10416666666666641</v>
      </c>
      <c r="K294" s="243">
        <f t="shared" si="43"/>
        <v>0.29166666666666635</v>
      </c>
      <c r="L294" s="60">
        <f t="shared" si="44"/>
        <v>0</v>
      </c>
    </row>
    <row r="295" spans="1:12" x14ac:dyDescent="0.25">
      <c r="A295" s="266"/>
      <c r="B295" s="273"/>
      <c r="C295" s="234">
        <f t="shared" si="48"/>
        <v>41562</v>
      </c>
      <c r="D295" s="239">
        <f t="shared" si="49"/>
        <v>41562</v>
      </c>
      <c r="E295" s="166">
        <v>0.35416666666666702</v>
      </c>
      <c r="F295" s="153">
        <v>0.54166666666666696</v>
      </c>
      <c r="G295" s="153">
        <v>0.57291666666666696</v>
      </c>
      <c r="H295" s="205">
        <v>0.67708333333333337</v>
      </c>
      <c r="I295" s="194">
        <f t="shared" si="42"/>
        <v>0.18749999999999994</v>
      </c>
      <c r="J295" s="174">
        <f t="shared" si="45"/>
        <v>0.10416666666666641</v>
      </c>
      <c r="K295" s="243">
        <f t="shared" si="43"/>
        <v>0.29166666666666635</v>
      </c>
      <c r="L295" s="60">
        <f t="shared" si="44"/>
        <v>0</v>
      </c>
    </row>
    <row r="296" spans="1:12" x14ac:dyDescent="0.25">
      <c r="A296" s="266"/>
      <c r="B296" s="273"/>
      <c r="C296" s="234">
        <f t="shared" si="48"/>
        <v>41563</v>
      </c>
      <c r="D296" s="239">
        <f t="shared" si="49"/>
        <v>41563</v>
      </c>
      <c r="E296" s="166">
        <v>0.35416666666666702</v>
      </c>
      <c r="F296" s="153">
        <v>0.54166666666666696</v>
      </c>
      <c r="G296" s="153">
        <v>0.57291666666666696</v>
      </c>
      <c r="H296" s="205">
        <v>0.67708333333333337</v>
      </c>
      <c r="I296" s="194">
        <f t="shared" si="42"/>
        <v>0.18749999999999994</v>
      </c>
      <c r="J296" s="174">
        <f t="shared" si="45"/>
        <v>0.10416666666666641</v>
      </c>
      <c r="K296" s="243">
        <f t="shared" si="43"/>
        <v>0.29166666666666635</v>
      </c>
      <c r="L296" s="60">
        <f t="shared" si="44"/>
        <v>0</v>
      </c>
    </row>
    <row r="297" spans="1:12" x14ac:dyDescent="0.25">
      <c r="A297" s="266"/>
      <c r="B297" s="273"/>
      <c r="C297" s="234">
        <f t="shared" si="48"/>
        <v>41564</v>
      </c>
      <c r="D297" s="239">
        <f t="shared" si="49"/>
        <v>41564</v>
      </c>
      <c r="E297" s="166">
        <v>0.35416666666666702</v>
      </c>
      <c r="F297" s="153">
        <v>0.54166666666666696</v>
      </c>
      <c r="G297" s="153">
        <v>0.57291666666666696</v>
      </c>
      <c r="H297" s="205">
        <v>0.67708333333333337</v>
      </c>
      <c r="I297" s="194">
        <f t="shared" si="42"/>
        <v>0.18749999999999994</v>
      </c>
      <c r="J297" s="174">
        <f t="shared" si="45"/>
        <v>0.10416666666666641</v>
      </c>
      <c r="K297" s="243">
        <f t="shared" si="43"/>
        <v>0.29166666666666635</v>
      </c>
      <c r="L297" s="60">
        <f t="shared" si="44"/>
        <v>0</v>
      </c>
    </row>
    <row r="298" spans="1:12" x14ac:dyDescent="0.25">
      <c r="A298" s="266"/>
      <c r="B298" s="273"/>
      <c r="C298" s="234">
        <f t="shared" si="48"/>
        <v>41565</v>
      </c>
      <c r="D298" s="239">
        <f t="shared" si="49"/>
        <v>41565</v>
      </c>
      <c r="E298" s="166">
        <v>0.35416666666666702</v>
      </c>
      <c r="F298" s="153">
        <v>0.54166666666666696</v>
      </c>
      <c r="G298" s="153">
        <v>0.57291666666666696</v>
      </c>
      <c r="H298" s="205">
        <v>0.67708333333333337</v>
      </c>
      <c r="I298" s="194">
        <f t="shared" si="42"/>
        <v>0.18749999999999994</v>
      </c>
      <c r="J298" s="174">
        <f t="shared" si="45"/>
        <v>0.10416666666666641</v>
      </c>
      <c r="K298" s="243">
        <f t="shared" si="43"/>
        <v>0.29166666666666635</v>
      </c>
      <c r="L298" s="60">
        <f t="shared" si="44"/>
        <v>0</v>
      </c>
    </row>
    <row r="299" spans="1:12" x14ac:dyDescent="0.25">
      <c r="A299" s="266"/>
      <c r="B299" s="273"/>
      <c r="C299" s="234">
        <f t="shared" si="48"/>
        <v>41566</v>
      </c>
      <c r="D299" s="239">
        <f t="shared" si="49"/>
        <v>41566</v>
      </c>
      <c r="E299" s="166">
        <v>0.35416666666666702</v>
      </c>
      <c r="F299" s="153">
        <v>0.54166666666666696</v>
      </c>
      <c r="G299" s="153">
        <v>0.57291666666666696</v>
      </c>
      <c r="H299" s="205">
        <v>0.67708333333333337</v>
      </c>
      <c r="I299" s="194">
        <f t="shared" si="42"/>
        <v>0.18749999999999994</v>
      </c>
      <c r="J299" s="174">
        <f t="shared" si="45"/>
        <v>0.10416666666666641</v>
      </c>
      <c r="K299" s="243">
        <f t="shared" si="43"/>
        <v>0.29166666666666635</v>
      </c>
      <c r="L299" s="60">
        <f t="shared" si="44"/>
        <v>0</v>
      </c>
    </row>
    <row r="300" spans="1:12" x14ac:dyDescent="0.25">
      <c r="A300" s="266"/>
      <c r="B300" s="273"/>
      <c r="C300" s="234">
        <f t="shared" si="48"/>
        <v>41567</v>
      </c>
      <c r="D300" s="239">
        <f t="shared" si="49"/>
        <v>41567</v>
      </c>
      <c r="E300" s="166">
        <v>0.35416666666666702</v>
      </c>
      <c r="F300" s="153">
        <v>0.54166666666666696</v>
      </c>
      <c r="G300" s="153">
        <v>0.57291666666666696</v>
      </c>
      <c r="H300" s="205">
        <v>0.67708333333333337</v>
      </c>
      <c r="I300" s="194">
        <f t="shared" si="42"/>
        <v>0.18749999999999994</v>
      </c>
      <c r="J300" s="174">
        <f t="shared" si="45"/>
        <v>0.10416666666666641</v>
      </c>
      <c r="K300" s="243">
        <f t="shared" si="43"/>
        <v>0.29166666666666635</v>
      </c>
      <c r="L300" s="60">
        <f t="shared" si="44"/>
        <v>0</v>
      </c>
    </row>
    <row r="301" spans="1:12" x14ac:dyDescent="0.25">
      <c r="A301" s="266"/>
      <c r="B301" s="273"/>
      <c r="C301" s="234">
        <f t="shared" si="48"/>
        <v>41568</v>
      </c>
      <c r="D301" s="239">
        <f t="shared" si="49"/>
        <v>41568</v>
      </c>
      <c r="E301" s="166">
        <v>0.35416666666666702</v>
      </c>
      <c r="F301" s="153">
        <v>0.54166666666666696</v>
      </c>
      <c r="G301" s="153">
        <v>0.57291666666666696</v>
      </c>
      <c r="H301" s="205">
        <v>0.67708333333333337</v>
      </c>
      <c r="I301" s="194">
        <f t="shared" si="42"/>
        <v>0.18749999999999994</v>
      </c>
      <c r="J301" s="174">
        <f t="shared" si="45"/>
        <v>0.10416666666666641</v>
      </c>
      <c r="K301" s="243">
        <f t="shared" si="43"/>
        <v>0.29166666666666635</v>
      </c>
      <c r="L301" s="60">
        <f t="shared" si="44"/>
        <v>0</v>
      </c>
    </row>
    <row r="302" spans="1:12" x14ac:dyDescent="0.25">
      <c r="A302" s="266"/>
      <c r="B302" s="273"/>
      <c r="C302" s="234">
        <f t="shared" si="48"/>
        <v>41569</v>
      </c>
      <c r="D302" s="239">
        <f t="shared" si="49"/>
        <v>41569</v>
      </c>
      <c r="E302" s="166">
        <v>0.35416666666666702</v>
      </c>
      <c r="F302" s="153">
        <v>0.54166666666666696</v>
      </c>
      <c r="G302" s="153">
        <v>0.57291666666666696</v>
      </c>
      <c r="H302" s="205">
        <v>0.67708333333333337</v>
      </c>
      <c r="I302" s="194">
        <f t="shared" si="42"/>
        <v>0.18749999999999994</v>
      </c>
      <c r="J302" s="174">
        <f t="shared" si="45"/>
        <v>0.10416666666666641</v>
      </c>
      <c r="K302" s="243">
        <f t="shared" si="43"/>
        <v>0.29166666666666635</v>
      </c>
      <c r="L302" s="60">
        <f t="shared" si="44"/>
        <v>0</v>
      </c>
    </row>
    <row r="303" spans="1:12" x14ac:dyDescent="0.25">
      <c r="A303" s="266"/>
      <c r="B303" s="273"/>
      <c r="C303" s="234">
        <f t="shared" si="48"/>
        <v>41570</v>
      </c>
      <c r="D303" s="239">
        <f t="shared" si="49"/>
        <v>41570</v>
      </c>
      <c r="E303" s="166">
        <v>0.35416666666666702</v>
      </c>
      <c r="F303" s="153">
        <v>0.54166666666666696</v>
      </c>
      <c r="G303" s="153">
        <v>0.57291666666666696</v>
      </c>
      <c r="H303" s="205">
        <v>0.67708333333333337</v>
      </c>
      <c r="I303" s="194">
        <f t="shared" si="42"/>
        <v>0.18749999999999994</v>
      </c>
      <c r="J303" s="174">
        <f t="shared" si="45"/>
        <v>0.10416666666666641</v>
      </c>
      <c r="K303" s="243">
        <f t="shared" si="43"/>
        <v>0.29166666666666635</v>
      </c>
      <c r="L303" s="60">
        <f t="shared" si="44"/>
        <v>0</v>
      </c>
    </row>
    <row r="304" spans="1:12" x14ac:dyDescent="0.25">
      <c r="A304" s="266"/>
      <c r="B304" s="273"/>
      <c r="C304" s="234">
        <f t="shared" si="48"/>
        <v>41571</v>
      </c>
      <c r="D304" s="239">
        <f t="shared" si="49"/>
        <v>41571</v>
      </c>
      <c r="E304" s="166">
        <v>0.35416666666666702</v>
      </c>
      <c r="F304" s="153">
        <v>0.54166666666666696</v>
      </c>
      <c r="G304" s="153">
        <v>0.57291666666666696</v>
      </c>
      <c r="H304" s="205">
        <v>0.67708333333333337</v>
      </c>
      <c r="I304" s="194">
        <f t="shared" si="42"/>
        <v>0.18749999999999994</v>
      </c>
      <c r="J304" s="174">
        <f t="shared" si="45"/>
        <v>0.10416666666666641</v>
      </c>
      <c r="K304" s="243">
        <f t="shared" si="43"/>
        <v>0.29166666666666635</v>
      </c>
      <c r="L304" s="60">
        <f t="shared" si="44"/>
        <v>0</v>
      </c>
    </row>
    <row r="305" spans="1:12" x14ac:dyDescent="0.25">
      <c r="A305" s="266"/>
      <c r="B305" s="273"/>
      <c r="C305" s="234">
        <f t="shared" si="48"/>
        <v>41572</v>
      </c>
      <c r="D305" s="239">
        <f t="shared" si="49"/>
        <v>41572</v>
      </c>
      <c r="E305" s="166">
        <v>0.35416666666666702</v>
      </c>
      <c r="F305" s="153">
        <v>0.54166666666666696</v>
      </c>
      <c r="G305" s="153">
        <v>0.57291666666666696</v>
      </c>
      <c r="H305" s="205">
        <v>0.67708333333333337</v>
      </c>
      <c r="I305" s="194">
        <f t="shared" si="42"/>
        <v>0.18749999999999994</v>
      </c>
      <c r="J305" s="174">
        <f t="shared" si="45"/>
        <v>0.10416666666666641</v>
      </c>
      <c r="K305" s="243">
        <f t="shared" si="43"/>
        <v>0.29166666666666635</v>
      </c>
      <c r="L305" s="60">
        <f t="shared" si="44"/>
        <v>0</v>
      </c>
    </row>
    <row r="306" spans="1:12" x14ac:dyDescent="0.25">
      <c r="A306" s="266"/>
      <c r="B306" s="273"/>
      <c r="C306" s="234">
        <f t="shared" si="48"/>
        <v>41573</v>
      </c>
      <c r="D306" s="239">
        <f t="shared" si="49"/>
        <v>41573</v>
      </c>
      <c r="E306" s="166">
        <v>0.35416666666666702</v>
      </c>
      <c r="F306" s="153">
        <v>0.54166666666666696</v>
      </c>
      <c r="G306" s="153">
        <v>0.57291666666666696</v>
      </c>
      <c r="H306" s="205">
        <v>0.67708333333333337</v>
      </c>
      <c r="I306" s="194">
        <f t="shared" si="42"/>
        <v>0.18749999999999994</v>
      </c>
      <c r="J306" s="174">
        <f t="shared" si="45"/>
        <v>0.10416666666666641</v>
      </c>
      <c r="K306" s="243">
        <f t="shared" si="43"/>
        <v>0.29166666666666635</v>
      </c>
      <c r="L306" s="60">
        <f t="shared" si="44"/>
        <v>0</v>
      </c>
    </row>
    <row r="307" spans="1:12" x14ac:dyDescent="0.25">
      <c r="A307" s="266"/>
      <c r="B307" s="273"/>
      <c r="C307" s="234">
        <f t="shared" si="48"/>
        <v>41574</v>
      </c>
      <c r="D307" s="239">
        <f t="shared" si="49"/>
        <v>41574</v>
      </c>
      <c r="E307" s="166">
        <v>0.35416666666666702</v>
      </c>
      <c r="F307" s="153">
        <v>0.54166666666666696</v>
      </c>
      <c r="G307" s="153">
        <v>0.57291666666666696</v>
      </c>
      <c r="H307" s="205">
        <v>0.67708333333333337</v>
      </c>
      <c r="I307" s="194">
        <f t="shared" si="42"/>
        <v>0.18749999999999994</v>
      </c>
      <c r="J307" s="174">
        <f t="shared" si="45"/>
        <v>0.10416666666666641</v>
      </c>
      <c r="K307" s="243">
        <f t="shared" si="43"/>
        <v>0.29166666666666635</v>
      </c>
      <c r="L307" s="60">
        <f t="shared" si="44"/>
        <v>0</v>
      </c>
    </row>
    <row r="308" spans="1:12" x14ac:dyDescent="0.25">
      <c r="A308" s="266"/>
      <c r="B308" s="273"/>
      <c r="C308" s="234">
        <f t="shared" si="48"/>
        <v>41575</v>
      </c>
      <c r="D308" s="239">
        <f t="shared" si="49"/>
        <v>41575</v>
      </c>
      <c r="E308" s="166">
        <v>0.35416666666666702</v>
      </c>
      <c r="F308" s="153">
        <v>0.54166666666666696</v>
      </c>
      <c r="G308" s="153">
        <v>0.57291666666666696</v>
      </c>
      <c r="H308" s="205">
        <v>0.67708333333333337</v>
      </c>
      <c r="I308" s="194">
        <f t="shared" si="42"/>
        <v>0.18749999999999994</v>
      </c>
      <c r="J308" s="174">
        <f t="shared" si="45"/>
        <v>0.10416666666666641</v>
      </c>
      <c r="K308" s="243">
        <f t="shared" si="43"/>
        <v>0.29166666666666635</v>
      </c>
      <c r="L308" s="60">
        <f t="shared" si="44"/>
        <v>0</v>
      </c>
    </row>
    <row r="309" spans="1:12" x14ac:dyDescent="0.25">
      <c r="A309" s="266"/>
      <c r="B309" s="273"/>
      <c r="C309" s="234">
        <f t="shared" si="48"/>
        <v>41576</v>
      </c>
      <c r="D309" s="239">
        <f t="shared" si="49"/>
        <v>41576</v>
      </c>
      <c r="E309" s="166">
        <v>0.35416666666666702</v>
      </c>
      <c r="F309" s="153">
        <v>0.54166666666666696</v>
      </c>
      <c r="G309" s="153">
        <v>0.57291666666666696</v>
      </c>
      <c r="H309" s="205">
        <v>0.67708333333333337</v>
      </c>
      <c r="I309" s="194">
        <f t="shared" si="42"/>
        <v>0.18749999999999994</v>
      </c>
      <c r="J309" s="174">
        <f t="shared" si="45"/>
        <v>0.10416666666666641</v>
      </c>
      <c r="K309" s="243">
        <f t="shared" si="43"/>
        <v>0.29166666666666635</v>
      </c>
      <c r="L309" s="60">
        <f t="shared" si="44"/>
        <v>0</v>
      </c>
    </row>
    <row r="310" spans="1:12" ht="16.5" thickBot="1" x14ac:dyDescent="0.3">
      <c r="A310" s="267"/>
      <c r="B310" s="274"/>
      <c r="C310" s="235">
        <f t="shared" si="48"/>
        <v>41577</v>
      </c>
      <c r="D310" s="240">
        <f t="shared" si="49"/>
        <v>41577</v>
      </c>
      <c r="E310" s="167">
        <v>0.35416666666666702</v>
      </c>
      <c r="F310" s="154">
        <v>0.54166666666666696</v>
      </c>
      <c r="G310" s="154">
        <v>0.57291666666666696</v>
      </c>
      <c r="H310" s="206">
        <v>0.67708333333333337</v>
      </c>
      <c r="I310" s="196">
        <f t="shared" si="42"/>
        <v>0.18749999999999994</v>
      </c>
      <c r="J310" s="175">
        <f t="shared" si="45"/>
        <v>0.10416666666666641</v>
      </c>
      <c r="K310" s="244">
        <f t="shared" si="43"/>
        <v>0.29166666666666635</v>
      </c>
      <c r="L310" s="61">
        <f t="shared" si="44"/>
        <v>0</v>
      </c>
    </row>
    <row r="311" spans="1:12" x14ac:dyDescent="0.25">
      <c r="A311" s="268">
        <v>11</v>
      </c>
      <c r="B311" s="272" t="s">
        <v>71</v>
      </c>
      <c r="C311" s="233">
        <f>DATE($D$5,A311,1)</f>
        <v>41578</v>
      </c>
      <c r="D311" s="241">
        <f>DATE($D$5,A311,1)</f>
        <v>41578</v>
      </c>
      <c r="E311" s="165">
        <v>0.35416666666666669</v>
      </c>
      <c r="F311" s="152">
        <v>0.54166666666666663</v>
      </c>
      <c r="G311" s="152">
        <v>0.57291666666666663</v>
      </c>
      <c r="H311" s="204">
        <v>0.67708333333333304</v>
      </c>
      <c r="I311" s="192">
        <f t="shared" si="42"/>
        <v>0.18749999999999994</v>
      </c>
      <c r="J311" s="173">
        <f t="shared" si="45"/>
        <v>0.10416666666666641</v>
      </c>
      <c r="K311" s="242">
        <f t="shared" si="43"/>
        <v>0.29166666666666635</v>
      </c>
      <c r="L311" s="59">
        <f t="shared" si="44"/>
        <v>0</v>
      </c>
    </row>
    <row r="312" spans="1:12" x14ac:dyDescent="0.25">
      <c r="A312" s="266"/>
      <c r="B312" s="273"/>
      <c r="C312" s="234">
        <f t="shared" si="48"/>
        <v>41579</v>
      </c>
      <c r="D312" s="239">
        <f t="shared" si="49"/>
        <v>41579</v>
      </c>
      <c r="E312" s="166">
        <v>0.35416666666666669</v>
      </c>
      <c r="F312" s="153">
        <v>0.54166666666666663</v>
      </c>
      <c r="G312" s="153">
        <v>0.57291666666666663</v>
      </c>
      <c r="H312" s="205">
        <v>0.67708333333333337</v>
      </c>
      <c r="I312" s="194">
        <f t="shared" si="42"/>
        <v>0.18749999999999994</v>
      </c>
      <c r="J312" s="174">
        <f t="shared" si="45"/>
        <v>0.10416666666666674</v>
      </c>
      <c r="K312" s="243">
        <f t="shared" si="43"/>
        <v>0.29166666666666669</v>
      </c>
      <c r="L312" s="60">
        <f t="shared" si="44"/>
        <v>0</v>
      </c>
    </row>
    <row r="313" spans="1:12" x14ac:dyDescent="0.25">
      <c r="A313" s="266"/>
      <c r="B313" s="273"/>
      <c r="C313" s="234">
        <f t="shared" si="48"/>
        <v>41580</v>
      </c>
      <c r="D313" s="239">
        <f t="shared" si="49"/>
        <v>41580</v>
      </c>
      <c r="E313" s="166">
        <v>0.35416666666666702</v>
      </c>
      <c r="F313" s="153">
        <v>0.54166666666666696</v>
      </c>
      <c r="G313" s="153">
        <v>0.57291666666666696</v>
      </c>
      <c r="H313" s="205">
        <v>0.67708333333333337</v>
      </c>
      <c r="I313" s="194">
        <f t="shared" si="42"/>
        <v>0.18749999999999994</v>
      </c>
      <c r="J313" s="174">
        <f t="shared" si="45"/>
        <v>0.10416666666666641</v>
      </c>
      <c r="K313" s="243">
        <f t="shared" si="43"/>
        <v>0.29166666666666635</v>
      </c>
      <c r="L313" s="60">
        <f t="shared" si="44"/>
        <v>0</v>
      </c>
    </row>
    <row r="314" spans="1:12" x14ac:dyDescent="0.25">
      <c r="A314" s="266"/>
      <c r="B314" s="273"/>
      <c r="C314" s="234">
        <f t="shared" si="48"/>
        <v>41581</v>
      </c>
      <c r="D314" s="239">
        <f t="shared" si="49"/>
        <v>41581</v>
      </c>
      <c r="E314" s="166">
        <v>0.35416666666666702</v>
      </c>
      <c r="F314" s="153">
        <v>0.54166666666666696</v>
      </c>
      <c r="G314" s="153">
        <v>0.57291666666666696</v>
      </c>
      <c r="H314" s="205">
        <v>0.67708333333333337</v>
      </c>
      <c r="I314" s="194">
        <f t="shared" si="42"/>
        <v>0.18749999999999994</v>
      </c>
      <c r="J314" s="174">
        <f t="shared" si="45"/>
        <v>0.10416666666666641</v>
      </c>
      <c r="K314" s="243">
        <f t="shared" si="43"/>
        <v>0.29166666666666635</v>
      </c>
      <c r="L314" s="60">
        <f t="shared" si="44"/>
        <v>0</v>
      </c>
    </row>
    <row r="315" spans="1:12" x14ac:dyDescent="0.25">
      <c r="A315" s="266"/>
      <c r="B315" s="273"/>
      <c r="C315" s="234">
        <f t="shared" si="48"/>
        <v>41582</v>
      </c>
      <c r="D315" s="239">
        <f t="shared" si="49"/>
        <v>41582</v>
      </c>
      <c r="E315" s="166">
        <v>0.35416666666666702</v>
      </c>
      <c r="F315" s="153">
        <v>0.54166666666666696</v>
      </c>
      <c r="G315" s="153">
        <v>0.57291666666666696</v>
      </c>
      <c r="H315" s="205">
        <v>0.67708333333333337</v>
      </c>
      <c r="I315" s="194">
        <f t="shared" si="42"/>
        <v>0.18749999999999994</v>
      </c>
      <c r="J315" s="174">
        <f t="shared" si="45"/>
        <v>0.10416666666666641</v>
      </c>
      <c r="K315" s="243">
        <f t="shared" si="43"/>
        <v>0.29166666666666635</v>
      </c>
      <c r="L315" s="60">
        <f t="shared" si="44"/>
        <v>0</v>
      </c>
    </row>
    <row r="316" spans="1:12" x14ac:dyDescent="0.25">
      <c r="A316" s="266"/>
      <c r="B316" s="273"/>
      <c r="C316" s="234">
        <f t="shared" si="48"/>
        <v>41583</v>
      </c>
      <c r="D316" s="239">
        <f t="shared" si="49"/>
        <v>41583</v>
      </c>
      <c r="E316" s="166">
        <v>0.35416666666666702</v>
      </c>
      <c r="F316" s="153">
        <v>0.54166666666666696</v>
      </c>
      <c r="G316" s="153">
        <v>0.57291666666666696</v>
      </c>
      <c r="H316" s="205">
        <v>0.67708333333333337</v>
      </c>
      <c r="I316" s="194">
        <f t="shared" si="42"/>
        <v>0.18749999999999994</v>
      </c>
      <c r="J316" s="174">
        <f t="shared" si="45"/>
        <v>0.10416666666666641</v>
      </c>
      <c r="K316" s="243">
        <f t="shared" si="43"/>
        <v>0.29166666666666635</v>
      </c>
      <c r="L316" s="60">
        <f t="shared" si="44"/>
        <v>0</v>
      </c>
    </row>
    <row r="317" spans="1:12" x14ac:dyDescent="0.25">
      <c r="A317" s="266"/>
      <c r="B317" s="273"/>
      <c r="C317" s="234">
        <f t="shared" si="48"/>
        <v>41584</v>
      </c>
      <c r="D317" s="239">
        <f t="shared" si="49"/>
        <v>41584</v>
      </c>
      <c r="E317" s="166">
        <v>0.35416666666666702</v>
      </c>
      <c r="F317" s="153">
        <v>0.54166666666666696</v>
      </c>
      <c r="G317" s="153">
        <v>0.57291666666666696</v>
      </c>
      <c r="H317" s="205">
        <v>0.67708333333333337</v>
      </c>
      <c r="I317" s="194">
        <f t="shared" si="42"/>
        <v>0.18749999999999994</v>
      </c>
      <c r="J317" s="174">
        <f t="shared" si="45"/>
        <v>0.10416666666666641</v>
      </c>
      <c r="K317" s="243">
        <f t="shared" si="43"/>
        <v>0.29166666666666635</v>
      </c>
      <c r="L317" s="60">
        <f t="shared" si="44"/>
        <v>0</v>
      </c>
    </row>
    <row r="318" spans="1:12" x14ac:dyDescent="0.25">
      <c r="A318" s="266"/>
      <c r="B318" s="273"/>
      <c r="C318" s="234">
        <f t="shared" si="48"/>
        <v>41585</v>
      </c>
      <c r="D318" s="239">
        <f t="shared" si="49"/>
        <v>41585</v>
      </c>
      <c r="E318" s="166">
        <v>0.35416666666666702</v>
      </c>
      <c r="F318" s="153">
        <v>0.54166666666666696</v>
      </c>
      <c r="G318" s="153">
        <v>0.57291666666666696</v>
      </c>
      <c r="H318" s="205">
        <v>0.67708333333333337</v>
      </c>
      <c r="I318" s="194">
        <f t="shared" si="42"/>
        <v>0.18749999999999994</v>
      </c>
      <c r="J318" s="174">
        <f t="shared" si="45"/>
        <v>0.10416666666666641</v>
      </c>
      <c r="K318" s="243">
        <f t="shared" si="43"/>
        <v>0.29166666666666635</v>
      </c>
      <c r="L318" s="60">
        <f t="shared" si="44"/>
        <v>0</v>
      </c>
    </row>
    <row r="319" spans="1:12" x14ac:dyDescent="0.25">
      <c r="A319" s="266"/>
      <c r="B319" s="273"/>
      <c r="C319" s="234">
        <f t="shared" si="48"/>
        <v>41586</v>
      </c>
      <c r="D319" s="239">
        <f t="shared" si="49"/>
        <v>41586</v>
      </c>
      <c r="E319" s="166">
        <v>0.35416666666666702</v>
      </c>
      <c r="F319" s="153">
        <v>0.54166666666666696</v>
      </c>
      <c r="G319" s="153">
        <v>0.57291666666666696</v>
      </c>
      <c r="H319" s="205">
        <v>0.67708333333333337</v>
      </c>
      <c r="I319" s="194">
        <f t="shared" si="42"/>
        <v>0.18749999999999994</v>
      </c>
      <c r="J319" s="174">
        <f t="shared" si="45"/>
        <v>0.10416666666666641</v>
      </c>
      <c r="K319" s="243">
        <f t="shared" si="43"/>
        <v>0.29166666666666635</v>
      </c>
      <c r="L319" s="60">
        <f t="shared" si="44"/>
        <v>0</v>
      </c>
    </row>
    <row r="320" spans="1:12" x14ac:dyDescent="0.25">
      <c r="A320" s="266"/>
      <c r="B320" s="273"/>
      <c r="C320" s="234">
        <f t="shared" si="48"/>
        <v>41587</v>
      </c>
      <c r="D320" s="239">
        <f t="shared" si="49"/>
        <v>41587</v>
      </c>
      <c r="E320" s="166">
        <v>0.35416666666666702</v>
      </c>
      <c r="F320" s="153">
        <v>0.54166666666666696</v>
      </c>
      <c r="G320" s="153">
        <v>0.57291666666666696</v>
      </c>
      <c r="H320" s="205">
        <v>0.67708333333333337</v>
      </c>
      <c r="I320" s="194">
        <f t="shared" si="42"/>
        <v>0.18749999999999994</v>
      </c>
      <c r="J320" s="174">
        <f t="shared" si="45"/>
        <v>0.10416666666666641</v>
      </c>
      <c r="K320" s="243">
        <f t="shared" si="43"/>
        <v>0.29166666666666635</v>
      </c>
      <c r="L320" s="60">
        <f t="shared" si="44"/>
        <v>0</v>
      </c>
    </row>
    <row r="321" spans="1:12" x14ac:dyDescent="0.25">
      <c r="A321" s="266"/>
      <c r="B321" s="273"/>
      <c r="C321" s="234">
        <f t="shared" si="48"/>
        <v>41588</v>
      </c>
      <c r="D321" s="239">
        <f t="shared" si="49"/>
        <v>41588</v>
      </c>
      <c r="E321" s="166">
        <v>0.35416666666666702</v>
      </c>
      <c r="F321" s="153">
        <v>0.54166666666666696</v>
      </c>
      <c r="G321" s="153">
        <v>0.57291666666666696</v>
      </c>
      <c r="H321" s="205">
        <v>0.67708333333333337</v>
      </c>
      <c r="I321" s="194">
        <f t="shared" si="42"/>
        <v>0.18749999999999994</v>
      </c>
      <c r="J321" s="174">
        <f t="shared" si="45"/>
        <v>0.10416666666666641</v>
      </c>
      <c r="K321" s="243">
        <f t="shared" si="43"/>
        <v>0.29166666666666635</v>
      </c>
      <c r="L321" s="60">
        <f t="shared" si="44"/>
        <v>0</v>
      </c>
    </row>
    <row r="322" spans="1:12" x14ac:dyDescent="0.25">
      <c r="A322" s="266"/>
      <c r="B322" s="273"/>
      <c r="C322" s="234">
        <f t="shared" si="48"/>
        <v>41589</v>
      </c>
      <c r="D322" s="239">
        <f t="shared" si="49"/>
        <v>41589</v>
      </c>
      <c r="E322" s="166">
        <v>0.35416666666666702</v>
      </c>
      <c r="F322" s="153">
        <v>0.54166666666666696</v>
      </c>
      <c r="G322" s="153">
        <v>0.57291666666666696</v>
      </c>
      <c r="H322" s="205">
        <v>0.67708333333333337</v>
      </c>
      <c r="I322" s="194">
        <f t="shared" si="42"/>
        <v>0.18749999999999994</v>
      </c>
      <c r="J322" s="174">
        <f t="shared" si="45"/>
        <v>0.10416666666666641</v>
      </c>
      <c r="K322" s="243">
        <f t="shared" si="43"/>
        <v>0.29166666666666635</v>
      </c>
      <c r="L322" s="60">
        <f t="shared" si="44"/>
        <v>0</v>
      </c>
    </row>
    <row r="323" spans="1:12" x14ac:dyDescent="0.25">
      <c r="A323" s="266"/>
      <c r="B323" s="273"/>
      <c r="C323" s="234">
        <f t="shared" si="48"/>
        <v>41590</v>
      </c>
      <c r="D323" s="239">
        <f t="shared" si="49"/>
        <v>41590</v>
      </c>
      <c r="E323" s="166">
        <v>0.35416666666666702</v>
      </c>
      <c r="F323" s="153">
        <v>0.54166666666666696</v>
      </c>
      <c r="G323" s="153">
        <v>0.57291666666666696</v>
      </c>
      <c r="H323" s="205">
        <v>0.67708333333333337</v>
      </c>
      <c r="I323" s="194">
        <f t="shared" si="42"/>
        <v>0.18749999999999994</v>
      </c>
      <c r="J323" s="174">
        <f t="shared" si="45"/>
        <v>0.10416666666666641</v>
      </c>
      <c r="K323" s="243">
        <f t="shared" si="43"/>
        <v>0.29166666666666635</v>
      </c>
      <c r="L323" s="60">
        <f t="shared" si="44"/>
        <v>0</v>
      </c>
    </row>
    <row r="324" spans="1:12" x14ac:dyDescent="0.25">
      <c r="A324" s="266"/>
      <c r="B324" s="273"/>
      <c r="C324" s="234">
        <f t="shared" si="48"/>
        <v>41591</v>
      </c>
      <c r="D324" s="239">
        <f t="shared" si="49"/>
        <v>41591</v>
      </c>
      <c r="E324" s="166">
        <v>0.35416666666666702</v>
      </c>
      <c r="F324" s="153">
        <v>0.54166666666666696</v>
      </c>
      <c r="G324" s="153">
        <v>0.57291666666666696</v>
      </c>
      <c r="H324" s="205">
        <v>0.67708333333333337</v>
      </c>
      <c r="I324" s="194">
        <f t="shared" si="42"/>
        <v>0.18749999999999994</v>
      </c>
      <c r="J324" s="174">
        <f t="shared" si="45"/>
        <v>0.10416666666666641</v>
      </c>
      <c r="K324" s="243">
        <f t="shared" si="43"/>
        <v>0.29166666666666635</v>
      </c>
      <c r="L324" s="60">
        <f t="shared" si="44"/>
        <v>0</v>
      </c>
    </row>
    <row r="325" spans="1:12" x14ac:dyDescent="0.25">
      <c r="A325" s="266"/>
      <c r="B325" s="273"/>
      <c r="C325" s="234">
        <f t="shared" si="48"/>
        <v>41592</v>
      </c>
      <c r="D325" s="239">
        <f t="shared" si="49"/>
        <v>41592</v>
      </c>
      <c r="E325" s="166">
        <v>0.35416666666666702</v>
      </c>
      <c r="F325" s="153">
        <v>0.54166666666666696</v>
      </c>
      <c r="G325" s="153">
        <v>0.57291666666666696</v>
      </c>
      <c r="H325" s="205">
        <v>0.67708333333333337</v>
      </c>
      <c r="I325" s="194">
        <f t="shared" si="42"/>
        <v>0.18749999999999994</v>
      </c>
      <c r="J325" s="174">
        <f t="shared" si="45"/>
        <v>0.10416666666666641</v>
      </c>
      <c r="K325" s="243">
        <f t="shared" si="43"/>
        <v>0.29166666666666635</v>
      </c>
      <c r="L325" s="60">
        <f t="shared" si="44"/>
        <v>0</v>
      </c>
    </row>
    <row r="326" spans="1:12" x14ac:dyDescent="0.25">
      <c r="A326" s="266"/>
      <c r="B326" s="273"/>
      <c r="C326" s="234">
        <f t="shared" si="48"/>
        <v>41593</v>
      </c>
      <c r="D326" s="239">
        <f t="shared" si="49"/>
        <v>41593</v>
      </c>
      <c r="E326" s="166">
        <v>0.35416666666666702</v>
      </c>
      <c r="F326" s="153">
        <v>0.54166666666666696</v>
      </c>
      <c r="G326" s="153">
        <v>0.57291666666666696</v>
      </c>
      <c r="H326" s="205">
        <v>0.67708333333333337</v>
      </c>
      <c r="I326" s="194">
        <f t="shared" si="42"/>
        <v>0.18749999999999994</v>
      </c>
      <c r="J326" s="174">
        <f t="shared" si="45"/>
        <v>0.10416666666666641</v>
      </c>
      <c r="K326" s="243">
        <f t="shared" si="43"/>
        <v>0.29166666666666635</v>
      </c>
      <c r="L326" s="60">
        <f t="shared" si="44"/>
        <v>0</v>
      </c>
    </row>
    <row r="327" spans="1:12" x14ac:dyDescent="0.25">
      <c r="A327" s="266"/>
      <c r="B327" s="273"/>
      <c r="C327" s="234">
        <f t="shared" si="48"/>
        <v>41594</v>
      </c>
      <c r="D327" s="239">
        <f t="shared" si="49"/>
        <v>41594</v>
      </c>
      <c r="E327" s="166">
        <v>0.35416666666666702</v>
      </c>
      <c r="F327" s="153">
        <v>0.54166666666666696</v>
      </c>
      <c r="G327" s="153">
        <v>0.57291666666666696</v>
      </c>
      <c r="H327" s="205">
        <v>0.67708333333333337</v>
      </c>
      <c r="I327" s="194">
        <f t="shared" si="42"/>
        <v>0.18749999999999994</v>
      </c>
      <c r="J327" s="174">
        <f t="shared" si="45"/>
        <v>0.10416666666666641</v>
      </c>
      <c r="K327" s="243">
        <f t="shared" si="43"/>
        <v>0.29166666666666635</v>
      </c>
      <c r="L327" s="60">
        <f t="shared" si="44"/>
        <v>0</v>
      </c>
    </row>
    <row r="328" spans="1:12" x14ac:dyDescent="0.25">
      <c r="A328" s="266"/>
      <c r="B328" s="273"/>
      <c r="C328" s="234">
        <f t="shared" si="48"/>
        <v>41595</v>
      </c>
      <c r="D328" s="239">
        <f t="shared" si="49"/>
        <v>41595</v>
      </c>
      <c r="E328" s="166">
        <v>0.35416666666666702</v>
      </c>
      <c r="F328" s="153">
        <v>0.54166666666666696</v>
      </c>
      <c r="G328" s="153">
        <v>0.57291666666666696</v>
      </c>
      <c r="H328" s="205">
        <v>0.67708333333333337</v>
      </c>
      <c r="I328" s="194">
        <f t="shared" si="42"/>
        <v>0.18749999999999994</v>
      </c>
      <c r="J328" s="174">
        <f t="shared" si="45"/>
        <v>0.10416666666666641</v>
      </c>
      <c r="K328" s="243">
        <f t="shared" si="43"/>
        <v>0.29166666666666635</v>
      </c>
      <c r="L328" s="60">
        <f t="shared" si="44"/>
        <v>0</v>
      </c>
    </row>
    <row r="329" spans="1:12" x14ac:dyDescent="0.25">
      <c r="A329" s="266"/>
      <c r="B329" s="273"/>
      <c r="C329" s="234">
        <f t="shared" si="48"/>
        <v>41596</v>
      </c>
      <c r="D329" s="239">
        <f t="shared" si="49"/>
        <v>41596</v>
      </c>
      <c r="E329" s="166">
        <v>0.35416666666666702</v>
      </c>
      <c r="F329" s="153">
        <v>0.54166666666666696</v>
      </c>
      <c r="G329" s="153">
        <v>0.57291666666666696</v>
      </c>
      <c r="H329" s="205">
        <v>0.67708333333333337</v>
      </c>
      <c r="I329" s="194">
        <f t="shared" ref="I329:I371" si="50">F329-E329</f>
        <v>0.18749999999999994</v>
      </c>
      <c r="J329" s="174">
        <f t="shared" si="45"/>
        <v>0.10416666666666641</v>
      </c>
      <c r="K329" s="243">
        <f t="shared" ref="K329:K371" si="51">I329+J329</f>
        <v>0.29166666666666635</v>
      </c>
      <c r="L329" s="60">
        <f t="shared" ref="L329:L371" si="52">K329-$D$3</f>
        <v>0</v>
      </c>
    </row>
    <row r="330" spans="1:12" x14ac:dyDescent="0.25">
      <c r="A330" s="266"/>
      <c r="B330" s="273"/>
      <c r="C330" s="234">
        <f t="shared" si="48"/>
        <v>41597</v>
      </c>
      <c r="D330" s="239">
        <f t="shared" si="49"/>
        <v>41597</v>
      </c>
      <c r="E330" s="166">
        <v>0.35416666666666702</v>
      </c>
      <c r="F330" s="153">
        <v>0.54166666666666696</v>
      </c>
      <c r="G330" s="153">
        <v>0.57291666666666696</v>
      </c>
      <c r="H330" s="205">
        <v>0.67708333333333337</v>
      </c>
      <c r="I330" s="194">
        <f t="shared" si="50"/>
        <v>0.18749999999999994</v>
      </c>
      <c r="J330" s="174">
        <f t="shared" ref="J330:J371" si="53">H330-G330</f>
        <v>0.10416666666666641</v>
      </c>
      <c r="K330" s="243">
        <f t="shared" si="51"/>
        <v>0.29166666666666635</v>
      </c>
      <c r="L330" s="60">
        <f t="shared" si="52"/>
        <v>0</v>
      </c>
    </row>
    <row r="331" spans="1:12" x14ac:dyDescent="0.25">
      <c r="A331" s="266"/>
      <c r="B331" s="273"/>
      <c r="C331" s="234">
        <f t="shared" si="48"/>
        <v>41598</v>
      </c>
      <c r="D331" s="239">
        <f t="shared" si="49"/>
        <v>41598</v>
      </c>
      <c r="E331" s="166">
        <v>0.35416666666666702</v>
      </c>
      <c r="F331" s="153">
        <v>0.54166666666666696</v>
      </c>
      <c r="G331" s="153">
        <v>0.57291666666666696</v>
      </c>
      <c r="H331" s="205">
        <v>0.67708333333333337</v>
      </c>
      <c r="I331" s="194">
        <f t="shared" si="50"/>
        <v>0.18749999999999994</v>
      </c>
      <c r="J331" s="174">
        <f t="shared" si="53"/>
        <v>0.10416666666666641</v>
      </c>
      <c r="K331" s="243">
        <f t="shared" si="51"/>
        <v>0.29166666666666635</v>
      </c>
      <c r="L331" s="60">
        <f t="shared" si="52"/>
        <v>0</v>
      </c>
    </row>
    <row r="332" spans="1:12" x14ac:dyDescent="0.25">
      <c r="A332" s="266"/>
      <c r="B332" s="273"/>
      <c r="C332" s="234">
        <f t="shared" si="48"/>
        <v>41599</v>
      </c>
      <c r="D332" s="239">
        <f t="shared" si="49"/>
        <v>41599</v>
      </c>
      <c r="E332" s="166">
        <v>0.35416666666666702</v>
      </c>
      <c r="F332" s="153">
        <v>0.54166666666666696</v>
      </c>
      <c r="G332" s="153">
        <v>0.57291666666666696</v>
      </c>
      <c r="H332" s="205">
        <v>0.67708333333333337</v>
      </c>
      <c r="I332" s="194">
        <f t="shared" si="50"/>
        <v>0.18749999999999994</v>
      </c>
      <c r="J332" s="174">
        <f t="shared" si="53"/>
        <v>0.10416666666666641</v>
      </c>
      <c r="K332" s="243">
        <f t="shared" si="51"/>
        <v>0.29166666666666635</v>
      </c>
      <c r="L332" s="60">
        <f t="shared" si="52"/>
        <v>0</v>
      </c>
    </row>
    <row r="333" spans="1:12" x14ac:dyDescent="0.25">
      <c r="A333" s="266"/>
      <c r="B333" s="273"/>
      <c r="C333" s="234">
        <f t="shared" si="48"/>
        <v>41600</v>
      </c>
      <c r="D333" s="239">
        <f t="shared" si="49"/>
        <v>41600</v>
      </c>
      <c r="E333" s="166">
        <v>0.35416666666666702</v>
      </c>
      <c r="F333" s="153">
        <v>0.54166666666666696</v>
      </c>
      <c r="G333" s="153">
        <v>0.57291666666666696</v>
      </c>
      <c r="H333" s="205">
        <v>0.67708333333333337</v>
      </c>
      <c r="I333" s="194">
        <f t="shared" si="50"/>
        <v>0.18749999999999994</v>
      </c>
      <c r="J333" s="174">
        <f t="shared" si="53"/>
        <v>0.10416666666666641</v>
      </c>
      <c r="K333" s="243">
        <f t="shared" si="51"/>
        <v>0.29166666666666635</v>
      </c>
      <c r="L333" s="60">
        <f t="shared" si="52"/>
        <v>0</v>
      </c>
    </row>
    <row r="334" spans="1:12" x14ac:dyDescent="0.25">
      <c r="A334" s="266"/>
      <c r="B334" s="273"/>
      <c r="C334" s="234">
        <f t="shared" si="48"/>
        <v>41601</v>
      </c>
      <c r="D334" s="239">
        <f t="shared" si="49"/>
        <v>41601</v>
      </c>
      <c r="E334" s="166">
        <v>0.35416666666666702</v>
      </c>
      <c r="F334" s="153">
        <v>0.54166666666666696</v>
      </c>
      <c r="G334" s="153">
        <v>0.57291666666666696</v>
      </c>
      <c r="H334" s="205">
        <v>0.67708333333333337</v>
      </c>
      <c r="I334" s="194">
        <f t="shared" si="50"/>
        <v>0.18749999999999994</v>
      </c>
      <c r="J334" s="174">
        <f t="shared" si="53"/>
        <v>0.10416666666666641</v>
      </c>
      <c r="K334" s="243">
        <f t="shared" si="51"/>
        <v>0.29166666666666635</v>
      </c>
      <c r="L334" s="60">
        <f t="shared" si="52"/>
        <v>0</v>
      </c>
    </row>
    <row r="335" spans="1:12" x14ac:dyDescent="0.25">
      <c r="A335" s="266"/>
      <c r="B335" s="273"/>
      <c r="C335" s="234">
        <f t="shared" si="48"/>
        <v>41602</v>
      </c>
      <c r="D335" s="239">
        <f t="shared" si="49"/>
        <v>41602</v>
      </c>
      <c r="E335" s="166">
        <v>0.35416666666666702</v>
      </c>
      <c r="F335" s="153">
        <v>0.54166666666666696</v>
      </c>
      <c r="G335" s="153">
        <v>0.57291666666666696</v>
      </c>
      <c r="H335" s="205">
        <v>0.67708333333333337</v>
      </c>
      <c r="I335" s="194">
        <f t="shared" si="50"/>
        <v>0.18749999999999994</v>
      </c>
      <c r="J335" s="174">
        <f t="shared" si="53"/>
        <v>0.10416666666666641</v>
      </c>
      <c r="K335" s="243">
        <f t="shared" si="51"/>
        <v>0.29166666666666635</v>
      </c>
      <c r="L335" s="60">
        <f t="shared" si="52"/>
        <v>0</v>
      </c>
    </row>
    <row r="336" spans="1:12" x14ac:dyDescent="0.25">
      <c r="A336" s="266"/>
      <c r="B336" s="273"/>
      <c r="C336" s="234">
        <f t="shared" si="48"/>
        <v>41603</v>
      </c>
      <c r="D336" s="239">
        <f t="shared" si="49"/>
        <v>41603</v>
      </c>
      <c r="E336" s="166">
        <v>0.35416666666666702</v>
      </c>
      <c r="F336" s="153">
        <v>0.54166666666666696</v>
      </c>
      <c r="G336" s="153">
        <v>0.57291666666666696</v>
      </c>
      <c r="H336" s="205">
        <v>0.67708333333333337</v>
      </c>
      <c r="I336" s="194">
        <f t="shared" si="50"/>
        <v>0.18749999999999994</v>
      </c>
      <c r="J336" s="174">
        <f t="shared" si="53"/>
        <v>0.10416666666666641</v>
      </c>
      <c r="K336" s="243">
        <f t="shared" si="51"/>
        <v>0.29166666666666635</v>
      </c>
      <c r="L336" s="60">
        <f t="shared" si="52"/>
        <v>0</v>
      </c>
    </row>
    <row r="337" spans="1:12" x14ac:dyDescent="0.25">
      <c r="A337" s="266"/>
      <c r="B337" s="273"/>
      <c r="C337" s="234">
        <f t="shared" si="48"/>
        <v>41604</v>
      </c>
      <c r="D337" s="239">
        <f t="shared" si="49"/>
        <v>41604</v>
      </c>
      <c r="E337" s="166">
        <v>0.35416666666666702</v>
      </c>
      <c r="F337" s="153">
        <v>0.54166666666666696</v>
      </c>
      <c r="G337" s="153">
        <v>0.57291666666666696</v>
      </c>
      <c r="H337" s="205">
        <v>0.67708333333333337</v>
      </c>
      <c r="I337" s="194">
        <f t="shared" si="50"/>
        <v>0.18749999999999994</v>
      </c>
      <c r="J337" s="174">
        <f t="shared" si="53"/>
        <v>0.10416666666666641</v>
      </c>
      <c r="K337" s="243">
        <f t="shared" si="51"/>
        <v>0.29166666666666635</v>
      </c>
      <c r="L337" s="60">
        <f t="shared" si="52"/>
        <v>0</v>
      </c>
    </row>
    <row r="338" spans="1:12" x14ac:dyDescent="0.25">
      <c r="A338" s="266"/>
      <c r="B338" s="273"/>
      <c r="C338" s="234">
        <f t="shared" si="48"/>
        <v>41605</v>
      </c>
      <c r="D338" s="239">
        <f t="shared" si="49"/>
        <v>41605</v>
      </c>
      <c r="E338" s="166">
        <v>0.35416666666666702</v>
      </c>
      <c r="F338" s="153">
        <v>0.54166666666666696</v>
      </c>
      <c r="G338" s="153">
        <v>0.57291666666666696</v>
      </c>
      <c r="H338" s="205">
        <v>0.67708333333333337</v>
      </c>
      <c r="I338" s="194">
        <f t="shared" si="50"/>
        <v>0.18749999999999994</v>
      </c>
      <c r="J338" s="174">
        <f t="shared" si="53"/>
        <v>0.10416666666666641</v>
      </c>
      <c r="K338" s="243">
        <f t="shared" si="51"/>
        <v>0.29166666666666635</v>
      </c>
      <c r="L338" s="60">
        <f t="shared" si="52"/>
        <v>0</v>
      </c>
    </row>
    <row r="339" spans="1:12" x14ac:dyDescent="0.25">
      <c r="A339" s="266"/>
      <c r="B339" s="273"/>
      <c r="C339" s="234">
        <f t="shared" si="48"/>
        <v>41606</v>
      </c>
      <c r="D339" s="239">
        <f t="shared" si="49"/>
        <v>41606</v>
      </c>
      <c r="E339" s="166">
        <v>0.35416666666666702</v>
      </c>
      <c r="F339" s="153">
        <v>0.54166666666666696</v>
      </c>
      <c r="G339" s="153">
        <v>0.57291666666666696</v>
      </c>
      <c r="H339" s="205">
        <v>0.67708333333333337</v>
      </c>
      <c r="I339" s="194">
        <f t="shared" si="50"/>
        <v>0.18749999999999994</v>
      </c>
      <c r="J339" s="174">
        <f t="shared" si="53"/>
        <v>0.10416666666666641</v>
      </c>
      <c r="K339" s="243">
        <f t="shared" si="51"/>
        <v>0.29166666666666635</v>
      </c>
      <c r="L339" s="60">
        <f t="shared" si="52"/>
        <v>0</v>
      </c>
    </row>
    <row r="340" spans="1:12" ht="16.5" thickBot="1" x14ac:dyDescent="0.3">
      <c r="A340" s="267"/>
      <c r="B340" s="274"/>
      <c r="C340" s="235">
        <f t="shared" si="48"/>
        <v>41607</v>
      </c>
      <c r="D340" s="240">
        <f t="shared" si="49"/>
        <v>41607</v>
      </c>
      <c r="E340" s="166">
        <v>0.35416666666666702</v>
      </c>
      <c r="F340" s="153">
        <v>0.54166666666666696</v>
      </c>
      <c r="G340" s="153">
        <v>0.57291666666666696</v>
      </c>
      <c r="H340" s="205">
        <v>0.67708333333333337</v>
      </c>
      <c r="I340" s="196">
        <f t="shared" si="50"/>
        <v>0.18749999999999994</v>
      </c>
      <c r="J340" s="175">
        <f t="shared" si="53"/>
        <v>0.10416666666666641</v>
      </c>
      <c r="K340" s="244">
        <f t="shared" si="51"/>
        <v>0.29166666666666635</v>
      </c>
      <c r="L340" s="61">
        <f t="shared" si="52"/>
        <v>0</v>
      </c>
    </row>
    <row r="341" spans="1:12" x14ac:dyDescent="0.25">
      <c r="A341" s="268">
        <v>12</v>
      </c>
      <c r="B341" s="272" t="s">
        <v>72</v>
      </c>
      <c r="C341" s="233">
        <f>DATE($D$5,A341,1)</f>
        <v>41608</v>
      </c>
      <c r="D341" s="241">
        <f>DATE($D$5,A341,1)</f>
        <v>41608</v>
      </c>
      <c r="E341" s="165">
        <v>0.35416666666666669</v>
      </c>
      <c r="F341" s="152">
        <v>0.54166666666666663</v>
      </c>
      <c r="G341" s="152">
        <v>0.57291666666666663</v>
      </c>
      <c r="H341" s="204">
        <v>0.67708333333333304</v>
      </c>
      <c r="I341" s="192">
        <f t="shared" si="50"/>
        <v>0.18749999999999994</v>
      </c>
      <c r="J341" s="173">
        <f t="shared" si="53"/>
        <v>0.10416666666666641</v>
      </c>
      <c r="K341" s="242">
        <f t="shared" si="51"/>
        <v>0.29166666666666635</v>
      </c>
      <c r="L341" s="59">
        <f t="shared" si="52"/>
        <v>0</v>
      </c>
    </row>
    <row r="342" spans="1:12" x14ac:dyDescent="0.25">
      <c r="A342" s="266"/>
      <c r="B342" s="273"/>
      <c r="C342" s="234">
        <f t="shared" si="48"/>
        <v>41609</v>
      </c>
      <c r="D342" s="239">
        <f t="shared" si="49"/>
        <v>41609</v>
      </c>
      <c r="E342" s="166">
        <v>0.35416666666666669</v>
      </c>
      <c r="F342" s="153">
        <v>0.54166666666666663</v>
      </c>
      <c r="G342" s="153">
        <v>0.57291666666666663</v>
      </c>
      <c r="H342" s="205">
        <v>0.67708333333333337</v>
      </c>
      <c r="I342" s="194">
        <f t="shared" si="50"/>
        <v>0.18749999999999994</v>
      </c>
      <c r="J342" s="174">
        <f t="shared" si="53"/>
        <v>0.10416666666666674</v>
      </c>
      <c r="K342" s="243">
        <f t="shared" si="51"/>
        <v>0.29166666666666669</v>
      </c>
      <c r="L342" s="60">
        <f t="shared" si="52"/>
        <v>0</v>
      </c>
    </row>
    <row r="343" spans="1:12" x14ac:dyDescent="0.25">
      <c r="A343" s="266"/>
      <c r="B343" s="273"/>
      <c r="C343" s="234">
        <f t="shared" si="48"/>
        <v>41610</v>
      </c>
      <c r="D343" s="239">
        <f t="shared" si="49"/>
        <v>41610</v>
      </c>
      <c r="E343" s="166">
        <v>0.35416666666666702</v>
      </c>
      <c r="F343" s="153">
        <v>0.54166666666666696</v>
      </c>
      <c r="G343" s="153">
        <v>0.57291666666666696</v>
      </c>
      <c r="H343" s="205">
        <v>0.67708333333333337</v>
      </c>
      <c r="I343" s="194">
        <f t="shared" si="50"/>
        <v>0.18749999999999994</v>
      </c>
      <c r="J343" s="174">
        <f t="shared" si="53"/>
        <v>0.10416666666666641</v>
      </c>
      <c r="K343" s="243">
        <f t="shared" si="51"/>
        <v>0.29166666666666635</v>
      </c>
      <c r="L343" s="60">
        <f t="shared" si="52"/>
        <v>0</v>
      </c>
    </row>
    <row r="344" spans="1:12" x14ac:dyDescent="0.25">
      <c r="A344" s="266"/>
      <c r="B344" s="273"/>
      <c r="C344" s="234">
        <f t="shared" si="48"/>
        <v>41611</v>
      </c>
      <c r="D344" s="239">
        <f t="shared" si="49"/>
        <v>41611</v>
      </c>
      <c r="E344" s="166">
        <v>0.35416666666666702</v>
      </c>
      <c r="F344" s="153">
        <v>0.54166666666666696</v>
      </c>
      <c r="G344" s="153">
        <v>0.57291666666666696</v>
      </c>
      <c r="H344" s="205">
        <v>0.67708333333333337</v>
      </c>
      <c r="I344" s="194">
        <f t="shared" si="50"/>
        <v>0.18749999999999994</v>
      </c>
      <c r="J344" s="174">
        <f t="shared" si="53"/>
        <v>0.10416666666666641</v>
      </c>
      <c r="K344" s="243">
        <f t="shared" si="51"/>
        <v>0.29166666666666635</v>
      </c>
      <c r="L344" s="60">
        <f t="shared" si="52"/>
        <v>0</v>
      </c>
    </row>
    <row r="345" spans="1:12" x14ac:dyDescent="0.25">
      <c r="A345" s="266"/>
      <c r="B345" s="273"/>
      <c r="C345" s="234">
        <f t="shared" si="48"/>
        <v>41612</v>
      </c>
      <c r="D345" s="239">
        <f t="shared" si="49"/>
        <v>41612</v>
      </c>
      <c r="E345" s="166">
        <v>0.35416666666666702</v>
      </c>
      <c r="F345" s="153">
        <v>0.54166666666666696</v>
      </c>
      <c r="G345" s="153">
        <v>0.57291666666666696</v>
      </c>
      <c r="H345" s="205">
        <v>0.67708333333333337</v>
      </c>
      <c r="I345" s="194">
        <f t="shared" si="50"/>
        <v>0.18749999999999994</v>
      </c>
      <c r="J345" s="174">
        <f t="shared" si="53"/>
        <v>0.10416666666666641</v>
      </c>
      <c r="K345" s="243">
        <f t="shared" si="51"/>
        <v>0.29166666666666635</v>
      </c>
      <c r="L345" s="60">
        <f t="shared" si="52"/>
        <v>0</v>
      </c>
    </row>
    <row r="346" spans="1:12" x14ac:dyDescent="0.25">
      <c r="A346" s="266"/>
      <c r="B346" s="273"/>
      <c r="C346" s="234">
        <f t="shared" si="48"/>
        <v>41613</v>
      </c>
      <c r="D346" s="239">
        <f t="shared" si="49"/>
        <v>41613</v>
      </c>
      <c r="E346" s="166">
        <v>0.35416666666666702</v>
      </c>
      <c r="F346" s="153">
        <v>0.54166666666666696</v>
      </c>
      <c r="G346" s="153">
        <v>0.57291666666666696</v>
      </c>
      <c r="H346" s="205">
        <v>0.67708333333333337</v>
      </c>
      <c r="I346" s="194">
        <f t="shared" si="50"/>
        <v>0.18749999999999994</v>
      </c>
      <c r="J346" s="174">
        <f t="shared" si="53"/>
        <v>0.10416666666666641</v>
      </c>
      <c r="K346" s="243">
        <f t="shared" si="51"/>
        <v>0.29166666666666635</v>
      </c>
      <c r="L346" s="60">
        <f t="shared" si="52"/>
        <v>0</v>
      </c>
    </row>
    <row r="347" spans="1:12" x14ac:dyDescent="0.25">
      <c r="A347" s="266"/>
      <c r="B347" s="273"/>
      <c r="C347" s="234">
        <f t="shared" si="48"/>
        <v>41614</v>
      </c>
      <c r="D347" s="239">
        <f t="shared" si="49"/>
        <v>41614</v>
      </c>
      <c r="E347" s="166">
        <v>0.35416666666666702</v>
      </c>
      <c r="F347" s="153">
        <v>0.54166666666666696</v>
      </c>
      <c r="G347" s="153">
        <v>0.57291666666666696</v>
      </c>
      <c r="H347" s="205">
        <v>0.67708333333333337</v>
      </c>
      <c r="I347" s="194">
        <f t="shared" si="50"/>
        <v>0.18749999999999994</v>
      </c>
      <c r="J347" s="174">
        <f t="shared" si="53"/>
        <v>0.10416666666666641</v>
      </c>
      <c r="K347" s="243">
        <f t="shared" si="51"/>
        <v>0.29166666666666635</v>
      </c>
      <c r="L347" s="60">
        <f t="shared" si="52"/>
        <v>0</v>
      </c>
    </row>
    <row r="348" spans="1:12" x14ac:dyDescent="0.25">
      <c r="A348" s="266"/>
      <c r="B348" s="273"/>
      <c r="C348" s="234">
        <f t="shared" si="48"/>
        <v>41615</v>
      </c>
      <c r="D348" s="239">
        <f t="shared" si="49"/>
        <v>41615</v>
      </c>
      <c r="E348" s="166">
        <v>0.35416666666666702</v>
      </c>
      <c r="F348" s="153">
        <v>0.54166666666666696</v>
      </c>
      <c r="G348" s="153">
        <v>0.57291666666666696</v>
      </c>
      <c r="H348" s="205">
        <v>0.67708333333333337</v>
      </c>
      <c r="I348" s="194">
        <f t="shared" si="50"/>
        <v>0.18749999999999994</v>
      </c>
      <c r="J348" s="174">
        <f t="shared" si="53"/>
        <v>0.10416666666666641</v>
      </c>
      <c r="K348" s="243">
        <f t="shared" si="51"/>
        <v>0.29166666666666635</v>
      </c>
      <c r="L348" s="60">
        <f t="shared" si="52"/>
        <v>0</v>
      </c>
    </row>
    <row r="349" spans="1:12" x14ac:dyDescent="0.25">
      <c r="A349" s="266"/>
      <c r="B349" s="273"/>
      <c r="C349" s="234">
        <f t="shared" si="48"/>
        <v>41616</v>
      </c>
      <c r="D349" s="239">
        <f t="shared" si="49"/>
        <v>41616</v>
      </c>
      <c r="E349" s="166">
        <v>0.35416666666666702</v>
      </c>
      <c r="F349" s="153">
        <v>0.54166666666666696</v>
      </c>
      <c r="G349" s="153">
        <v>0.57291666666666696</v>
      </c>
      <c r="H349" s="205">
        <v>0.67708333333333337</v>
      </c>
      <c r="I349" s="194">
        <f t="shared" si="50"/>
        <v>0.18749999999999994</v>
      </c>
      <c r="J349" s="174">
        <f t="shared" si="53"/>
        <v>0.10416666666666641</v>
      </c>
      <c r="K349" s="243">
        <f t="shared" si="51"/>
        <v>0.29166666666666635</v>
      </c>
      <c r="L349" s="60">
        <f t="shared" si="52"/>
        <v>0</v>
      </c>
    </row>
    <row r="350" spans="1:12" x14ac:dyDescent="0.25">
      <c r="A350" s="266"/>
      <c r="B350" s="273"/>
      <c r="C350" s="234">
        <f t="shared" si="48"/>
        <v>41617</v>
      </c>
      <c r="D350" s="239">
        <f t="shared" si="49"/>
        <v>41617</v>
      </c>
      <c r="E350" s="166">
        <v>0.35416666666666702</v>
      </c>
      <c r="F350" s="153">
        <v>0.54166666666666696</v>
      </c>
      <c r="G350" s="153">
        <v>0.57291666666666696</v>
      </c>
      <c r="H350" s="205">
        <v>0.67708333333333337</v>
      </c>
      <c r="I350" s="194">
        <f t="shared" si="50"/>
        <v>0.18749999999999994</v>
      </c>
      <c r="J350" s="174">
        <f t="shared" si="53"/>
        <v>0.10416666666666641</v>
      </c>
      <c r="K350" s="243">
        <f t="shared" si="51"/>
        <v>0.29166666666666635</v>
      </c>
      <c r="L350" s="60">
        <f t="shared" si="52"/>
        <v>0</v>
      </c>
    </row>
    <row r="351" spans="1:12" x14ac:dyDescent="0.25">
      <c r="A351" s="266"/>
      <c r="B351" s="273"/>
      <c r="C351" s="234">
        <f t="shared" si="48"/>
        <v>41618</v>
      </c>
      <c r="D351" s="239">
        <f t="shared" si="49"/>
        <v>41618</v>
      </c>
      <c r="E351" s="166">
        <v>0.35416666666666702</v>
      </c>
      <c r="F351" s="153">
        <v>0.54166666666666696</v>
      </c>
      <c r="G351" s="153">
        <v>0.57291666666666696</v>
      </c>
      <c r="H351" s="205">
        <v>0.67708333333333337</v>
      </c>
      <c r="I351" s="194">
        <f t="shared" si="50"/>
        <v>0.18749999999999994</v>
      </c>
      <c r="J351" s="174">
        <f t="shared" si="53"/>
        <v>0.10416666666666641</v>
      </c>
      <c r="K351" s="243">
        <f t="shared" si="51"/>
        <v>0.29166666666666635</v>
      </c>
      <c r="L351" s="60">
        <f t="shared" si="52"/>
        <v>0</v>
      </c>
    </row>
    <row r="352" spans="1:12" x14ac:dyDescent="0.25">
      <c r="A352" s="266"/>
      <c r="B352" s="273"/>
      <c r="C352" s="234">
        <f t="shared" si="48"/>
        <v>41619</v>
      </c>
      <c r="D352" s="239">
        <f t="shared" si="49"/>
        <v>41619</v>
      </c>
      <c r="E352" s="166">
        <v>0.35416666666666702</v>
      </c>
      <c r="F352" s="153">
        <v>0.54166666666666696</v>
      </c>
      <c r="G352" s="153">
        <v>0.57291666666666696</v>
      </c>
      <c r="H352" s="205">
        <v>0.67708333333333337</v>
      </c>
      <c r="I352" s="194">
        <f t="shared" si="50"/>
        <v>0.18749999999999994</v>
      </c>
      <c r="J352" s="174">
        <f t="shared" si="53"/>
        <v>0.10416666666666641</v>
      </c>
      <c r="K352" s="243">
        <f t="shared" si="51"/>
        <v>0.29166666666666635</v>
      </c>
      <c r="L352" s="60">
        <f t="shared" si="52"/>
        <v>0</v>
      </c>
    </row>
    <row r="353" spans="1:12" x14ac:dyDescent="0.25">
      <c r="A353" s="266"/>
      <c r="B353" s="273"/>
      <c r="C353" s="234">
        <f t="shared" si="48"/>
        <v>41620</v>
      </c>
      <c r="D353" s="239">
        <f t="shared" si="49"/>
        <v>41620</v>
      </c>
      <c r="E353" s="166">
        <v>0.35416666666666702</v>
      </c>
      <c r="F353" s="153">
        <v>0.54166666666666696</v>
      </c>
      <c r="G353" s="153">
        <v>0.57291666666666696</v>
      </c>
      <c r="H353" s="205">
        <v>0.67708333333333337</v>
      </c>
      <c r="I353" s="194">
        <f t="shared" si="50"/>
        <v>0.18749999999999994</v>
      </c>
      <c r="J353" s="174">
        <f t="shared" si="53"/>
        <v>0.10416666666666641</v>
      </c>
      <c r="K353" s="243">
        <f t="shared" si="51"/>
        <v>0.29166666666666635</v>
      </c>
      <c r="L353" s="60">
        <f t="shared" si="52"/>
        <v>0</v>
      </c>
    </row>
    <row r="354" spans="1:12" x14ac:dyDescent="0.25">
      <c r="A354" s="266"/>
      <c r="B354" s="273"/>
      <c r="C354" s="234">
        <f t="shared" ref="C354:C371" si="54">C353+1</f>
        <v>41621</v>
      </c>
      <c r="D354" s="239">
        <f t="shared" ref="D354:D371" si="55">D353+1</f>
        <v>41621</v>
      </c>
      <c r="E354" s="166">
        <v>0.35416666666666702</v>
      </c>
      <c r="F354" s="153">
        <v>0.54166666666666696</v>
      </c>
      <c r="G354" s="153">
        <v>0.57291666666666696</v>
      </c>
      <c r="H354" s="205">
        <v>0.67708333333333337</v>
      </c>
      <c r="I354" s="194">
        <f t="shared" si="50"/>
        <v>0.18749999999999994</v>
      </c>
      <c r="J354" s="174">
        <f t="shared" si="53"/>
        <v>0.10416666666666641</v>
      </c>
      <c r="K354" s="243">
        <f t="shared" si="51"/>
        <v>0.29166666666666635</v>
      </c>
      <c r="L354" s="60">
        <f t="shared" si="52"/>
        <v>0</v>
      </c>
    </row>
    <row r="355" spans="1:12" x14ac:dyDescent="0.25">
      <c r="A355" s="266"/>
      <c r="B355" s="273"/>
      <c r="C355" s="234">
        <f t="shared" si="54"/>
        <v>41622</v>
      </c>
      <c r="D355" s="239">
        <f t="shared" si="55"/>
        <v>41622</v>
      </c>
      <c r="E355" s="166">
        <v>0.35416666666666702</v>
      </c>
      <c r="F355" s="153">
        <v>0.54166666666666696</v>
      </c>
      <c r="G355" s="153">
        <v>0.57291666666666696</v>
      </c>
      <c r="H355" s="205">
        <v>0.67708333333333337</v>
      </c>
      <c r="I355" s="194">
        <f t="shared" si="50"/>
        <v>0.18749999999999994</v>
      </c>
      <c r="J355" s="174">
        <f t="shared" si="53"/>
        <v>0.10416666666666641</v>
      </c>
      <c r="K355" s="243">
        <f t="shared" si="51"/>
        <v>0.29166666666666635</v>
      </c>
      <c r="L355" s="60">
        <f t="shared" si="52"/>
        <v>0</v>
      </c>
    </row>
    <row r="356" spans="1:12" x14ac:dyDescent="0.25">
      <c r="A356" s="266"/>
      <c r="B356" s="273"/>
      <c r="C356" s="234">
        <f t="shared" si="54"/>
        <v>41623</v>
      </c>
      <c r="D356" s="239">
        <f t="shared" si="55"/>
        <v>41623</v>
      </c>
      <c r="E356" s="166">
        <v>0.35416666666666702</v>
      </c>
      <c r="F356" s="153">
        <v>0.54166666666666696</v>
      </c>
      <c r="G356" s="153">
        <v>0.57291666666666696</v>
      </c>
      <c r="H356" s="205">
        <v>0.67708333333333337</v>
      </c>
      <c r="I356" s="194">
        <f t="shared" si="50"/>
        <v>0.18749999999999994</v>
      </c>
      <c r="J356" s="174">
        <f t="shared" si="53"/>
        <v>0.10416666666666641</v>
      </c>
      <c r="K356" s="243">
        <f t="shared" si="51"/>
        <v>0.29166666666666635</v>
      </c>
      <c r="L356" s="60">
        <f t="shared" si="52"/>
        <v>0</v>
      </c>
    </row>
    <row r="357" spans="1:12" x14ac:dyDescent="0.25">
      <c r="A357" s="266"/>
      <c r="B357" s="273"/>
      <c r="C357" s="234">
        <f t="shared" si="54"/>
        <v>41624</v>
      </c>
      <c r="D357" s="239">
        <f t="shared" si="55"/>
        <v>41624</v>
      </c>
      <c r="E357" s="166">
        <v>0.35416666666666702</v>
      </c>
      <c r="F357" s="153">
        <v>0.54166666666666696</v>
      </c>
      <c r="G357" s="153">
        <v>0.57291666666666696</v>
      </c>
      <c r="H357" s="205">
        <v>0.67708333333333337</v>
      </c>
      <c r="I357" s="194">
        <f t="shared" si="50"/>
        <v>0.18749999999999994</v>
      </c>
      <c r="J357" s="174">
        <f t="shared" si="53"/>
        <v>0.10416666666666641</v>
      </c>
      <c r="K357" s="243">
        <f t="shared" si="51"/>
        <v>0.29166666666666635</v>
      </c>
      <c r="L357" s="60">
        <f t="shared" si="52"/>
        <v>0</v>
      </c>
    </row>
    <row r="358" spans="1:12" x14ac:dyDescent="0.25">
      <c r="A358" s="266"/>
      <c r="B358" s="273"/>
      <c r="C358" s="234">
        <f t="shared" si="54"/>
        <v>41625</v>
      </c>
      <c r="D358" s="239">
        <f t="shared" si="55"/>
        <v>41625</v>
      </c>
      <c r="E358" s="166">
        <v>0.35416666666666702</v>
      </c>
      <c r="F358" s="153">
        <v>0.54166666666666696</v>
      </c>
      <c r="G358" s="153">
        <v>0.57291666666666696</v>
      </c>
      <c r="H358" s="205">
        <v>0.67708333333333337</v>
      </c>
      <c r="I358" s="194">
        <f t="shared" si="50"/>
        <v>0.18749999999999994</v>
      </c>
      <c r="J358" s="174">
        <f t="shared" si="53"/>
        <v>0.10416666666666641</v>
      </c>
      <c r="K358" s="243">
        <f t="shared" si="51"/>
        <v>0.29166666666666635</v>
      </c>
      <c r="L358" s="60">
        <f t="shared" si="52"/>
        <v>0</v>
      </c>
    </row>
    <row r="359" spans="1:12" x14ac:dyDescent="0.25">
      <c r="A359" s="266"/>
      <c r="B359" s="273"/>
      <c r="C359" s="234">
        <f t="shared" si="54"/>
        <v>41626</v>
      </c>
      <c r="D359" s="239">
        <f t="shared" si="55"/>
        <v>41626</v>
      </c>
      <c r="E359" s="166">
        <v>0.35416666666666702</v>
      </c>
      <c r="F359" s="153">
        <v>0.54166666666666696</v>
      </c>
      <c r="G359" s="153">
        <v>0.57291666666666696</v>
      </c>
      <c r="H359" s="205">
        <v>0.67708333333333337</v>
      </c>
      <c r="I359" s="194">
        <f t="shared" si="50"/>
        <v>0.18749999999999994</v>
      </c>
      <c r="J359" s="174">
        <f t="shared" si="53"/>
        <v>0.10416666666666641</v>
      </c>
      <c r="K359" s="243">
        <f t="shared" si="51"/>
        <v>0.29166666666666635</v>
      </c>
      <c r="L359" s="60">
        <f t="shared" si="52"/>
        <v>0</v>
      </c>
    </row>
    <row r="360" spans="1:12" x14ac:dyDescent="0.25">
      <c r="A360" s="266"/>
      <c r="B360" s="273"/>
      <c r="C360" s="234">
        <f t="shared" si="54"/>
        <v>41627</v>
      </c>
      <c r="D360" s="239">
        <f t="shared" si="55"/>
        <v>41627</v>
      </c>
      <c r="E360" s="166">
        <v>0.35416666666666702</v>
      </c>
      <c r="F360" s="153">
        <v>0.54166666666666696</v>
      </c>
      <c r="G360" s="153">
        <v>0.57291666666666696</v>
      </c>
      <c r="H360" s="205">
        <v>0.67708333333333337</v>
      </c>
      <c r="I360" s="194">
        <f t="shared" si="50"/>
        <v>0.18749999999999994</v>
      </c>
      <c r="J360" s="174">
        <f t="shared" si="53"/>
        <v>0.10416666666666641</v>
      </c>
      <c r="K360" s="243">
        <f t="shared" si="51"/>
        <v>0.29166666666666635</v>
      </c>
      <c r="L360" s="60">
        <f t="shared" si="52"/>
        <v>0</v>
      </c>
    </row>
    <row r="361" spans="1:12" x14ac:dyDescent="0.25">
      <c r="A361" s="266"/>
      <c r="B361" s="273"/>
      <c r="C361" s="234">
        <f t="shared" si="54"/>
        <v>41628</v>
      </c>
      <c r="D361" s="239">
        <f t="shared" si="55"/>
        <v>41628</v>
      </c>
      <c r="E361" s="166">
        <v>0.35416666666666702</v>
      </c>
      <c r="F361" s="153">
        <v>0.54166666666666696</v>
      </c>
      <c r="G361" s="153">
        <v>0.57291666666666696</v>
      </c>
      <c r="H361" s="205">
        <v>0.67708333333333337</v>
      </c>
      <c r="I361" s="194">
        <f t="shared" si="50"/>
        <v>0.18749999999999994</v>
      </c>
      <c r="J361" s="174">
        <f t="shared" si="53"/>
        <v>0.10416666666666641</v>
      </c>
      <c r="K361" s="243">
        <f t="shared" si="51"/>
        <v>0.29166666666666635</v>
      </c>
      <c r="L361" s="60">
        <f t="shared" si="52"/>
        <v>0</v>
      </c>
    </row>
    <row r="362" spans="1:12" x14ac:dyDescent="0.25">
      <c r="A362" s="266"/>
      <c r="B362" s="273"/>
      <c r="C362" s="234">
        <f t="shared" si="54"/>
        <v>41629</v>
      </c>
      <c r="D362" s="239">
        <f t="shared" si="55"/>
        <v>41629</v>
      </c>
      <c r="E362" s="166">
        <v>0.35416666666666702</v>
      </c>
      <c r="F362" s="153">
        <v>0.54166666666666696</v>
      </c>
      <c r="G362" s="153">
        <v>0.57291666666666696</v>
      </c>
      <c r="H362" s="205">
        <v>0.67708333333333337</v>
      </c>
      <c r="I362" s="194">
        <f t="shared" si="50"/>
        <v>0.18749999999999994</v>
      </c>
      <c r="J362" s="174">
        <f t="shared" si="53"/>
        <v>0.10416666666666641</v>
      </c>
      <c r="K362" s="243">
        <f t="shared" si="51"/>
        <v>0.29166666666666635</v>
      </c>
      <c r="L362" s="60">
        <f t="shared" si="52"/>
        <v>0</v>
      </c>
    </row>
    <row r="363" spans="1:12" x14ac:dyDescent="0.25">
      <c r="A363" s="266"/>
      <c r="B363" s="273"/>
      <c r="C363" s="234">
        <f t="shared" si="54"/>
        <v>41630</v>
      </c>
      <c r="D363" s="239">
        <f t="shared" si="55"/>
        <v>41630</v>
      </c>
      <c r="E363" s="166">
        <v>0.35416666666666702</v>
      </c>
      <c r="F363" s="153">
        <v>0.54166666666666696</v>
      </c>
      <c r="G363" s="153">
        <v>0.57291666666666696</v>
      </c>
      <c r="H363" s="205">
        <v>0.67708333333333337</v>
      </c>
      <c r="I363" s="194">
        <f t="shared" si="50"/>
        <v>0.18749999999999994</v>
      </c>
      <c r="J363" s="174">
        <f t="shared" si="53"/>
        <v>0.10416666666666641</v>
      </c>
      <c r="K363" s="243">
        <f t="shared" si="51"/>
        <v>0.29166666666666635</v>
      </c>
      <c r="L363" s="60">
        <f t="shared" si="52"/>
        <v>0</v>
      </c>
    </row>
    <row r="364" spans="1:12" x14ac:dyDescent="0.25">
      <c r="A364" s="266"/>
      <c r="B364" s="273"/>
      <c r="C364" s="234">
        <f t="shared" si="54"/>
        <v>41631</v>
      </c>
      <c r="D364" s="239">
        <f t="shared" si="55"/>
        <v>41631</v>
      </c>
      <c r="E364" s="166">
        <v>0.35416666666666702</v>
      </c>
      <c r="F364" s="153">
        <v>0.54166666666666696</v>
      </c>
      <c r="G364" s="153">
        <v>0.57291666666666696</v>
      </c>
      <c r="H364" s="205">
        <v>0.67708333333333337</v>
      </c>
      <c r="I364" s="194">
        <f t="shared" si="50"/>
        <v>0.18749999999999994</v>
      </c>
      <c r="J364" s="174">
        <f t="shared" si="53"/>
        <v>0.10416666666666641</v>
      </c>
      <c r="K364" s="243">
        <f t="shared" si="51"/>
        <v>0.29166666666666635</v>
      </c>
      <c r="L364" s="60">
        <f t="shared" si="52"/>
        <v>0</v>
      </c>
    </row>
    <row r="365" spans="1:12" x14ac:dyDescent="0.25">
      <c r="A365" s="266"/>
      <c r="B365" s="273"/>
      <c r="C365" s="234">
        <f t="shared" si="54"/>
        <v>41632</v>
      </c>
      <c r="D365" s="239">
        <f t="shared" si="55"/>
        <v>41632</v>
      </c>
      <c r="E365" s="166">
        <v>0.35416666666666702</v>
      </c>
      <c r="F365" s="153">
        <v>0.54166666666666696</v>
      </c>
      <c r="G365" s="153">
        <v>0.57291666666666696</v>
      </c>
      <c r="H365" s="205">
        <v>0.67708333333333337</v>
      </c>
      <c r="I365" s="194">
        <f t="shared" si="50"/>
        <v>0.18749999999999994</v>
      </c>
      <c r="J365" s="174">
        <f t="shared" si="53"/>
        <v>0.10416666666666641</v>
      </c>
      <c r="K365" s="243">
        <f t="shared" si="51"/>
        <v>0.29166666666666635</v>
      </c>
      <c r="L365" s="60">
        <f t="shared" si="52"/>
        <v>0</v>
      </c>
    </row>
    <row r="366" spans="1:12" x14ac:dyDescent="0.25">
      <c r="A366" s="266"/>
      <c r="B366" s="273"/>
      <c r="C366" s="234">
        <f t="shared" si="54"/>
        <v>41633</v>
      </c>
      <c r="D366" s="239">
        <f t="shared" si="55"/>
        <v>41633</v>
      </c>
      <c r="E366" s="166">
        <v>0.35416666666666702</v>
      </c>
      <c r="F366" s="153">
        <v>0.54166666666666696</v>
      </c>
      <c r="G366" s="153">
        <v>0.57291666666666696</v>
      </c>
      <c r="H366" s="205">
        <v>0.67708333333333337</v>
      </c>
      <c r="I366" s="194">
        <f t="shared" si="50"/>
        <v>0.18749999999999994</v>
      </c>
      <c r="J366" s="174">
        <f t="shared" si="53"/>
        <v>0.10416666666666641</v>
      </c>
      <c r="K366" s="243">
        <f t="shared" si="51"/>
        <v>0.29166666666666635</v>
      </c>
      <c r="L366" s="60">
        <f t="shared" si="52"/>
        <v>0</v>
      </c>
    </row>
    <row r="367" spans="1:12" x14ac:dyDescent="0.25">
      <c r="A367" s="266"/>
      <c r="B367" s="273"/>
      <c r="C367" s="234">
        <f t="shared" si="54"/>
        <v>41634</v>
      </c>
      <c r="D367" s="239">
        <f t="shared" si="55"/>
        <v>41634</v>
      </c>
      <c r="E367" s="166">
        <v>0.35416666666666702</v>
      </c>
      <c r="F367" s="153">
        <v>0.54166666666666696</v>
      </c>
      <c r="G367" s="153">
        <v>0.57291666666666696</v>
      </c>
      <c r="H367" s="205">
        <v>0.67708333333333337</v>
      </c>
      <c r="I367" s="194">
        <f t="shared" si="50"/>
        <v>0.18749999999999994</v>
      </c>
      <c r="J367" s="174">
        <f t="shared" si="53"/>
        <v>0.10416666666666641</v>
      </c>
      <c r="K367" s="243">
        <f t="shared" si="51"/>
        <v>0.29166666666666635</v>
      </c>
      <c r="L367" s="60">
        <f t="shared" si="52"/>
        <v>0</v>
      </c>
    </row>
    <row r="368" spans="1:12" x14ac:dyDescent="0.25">
      <c r="A368" s="266"/>
      <c r="B368" s="273"/>
      <c r="C368" s="234">
        <f t="shared" si="54"/>
        <v>41635</v>
      </c>
      <c r="D368" s="239">
        <f t="shared" si="55"/>
        <v>41635</v>
      </c>
      <c r="E368" s="166">
        <v>0.35416666666666702</v>
      </c>
      <c r="F368" s="153">
        <v>0.54166666666666696</v>
      </c>
      <c r="G368" s="153">
        <v>0.57291666666666696</v>
      </c>
      <c r="H368" s="205">
        <v>0.67708333333333337</v>
      </c>
      <c r="I368" s="194">
        <f t="shared" si="50"/>
        <v>0.18749999999999994</v>
      </c>
      <c r="J368" s="174">
        <f t="shared" si="53"/>
        <v>0.10416666666666641</v>
      </c>
      <c r="K368" s="243">
        <f t="shared" si="51"/>
        <v>0.29166666666666635</v>
      </c>
      <c r="L368" s="60">
        <f t="shared" si="52"/>
        <v>0</v>
      </c>
    </row>
    <row r="369" spans="1:12" x14ac:dyDescent="0.25">
      <c r="A369" s="266"/>
      <c r="B369" s="273"/>
      <c r="C369" s="234">
        <f t="shared" si="54"/>
        <v>41636</v>
      </c>
      <c r="D369" s="239">
        <f t="shared" si="55"/>
        <v>41636</v>
      </c>
      <c r="E369" s="166">
        <v>0.35416666666666702</v>
      </c>
      <c r="F369" s="153">
        <v>0.54166666666666696</v>
      </c>
      <c r="G369" s="153">
        <v>0.57291666666666696</v>
      </c>
      <c r="H369" s="205">
        <v>0.67708333333333337</v>
      </c>
      <c r="I369" s="194">
        <f t="shared" si="50"/>
        <v>0.18749999999999994</v>
      </c>
      <c r="J369" s="174">
        <f t="shared" si="53"/>
        <v>0.10416666666666641</v>
      </c>
      <c r="K369" s="243">
        <f t="shared" si="51"/>
        <v>0.29166666666666635</v>
      </c>
      <c r="L369" s="60">
        <f t="shared" si="52"/>
        <v>0</v>
      </c>
    </row>
    <row r="370" spans="1:12" x14ac:dyDescent="0.25">
      <c r="A370" s="266"/>
      <c r="B370" s="273"/>
      <c r="C370" s="234">
        <f t="shared" si="54"/>
        <v>41637</v>
      </c>
      <c r="D370" s="239">
        <f t="shared" si="55"/>
        <v>41637</v>
      </c>
      <c r="E370" s="166">
        <v>0.35416666666666702</v>
      </c>
      <c r="F370" s="153">
        <v>0.54166666666666696</v>
      </c>
      <c r="G370" s="153">
        <v>0.57291666666666696</v>
      </c>
      <c r="H370" s="205">
        <v>0.67708333333333337</v>
      </c>
      <c r="I370" s="194">
        <f t="shared" si="50"/>
        <v>0.18749999999999994</v>
      </c>
      <c r="J370" s="174">
        <f t="shared" si="53"/>
        <v>0.10416666666666641</v>
      </c>
      <c r="K370" s="243">
        <f t="shared" si="51"/>
        <v>0.29166666666666635</v>
      </c>
      <c r="L370" s="60">
        <f t="shared" si="52"/>
        <v>0</v>
      </c>
    </row>
    <row r="371" spans="1:12" ht="16.5" thickBot="1" x14ac:dyDescent="0.3">
      <c r="A371" s="267"/>
      <c r="B371" s="274"/>
      <c r="C371" s="235">
        <f t="shared" si="54"/>
        <v>41638</v>
      </c>
      <c r="D371" s="240">
        <f t="shared" si="55"/>
        <v>41638</v>
      </c>
      <c r="E371" s="167">
        <v>0.35416666666666702</v>
      </c>
      <c r="F371" s="154">
        <v>0.54166666666666696</v>
      </c>
      <c r="G371" s="154">
        <v>0.57291666666666696</v>
      </c>
      <c r="H371" s="206">
        <v>0.67708333333333337</v>
      </c>
      <c r="I371" s="196">
        <f t="shared" si="50"/>
        <v>0.18749999999999994</v>
      </c>
      <c r="J371" s="175">
        <f t="shared" si="53"/>
        <v>0.10416666666666641</v>
      </c>
      <c r="K371" s="244">
        <f t="shared" si="51"/>
        <v>0.29166666666666635</v>
      </c>
      <c r="L371" s="61">
        <f t="shared" si="52"/>
        <v>0</v>
      </c>
    </row>
    <row r="372" spans="1:12" x14ac:dyDescent="0.25">
      <c r="C372" s="236"/>
      <c r="D372" s="230"/>
    </row>
    <row r="373" spans="1:12" x14ac:dyDescent="0.25">
      <c r="C373" s="236"/>
      <c r="D373" s="230"/>
    </row>
    <row r="374" spans="1:12" x14ac:dyDescent="0.25">
      <c r="C374" s="236"/>
      <c r="D374" s="230"/>
    </row>
    <row r="375" spans="1:12" x14ac:dyDescent="0.25">
      <c r="C375" s="236"/>
      <c r="D375" s="230"/>
    </row>
    <row r="376" spans="1:12" x14ac:dyDescent="0.25">
      <c r="C376" s="236"/>
      <c r="D376" s="230"/>
    </row>
    <row r="377" spans="1:12" x14ac:dyDescent="0.25">
      <c r="C377" s="236"/>
      <c r="D377" s="230"/>
    </row>
    <row r="378" spans="1:12" x14ac:dyDescent="0.25">
      <c r="C378" s="236"/>
      <c r="D378" s="230"/>
    </row>
    <row r="379" spans="1:12" x14ac:dyDescent="0.25">
      <c r="C379" s="236"/>
      <c r="D379" s="230"/>
    </row>
    <row r="380" spans="1:12" x14ac:dyDescent="0.25">
      <c r="C380" s="236"/>
      <c r="D380" s="230"/>
    </row>
    <row r="381" spans="1:12" x14ac:dyDescent="0.25">
      <c r="C381" s="236"/>
      <c r="D381" s="230"/>
    </row>
    <row r="382" spans="1:12" x14ac:dyDescent="0.25">
      <c r="C382" s="236"/>
      <c r="D382" s="230"/>
    </row>
    <row r="383" spans="1:12" x14ac:dyDescent="0.25">
      <c r="C383" s="236"/>
      <c r="D383" s="230"/>
    </row>
    <row r="384" spans="1:12" x14ac:dyDescent="0.25">
      <c r="C384" s="236"/>
      <c r="D384" s="230"/>
    </row>
    <row r="385" spans="3:4" x14ac:dyDescent="0.25">
      <c r="C385" s="236"/>
      <c r="D385" s="230"/>
    </row>
    <row r="386" spans="3:4" x14ac:dyDescent="0.25">
      <c r="C386" s="236"/>
      <c r="D386" s="230"/>
    </row>
    <row r="387" spans="3:4" x14ac:dyDescent="0.25">
      <c r="C387" s="236"/>
      <c r="D387" s="230"/>
    </row>
  </sheetData>
  <mergeCells count="24">
    <mergeCell ref="A158:A187"/>
    <mergeCell ref="A127:A157"/>
    <mergeCell ref="A97:A126"/>
    <mergeCell ref="B6:B36"/>
    <mergeCell ref="B66:B96"/>
    <mergeCell ref="B97:B126"/>
    <mergeCell ref="B127:B157"/>
    <mergeCell ref="B158:B187"/>
    <mergeCell ref="B37:B65"/>
    <mergeCell ref="A66:A96"/>
    <mergeCell ref="A6:A36"/>
    <mergeCell ref="A341:A371"/>
    <mergeCell ref="A311:A340"/>
    <mergeCell ref="A280:A310"/>
    <mergeCell ref="A250:A279"/>
    <mergeCell ref="A219:A249"/>
    <mergeCell ref="A188:A218"/>
    <mergeCell ref="A37:A65"/>
    <mergeCell ref="B188:B218"/>
    <mergeCell ref="B219:B249"/>
    <mergeCell ref="B250:B279"/>
    <mergeCell ref="B280:B310"/>
    <mergeCell ref="B311:B340"/>
    <mergeCell ref="B341:B371"/>
  </mergeCells>
  <conditionalFormatting sqref="L6:L371">
    <cfRule type="cellIs" dxfId="246" priority="69" operator="equal">
      <formula>"abs"</formula>
    </cfRule>
    <cfRule type="cellIs" dxfId="245" priority="70" stopIfTrue="1" operator="equal">
      <formula>""</formula>
    </cfRule>
    <cfRule type="cellIs" dxfId="244" priority="71" stopIfTrue="1" operator="lessThan">
      <formula>0</formula>
    </cfRule>
    <cfRule type="cellIs" dxfId="243" priority="72" stopIfTrue="1" operator="greaterThan">
      <formula>0</formula>
    </cfRule>
  </conditionalFormatting>
  <conditionalFormatting sqref="E6:E36 E96 E157 E218 E249 E310 E371">
    <cfRule type="cellIs" dxfId="242" priority="68" operator="notEqual">
      <formula>0.354166666666667</formula>
    </cfRule>
  </conditionalFormatting>
  <conditionalFormatting sqref="F6:F36 F96 F157 F218 F249 F310 F371">
    <cfRule type="cellIs" dxfId="241" priority="67" operator="notEqual">
      <formula>0.541666666666667</formula>
    </cfRule>
  </conditionalFormatting>
  <conditionalFormatting sqref="G6:G36 G96 G157 G218 G249 G310 G371">
    <cfRule type="cellIs" dxfId="240" priority="66" operator="notEqual">
      <formula>0.572916666666667</formula>
    </cfRule>
  </conditionalFormatting>
  <conditionalFormatting sqref="H6:H36 H96 H157 H218 H249 H310 H371">
    <cfRule type="cellIs" dxfId="239" priority="65" operator="notEqual">
      <formula>0.677083333333333</formula>
    </cfRule>
  </conditionalFormatting>
  <conditionalFormatting sqref="E37:E64">
    <cfRule type="cellIs" dxfId="238" priority="64" operator="notEqual">
      <formula>0.354166666666667</formula>
    </cfRule>
  </conditionalFormatting>
  <conditionalFormatting sqref="F37:F64">
    <cfRule type="cellIs" dxfId="237" priority="63" operator="notEqual">
      <formula>0.541666666666667</formula>
    </cfRule>
  </conditionalFormatting>
  <conditionalFormatting sqref="G37:G64">
    <cfRule type="cellIs" dxfId="236" priority="62" operator="notEqual">
      <formula>0.572916666666667</formula>
    </cfRule>
  </conditionalFormatting>
  <conditionalFormatting sqref="H37:H64">
    <cfRule type="cellIs" dxfId="235" priority="61" operator="notEqual">
      <formula>0.677083333333333</formula>
    </cfRule>
  </conditionalFormatting>
  <conditionalFormatting sqref="E65">
    <cfRule type="cellIs" dxfId="234" priority="44" operator="notEqual">
      <formula>0.354166666666667</formula>
    </cfRule>
  </conditionalFormatting>
  <conditionalFormatting sqref="F65">
    <cfRule type="cellIs" dxfId="233" priority="43" operator="notEqual">
      <formula>0.541666666666667</formula>
    </cfRule>
  </conditionalFormatting>
  <conditionalFormatting sqref="G65">
    <cfRule type="cellIs" dxfId="232" priority="42" operator="notEqual">
      <formula>0.572916666666667</formula>
    </cfRule>
  </conditionalFormatting>
  <conditionalFormatting sqref="H65">
    <cfRule type="cellIs" dxfId="231" priority="41" operator="notEqual">
      <formula>0.677083333333333</formula>
    </cfRule>
  </conditionalFormatting>
  <conditionalFormatting sqref="E66:E95">
    <cfRule type="cellIs" dxfId="230" priority="40" operator="notEqual">
      <formula>0.354166666666667</formula>
    </cfRule>
  </conditionalFormatting>
  <conditionalFormatting sqref="F66:F95">
    <cfRule type="cellIs" dxfId="229" priority="39" operator="notEqual">
      <formula>0.541666666666667</formula>
    </cfRule>
  </conditionalFormatting>
  <conditionalFormatting sqref="G66:G95">
    <cfRule type="cellIs" dxfId="228" priority="38" operator="notEqual">
      <formula>0.572916666666667</formula>
    </cfRule>
  </conditionalFormatting>
  <conditionalFormatting sqref="H66:H95">
    <cfRule type="cellIs" dxfId="227" priority="37" operator="notEqual">
      <formula>0.677083333333333</formula>
    </cfRule>
  </conditionalFormatting>
  <conditionalFormatting sqref="E97:E126">
    <cfRule type="cellIs" dxfId="226" priority="36" operator="notEqual">
      <formula>0.354166666666667</formula>
    </cfRule>
  </conditionalFormatting>
  <conditionalFormatting sqref="F97:F126">
    <cfRule type="cellIs" dxfId="225" priority="35" operator="notEqual">
      <formula>0.541666666666667</formula>
    </cfRule>
  </conditionalFormatting>
  <conditionalFormatting sqref="G97:G126">
    <cfRule type="cellIs" dxfId="224" priority="34" operator="notEqual">
      <formula>0.572916666666667</formula>
    </cfRule>
  </conditionalFormatting>
  <conditionalFormatting sqref="H97:H126">
    <cfRule type="cellIs" dxfId="223" priority="33" operator="notEqual">
      <formula>0.677083333333333</formula>
    </cfRule>
  </conditionalFormatting>
  <conditionalFormatting sqref="E127:E156">
    <cfRule type="cellIs" dxfId="222" priority="32" operator="notEqual">
      <formula>0.354166666666667</formula>
    </cfRule>
  </conditionalFormatting>
  <conditionalFormatting sqref="F127:F156">
    <cfRule type="cellIs" dxfId="221" priority="31" operator="notEqual">
      <formula>0.541666666666667</formula>
    </cfRule>
  </conditionalFormatting>
  <conditionalFormatting sqref="G127:G156">
    <cfRule type="cellIs" dxfId="220" priority="30" operator="notEqual">
      <formula>0.572916666666667</formula>
    </cfRule>
  </conditionalFormatting>
  <conditionalFormatting sqref="H127:H156">
    <cfRule type="cellIs" dxfId="219" priority="29" operator="notEqual">
      <formula>0.677083333333333</formula>
    </cfRule>
  </conditionalFormatting>
  <conditionalFormatting sqref="E158:E187">
    <cfRule type="cellIs" dxfId="218" priority="28" operator="notEqual">
      <formula>0.354166666666667</formula>
    </cfRule>
  </conditionalFormatting>
  <conditionalFormatting sqref="F158:F187">
    <cfRule type="cellIs" dxfId="217" priority="27" operator="notEqual">
      <formula>0.541666666666667</formula>
    </cfRule>
  </conditionalFormatting>
  <conditionalFormatting sqref="G158:G187">
    <cfRule type="cellIs" dxfId="216" priority="26" operator="notEqual">
      <formula>0.572916666666667</formula>
    </cfRule>
  </conditionalFormatting>
  <conditionalFormatting sqref="H158:H187">
    <cfRule type="cellIs" dxfId="215" priority="25" operator="notEqual">
      <formula>0.677083333333333</formula>
    </cfRule>
  </conditionalFormatting>
  <conditionalFormatting sqref="E188:E217">
    <cfRule type="cellIs" dxfId="214" priority="24" operator="notEqual">
      <formula>0.354166666666667</formula>
    </cfRule>
  </conditionalFormatting>
  <conditionalFormatting sqref="F188:F217">
    <cfRule type="cellIs" dxfId="213" priority="23" operator="notEqual">
      <formula>0.541666666666667</formula>
    </cfRule>
  </conditionalFormatting>
  <conditionalFormatting sqref="G188:G217">
    <cfRule type="cellIs" dxfId="212" priority="22" operator="notEqual">
      <formula>0.572916666666667</formula>
    </cfRule>
  </conditionalFormatting>
  <conditionalFormatting sqref="H188:H217">
    <cfRule type="cellIs" dxfId="211" priority="21" operator="notEqual">
      <formula>0.677083333333333</formula>
    </cfRule>
  </conditionalFormatting>
  <conditionalFormatting sqref="E219:E248">
    <cfRule type="cellIs" dxfId="210" priority="20" operator="notEqual">
      <formula>0.354166666666667</formula>
    </cfRule>
  </conditionalFormatting>
  <conditionalFormatting sqref="F219:F248">
    <cfRule type="cellIs" dxfId="209" priority="19" operator="notEqual">
      <formula>0.541666666666667</formula>
    </cfRule>
  </conditionalFormatting>
  <conditionalFormatting sqref="G219:G248">
    <cfRule type="cellIs" dxfId="208" priority="18" operator="notEqual">
      <formula>0.572916666666667</formula>
    </cfRule>
  </conditionalFormatting>
  <conditionalFormatting sqref="H219:H248">
    <cfRule type="cellIs" dxfId="207" priority="17" operator="notEqual">
      <formula>0.677083333333333</formula>
    </cfRule>
  </conditionalFormatting>
  <conditionalFormatting sqref="E250:E279">
    <cfRule type="cellIs" dxfId="206" priority="16" operator="notEqual">
      <formula>0.354166666666667</formula>
    </cfRule>
  </conditionalFormatting>
  <conditionalFormatting sqref="F250:F279">
    <cfRule type="cellIs" dxfId="205" priority="15" operator="notEqual">
      <formula>0.541666666666667</formula>
    </cfRule>
  </conditionalFormatting>
  <conditionalFormatting sqref="G250:G279">
    <cfRule type="cellIs" dxfId="204" priority="14" operator="notEqual">
      <formula>0.572916666666667</formula>
    </cfRule>
  </conditionalFormatting>
  <conditionalFormatting sqref="H250:H279">
    <cfRule type="cellIs" dxfId="203" priority="13" operator="notEqual">
      <formula>0.677083333333333</formula>
    </cfRule>
  </conditionalFormatting>
  <conditionalFormatting sqref="E280:E309">
    <cfRule type="cellIs" dxfId="202" priority="12" operator="notEqual">
      <formula>0.354166666666667</formula>
    </cfRule>
  </conditionalFormatting>
  <conditionalFormatting sqref="F280:F309">
    <cfRule type="cellIs" dxfId="201" priority="11" operator="notEqual">
      <formula>0.541666666666667</formula>
    </cfRule>
  </conditionalFormatting>
  <conditionalFormatting sqref="G280:G309">
    <cfRule type="cellIs" dxfId="200" priority="10" operator="notEqual">
      <formula>0.572916666666667</formula>
    </cfRule>
  </conditionalFormatting>
  <conditionalFormatting sqref="H280:H309">
    <cfRule type="cellIs" dxfId="199" priority="9" operator="notEqual">
      <formula>0.677083333333333</formula>
    </cfRule>
  </conditionalFormatting>
  <conditionalFormatting sqref="E311:E340">
    <cfRule type="cellIs" dxfId="198" priority="8" operator="notEqual">
      <formula>0.354166666666667</formula>
    </cfRule>
  </conditionalFormatting>
  <conditionalFormatting sqref="F311:F340">
    <cfRule type="cellIs" dxfId="197" priority="7" operator="notEqual">
      <formula>0.541666666666667</formula>
    </cfRule>
  </conditionalFormatting>
  <conditionalFormatting sqref="G311:G340">
    <cfRule type="cellIs" dxfId="196" priority="6" operator="notEqual">
      <formula>0.572916666666667</formula>
    </cfRule>
  </conditionalFormatting>
  <conditionalFormatting sqref="H311:H340">
    <cfRule type="cellIs" dxfId="195" priority="5" operator="notEqual">
      <formula>0.677083333333333</formula>
    </cfRule>
  </conditionalFormatting>
  <conditionalFormatting sqref="E341:E370">
    <cfRule type="cellIs" dxfId="194" priority="4" operator="notEqual">
      <formula>0.354166666666667</formula>
    </cfRule>
  </conditionalFormatting>
  <conditionalFormatting sqref="F341:F370">
    <cfRule type="cellIs" dxfId="193" priority="3" operator="notEqual">
      <formula>0.541666666666667</formula>
    </cfRule>
  </conditionalFormatting>
  <conditionalFormatting sqref="G341:G370">
    <cfRule type="cellIs" dxfId="192" priority="2" operator="notEqual">
      <formula>0.572916666666667</formula>
    </cfRule>
  </conditionalFormatting>
  <conditionalFormatting sqref="H341:H370">
    <cfRule type="cellIs" dxfId="191" priority="1" operator="notEqual">
      <formula>0.677083333333333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00"/>
  <sheetViews>
    <sheetView showZeros="0" zoomScaleNormal="100" workbookViewId="0">
      <selection activeCell="K7" sqref="K7"/>
    </sheetView>
  </sheetViews>
  <sheetFormatPr baseColWidth="10" defaultRowHeight="15.75" x14ac:dyDescent="0.25"/>
  <cols>
    <col min="1" max="1" width="2.625" style="1" bestFit="1" customWidth="1"/>
    <col min="2" max="2" width="9.75" style="70" customWidth="1"/>
    <col min="3" max="3" width="8.875" style="1" bestFit="1" customWidth="1"/>
    <col min="4" max="8" width="11" style="1"/>
    <col min="9" max="9" width="11" style="9"/>
    <col min="10" max="10" width="11" style="8"/>
    <col min="11" max="11" width="11.375" style="1" bestFit="1" customWidth="1"/>
    <col min="12" max="12" width="11" style="1"/>
    <col min="13" max="13" width="12.875" style="1" bestFit="1" customWidth="1"/>
    <col min="14" max="16384" width="11" style="1"/>
  </cols>
  <sheetData>
    <row r="1" spans="1:14" ht="20.25" customHeight="1" thickBot="1" x14ac:dyDescent="0.3">
      <c r="A1" s="253" t="s">
        <v>0</v>
      </c>
      <c r="B1" s="254"/>
      <c r="C1" s="254"/>
      <c r="D1" s="254"/>
      <c r="E1" s="254"/>
      <c r="F1" s="254"/>
      <c r="G1" s="254"/>
      <c r="H1" s="254"/>
      <c r="I1" s="254"/>
      <c r="J1" s="254"/>
      <c r="K1" s="255"/>
    </row>
    <row r="2" spans="1:14" ht="16.5" thickBot="1" x14ac:dyDescent="0.3"/>
    <row r="3" spans="1:14" ht="16.5" thickBot="1" x14ac:dyDescent="0.3">
      <c r="B3" s="71" t="s">
        <v>13</v>
      </c>
      <c r="C3" s="74">
        <v>21</v>
      </c>
      <c r="D3" s="10">
        <v>6</v>
      </c>
      <c r="E3" s="11">
        <v>2016</v>
      </c>
      <c r="F3" s="118" t="s">
        <v>14</v>
      </c>
      <c r="G3" s="74">
        <v>20</v>
      </c>
      <c r="H3" s="10">
        <v>7</v>
      </c>
      <c r="I3" s="11">
        <v>2016</v>
      </c>
      <c r="J3" s="53" t="s">
        <v>26</v>
      </c>
      <c r="K3" s="66">
        <v>0.29166666666666669</v>
      </c>
    </row>
    <row r="4" spans="1:14" ht="16.5" thickBot="1" x14ac:dyDescent="0.3"/>
    <row r="5" spans="1:14" s="2" customFormat="1" ht="48" thickBot="1" x14ac:dyDescent="0.3">
      <c r="A5" s="14"/>
      <c r="B5" s="72" t="s">
        <v>23</v>
      </c>
      <c r="C5" s="25" t="s">
        <v>24</v>
      </c>
      <c r="D5" s="26" t="s">
        <v>15</v>
      </c>
      <c r="E5" s="29" t="s">
        <v>17</v>
      </c>
      <c r="F5" s="34" t="s">
        <v>16</v>
      </c>
      <c r="G5" s="185" t="s">
        <v>18</v>
      </c>
      <c r="H5" s="190" t="s">
        <v>20</v>
      </c>
      <c r="I5" s="13" t="s">
        <v>22</v>
      </c>
      <c r="J5" s="191" t="s">
        <v>19</v>
      </c>
      <c r="K5" s="151" t="s">
        <v>21</v>
      </c>
    </row>
    <row r="6" spans="1:14" ht="20.100000000000001" customHeight="1" x14ac:dyDescent="0.25">
      <c r="A6" s="256">
        <f>D3</f>
        <v>6</v>
      </c>
      <c r="B6" s="20">
        <f>DATE($E$3,$D$3,21)</f>
        <v>41080</v>
      </c>
      <c r="C6" s="148">
        <f>DATE($E$3,$D$3,21)</f>
        <v>41080</v>
      </c>
      <c r="D6" s="165">
        <v>0.35416666666666669</v>
      </c>
      <c r="E6" s="152">
        <v>0.54166666666666663</v>
      </c>
      <c r="F6" s="152">
        <v>0.57291666666666663</v>
      </c>
      <c r="G6" s="186">
        <v>0.67708333333333304</v>
      </c>
      <c r="H6" s="192">
        <f t="shared" ref="H6:H36" si="0">E6-D6</f>
        <v>0.18749999999999994</v>
      </c>
      <c r="I6" s="173">
        <f>G6-F6</f>
        <v>0.10416666666666641</v>
      </c>
      <c r="J6" s="193">
        <f t="shared" ref="J6:J36" si="1">H6+I6</f>
        <v>0.29166666666666635</v>
      </c>
      <c r="K6" s="59">
        <f>J6-$K$3</f>
        <v>0</v>
      </c>
    </row>
    <row r="7" spans="1:14" ht="20.100000000000001" customHeight="1" x14ac:dyDescent="0.25">
      <c r="A7" s="257"/>
      <c r="B7" s="21">
        <f>B6+1</f>
        <v>41081</v>
      </c>
      <c r="C7" s="149">
        <f>C6+1</f>
        <v>41081</v>
      </c>
      <c r="D7" s="166">
        <v>0.35416666666666669</v>
      </c>
      <c r="E7" s="153">
        <v>0.54166666666666663</v>
      </c>
      <c r="F7" s="153">
        <v>0.57291666666666663</v>
      </c>
      <c r="G7" s="187">
        <v>0.67708333333333337</v>
      </c>
      <c r="H7" s="194">
        <f t="shared" si="0"/>
        <v>0.18749999999999994</v>
      </c>
      <c r="I7" s="174">
        <f t="shared" ref="I7:I36" si="2">G7-F7</f>
        <v>0.10416666666666674</v>
      </c>
      <c r="J7" s="195">
        <f t="shared" si="1"/>
        <v>0.29166666666666669</v>
      </c>
      <c r="K7" s="60">
        <f t="shared" ref="K7:K36" si="3">J7-$K$3</f>
        <v>0</v>
      </c>
      <c r="M7" s="6"/>
      <c r="N7" s="6"/>
    </row>
    <row r="8" spans="1:14" ht="20.100000000000001" customHeight="1" x14ac:dyDescent="0.25">
      <c r="A8" s="257"/>
      <c r="B8" s="21">
        <f t="shared" ref="B8:B16" si="4">B7+1</f>
        <v>41082</v>
      </c>
      <c r="C8" s="149">
        <f t="shared" ref="C8:C16" si="5">C7+1</f>
        <v>41082</v>
      </c>
      <c r="D8" s="166">
        <v>0.35416666666666669</v>
      </c>
      <c r="E8" s="153">
        <v>0.54166666666666663</v>
      </c>
      <c r="F8" s="153">
        <v>0.57291666666666663</v>
      </c>
      <c r="G8" s="187">
        <v>0.67708333333333304</v>
      </c>
      <c r="H8" s="194">
        <f t="shared" si="0"/>
        <v>0.18749999999999994</v>
      </c>
      <c r="I8" s="174">
        <f t="shared" si="2"/>
        <v>0.10416666666666641</v>
      </c>
      <c r="J8" s="195">
        <f t="shared" si="1"/>
        <v>0.29166666666666635</v>
      </c>
      <c r="K8" s="60">
        <f t="shared" si="3"/>
        <v>0</v>
      </c>
      <c r="L8" s="7"/>
      <c r="M8" s="7"/>
    </row>
    <row r="9" spans="1:14" ht="20.100000000000001" customHeight="1" x14ac:dyDescent="0.25">
      <c r="A9" s="257"/>
      <c r="B9" s="21">
        <f t="shared" si="4"/>
        <v>41083</v>
      </c>
      <c r="C9" s="149">
        <f t="shared" si="5"/>
        <v>41083</v>
      </c>
      <c r="D9" s="166">
        <v>0.35416666666666669</v>
      </c>
      <c r="E9" s="153">
        <v>0.54166666666666663</v>
      </c>
      <c r="F9" s="153">
        <v>0.57291666666666663</v>
      </c>
      <c r="G9" s="187">
        <v>0.67708333333333304</v>
      </c>
      <c r="H9" s="194">
        <f t="shared" si="0"/>
        <v>0.18749999999999994</v>
      </c>
      <c r="I9" s="174">
        <f t="shared" si="2"/>
        <v>0.10416666666666641</v>
      </c>
      <c r="J9" s="195">
        <f t="shared" si="1"/>
        <v>0.29166666666666635</v>
      </c>
      <c r="K9" s="60">
        <f t="shared" si="3"/>
        <v>0</v>
      </c>
      <c r="L9" s="49"/>
      <c r="M9" s="7"/>
    </row>
    <row r="10" spans="1:14" ht="20.100000000000001" customHeight="1" x14ac:dyDescent="0.25">
      <c r="A10" s="257"/>
      <c r="B10" s="21">
        <f t="shared" si="4"/>
        <v>41084</v>
      </c>
      <c r="C10" s="149">
        <f t="shared" si="5"/>
        <v>41084</v>
      </c>
      <c r="D10" s="166">
        <v>0.35416666666666702</v>
      </c>
      <c r="E10" s="153">
        <v>0.54166666666666696</v>
      </c>
      <c r="F10" s="153">
        <v>0.57291666666666696</v>
      </c>
      <c r="G10" s="187">
        <v>0.67708333333333304</v>
      </c>
      <c r="H10" s="194">
        <f t="shared" si="0"/>
        <v>0.18749999999999994</v>
      </c>
      <c r="I10" s="174">
        <f t="shared" si="2"/>
        <v>0.10416666666666607</v>
      </c>
      <c r="J10" s="195">
        <f t="shared" si="1"/>
        <v>0.29166666666666602</v>
      </c>
      <c r="K10" s="60">
        <f t="shared" si="3"/>
        <v>-6.6613381477509392E-16</v>
      </c>
    </row>
    <row r="11" spans="1:14" ht="20.100000000000001" customHeight="1" x14ac:dyDescent="0.25">
      <c r="A11" s="257"/>
      <c r="B11" s="21">
        <f t="shared" si="4"/>
        <v>41085</v>
      </c>
      <c r="C11" s="149">
        <f t="shared" si="5"/>
        <v>41085</v>
      </c>
      <c r="D11" s="166">
        <v>0.35416666666666702</v>
      </c>
      <c r="E11" s="153">
        <v>0.54166666666666696</v>
      </c>
      <c r="F11" s="153">
        <v>0.57291666666666696</v>
      </c>
      <c r="G11" s="187">
        <v>0.67708333333333304</v>
      </c>
      <c r="H11" s="194">
        <f t="shared" si="0"/>
        <v>0.18749999999999994</v>
      </c>
      <c r="I11" s="174">
        <f t="shared" si="2"/>
        <v>0.10416666666666607</v>
      </c>
      <c r="J11" s="195">
        <f t="shared" si="1"/>
        <v>0.29166666666666602</v>
      </c>
      <c r="K11" s="60">
        <f t="shared" si="3"/>
        <v>-6.6613381477509392E-16</v>
      </c>
    </row>
    <row r="12" spans="1:14" ht="20.100000000000001" customHeight="1" x14ac:dyDescent="0.25">
      <c r="A12" s="257"/>
      <c r="B12" s="21">
        <f t="shared" si="4"/>
        <v>41086</v>
      </c>
      <c r="C12" s="149">
        <f t="shared" si="5"/>
        <v>41086</v>
      </c>
      <c r="D12" s="166">
        <v>0.35416666666666702</v>
      </c>
      <c r="E12" s="153">
        <v>0.54166666666666696</v>
      </c>
      <c r="F12" s="153">
        <v>0.57291666666666696</v>
      </c>
      <c r="G12" s="187">
        <v>0.67708333333333304</v>
      </c>
      <c r="H12" s="194">
        <f t="shared" si="0"/>
        <v>0.18749999999999994</v>
      </c>
      <c r="I12" s="174">
        <f t="shared" si="2"/>
        <v>0.10416666666666607</v>
      </c>
      <c r="J12" s="195">
        <f t="shared" si="1"/>
        <v>0.29166666666666602</v>
      </c>
      <c r="K12" s="60">
        <f t="shared" si="3"/>
        <v>-6.6613381477509392E-16</v>
      </c>
      <c r="M12" s="3"/>
    </row>
    <row r="13" spans="1:14" ht="20.100000000000001" customHeight="1" x14ac:dyDescent="0.25">
      <c r="A13" s="257"/>
      <c r="B13" s="21">
        <f t="shared" si="4"/>
        <v>41087</v>
      </c>
      <c r="C13" s="149">
        <f t="shared" si="5"/>
        <v>41087</v>
      </c>
      <c r="D13" s="166">
        <v>0.35416666666666702</v>
      </c>
      <c r="E13" s="153">
        <v>0.54166666666666696</v>
      </c>
      <c r="F13" s="153">
        <v>0.57291666666666696</v>
      </c>
      <c r="G13" s="187">
        <v>0.67708333333333304</v>
      </c>
      <c r="H13" s="194">
        <f t="shared" si="0"/>
        <v>0.18749999999999994</v>
      </c>
      <c r="I13" s="174">
        <f t="shared" si="2"/>
        <v>0.10416666666666607</v>
      </c>
      <c r="J13" s="195">
        <f t="shared" si="1"/>
        <v>0.29166666666666602</v>
      </c>
      <c r="K13" s="60">
        <f t="shared" si="3"/>
        <v>-6.6613381477509392E-16</v>
      </c>
      <c r="M13" s="3"/>
    </row>
    <row r="14" spans="1:14" ht="20.100000000000001" customHeight="1" x14ac:dyDescent="0.25">
      <c r="A14" s="257"/>
      <c r="B14" s="21">
        <f t="shared" si="4"/>
        <v>41088</v>
      </c>
      <c r="C14" s="149">
        <f t="shared" si="5"/>
        <v>41088</v>
      </c>
      <c r="D14" s="166">
        <v>0.35416666666666702</v>
      </c>
      <c r="E14" s="153">
        <v>0.54166666666666696</v>
      </c>
      <c r="F14" s="153">
        <v>0.57291666666666696</v>
      </c>
      <c r="G14" s="187">
        <v>0.67708333333333304</v>
      </c>
      <c r="H14" s="194">
        <f t="shared" si="0"/>
        <v>0.18749999999999994</v>
      </c>
      <c r="I14" s="174">
        <f t="shared" si="2"/>
        <v>0.10416666666666607</v>
      </c>
      <c r="J14" s="195">
        <f t="shared" si="1"/>
        <v>0.29166666666666602</v>
      </c>
      <c r="K14" s="60">
        <f t="shared" si="3"/>
        <v>-6.6613381477509392E-16</v>
      </c>
    </row>
    <row r="15" spans="1:14" ht="20.100000000000001" customHeight="1" x14ac:dyDescent="0.25">
      <c r="A15" s="257"/>
      <c r="B15" s="21">
        <f t="shared" si="4"/>
        <v>41089</v>
      </c>
      <c r="C15" s="149">
        <f t="shared" si="5"/>
        <v>41089</v>
      </c>
      <c r="D15" s="166">
        <v>0.35416666666666702</v>
      </c>
      <c r="E15" s="153">
        <v>0.54166666666666696</v>
      </c>
      <c r="F15" s="153">
        <v>0.57291666666666696</v>
      </c>
      <c r="G15" s="187">
        <v>0.67708333333333304</v>
      </c>
      <c r="H15" s="194">
        <f t="shared" si="0"/>
        <v>0.18749999999999994</v>
      </c>
      <c r="I15" s="174">
        <f t="shared" si="2"/>
        <v>0.10416666666666607</v>
      </c>
      <c r="J15" s="195">
        <f t="shared" si="1"/>
        <v>0.29166666666666602</v>
      </c>
      <c r="K15" s="60">
        <f t="shared" si="3"/>
        <v>-6.6613381477509392E-16</v>
      </c>
    </row>
    <row r="16" spans="1:14" ht="20.100000000000001" customHeight="1" thickBot="1" x14ac:dyDescent="0.3">
      <c r="A16" s="258"/>
      <c r="B16" s="163">
        <f t="shared" si="4"/>
        <v>41090</v>
      </c>
      <c r="C16" s="164">
        <f t="shared" si="5"/>
        <v>41090</v>
      </c>
      <c r="D16" s="167">
        <v>0.35416666666666702</v>
      </c>
      <c r="E16" s="154">
        <v>0.54166666666666696</v>
      </c>
      <c r="F16" s="154">
        <v>0.57291666666666696</v>
      </c>
      <c r="G16" s="188">
        <v>0.67708333333333304</v>
      </c>
      <c r="H16" s="196">
        <f t="shared" si="0"/>
        <v>0.18749999999999994</v>
      </c>
      <c r="I16" s="175">
        <f t="shared" si="2"/>
        <v>0.10416666666666607</v>
      </c>
      <c r="J16" s="197">
        <f t="shared" si="1"/>
        <v>0.29166666666666602</v>
      </c>
      <c r="K16" s="61">
        <f t="shared" si="3"/>
        <v>-6.6613381477509392E-16</v>
      </c>
    </row>
    <row r="17" spans="1:12" ht="20.100000000000001" customHeight="1" x14ac:dyDescent="0.25">
      <c r="A17" s="259">
        <f>H3</f>
        <v>7</v>
      </c>
      <c r="B17" s="169">
        <f>DATE($I$3,$H$3,1)</f>
        <v>41090</v>
      </c>
      <c r="C17" s="170">
        <f>DATE($I$3,$G$3+1,1)</f>
        <v>41517</v>
      </c>
      <c r="D17" s="176">
        <v>0.35416666666666702</v>
      </c>
      <c r="E17" s="155">
        <v>0.54166666666666696</v>
      </c>
      <c r="F17" s="155">
        <v>0.57291666666666696</v>
      </c>
      <c r="G17" s="189">
        <v>0.67708333333333337</v>
      </c>
      <c r="H17" s="198">
        <f t="shared" si="0"/>
        <v>0.18749999999999994</v>
      </c>
      <c r="I17" s="177">
        <f t="shared" si="2"/>
        <v>0.10416666666666641</v>
      </c>
      <c r="J17" s="199">
        <f t="shared" si="1"/>
        <v>0.29166666666666635</v>
      </c>
      <c r="K17" s="62">
        <f t="shared" si="3"/>
        <v>0</v>
      </c>
    </row>
    <row r="18" spans="1:12" ht="20.100000000000001" customHeight="1" x14ac:dyDescent="0.25">
      <c r="A18" s="257"/>
      <c r="B18" s="24">
        <f>B17+1</f>
        <v>41091</v>
      </c>
      <c r="C18" s="150">
        <f>C17+1</f>
        <v>41518</v>
      </c>
      <c r="D18" s="166">
        <v>0.35416666666666702</v>
      </c>
      <c r="E18" s="153">
        <v>0.54166666666666696</v>
      </c>
      <c r="F18" s="153">
        <v>0.57291666666666696</v>
      </c>
      <c r="G18" s="187">
        <v>0.67708333333333337</v>
      </c>
      <c r="H18" s="194">
        <f t="shared" si="0"/>
        <v>0.18749999999999994</v>
      </c>
      <c r="I18" s="174">
        <f t="shared" si="2"/>
        <v>0.10416666666666641</v>
      </c>
      <c r="J18" s="195">
        <f t="shared" si="1"/>
        <v>0.29166666666666635</v>
      </c>
      <c r="K18" s="60">
        <f t="shared" si="3"/>
        <v>0</v>
      </c>
      <c r="L18" s="210"/>
    </row>
    <row r="19" spans="1:12" ht="20.100000000000001" customHeight="1" x14ac:dyDescent="0.25">
      <c r="A19" s="257"/>
      <c r="B19" s="24">
        <f t="shared" ref="B19:B34" si="6">B18+1</f>
        <v>41092</v>
      </c>
      <c r="C19" s="150">
        <f t="shared" ref="C19:C36" si="7">C18+1</f>
        <v>41519</v>
      </c>
      <c r="D19" s="166">
        <v>0.35416666666666702</v>
      </c>
      <c r="E19" s="153">
        <v>0.54166666666666663</v>
      </c>
      <c r="F19" s="153">
        <v>0.57291666666666663</v>
      </c>
      <c r="G19" s="187">
        <v>0.67708333333333337</v>
      </c>
      <c r="H19" s="194">
        <f t="shared" si="0"/>
        <v>0.18749999999999961</v>
      </c>
      <c r="I19" s="174">
        <f t="shared" si="2"/>
        <v>0.10416666666666674</v>
      </c>
      <c r="J19" s="195">
        <f t="shared" si="1"/>
        <v>0.29166666666666635</v>
      </c>
      <c r="K19" s="60">
        <f t="shared" si="3"/>
        <v>0</v>
      </c>
    </row>
    <row r="20" spans="1:12" ht="20.100000000000001" customHeight="1" x14ac:dyDescent="0.25">
      <c r="A20" s="257"/>
      <c r="B20" s="24">
        <f t="shared" si="6"/>
        <v>41093</v>
      </c>
      <c r="C20" s="150">
        <f t="shared" si="7"/>
        <v>41520</v>
      </c>
      <c r="D20" s="166">
        <v>0.35416666666666702</v>
      </c>
      <c r="E20" s="153">
        <v>0.54166666666666696</v>
      </c>
      <c r="F20" s="153">
        <v>0.57291666666666696</v>
      </c>
      <c r="G20" s="187">
        <v>0.67708333333333304</v>
      </c>
      <c r="H20" s="194">
        <f t="shared" si="0"/>
        <v>0.18749999999999994</v>
      </c>
      <c r="I20" s="174">
        <f t="shared" si="2"/>
        <v>0.10416666666666607</v>
      </c>
      <c r="J20" s="195">
        <f t="shared" si="1"/>
        <v>0.29166666666666602</v>
      </c>
      <c r="K20" s="60">
        <f t="shared" si="3"/>
        <v>-6.6613381477509392E-16</v>
      </c>
    </row>
    <row r="21" spans="1:12" ht="20.100000000000001" customHeight="1" x14ac:dyDescent="0.25">
      <c r="A21" s="257"/>
      <c r="B21" s="24">
        <f t="shared" si="6"/>
        <v>41094</v>
      </c>
      <c r="C21" s="150">
        <f t="shared" si="7"/>
        <v>41521</v>
      </c>
      <c r="D21" s="166">
        <v>0.35416666666666702</v>
      </c>
      <c r="E21" s="153">
        <v>0.54166666666666696</v>
      </c>
      <c r="F21" s="153">
        <v>0.57291666666666696</v>
      </c>
      <c r="G21" s="187">
        <v>0.67708333333333304</v>
      </c>
      <c r="H21" s="194">
        <f t="shared" si="0"/>
        <v>0.18749999999999994</v>
      </c>
      <c r="I21" s="174">
        <f t="shared" si="2"/>
        <v>0.10416666666666607</v>
      </c>
      <c r="J21" s="195">
        <f t="shared" si="1"/>
        <v>0.29166666666666602</v>
      </c>
      <c r="K21" s="60">
        <f t="shared" si="3"/>
        <v>-6.6613381477509392E-16</v>
      </c>
    </row>
    <row r="22" spans="1:12" ht="20.100000000000001" customHeight="1" x14ac:dyDescent="0.25">
      <c r="A22" s="257"/>
      <c r="B22" s="24">
        <f t="shared" si="6"/>
        <v>41095</v>
      </c>
      <c r="C22" s="150">
        <f t="shared" si="7"/>
        <v>41522</v>
      </c>
      <c r="D22" s="166">
        <v>0.35416666666666702</v>
      </c>
      <c r="E22" s="153">
        <v>0.54166666666666696</v>
      </c>
      <c r="F22" s="153">
        <v>0.57291666666666696</v>
      </c>
      <c r="G22" s="187">
        <v>0.67708333333333304</v>
      </c>
      <c r="H22" s="194">
        <f t="shared" si="0"/>
        <v>0.18749999999999994</v>
      </c>
      <c r="I22" s="174">
        <f t="shared" si="2"/>
        <v>0.10416666666666607</v>
      </c>
      <c r="J22" s="195">
        <f t="shared" si="1"/>
        <v>0.29166666666666602</v>
      </c>
      <c r="K22" s="60">
        <f t="shared" si="3"/>
        <v>-6.6613381477509392E-16</v>
      </c>
    </row>
    <row r="23" spans="1:12" ht="20.100000000000001" customHeight="1" x14ac:dyDescent="0.25">
      <c r="A23" s="257"/>
      <c r="B23" s="24">
        <f t="shared" si="6"/>
        <v>41096</v>
      </c>
      <c r="C23" s="150">
        <f t="shared" si="7"/>
        <v>41523</v>
      </c>
      <c r="D23" s="166">
        <v>0.35416666666666702</v>
      </c>
      <c r="E23" s="153">
        <v>0.54166666666666696</v>
      </c>
      <c r="F23" s="153">
        <v>0.57291666666666696</v>
      </c>
      <c r="G23" s="187">
        <v>0.67708333333333304</v>
      </c>
      <c r="H23" s="194">
        <f t="shared" si="0"/>
        <v>0.18749999999999994</v>
      </c>
      <c r="I23" s="174">
        <f t="shared" si="2"/>
        <v>0.10416666666666607</v>
      </c>
      <c r="J23" s="195">
        <f t="shared" si="1"/>
        <v>0.29166666666666602</v>
      </c>
      <c r="K23" s="60">
        <f t="shared" si="3"/>
        <v>-6.6613381477509392E-16</v>
      </c>
    </row>
    <row r="24" spans="1:12" ht="20.100000000000001" customHeight="1" x14ac:dyDescent="0.25">
      <c r="A24" s="257"/>
      <c r="B24" s="24">
        <f t="shared" si="6"/>
        <v>41097</v>
      </c>
      <c r="C24" s="150">
        <f t="shared" si="7"/>
        <v>41524</v>
      </c>
      <c r="D24" s="166">
        <v>0.35416666666666702</v>
      </c>
      <c r="E24" s="153">
        <v>0.54166666666666696</v>
      </c>
      <c r="F24" s="153">
        <v>0.57291666666666696</v>
      </c>
      <c r="G24" s="187">
        <v>0.67708333333333304</v>
      </c>
      <c r="H24" s="194">
        <f t="shared" si="0"/>
        <v>0.18749999999999994</v>
      </c>
      <c r="I24" s="174">
        <f t="shared" si="2"/>
        <v>0.10416666666666607</v>
      </c>
      <c r="J24" s="195">
        <f t="shared" si="1"/>
        <v>0.29166666666666602</v>
      </c>
      <c r="K24" s="60">
        <f t="shared" si="3"/>
        <v>-6.6613381477509392E-16</v>
      </c>
    </row>
    <row r="25" spans="1:12" ht="20.100000000000001" customHeight="1" x14ac:dyDescent="0.25">
      <c r="A25" s="257"/>
      <c r="B25" s="24">
        <f t="shared" si="6"/>
        <v>41098</v>
      </c>
      <c r="C25" s="150">
        <f t="shared" si="7"/>
        <v>41525</v>
      </c>
      <c r="D25" s="166">
        <v>0.35416666666666702</v>
      </c>
      <c r="E25" s="153">
        <v>0.54166666666666696</v>
      </c>
      <c r="F25" s="153">
        <v>0.57291666666666696</v>
      </c>
      <c r="G25" s="187">
        <v>0.67708333333333304</v>
      </c>
      <c r="H25" s="194">
        <f t="shared" si="0"/>
        <v>0.18749999999999994</v>
      </c>
      <c r="I25" s="174">
        <f t="shared" si="2"/>
        <v>0.10416666666666607</v>
      </c>
      <c r="J25" s="195">
        <f t="shared" si="1"/>
        <v>0.29166666666666602</v>
      </c>
      <c r="K25" s="60">
        <f t="shared" si="3"/>
        <v>-6.6613381477509392E-16</v>
      </c>
    </row>
    <row r="26" spans="1:12" ht="20.100000000000001" customHeight="1" x14ac:dyDescent="0.25">
      <c r="A26" s="257"/>
      <c r="B26" s="24">
        <f t="shared" si="6"/>
        <v>41099</v>
      </c>
      <c r="C26" s="150">
        <f t="shared" si="7"/>
        <v>41526</v>
      </c>
      <c r="D26" s="166">
        <v>0.35416666666666702</v>
      </c>
      <c r="E26" s="153">
        <v>0.54166666666666696</v>
      </c>
      <c r="F26" s="153">
        <v>0.57291666666666696</v>
      </c>
      <c r="G26" s="187">
        <v>0.67708333333333304</v>
      </c>
      <c r="H26" s="194">
        <f t="shared" si="0"/>
        <v>0.18749999999999994</v>
      </c>
      <c r="I26" s="174">
        <f t="shared" si="2"/>
        <v>0.10416666666666607</v>
      </c>
      <c r="J26" s="195">
        <f t="shared" si="1"/>
        <v>0.29166666666666602</v>
      </c>
      <c r="K26" s="60">
        <f t="shared" si="3"/>
        <v>-6.6613381477509392E-16</v>
      </c>
    </row>
    <row r="27" spans="1:12" ht="20.100000000000001" customHeight="1" x14ac:dyDescent="0.25">
      <c r="A27" s="257"/>
      <c r="B27" s="24">
        <f t="shared" si="6"/>
        <v>41100</v>
      </c>
      <c r="C27" s="150">
        <f t="shared" si="7"/>
        <v>41527</v>
      </c>
      <c r="D27" s="166">
        <v>0.35416666666666702</v>
      </c>
      <c r="E27" s="153">
        <v>0.54166666666666663</v>
      </c>
      <c r="F27" s="153">
        <v>0.57291666666666663</v>
      </c>
      <c r="G27" s="187">
        <v>0.67708333333333304</v>
      </c>
      <c r="H27" s="194">
        <f t="shared" si="0"/>
        <v>0.18749999999999961</v>
      </c>
      <c r="I27" s="174">
        <f t="shared" si="2"/>
        <v>0.10416666666666641</v>
      </c>
      <c r="J27" s="195">
        <f t="shared" si="1"/>
        <v>0.29166666666666602</v>
      </c>
      <c r="K27" s="60">
        <f t="shared" si="3"/>
        <v>-6.6613381477509392E-16</v>
      </c>
    </row>
    <row r="28" spans="1:12" ht="20.100000000000001" customHeight="1" x14ac:dyDescent="0.25">
      <c r="A28" s="257"/>
      <c r="B28" s="24">
        <f t="shared" si="6"/>
        <v>41101</v>
      </c>
      <c r="C28" s="150">
        <f t="shared" si="7"/>
        <v>41528</v>
      </c>
      <c r="D28" s="166">
        <v>0.35416666666666702</v>
      </c>
      <c r="E28" s="153">
        <v>0.54166666666666696</v>
      </c>
      <c r="F28" s="153">
        <v>0.57291666666666696</v>
      </c>
      <c r="G28" s="187">
        <v>0.67708333333333304</v>
      </c>
      <c r="H28" s="194">
        <f t="shared" si="0"/>
        <v>0.18749999999999994</v>
      </c>
      <c r="I28" s="174">
        <f t="shared" si="2"/>
        <v>0.10416666666666607</v>
      </c>
      <c r="J28" s="195">
        <f t="shared" si="1"/>
        <v>0.29166666666666602</v>
      </c>
      <c r="K28" s="60">
        <f t="shared" si="3"/>
        <v>-6.6613381477509392E-16</v>
      </c>
    </row>
    <row r="29" spans="1:12" ht="20.100000000000001" customHeight="1" x14ac:dyDescent="0.25">
      <c r="A29" s="257"/>
      <c r="B29" s="24">
        <f t="shared" si="6"/>
        <v>41102</v>
      </c>
      <c r="C29" s="150">
        <f t="shared" si="7"/>
        <v>41529</v>
      </c>
      <c r="D29" s="166">
        <v>0.35416666666666702</v>
      </c>
      <c r="E29" s="153">
        <v>0.54166666666666696</v>
      </c>
      <c r="F29" s="153">
        <v>0.57291666666666696</v>
      </c>
      <c r="G29" s="187">
        <v>0.67708333333333304</v>
      </c>
      <c r="H29" s="194">
        <f t="shared" si="0"/>
        <v>0.18749999999999994</v>
      </c>
      <c r="I29" s="174">
        <f t="shared" si="2"/>
        <v>0.10416666666666607</v>
      </c>
      <c r="J29" s="195">
        <f t="shared" si="1"/>
        <v>0.29166666666666602</v>
      </c>
      <c r="K29" s="60">
        <f t="shared" si="3"/>
        <v>-6.6613381477509392E-16</v>
      </c>
    </row>
    <row r="30" spans="1:12" ht="20.100000000000001" customHeight="1" x14ac:dyDescent="0.25">
      <c r="A30" s="257"/>
      <c r="B30" s="24">
        <f t="shared" si="6"/>
        <v>41103</v>
      </c>
      <c r="C30" s="150">
        <f t="shared" si="7"/>
        <v>41530</v>
      </c>
      <c r="D30" s="166">
        <v>0.35416666666666702</v>
      </c>
      <c r="E30" s="153">
        <v>0.54166666666666696</v>
      </c>
      <c r="F30" s="153">
        <v>0.57291666666666696</v>
      </c>
      <c r="G30" s="187">
        <v>0.67708333333333304</v>
      </c>
      <c r="H30" s="194">
        <f t="shared" si="0"/>
        <v>0.18749999999999994</v>
      </c>
      <c r="I30" s="174">
        <f t="shared" si="2"/>
        <v>0.10416666666666607</v>
      </c>
      <c r="J30" s="195">
        <f t="shared" si="1"/>
        <v>0.29166666666666602</v>
      </c>
      <c r="K30" s="60">
        <f t="shared" si="3"/>
        <v>-6.6613381477509392E-16</v>
      </c>
    </row>
    <row r="31" spans="1:12" ht="20.100000000000001" customHeight="1" x14ac:dyDescent="0.25">
      <c r="A31" s="257"/>
      <c r="B31" s="24">
        <f t="shared" si="6"/>
        <v>41104</v>
      </c>
      <c r="C31" s="150">
        <f t="shared" si="7"/>
        <v>41531</v>
      </c>
      <c r="D31" s="166">
        <v>0.35416666666666702</v>
      </c>
      <c r="E31" s="153">
        <v>0.54166666666666696</v>
      </c>
      <c r="F31" s="153">
        <v>0.57291666666666696</v>
      </c>
      <c r="G31" s="187">
        <v>0.67708333333333304</v>
      </c>
      <c r="H31" s="194">
        <f t="shared" si="0"/>
        <v>0.18749999999999994</v>
      </c>
      <c r="I31" s="174">
        <f t="shared" si="2"/>
        <v>0.10416666666666607</v>
      </c>
      <c r="J31" s="195">
        <f t="shared" si="1"/>
        <v>0.29166666666666602</v>
      </c>
      <c r="K31" s="60">
        <f t="shared" si="3"/>
        <v>-6.6613381477509392E-16</v>
      </c>
    </row>
    <row r="32" spans="1:12" ht="20.100000000000001" customHeight="1" x14ac:dyDescent="0.25">
      <c r="A32" s="257"/>
      <c r="B32" s="24">
        <f t="shared" si="6"/>
        <v>41105</v>
      </c>
      <c r="C32" s="150">
        <f t="shared" si="7"/>
        <v>41532</v>
      </c>
      <c r="D32" s="166">
        <v>0.35416666666666702</v>
      </c>
      <c r="E32" s="153">
        <v>0.54166666666666696</v>
      </c>
      <c r="F32" s="153">
        <v>0.57291666666666696</v>
      </c>
      <c r="G32" s="187">
        <v>0.67708333333333304</v>
      </c>
      <c r="H32" s="194">
        <f t="shared" si="0"/>
        <v>0.18749999999999994</v>
      </c>
      <c r="I32" s="174">
        <f t="shared" si="2"/>
        <v>0.10416666666666607</v>
      </c>
      <c r="J32" s="195">
        <f t="shared" si="1"/>
        <v>0.29166666666666602</v>
      </c>
      <c r="K32" s="60">
        <f t="shared" si="3"/>
        <v>-6.6613381477509392E-16</v>
      </c>
    </row>
    <row r="33" spans="1:12" ht="20.100000000000001" customHeight="1" x14ac:dyDescent="0.25">
      <c r="A33" s="257"/>
      <c r="B33" s="24">
        <f t="shared" si="6"/>
        <v>41106</v>
      </c>
      <c r="C33" s="150">
        <f t="shared" si="7"/>
        <v>41533</v>
      </c>
      <c r="D33" s="166">
        <v>0.35416666666666702</v>
      </c>
      <c r="E33" s="153">
        <v>0.54166666666666696</v>
      </c>
      <c r="F33" s="153">
        <v>0.57291666666666696</v>
      </c>
      <c r="G33" s="187">
        <v>0.67708333333333304</v>
      </c>
      <c r="H33" s="194">
        <f t="shared" si="0"/>
        <v>0.18749999999999994</v>
      </c>
      <c r="I33" s="174">
        <f t="shared" si="2"/>
        <v>0.10416666666666607</v>
      </c>
      <c r="J33" s="195">
        <f t="shared" si="1"/>
        <v>0.29166666666666602</v>
      </c>
      <c r="K33" s="60">
        <f t="shared" si="3"/>
        <v>-6.6613381477509392E-16</v>
      </c>
    </row>
    <row r="34" spans="1:12" ht="20.100000000000001" customHeight="1" x14ac:dyDescent="0.25">
      <c r="A34" s="257"/>
      <c r="B34" s="24">
        <f t="shared" si="6"/>
        <v>41107</v>
      </c>
      <c r="C34" s="150">
        <f t="shared" si="7"/>
        <v>41534</v>
      </c>
      <c r="D34" s="166">
        <v>0.35416666666666702</v>
      </c>
      <c r="E34" s="153">
        <v>0.54166666666666696</v>
      </c>
      <c r="F34" s="153">
        <v>0.57291666666666696</v>
      </c>
      <c r="G34" s="187">
        <v>0.67708333333333304</v>
      </c>
      <c r="H34" s="194">
        <f t="shared" si="0"/>
        <v>0.18749999999999994</v>
      </c>
      <c r="I34" s="174">
        <f t="shared" si="2"/>
        <v>0.10416666666666607</v>
      </c>
      <c r="J34" s="195">
        <f t="shared" si="1"/>
        <v>0.29166666666666602</v>
      </c>
      <c r="K34" s="60">
        <f t="shared" si="3"/>
        <v>-6.6613381477509392E-16</v>
      </c>
    </row>
    <row r="35" spans="1:12" ht="20.100000000000001" customHeight="1" x14ac:dyDescent="0.25">
      <c r="A35" s="257"/>
      <c r="B35" s="24">
        <f>B34+1</f>
        <v>41108</v>
      </c>
      <c r="C35" s="150">
        <f t="shared" si="7"/>
        <v>41535</v>
      </c>
      <c r="D35" s="166">
        <v>0.35416666666666702</v>
      </c>
      <c r="E35" s="153">
        <v>0.54166666666666696</v>
      </c>
      <c r="F35" s="153">
        <v>0.57291666666666696</v>
      </c>
      <c r="G35" s="187">
        <v>0.67708333333333304</v>
      </c>
      <c r="H35" s="194">
        <f t="shared" si="0"/>
        <v>0.18749999999999994</v>
      </c>
      <c r="I35" s="174">
        <f t="shared" si="2"/>
        <v>0.10416666666666607</v>
      </c>
      <c r="J35" s="195">
        <f t="shared" si="1"/>
        <v>0.29166666666666602</v>
      </c>
      <c r="K35" s="60">
        <f t="shared" si="3"/>
        <v>-6.6613381477509392E-16</v>
      </c>
    </row>
    <row r="36" spans="1:12" ht="20.100000000000001" customHeight="1" thickBot="1" x14ac:dyDescent="0.3">
      <c r="A36" s="258"/>
      <c r="B36" s="171">
        <f t="shared" ref="B36" si="8">B35+1</f>
        <v>41109</v>
      </c>
      <c r="C36" s="172">
        <f t="shared" si="7"/>
        <v>41536</v>
      </c>
      <c r="D36" s="167">
        <v>0.35416666666666669</v>
      </c>
      <c r="E36" s="154">
        <v>0.54166666666666663</v>
      </c>
      <c r="F36" s="154">
        <v>0.57291666666666663</v>
      </c>
      <c r="G36" s="188">
        <v>0.67708333333333304</v>
      </c>
      <c r="H36" s="196">
        <f t="shared" si="0"/>
        <v>0.18749999999999994</v>
      </c>
      <c r="I36" s="175">
        <f t="shared" si="2"/>
        <v>0.10416666666666641</v>
      </c>
      <c r="J36" s="197">
        <f t="shared" si="1"/>
        <v>0.29166666666666635</v>
      </c>
      <c r="K36" s="61">
        <f t="shared" si="3"/>
        <v>0</v>
      </c>
      <c r="L36" s="200"/>
    </row>
    <row r="37" spans="1:12" ht="16.5" thickBot="1" x14ac:dyDescent="0.3">
      <c r="B37" s="276" t="s">
        <v>25</v>
      </c>
      <c r="C37" s="277"/>
      <c r="D37" s="277"/>
      <c r="E37" s="277"/>
      <c r="F37" s="277"/>
      <c r="G37" s="277"/>
      <c r="H37" s="277"/>
      <c r="I37" s="277"/>
      <c r="J37" s="277"/>
      <c r="K37" s="168">
        <f>SUM(K6:K36)</f>
        <v>-1.532107773982716E-14</v>
      </c>
      <c r="L37" s="156" t="s">
        <v>48</v>
      </c>
    </row>
    <row r="38" spans="1:12" ht="16.5" thickBot="1" x14ac:dyDescent="0.3">
      <c r="C38" s="4"/>
    </row>
    <row r="39" spans="1:12" x14ac:dyDescent="0.25">
      <c r="B39" s="280" t="s">
        <v>49</v>
      </c>
      <c r="C39" s="278" t="s">
        <v>50</v>
      </c>
      <c r="D39" s="160"/>
      <c r="E39" s="157" t="s">
        <v>51</v>
      </c>
    </row>
    <row r="40" spans="1:12" ht="16.5" thickBot="1" x14ac:dyDescent="0.3">
      <c r="B40" s="281"/>
      <c r="C40" s="279"/>
      <c r="D40" s="161"/>
      <c r="E40" s="158" t="s">
        <v>48</v>
      </c>
    </row>
    <row r="41" spans="1:12" x14ac:dyDescent="0.25">
      <c r="C41" s="4"/>
    </row>
    <row r="42" spans="1:12" x14ac:dyDescent="0.25">
      <c r="C42" s="4"/>
    </row>
    <row r="43" spans="1:12" x14ac:dyDescent="0.25">
      <c r="C43" s="4"/>
    </row>
    <row r="44" spans="1:12" x14ac:dyDescent="0.25">
      <c r="C44" s="4"/>
    </row>
    <row r="45" spans="1:12" x14ac:dyDescent="0.25">
      <c r="C45" s="4"/>
    </row>
    <row r="46" spans="1:12" x14ac:dyDescent="0.25">
      <c r="C46" s="4"/>
    </row>
    <row r="47" spans="1:12" x14ac:dyDescent="0.25">
      <c r="C47" s="4"/>
    </row>
    <row r="48" spans="1:12" x14ac:dyDescent="0.25">
      <c r="C48" s="4"/>
    </row>
    <row r="49" spans="3:3" x14ac:dyDescent="0.25">
      <c r="C49" s="4"/>
    </row>
    <row r="50" spans="3:3" x14ac:dyDescent="0.25">
      <c r="C50" s="4"/>
    </row>
    <row r="51" spans="3:3" x14ac:dyDescent="0.25">
      <c r="C51" s="4"/>
    </row>
    <row r="52" spans="3:3" x14ac:dyDescent="0.25">
      <c r="C52" s="4"/>
    </row>
    <row r="53" spans="3:3" x14ac:dyDescent="0.25">
      <c r="C53" s="4"/>
    </row>
    <row r="54" spans="3:3" x14ac:dyDescent="0.25">
      <c r="C54" s="4"/>
    </row>
    <row r="55" spans="3:3" x14ac:dyDescent="0.25">
      <c r="C55" s="4"/>
    </row>
    <row r="56" spans="3:3" x14ac:dyDescent="0.25">
      <c r="C56" s="4"/>
    </row>
    <row r="57" spans="3:3" x14ac:dyDescent="0.25">
      <c r="C57" s="4"/>
    </row>
    <row r="58" spans="3:3" x14ac:dyDescent="0.25">
      <c r="C58" s="4"/>
    </row>
    <row r="59" spans="3:3" x14ac:dyDescent="0.25">
      <c r="C59" s="4"/>
    </row>
    <row r="60" spans="3:3" x14ac:dyDescent="0.25">
      <c r="C60" s="4"/>
    </row>
    <row r="61" spans="3:3" x14ac:dyDescent="0.25">
      <c r="C61" s="4"/>
    </row>
    <row r="62" spans="3:3" x14ac:dyDescent="0.25">
      <c r="C62" s="4"/>
    </row>
    <row r="63" spans="3:3" x14ac:dyDescent="0.25">
      <c r="C63" s="4"/>
    </row>
    <row r="64" spans="3:3" x14ac:dyDescent="0.25">
      <c r="C64" s="4"/>
    </row>
    <row r="65" spans="3:3" x14ac:dyDescent="0.25">
      <c r="C65" s="4"/>
    </row>
    <row r="66" spans="3:3" x14ac:dyDescent="0.25">
      <c r="C66" s="4"/>
    </row>
    <row r="67" spans="3:3" x14ac:dyDescent="0.25">
      <c r="C67" s="4"/>
    </row>
    <row r="68" spans="3:3" x14ac:dyDescent="0.25">
      <c r="C68" s="4"/>
    </row>
    <row r="69" spans="3:3" x14ac:dyDescent="0.25">
      <c r="C69" s="4"/>
    </row>
    <row r="70" spans="3:3" x14ac:dyDescent="0.25">
      <c r="C70" s="4"/>
    </row>
    <row r="71" spans="3:3" x14ac:dyDescent="0.25">
      <c r="C71" s="4"/>
    </row>
    <row r="72" spans="3:3" x14ac:dyDescent="0.25">
      <c r="C72" s="4"/>
    </row>
    <row r="73" spans="3:3" x14ac:dyDescent="0.25">
      <c r="C73" s="4"/>
    </row>
    <row r="74" spans="3:3" x14ac:dyDescent="0.25">
      <c r="C74" s="4"/>
    </row>
    <row r="75" spans="3:3" x14ac:dyDescent="0.25">
      <c r="C75" s="4"/>
    </row>
    <row r="76" spans="3:3" x14ac:dyDescent="0.25">
      <c r="C76" s="4"/>
    </row>
    <row r="77" spans="3:3" x14ac:dyDescent="0.25">
      <c r="C77" s="4"/>
    </row>
    <row r="78" spans="3:3" x14ac:dyDescent="0.25">
      <c r="C78" s="4"/>
    </row>
    <row r="79" spans="3:3" x14ac:dyDescent="0.25">
      <c r="C79" s="4"/>
    </row>
    <row r="80" spans="3:3" x14ac:dyDescent="0.25">
      <c r="C80" s="4"/>
    </row>
    <row r="81" spans="3:3" x14ac:dyDescent="0.25">
      <c r="C81" s="4"/>
    </row>
    <row r="82" spans="3:3" x14ac:dyDescent="0.25">
      <c r="C82" s="4"/>
    </row>
    <row r="83" spans="3:3" x14ac:dyDescent="0.25">
      <c r="C83" s="4"/>
    </row>
    <row r="84" spans="3:3" x14ac:dyDescent="0.25">
      <c r="C84" s="4"/>
    </row>
    <row r="85" spans="3:3" x14ac:dyDescent="0.25">
      <c r="C85" s="4"/>
    </row>
    <row r="86" spans="3:3" x14ac:dyDescent="0.25">
      <c r="C86" s="4"/>
    </row>
    <row r="87" spans="3:3" x14ac:dyDescent="0.25">
      <c r="C87" s="4"/>
    </row>
    <row r="88" spans="3:3" x14ac:dyDescent="0.25">
      <c r="C88" s="4"/>
    </row>
    <row r="89" spans="3:3" x14ac:dyDescent="0.25">
      <c r="C89" s="4"/>
    </row>
    <row r="90" spans="3:3" x14ac:dyDescent="0.25">
      <c r="C90" s="4"/>
    </row>
    <row r="91" spans="3:3" x14ac:dyDescent="0.25">
      <c r="C91" s="4"/>
    </row>
    <row r="92" spans="3:3" x14ac:dyDescent="0.25">
      <c r="C92" s="4"/>
    </row>
    <row r="93" spans="3:3" x14ac:dyDescent="0.25">
      <c r="C93" s="4"/>
    </row>
    <row r="94" spans="3:3" x14ac:dyDescent="0.25">
      <c r="C94" s="4"/>
    </row>
    <row r="95" spans="3:3" x14ac:dyDescent="0.25">
      <c r="C95" s="4"/>
    </row>
    <row r="96" spans="3:3" x14ac:dyDescent="0.25">
      <c r="C96" s="4"/>
    </row>
    <row r="97" spans="3:3" x14ac:dyDescent="0.25">
      <c r="C97" s="4"/>
    </row>
    <row r="98" spans="3:3" x14ac:dyDescent="0.25">
      <c r="C98" s="4"/>
    </row>
    <row r="99" spans="3:3" x14ac:dyDescent="0.25">
      <c r="C99" s="4"/>
    </row>
    <row r="100" spans="3:3" x14ac:dyDescent="0.25">
      <c r="C100" s="4"/>
    </row>
  </sheetData>
  <mergeCells count="6">
    <mergeCell ref="A6:A16"/>
    <mergeCell ref="A17:A36"/>
    <mergeCell ref="A1:K1"/>
    <mergeCell ref="B37:J37"/>
    <mergeCell ref="C39:C40"/>
    <mergeCell ref="B39:B40"/>
  </mergeCells>
  <conditionalFormatting sqref="K6:K36">
    <cfRule type="cellIs" dxfId="190" priority="5" operator="equal">
      <formula>"abs"</formula>
    </cfRule>
    <cfRule type="cellIs" dxfId="189" priority="18" stopIfTrue="1" operator="equal">
      <formula>""</formula>
    </cfRule>
    <cfRule type="cellIs" dxfId="188" priority="19" stopIfTrue="1" operator="lessThan">
      <formula>0</formula>
    </cfRule>
    <cfRule type="cellIs" dxfId="187" priority="20" stopIfTrue="1" operator="greaterThan">
      <formula>0</formula>
    </cfRule>
  </conditionalFormatting>
  <conditionalFormatting sqref="I16:J16 H14:H16">
    <cfRule type="expression" dxfId="186" priority="17" stopIfTrue="1">
      <formula>MONTH($B$14)&lt;&gt;$D$3</formula>
    </cfRule>
  </conditionalFormatting>
  <conditionalFormatting sqref="I15:J15">
    <cfRule type="expression" dxfId="185" priority="16" stopIfTrue="1">
      <formula>MONTH($B$14)&lt;&gt;$D$3</formula>
    </cfRule>
  </conditionalFormatting>
  <conditionalFormatting sqref="I14:J14">
    <cfRule type="expression" dxfId="184" priority="15" stopIfTrue="1">
      <formula>MONTH($B$14)&lt;&gt;$D$3</formula>
    </cfRule>
  </conditionalFormatting>
  <conditionalFormatting sqref="B14:C14">
    <cfRule type="expression" dxfId="183" priority="13" stopIfTrue="1">
      <formula>MONTH($B$14)&lt;&gt;$D$3</formula>
    </cfRule>
  </conditionalFormatting>
  <conditionalFormatting sqref="B15:C15">
    <cfRule type="expression" dxfId="182" priority="12" stopIfTrue="1">
      <formula>MONTH($B$15)&lt;&gt;$D$3</formula>
    </cfRule>
  </conditionalFormatting>
  <conditionalFormatting sqref="B16:C16">
    <cfRule type="expression" dxfId="181" priority="11" stopIfTrue="1">
      <formula>MONTH($B$16)&lt;&gt;$D$3</formula>
    </cfRule>
  </conditionalFormatting>
  <conditionalFormatting sqref="D6:D36">
    <cfRule type="cellIs" dxfId="180" priority="4" operator="notEqual">
      <formula>0.354166666666667</formula>
    </cfRule>
  </conditionalFormatting>
  <conditionalFormatting sqref="E6:E36">
    <cfRule type="cellIs" dxfId="179" priority="3" operator="notEqual">
      <formula>0.541666666666667</formula>
    </cfRule>
  </conditionalFormatting>
  <conditionalFormatting sqref="F6:F36">
    <cfRule type="cellIs" dxfId="178" priority="2" operator="notEqual">
      <formula>0.572916666666667</formula>
    </cfRule>
  </conditionalFormatting>
  <conditionalFormatting sqref="G6:G36">
    <cfRule type="cellIs" dxfId="177" priority="1" operator="notEqual">
      <formula>0.677083333333333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source!$C$1:$C$18</xm:f>
          </x14:formula1>
          <xm:sqref>A1</xm:sqref>
        </x14:dataValidation>
        <x14:dataValidation type="list" allowBlank="1" showInputMessage="1" showErrorMessage="1">
          <x14:formula1>
            <xm:f>source!$B$1:$B$12</xm:f>
          </x14:formula1>
          <xm:sqref>D3 H3</xm:sqref>
        </x14:dataValidation>
        <x14:dataValidation type="list" allowBlank="1" showInputMessage="1" showErrorMessage="1">
          <x14:formula1>
            <xm:f>source!$A$1:$A$37</xm:f>
          </x14:formula1>
          <xm:sqref>E3 I3</xm:sqref>
        </x14:dataValidation>
        <x14:dataValidation type="list" allowBlank="1" showInputMessage="1" showErrorMessage="1">
          <x14:formula1>
            <xm:f>source!E1:E3</xm:f>
          </x14:formula1>
          <xm:sqref>L37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100"/>
  <sheetViews>
    <sheetView showZeros="0" topLeftCell="A16" workbookViewId="0">
      <selection activeCell="D39" sqref="D39"/>
    </sheetView>
  </sheetViews>
  <sheetFormatPr baseColWidth="10" defaultRowHeight="15.75" x14ac:dyDescent="0.25"/>
  <cols>
    <col min="1" max="1" width="2.625" style="1" bestFit="1" customWidth="1"/>
    <col min="2" max="2" width="9.75" style="70" customWidth="1"/>
    <col min="3" max="3" width="8.875" style="1" bestFit="1" customWidth="1"/>
    <col min="4" max="8" width="11" style="1"/>
    <col min="9" max="9" width="11" style="9"/>
    <col min="10" max="10" width="11" style="8"/>
    <col min="11" max="11" width="11.375" style="1" bestFit="1" customWidth="1"/>
    <col min="12" max="12" width="9.625" style="1" customWidth="1"/>
    <col min="13" max="13" width="12.875" style="1" bestFit="1" customWidth="1"/>
    <col min="14" max="16384" width="11" style="1"/>
  </cols>
  <sheetData>
    <row r="1" spans="1:15" ht="20.25" customHeight="1" thickBot="1" x14ac:dyDescent="0.3">
      <c r="A1" s="253" t="s">
        <v>1</v>
      </c>
      <c r="B1" s="254"/>
      <c r="C1" s="254"/>
      <c r="D1" s="254"/>
      <c r="E1" s="254"/>
      <c r="F1" s="254"/>
      <c r="G1" s="254"/>
      <c r="H1" s="254"/>
      <c r="I1" s="254"/>
      <c r="J1" s="254"/>
      <c r="K1" s="255"/>
    </row>
    <row r="2" spans="1:15" ht="16.5" thickBot="1" x14ac:dyDescent="0.3">
      <c r="M2" s="200" t="s">
        <v>54</v>
      </c>
      <c r="O2" s="49">
        <v>0.33333333333333331</v>
      </c>
    </row>
    <row r="3" spans="1:15" ht="16.5" thickBot="1" x14ac:dyDescent="0.3">
      <c r="B3" s="71" t="s">
        <v>13</v>
      </c>
      <c r="C3" s="74">
        <v>21</v>
      </c>
      <c r="D3" s="10">
        <f>CAROLE!D3</f>
        <v>6</v>
      </c>
      <c r="E3" s="11">
        <f>CAROLE!E3</f>
        <v>2016</v>
      </c>
      <c r="F3" s="118" t="s">
        <v>14</v>
      </c>
      <c r="G3" s="74">
        <v>20</v>
      </c>
      <c r="H3" s="10">
        <f>CAROLE!H3</f>
        <v>7</v>
      </c>
      <c r="I3" s="11">
        <f>CAROLE!I3</f>
        <v>2016</v>
      </c>
      <c r="J3" s="201"/>
      <c r="K3" s="202"/>
      <c r="M3" s="200" t="s">
        <v>55</v>
      </c>
      <c r="O3" s="49">
        <v>0.14583333333333334</v>
      </c>
    </row>
    <row r="4" spans="1:15" ht="16.5" thickBot="1" x14ac:dyDescent="0.3">
      <c r="M4" s="200" t="s">
        <v>56</v>
      </c>
      <c r="O4" s="49">
        <v>0.3125</v>
      </c>
    </row>
    <row r="5" spans="1:15" s="2" customFormat="1" ht="48" thickBot="1" x14ac:dyDescent="0.3">
      <c r="A5" s="14"/>
      <c r="B5" s="72" t="s">
        <v>23</v>
      </c>
      <c r="C5" s="25" t="s">
        <v>24</v>
      </c>
      <c r="D5" s="26" t="s">
        <v>15</v>
      </c>
      <c r="E5" s="29" t="s">
        <v>17</v>
      </c>
      <c r="F5" s="34" t="s">
        <v>16</v>
      </c>
      <c r="G5" s="185" t="s">
        <v>18</v>
      </c>
      <c r="H5" s="190" t="s">
        <v>20</v>
      </c>
      <c r="I5" s="13" t="s">
        <v>22</v>
      </c>
      <c r="J5" s="191" t="s">
        <v>19</v>
      </c>
      <c r="K5" s="151" t="s">
        <v>21</v>
      </c>
    </row>
    <row r="6" spans="1:15" ht="20.100000000000001" customHeight="1" x14ac:dyDescent="0.25">
      <c r="A6" s="256">
        <f>D3</f>
        <v>6</v>
      </c>
      <c r="B6" s="20">
        <f>DATE($E$3,$D$3,21)</f>
        <v>41080</v>
      </c>
      <c r="C6" s="148">
        <f>DATE($E$3,$D$3,21)</f>
        <v>41080</v>
      </c>
      <c r="D6" s="165">
        <v>0.35416666666666669</v>
      </c>
      <c r="E6" s="152" t="str">
        <f t="shared" ref="E6:E9" si="0">IF(TEXT(B6,"jjjj")="mercredi","12:00","13:15")</f>
        <v>13:15</v>
      </c>
      <c r="F6" s="152" t="str">
        <f t="shared" ref="F6:F9" si="1">IF(TEXT(B6,"jjjj")="mercredi","12:00","13:45")</f>
        <v>13:45</v>
      </c>
      <c r="G6" s="204" t="str">
        <f t="shared" ref="G6:G9" si="2">IF(OR(TEXT(B6,"jjjj")="lundi",TEXT(B6,"jjjj")="mardi",TEXT(B6,"jjjj")="jeudi"),"17:00",IF(TEXT(B6,"jjjj")="mercredi","12:00","16:30"))</f>
        <v>17:00</v>
      </c>
      <c r="H6" s="192">
        <f t="shared" ref="H6:H36" si="3">E6-D6</f>
        <v>0.19791666666666669</v>
      </c>
      <c r="I6" s="173">
        <f t="shared" ref="I6:I36" si="4">G6-F6</f>
        <v>0.13541666666666674</v>
      </c>
      <c r="J6" s="193">
        <f t="shared" ref="J6:J36" si="5">H6+I6</f>
        <v>0.33333333333333343</v>
      </c>
      <c r="K6" s="59">
        <f>IF(OR(TEXT(B6,"jjjj")="lundi",TEXT(B6,"jjjj")="mardi",TEXT(B6,"jjjj")="jeudi"),J6-$O$2,IF(TEXT(B6,"jjjj")="mercredi",J6-$O$3,J6-$O$4))</f>
        <v>1.1102230246251565E-16</v>
      </c>
    </row>
    <row r="7" spans="1:15" ht="20.100000000000001" customHeight="1" x14ac:dyDescent="0.25">
      <c r="A7" s="257"/>
      <c r="B7" s="21">
        <f>B6+1</f>
        <v>41081</v>
      </c>
      <c r="C7" s="149">
        <f>C6+1</f>
        <v>41081</v>
      </c>
      <c r="D7" s="166">
        <v>0.35416666666666669</v>
      </c>
      <c r="E7" s="153" t="str">
        <f t="shared" si="0"/>
        <v>12:00</v>
      </c>
      <c r="F7" s="153" t="str">
        <f t="shared" si="1"/>
        <v>12:00</v>
      </c>
      <c r="G7" s="205" t="str">
        <f t="shared" si="2"/>
        <v>12:00</v>
      </c>
      <c r="H7" s="194">
        <f t="shared" si="3"/>
        <v>0.14583333333333331</v>
      </c>
      <c r="I7" s="174">
        <f t="shared" si="4"/>
        <v>0</v>
      </c>
      <c r="J7" s="195">
        <f t="shared" si="5"/>
        <v>0.14583333333333331</v>
      </c>
      <c r="K7" s="60">
        <f t="shared" ref="K7:K36" si="6">IF(OR(TEXT(B7,"jjjj")="lundi",TEXT(B7,"jjjj")="mardi",TEXT(B7,"jjjj")="jeudi"),J7-$O$2,IF(TEXT(B7,"jjjj")="mercredi",J7-$O$3,J7-$O$4))</f>
        <v>-2.7755575615628914E-17</v>
      </c>
      <c r="M7" s="6"/>
      <c r="N7" s="6"/>
    </row>
    <row r="8" spans="1:15" ht="20.100000000000001" customHeight="1" x14ac:dyDescent="0.25">
      <c r="A8" s="257"/>
      <c r="B8" s="21">
        <f t="shared" ref="B8:C16" si="7">B7+1</f>
        <v>41082</v>
      </c>
      <c r="C8" s="149">
        <f t="shared" si="7"/>
        <v>41082</v>
      </c>
      <c r="D8" s="166">
        <v>0.35416666666666702</v>
      </c>
      <c r="E8" s="153" t="str">
        <f t="shared" si="0"/>
        <v>13:15</v>
      </c>
      <c r="F8" s="153" t="str">
        <f t="shared" si="1"/>
        <v>13:45</v>
      </c>
      <c r="G8" s="205" t="str">
        <f t="shared" si="2"/>
        <v>17:00</v>
      </c>
      <c r="H8" s="194">
        <f t="shared" si="3"/>
        <v>0.19791666666666635</v>
      </c>
      <c r="I8" s="174">
        <f t="shared" si="4"/>
        <v>0.13541666666666674</v>
      </c>
      <c r="J8" s="195">
        <f t="shared" si="5"/>
        <v>0.33333333333333309</v>
      </c>
      <c r="K8" s="60">
        <f t="shared" si="6"/>
        <v>-2.2204460492503131E-16</v>
      </c>
      <c r="L8" s="7"/>
      <c r="M8" s="7"/>
    </row>
    <row r="9" spans="1:15" ht="20.100000000000001" customHeight="1" x14ac:dyDescent="0.25">
      <c r="A9" s="257"/>
      <c r="B9" s="21">
        <f t="shared" si="7"/>
        <v>41083</v>
      </c>
      <c r="C9" s="149">
        <f t="shared" si="7"/>
        <v>41083</v>
      </c>
      <c r="D9" s="166">
        <v>0.35416666666666702</v>
      </c>
      <c r="E9" s="153" t="str">
        <f t="shared" si="0"/>
        <v>13:15</v>
      </c>
      <c r="F9" s="153" t="str">
        <f t="shared" si="1"/>
        <v>13:45</v>
      </c>
      <c r="G9" s="205" t="str">
        <f t="shared" si="2"/>
        <v>16:30</v>
      </c>
      <c r="H9" s="194">
        <f t="shared" si="3"/>
        <v>0.19791666666666635</v>
      </c>
      <c r="I9" s="174">
        <f t="shared" si="4"/>
        <v>0.11458333333333337</v>
      </c>
      <c r="J9" s="195">
        <f t="shared" si="5"/>
        <v>0.31249999999999972</v>
      </c>
      <c r="K9" s="60">
        <f t="shared" si="6"/>
        <v>-2.7755575615628914E-16</v>
      </c>
      <c r="L9" s="49"/>
      <c r="M9" s="7"/>
    </row>
    <row r="10" spans="1:15" ht="20.100000000000001" customHeight="1" x14ac:dyDescent="0.25">
      <c r="A10" s="257"/>
      <c r="B10" s="21">
        <f t="shared" si="7"/>
        <v>41084</v>
      </c>
      <c r="C10" s="149">
        <f t="shared" si="7"/>
        <v>41084</v>
      </c>
      <c r="D10" s="166">
        <v>0.35416666666666702</v>
      </c>
      <c r="E10" s="153" t="str">
        <f t="shared" ref="E10:E36" si="8">IF(TEXT(B10,"jjjj")="mercredi","12:00","13:15")</f>
        <v>13:15</v>
      </c>
      <c r="F10" s="153" t="str">
        <f t="shared" ref="F10:F36" si="9">IF(TEXT(B10,"jjjj")="mercredi","12:00","13:45")</f>
        <v>13:45</v>
      </c>
      <c r="G10" s="205" t="str">
        <f t="shared" ref="G10:G36" si="10">IF(OR(TEXT(B10,"jjjj")="lundi",TEXT(B10,"jjjj")="mardi",TEXT(B10,"jjjj")="jeudi"),"17:00",IF(TEXT(B10,"jjjj")="mercredi","12:00","16:30"))</f>
        <v>16:30</v>
      </c>
      <c r="H10" s="194">
        <f t="shared" si="3"/>
        <v>0.19791666666666635</v>
      </c>
      <c r="I10" s="174">
        <f t="shared" si="4"/>
        <v>0.11458333333333337</v>
      </c>
      <c r="J10" s="195">
        <f t="shared" si="5"/>
        <v>0.31249999999999972</v>
      </c>
      <c r="K10" s="60">
        <f t="shared" si="6"/>
        <v>-2.7755575615628914E-16</v>
      </c>
    </row>
    <row r="11" spans="1:15" ht="20.100000000000001" customHeight="1" x14ac:dyDescent="0.25">
      <c r="A11" s="257"/>
      <c r="B11" s="21">
        <f t="shared" si="7"/>
        <v>41085</v>
      </c>
      <c r="C11" s="149">
        <f t="shared" si="7"/>
        <v>41085</v>
      </c>
      <c r="D11" s="207">
        <v>0.35416666666666702</v>
      </c>
      <c r="E11" s="208" t="str">
        <f t="shared" si="8"/>
        <v>13:15</v>
      </c>
      <c r="F11" s="208" t="str">
        <f t="shared" si="9"/>
        <v>13:45</v>
      </c>
      <c r="G11" s="209" t="str">
        <f t="shared" si="10"/>
        <v>16:30</v>
      </c>
      <c r="H11" s="194">
        <f t="shared" si="3"/>
        <v>0.19791666666666635</v>
      </c>
      <c r="I11" s="174">
        <f t="shared" si="4"/>
        <v>0.11458333333333337</v>
      </c>
      <c r="J11" s="195">
        <f t="shared" si="5"/>
        <v>0.31249999999999972</v>
      </c>
      <c r="K11" s="60">
        <f t="shared" si="6"/>
        <v>-2.7755575615628914E-16</v>
      </c>
    </row>
    <row r="12" spans="1:15" ht="20.100000000000001" customHeight="1" x14ac:dyDescent="0.25">
      <c r="A12" s="257"/>
      <c r="B12" s="21">
        <f t="shared" si="7"/>
        <v>41086</v>
      </c>
      <c r="C12" s="149">
        <f t="shared" si="7"/>
        <v>41086</v>
      </c>
      <c r="D12" s="207">
        <v>0.35416666666666702</v>
      </c>
      <c r="E12" s="208" t="str">
        <f t="shared" si="8"/>
        <v>13:15</v>
      </c>
      <c r="F12" s="208" t="str">
        <f t="shared" si="9"/>
        <v>13:45</v>
      </c>
      <c r="G12" s="209">
        <v>0.70833333333333337</v>
      </c>
      <c r="H12" s="194">
        <f t="shared" si="3"/>
        <v>0.19791666666666635</v>
      </c>
      <c r="I12" s="174">
        <f t="shared" si="4"/>
        <v>0.13541666666666674</v>
      </c>
      <c r="J12" s="195">
        <f t="shared" si="5"/>
        <v>0.33333333333333309</v>
      </c>
      <c r="K12" s="60">
        <f t="shared" si="6"/>
        <v>-2.2204460492503131E-16</v>
      </c>
      <c r="M12" s="3"/>
    </row>
    <row r="13" spans="1:15" ht="20.100000000000001" customHeight="1" x14ac:dyDescent="0.25">
      <c r="A13" s="257"/>
      <c r="B13" s="21">
        <f t="shared" si="7"/>
        <v>41087</v>
      </c>
      <c r="C13" s="149">
        <f t="shared" si="7"/>
        <v>41087</v>
      </c>
      <c r="D13" s="166">
        <v>0.35416666666666702</v>
      </c>
      <c r="E13" s="153" t="str">
        <f t="shared" si="8"/>
        <v>13:15</v>
      </c>
      <c r="F13" s="153" t="str">
        <f t="shared" si="9"/>
        <v>13:45</v>
      </c>
      <c r="G13" s="205" t="str">
        <f t="shared" si="10"/>
        <v>17:00</v>
      </c>
      <c r="H13" s="194">
        <f t="shared" si="3"/>
        <v>0.19791666666666635</v>
      </c>
      <c r="I13" s="174">
        <f t="shared" si="4"/>
        <v>0.13541666666666674</v>
      </c>
      <c r="J13" s="195">
        <f t="shared" si="5"/>
        <v>0.33333333333333309</v>
      </c>
      <c r="K13" s="60">
        <f t="shared" si="6"/>
        <v>-2.2204460492503131E-16</v>
      </c>
      <c r="M13" s="3"/>
    </row>
    <row r="14" spans="1:15" ht="20.100000000000001" customHeight="1" x14ac:dyDescent="0.25">
      <c r="A14" s="257"/>
      <c r="B14" s="21">
        <f t="shared" si="7"/>
        <v>41088</v>
      </c>
      <c r="C14" s="149">
        <f t="shared" si="7"/>
        <v>41088</v>
      </c>
      <c r="D14" s="166">
        <v>0.35416666666666702</v>
      </c>
      <c r="E14" s="153" t="str">
        <f t="shared" si="8"/>
        <v>12:00</v>
      </c>
      <c r="F14" s="153" t="str">
        <f t="shared" si="9"/>
        <v>12:00</v>
      </c>
      <c r="G14" s="205" t="str">
        <f t="shared" si="10"/>
        <v>12:00</v>
      </c>
      <c r="H14" s="194">
        <f t="shared" si="3"/>
        <v>0.14583333333333298</v>
      </c>
      <c r="I14" s="174">
        <f t="shared" si="4"/>
        <v>0</v>
      </c>
      <c r="J14" s="195">
        <f t="shared" si="5"/>
        <v>0.14583333333333298</v>
      </c>
      <c r="K14" s="60">
        <f t="shared" si="6"/>
        <v>-3.6082248300317588E-16</v>
      </c>
    </row>
    <row r="15" spans="1:15" ht="20.100000000000001" customHeight="1" x14ac:dyDescent="0.25">
      <c r="A15" s="257"/>
      <c r="B15" s="21">
        <f t="shared" si="7"/>
        <v>41089</v>
      </c>
      <c r="C15" s="149">
        <f t="shared" si="7"/>
        <v>41089</v>
      </c>
      <c r="D15" s="166">
        <v>0.35416666666666702</v>
      </c>
      <c r="E15" s="153" t="str">
        <f t="shared" si="8"/>
        <v>13:15</v>
      </c>
      <c r="F15" s="153" t="str">
        <f t="shared" si="9"/>
        <v>13:45</v>
      </c>
      <c r="G15" s="205" t="str">
        <f t="shared" si="10"/>
        <v>17:00</v>
      </c>
      <c r="H15" s="194">
        <f t="shared" si="3"/>
        <v>0.19791666666666635</v>
      </c>
      <c r="I15" s="174">
        <f t="shared" si="4"/>
        <v>0.13541666666666674</v>
      </c>
      <c r="J15" s="195">
        <f t="shared" si="5"/>
        <v>0.33333333333333309</v>
      </c>
      <c r="K15" s="60">
        <f t="shared" si="6"/>
        <v>-2.2204460492503131E-16</v>
      </c>
    </row>
    <row r="16" spans="1:15" ht="20.100000000000001" customHeight="1" thickBot="1" x14ac:dyDescent="0.3">
      <c r="A16" s="258"/>
      <c r="B16" s="163">
        <f t="shared" si="7"/>
        <v>41090</v>
      </c>
      <c r="C16" s="164">
        <f t="shared" si="7"/>
        <v>41090</v>
      </c>
      <c r="D16" s="167">
        <v>0.35416666666666702</v>
      </c>
      <c r="E16" s="154" t="str">
        <f t="shared" si="8"/>
        <v>13:15</v>
      </c>
      <c r="F16" s="154" t="str">
        <f t="shared" si="9"/>
        <v>13:45</v>
      </c>
      <c r="G16" s="206" t="str">
        <f t="shared" si="10"/>
        <v>16:30</v>
      </c>
      <c r="H16" s="196">
        <f t="shared" si="3"/>
        <v>0.19791666666666635</v>
      </c>
      <c r="I16" s="175">
        <f t="shared" si="4"/>
        <v>0.11458333333333337</v>
      </c>
      <c r="J16" s="197">
        <f t="shared" si="5"/>
        <v>0.31249999999999972</v>
      </c>
      <c r="K16" s="61">
        <f t="shared" si="6"/>
        <v>-2.7755575615628914E-16</v>
      </c>
    </row>
    <row r="17" spans="1:11" ht="20.100000000000001" customHeight="1" x14ac:dyDescent="0.25">
      <c r="A17" s="259">
        <f>H3</f>
        <v>7</v>
      </c>
      <c r="B17" s="169">
        <f>DATE($I$3,$H$3,1)</f>
        <v>41090</v>
      </c>
      <c r="C17" s="170">
        <f>DATE($I$3,$G$3+1,1)</f>
        <v>41517</v>
      </c>
      <c r="D17" s="165">
        <v>0.35416666666666702</v>
      </c>
      <c r="E17" s="152" t="str">
        <f t="shared" si="8"/>
        <v>13:15</v>
      </c>
      <c r="F17" s="152" t="str">
        <f t="shared" si="9"/>
        <v>13:45</v>
      </c>
      <c r="G17" s="204" t="str">
        <f t="shared" si="10"/>
        <v>16:30</v>
      </c>
      <c r="H17" s="198">
        <f t="shared" si="3"/>
        <v>0.19791666666666635</v>
      </c>
      <c r="I17" s="177">
        <f t="shared" si="4"/>
        <v>0.11458333333333337</v>
      </c>
      <c r="J17" s="199">
        <f t="shared" si="5"/>
        <v>0.31249999999999972</v>
      </c>
      <c r="K17" s="62">
        <f t="shared" si="6"/>
        <v>-2.7755575615628914E-16</v>
      </c>
    </row>
    <row r="18" spans="1:11" ht="20.100000000000001" customHeight="1" x14ac:dyDescent="0.25">
      <c r="A18" s="257"/>
      <c r="B18" s="24">
        <f>B17+1</f>
        <v>41091</v>
      </c>
      <c r="C18" s="150">
        <f>C17+1</f>
        <v>41518</v>
      </c>
      <c r="D18" s="166">
        <v>0.35416666666666702</v>
      </c>
      <c r="E18" s="153" t="str">
        <f t="shared" si="8"/>
        <v>13:15</v>
      </c>
      <c r="F18" s="153" t="str">
        <f t="shared" si="9"/>
        <v>13:45</v>
      </c>
      <c r="G18" s="205" t="str">
        <f t="shared" si="10"/>
        <v>16:30</v>
      </c>
      <c r="H18" s="194">
        <f t="shared" si="3"/>
        <v>0.19791666666666635</v>
      </c>
      <c r="I18" s="174">
        <f t="shared" si="4"/>
        <v>0.11458333333333337</v>
      </c>
      <c r="J18" s="195">
        <f t="shared" si="5"/>
        <v>0.31249999999999972</v>
      </c>
      <c r="K18" s="60">
        <f t="shared" si="6"/>
        <v>-2.7755575615628914E-16</v>
      </c>
    </row>
    <row r="19" spans="1:11" ht="20.100000000000001" customHeight="1" x14ac:dyDescent="0.25">
      <c r="A19" s="257"/>
      <c r="B19" s="24">
        <f t="shared" ref="B19:C34" si="11">B18+1</f>
        <v>41092</v>
      </c>
      <c r="C19" s="150">
        <f t="shared" si="11"/>
        <v>41519</v>
      </c>
      <c r="D19" s="166">
        <v>0.35416666666666702</v>
      </c>
      <c r="E19" s="153" t="str">
        <f t="shared" si="8"/>
        <v>13:15</v>
      </c>
      <c r="F19" s="153" t="str">
        <f t="shared" si="9"/>
        <v>13:45</v>
      </c>
      <c r="G19" s="205" t="str">
        <f t="shared" si="10"/>
        <v>16:30</v>
      </c>
      <c r="H19" s="194">
        <f t="shared" si="3"/>
        <v>0.19791666666666635</v>
      </c>
      <c r="I19" s="174">
        <f t="shared" si="4"/>
        <v>0.11458333333333337</v>
      </c>
      <c r="J19" s="195">
        <f t="shared" si="5"/>
        <v>0.31249999999999972</v>
      </c>
      <c r="K19" s="60">
        <f t="shared" si="6"/>
        <v>-2.7755575615628914E-16</v>
      </c>
    </row>
    <row r="20" spans="1:11" ht="20.100000000000001" customHeight="1" x14ac:dyDescent="0.25">
      <c r="A20" s="257"/>
      <c r="B20" s="24">
        <f t="shared" si="11"/>
        <v>41093</v>
      </c>
      <c r="C20" s="150">
        <f t="shared" si="11"/>
        <v>41520</v>
      </c>
      <c r="D20" s="166">
        <v>0.35416666666666702</v>
      </c>
      <c r="E20" s="153" t="str">
        <f t="shared" si="8"/>
        <v>13:15</v>
      </c>
      <c r="F20" s="153" t="str">
        <f t="shared" si="9"/>
        <v>13:45</v>
      </c>
      <c r="G20" s="205" t="str">
        <f t="shared" si="10"/>
        <v>17:00</v>
      </c>
      <c r="H20" s="194">
        <f t="shared" si="3"/>
        <v>0.19791666666666635</v>
      </c>
      <c r="I20" s="174">
        <f t="shared" si="4"/>
        <v>0.13541666666666674</v>
      </c>
      <c r="J20" s="195">
        <f t="shared" si="5"/>
        <v>0.33333333333333309</v>
      </c>
      <c r="K20" s="60">
        <f t="shared" si="6"/>
        <v>-2.2204460492503131E-16</v>
      </c>
    </row>
    <row r="21" spans="1:11" ht="20.100000000000001" customHeight="1" x14ac:dyDescent="0.25">
      <c r="A21" s="257"/>
      <c r="B21" s="24">
        <f t="shared" si="11"/>
        <v>41094</v>
      </c>
      <c r="C21" s="150">
        <f t="shared" si="11"/>
        <v>41521</v>
      </c>
      <c r="D21" s="166">
        <v>0.35416666666666702</v>
      </c>
      <c r="E21" s="153" t="str">
        <f t="shared" si="8"/>
        <v>13:15</v>
      </c>
      <c r="F21" s="153" t="str">
        <f t="shared" si="9"/>
        <v>13:45</v>
      </c>
      <c r="G21" s="205" t="str">
        <f t="shared" si="10"/>
        <v>17:00</v>
      </c>
      <c r="H21" s="194">
        <f t="shared" si="3"/>
        <v>0.19791666666666635</v>
      </c>
      <c r="I21" s="174">
        <f t="shared" si="4"/>
        <v>0.13541666666666674</v>
      </c>
      <c r="J21" s="195">
        <f t="shared" si="5"/>
        <v>0.33333333333333309</v>
      </c>
      <c r="K21" s="60">
        <f t="shared" si="6"/>
        <v>-2.2204460492503131E-16</v>
      </c>
    </row>
    <row r="22" spans="1:11" ht="20.100000000000001" customHeight="1" x14ac:dyDescent="0.25">
      <c r="A22" s="257"/>
      <c r="B22" s="24">
        <f t="shared" si="11"/>
        <v>41095</v>
      </c>
      <c r="C22" s="150">
        <f t="shared" si="11"/>
        <v>41522</v>
      </c>
      <c r="D22" s="166">
        <v>0.35416666666666702</v>
      </c>
      <c r="E22" s="153" t="str">
        <f t="shared" si="8"/>
        <v>12:00</v>
      </c>
      <c r="F22" s="153" t="str">
        <f t="shared" si="9"/>
        <v>12:00</v>
      </c>
      <c r="G22" s="205" t="str">
        <f t="shared" si="10"/>
        <v>12:00</v>
      </c>
      <c r="H22" s="194">
        <f t="shared" si="3"/>
        <v>0.14583333333333298</v>
      </c>
      <c r="I22" s="174">
        <f t="shared" si="4"/>
        <v>0</v>
      </c>
      <c r="J22" s="195">
        <f t="shared" si="5"/>
        <v>0.14583333333333298</v>
      </c>
      <c r="K22" s="60">
        <f t="shared" si="6"/>
        <v>-3.6082248300317588E-16</v>
      </c>
    </row>
    <row r="23" spans="1:11" ht="20.100000000000001" customHeight="1" x14ac:dyDescent="0.25">
      <c r="A23" s="257"/>
      <c r="B23" s="24">
        <f t="shared" si="11"/>
        <v>41096</v>
      </c>
      <c r="C23" s="150">
        <f t="shared" si="11"/>
        <v>41523</v>
      </c>
      <c r="D23" s="166">
        <v>0.35416666666666702</v>
      </c>
      <c r="E23" s="153" t="str">
        <f t="shared" si="8"/>
        <v>13:15</v>
      </c>
      <c r="F23" s="153" t="str">
        <f t="shared" si="9"/>
        <v>13:45</v>
      </c>
      <c r="G23" s="205" t="str">
        <f t="shared" si="10"/>
        <v>17:00</v>
      </c>
      <c r="H23" s="194">
        <f t="shared" si="3"/>
        <v>0.19791666666666635</v>
      </c>
      <c r="I23" s="174">
        <f t="shared" si="4"/>
        <v>0.13541666666666674</v>
      </c>
      <c r="J23" s="195">
        <f t="shared" si="5"/>
        <v>0.33333333333333309</v>
      </c>
      <c r="K23" s="60">
        <f t="shared" si="6"/>
        <v>-2.2204460492503131E-16</v>
      </c>
    </row>
    <row r="24" spans="1:11" ht="20.100000000000001" customHeight="1" x14ac:dyDescent="0.25">
      <c r="A24" s="257"/>
      <c r="B24" s="24">
        <f t="shared" si="11"/>
        <v>41097</v>
      </c>
      <c r="C24" s="150">
        <f t="shared" si="11"/>
        <v>41524</v>
      </c>
      <c r="D24" s="166">
        <v>0.35416666666666702</v>
      </c>
      <c r="E24" s="153" t="str">
        <f t="shared" si="8"/>
        <v>13:15</v>
      </c>
      <c r="F24" s="153" t="str">
        <f t="shared" si="9"/>
        <v>13:45</v>
      </c>
      <c r="G24" s="205" t="str">
        <f t="shared" si="10"/>
        <v>16:30</v>
      </c>
      <c r="H24" s="194">
        <f t="shared" si="3"/>
        <v>0.19791666666666635</v>
      </c>
      <c r="I24" s="174">
        <f t="shared" si="4"/>
        <v>0.11458333333333337</v>
      </c>
      <c r="J24" s="195">
        <f t="shared" si="5"/>
        <v>0.31249999999999972</v>
      </c>
      <c r="K24" s="60">
        <f t="shared" si="6"/>
        <v>-2.7755575615628914E-16</v>
      </c>
    </row>
    <row r="25" spans="1:11" ht="20.100000000000001" customHeight="1" x14ac:dyDescent="0.25">
      <c r="A25" s="257"/>
      <c r="B25" s="24">
        <f t="shared" si="11"/>
        <v>41098</v>
      </c>
      <c r="C25" s="150">
        <f t="shared" si="11"/>
        <v>41525</v>
      </c>
      <c r="D25" s="166">
        <v>0.35416666666666702</v>
      </c>
      <c r="E25" s="153" t="str">
        <f t="shared" si="8"/>
        <v>13:15</v>
      </c>
      <c r="F25" s="153" t="str">
        <f t="shared" si="9"/>
        <v>13:45</v>
      </c>
      <c r="G25" s="205" t="str">
        <f t="shared" si="10"/>
        <v>16:30</v>
      </c>
      <c r="H25" s="194">
        <f t="shared" si="3"/>
        <v>0.19791666666666635</v>
      </c>
      <c r="I25" s="174">
        <f t="shared" si="4"/>
        <v>0.11458333333333337</v>
      </c>
      <c r="J25" s="195">
        <f t="shared" si="5"/>
        <v>0.31249999999999972</v>
      </c>
      <c r="K25" s="60">
        <f t="shared" si="6"/>
        <v>-2.7755575615628914E-16</v>
      </c>
    </row>
    <row r="26" spans="1:11" ht="20.100000000000001" customHeight="1" x14ac:dyDescent="0.25">
      <c r="A26" s="257"/>
      <c r="B26" s="24">
        <f t="shared" si="11"/>
        <v>41099</v>
      </c>
      <c r="C26" s="150">
        <f t="shared" si="11"/>
        <v>41526</v>
      </c>
      <c r="D26" s="166">
        <v>0.35416666666666702</v>
      </c>
      <c r="E26" s="153" t="str">
        <f t="shared" si="8"/>
        <v>13:15</v>
      </c>
      <c r="F26" s="153" t="str">
        <f t="shared" si="9"/>
        <v>13:45</v>
      </c>
      <c r="G26" s="205" t="str">
        <f t="shared" si="10"/>
        <v>16:30</v>
      </c>
      <c r="H26" s="194">
        <f t="shared" si="3"/>
        <v>0.19791666666666635</v>
      </c>
      <c r="I26" s="174">
        <f t="shared" si="4"/>
        <v>0.11458333333333337</v>
      </c>
      <c r="J26" s="195">
        <f t="shared" si="5"/>
        <v>0.31249999999999972</v>
      </c>
      <c r="K26" s="60">
        <f t="shared" si="6"/>
        <v>-2.7755575615628914E-16</v>
      </c>
    </row>
    <row r="27" spans="1:11" ht="20.100000000000001" customHeight="1" x14ac:dyDescent="0.25">
      <c r="A27" s="257"/>
      <c r="B27" s="24">
        <f t="shared" si="11"/>
        <v>41100</v>
      </c>
      <c r="C27" s="150">
        <f t="shared" si="11"/>
        <v>41527</v>
      </c>
      <c r="D27" s="166">
        <v>0.35416666666666702</v>
      </c>
      <c r="E27" s="153" t="str">
        <f t="shared" si="8"/>
        <v>13:15</v>
      </c>
      <c r="F27" s="153" t="str">
        <f t="shared" si="9"/>
        <v>13:45</v>
      </c>
      <c r="G27" s="205" t="str">
        <f t="shared" si="10"/>
        <v>17:00</v>
      </c>
      <c r="H27" s="194">
        <f t="shared" si="3"/>
        <v>0.19791666666666635</v>
      </c>
      <c r="I27" s="174">
        <f t="shared" si="4"/>
        <v>0.13541666666666674</v>
      </c>
      <c r="J27" s="195">
        <f t="shared" si="5"/>
        <v>0.33333333333333309</v>
      </c>
      <c r="K27" s="60">
        <f t="shared" si="6"/>
        <v>-2.2204460492503131E-16</v>
      </c>
    </row>
    <row r="28" spans="1:11" ht="20.100000000000001" customHeight="1" x14ac:dyDescent="0.25">
      <c r="A28" s="257"/>
      <c r="B28" s="24">
        <f t="shared" si="11"/>
        <v>41101</v>
      </c>
      <c r="C28" s="150">
        <f t="shared" si="11"/>
        <v>41528</v>
      </c>
      <c r="D28" s="166">
        <v>0.35416666666666702</v>
      </c>
      <c r="E28" s="153" t="str">
        <f t="shared" si="8"/>
        <v>13:15</v>
      </c>
      <c r="F28" s="153" t="str">
        <f t="shared" si="9"/>
        <v>13:45</v>
      </c>
      <c r="G28" s="205" t="str">
        <f t="shared" si="10"/>
        <v>17:00</v>
      </c>
      <c r="H28" s="194">
        <f t="shared" si="3"/>
        <v>0.19791666666666635</v>
      </c>
      <c r="I28" s="174">
        <f t="shared" si="4"/>
        <v>0.13541666666666674</v>
      </c>
      <c r="J28" s="195">
        <f t="shared" si="5"/>
        <v>0.33333333333333309</v>
      </c>
      <c r="K28" s="60">
        <f t="shared" si="6"/>
        <v>-2.2204460492503131E-16</v>
      </c>
    </row>
    <row r="29" spans="1:11" ht="20.100000000000001" customHeight="1" x14ac:dyDescent="0.25">
      <c r="A29" s="257"/>
      <c r="B29" s="24">
        <f t="shared" si="11"/>
        <v>41102</v>
      </c>
      <c r="C29" s="150">
        <f t="shared" si="11"/>
        <v>41529</v>
      </c>
      <c r="D29" s="166">
        <v>0.35416666666666702</v>
      </c>
      <c r="E29" s="153" t="str">
        <f t="shared" si="8"/>
        <v>12:00</v>
      </c>
      <c r="F29" s="153" t="str">
        <f t="shared" si="9"/>
        <v>12:00</v>
      </c>
      <c r="G29" s="205" t="str">
        <f t="shared" si="10"/>
        <v>12:00</v>
      </c>
      <c r="H29" s="194">
        <f t="shared" si="3"/>
        <v>0.14583333333333298</v>
      </c>
      <c r="I29" s="174">
        <f t="shared" si="4"/>
        <v>0</v>
      </c>
      <c r="J29" s="195">
        <f t="shared" si="5"/>
        <v>0.14583333333333298</v>
      </c>
      <c r="K29" s="60">
        <f t="shared" si="6"/>
        <v>-3.6082248300317588E-16</v>
      </c>
    </row>
    <row r="30" spans="1:11" ht="20.100000000000001" customHeight="1" x14ac:dyDescent="0.25">
      <c r="A30" s="257"/>
      <c r="B30" s="24">
        <f t="shared" si="11"/>
        <v>41103</v>
      </c>
      <c r="C30" s="150">
        <f t="shared" si="11"/>
        <v>41530</v>
      </c>
      <c r="D30" s="166">
        <v>0.35416666666666702</v>
      </c>
      <c r="E30" s="153" t="str">
        <f t="shared" si="8"/>
        <v>13:15</v>
      </c>
      <c r="F30" s="153" t="str">
        <f t="shared" si="9"/>
        <v>13:45</v>
      </c>
      <c r="G30" s="205" t="str">
        <f t="shared" si="10"/>
        <v>17:00</v>
      </c>
      <c r="H30" s="194">
        <f t="shared" si="3"/>
        <v>0.19791666666666635</v>
      </c>
      <c r="I30" s="174">
        <f t="shared" si="4"/>
        <v>0.13541666666666674</v>
      </c>
      <c r="J30" s="195">
        <f t="shared" si="5"/>
        <v>0.33333333333333309</v>
      </c>
      <c r="K30" s="60">
        <f t="shared" si="6"/>
        <v>-2.2204460492503131E-16</v>
      </c>
    </row>
    <row r="31" spans="1:11" ht="20.100000000000001" customHeight="1" x14ac:dyDescent="0.25">
      <c r="A31" s="257"/>
      <c r="B31" s="24">
        <f t="shared" si="11"/>
        <v>41104</v>
      </c>
      <c r="C31" s="150">
        <f t="shared" si="11"/>
        <v>41531</v>
      </c>
      <c r="D31" s="166">
        <v>0.35416666666666702</v>
      </c>
      <c r="E31" s="153" t="str">
        <f t="shared" si="8"/>
        <v>13:15</v>
      </c>
      <c r="F31" s="153" t="str">
        <f t="shared" si="9"/>
        <v>13:45</v>
      </c>
      <c r="G31" s="205" t="str">
        <f t="shared" si="10"/>
        <v>16:30</v>
      </c>
      <c r="H31" s="194">
        <f t="shared" si="3"/>
        <v>0.19791666666666635</v>
      </c>
      <c r="I31" s="174">
        <f t="shared" si="4"/>
        <v>0.11458333333333337</v>
      </c>
      <c r="J31" s="195">
        <f t="shared" si="5"/>
        <v>0.31249999999999972</v>
      </c>
      <c r="K31" s="60">
        <f t="shared" si="6"/>
        <v>-2.7755575615628914E-16</v>
      </c>
    </row>
    <row r="32" spans="1:11" ht="20.100000000000001" customHeight="1" x14ac:dyDescent="0.25">
      <c r="A32" s="257"/>
      <c r="B32" s="24">
        <f t="shared" si="11"/>
        <v>41105</v>
      </c>
      <c r="C32" s="150">
        <f t="shared" si="11"/>
        <v>41532</v>
      </c>
      <c r="D32" s="166">
        <v>0.35416666666666702</v>
      </c>
      <c r="E32" s="153" t="str">
        <f t="shared" si="8"/>
        <v>13:15</v>
      </c>
      <c r="F32" s="153" t="str">
        <f t="shared" si="9"/>
        <v>13:45</v>
      </c>
      <c r="G32" s="205" t="str">
        <f t="shared" si="10"/>
        <v>16:30</v>
      </c>
      <c r="H32" s="194">
        <f t="shared" si="3"/>
        <v>0.19791666666666635</v>
      </c>
      <c r="I32" s="174">
        <f t="shared" si="4"/>
        <v>0.11458333333333337</v>
      </c>
      <c r="J32" s="195">
        <f t="shared" si="5"/>
        <v>0.31249999999999972</v>
      </c>
      <c r="K32" s="60">
        <f t="shared" si="6"/>
        <v>-2.7755575615628914E-16</v>
      </c>
    </row>
    <row r="33" spans="1:12" ht="20.100000000000001" customHeight="1" x14ac:dyDescent="0.25">
      <c r="A33" s="257"/>
      <c r="B33" s="24">
        <f t="shared" si="11"/>
        <v>41106</v>
      </c>
      <c r="C33" s="150">
        <f t="shared" si="11"/>
        <v>41533</v>
      </c>
      <c r="D33" s="166">
        <v>0.35416666666666702</v>
      </c>
      <c r="E33" s="153" t="str">
        <f t="shared" si="8"/>
        <v>13:15</v>
      </c>
      <c r="F33" s="153" t="str">
        <f t="shared" si="9"/>
        <v>13:45</v>
      </c>
      <c r="G33" s="205" t="str">
        <f t="shared" si="10"/>
        <v>16:30</v>
      </c>
      <c r="H33" s="194">
        <f t="shared" si="3"/>
        <v>0.19791666666666635</v>
      </c>
      <c r="I33" s="174">
        <f t="shared" si="4"/>
        <v>0.11458333333333337</v>
      </c>
      <c r="J33" s="195">
        <f t="shared" si="5"/>
        <v>0.31249999999999972</v>
      </c>
      <c r="K33" s="60">
        <f t="shared" si="6"/>
        <v>-2.7755575615628914E-16</v>
      </c>
    </row>
    <row r="34" spans="1:12" ht="20.100000000000001" customHeight="1" x14ac:dyDescent="0.25">
      <c r="A34" s="257"/>
      <c r="B34" s="24">
        <f t="shared" si="11"/>
        <v>41107</v>
      </c>
      <c r="C34" s="150">
        <f t="shared" si="11"/>
        <v>41534</v>
      </c>
      <c r="D34" s="166">
        <v>0.35416666666666702</v>
      </c>
      <c r="E34" s="153" t="str">
        <f t="shared" si="8"/>
        <v>13:15</v>
      </c>
      <c r="F34" s="153" t="str">
        <f t="shared" si="9"/>
        <v>13:45</v>
      </c>
      <c r="G34" s="205" t="str">
        <f t="shared" si="10"/>
        <v>17:00</v>
      </c>
      <c r="H34" s="194">
        <f t="shared" si="3"/>
        <v>0.19791666666666635</v>
      </c>
      <c r="I34" s="174">
        <f t="shared" si="4"/>
        <v>0.13541666666666674</v>
      </c>
      <c r="J34" s="195">
        <f t="shared" si="5"/>
        <v>0.33333333333333309</v>
      </c>
      <c r="K34" s="60">
        <f t="shared" si="6"/>
        <v>-2.2204460492503131E-16</v>
      </c>
    </row>
    <row r="35" spans="1:12" ht="20.100000000000001" customHeight="1" x14ac:dyDescent="0.25">
      <c r="A35" s="257"/>
      <c r="B35" s="24">
        <f>B34+1</f>
        <v>41108</v>
      </c>
      <c r="C35" s="150">
        <f t="shared" ref="C35:C36" si="12">C34+1</f>
        <v>41535</v>
      </c>
      <c r="D35" s="166">
        <v>0.35416666666666702</v>
      </c>
      <c r="E35" s="153" t="str">
        <f t="shared" si="8"/>
        <v>13:15</v>
      </c>
      <c r="F35" s="153" t="str">
        <f t="shared" si="9"/>
        <v>13:45</v>
      </c>
      <c r="G35" s="205" t="str">
        <f t="shared" si="10"/>
        <v>17:00</v>
      </c>
      <c r="H35" s="194">
        <f t="shared" si="3"/>
        <v>0.19791666666666635</v>
      </c>
      <c r="I35" s="174">
        <f t="shared" si="4"/>
        <v>0.13541666666666674</v>
      </c>
      <c r="J35" s="195">
        <f t="shared" si="5"/>
        <v>0.33333333333333309</v>
      </c>
      <c r="K35" s="60">
        <f t="shared" si="6"/>
        <v>-2.2204460492503131E-16</v>
      </c>
    </row>
    <row r="36" spans="1:12" ht="20.100000000000001" customHeight="1" thickBot="1" x14ac:dyDescent="0.3">
      <c r="A36" s="258"/>
      <c r="B36" s="171">
        <f t="shared" ref="B36" si="13">B35+1</f>
        <v>41109</v>
      </c>
      <c r="C36" s="172">
        <f t="shared" si="12"/>
        <v>41536</v>
      </c>
      <c r="D36" s="167">
        <v>0.35416666666666702</v>
      </c>
      <c r="E36" s="154" t="str">
        <f t="shared" si="8"/>
        <v>12:00</v>
      </c>
      <c r="F36" s="154" t="str">
        <f t="shared" si="9"/>
        <v>12:00</v>
      </c>
      <c r="G36" s="206" t="str">
        <f t="shared" si="10"/>
        <v>12:00</v>
      </c>
      <c r="H36" s="196">
        <f t="shared" si="3"/>
        <v>0.14583333333333298</v>
      </c>
      <c r="I36" s="175">
        <f t="shared" si="4"/>
        <v>0</v>
      </c>
      <c r="J36" s="197">
        <f t="shared" si="5"/>
        <v>0.14583333333333298</v>
      </c>
      <c r="K36" s="60">
        <f t="shared" si="6"/>
        <v>-3.6082248300317588E-16</v>
      </c>
    </row>
    <row r="37" spans="1:12" ht="16.5" thickBot="1" x14ac:dyDescent="0.3">
      <c r="B37" s="276" t="s">
        <v>25</v>
      </c>
      <c r="C37" s="277"/>
      <c r="D37" s="277"/>
      <c r="E37" s="277"/>
      <c r="F37" s="277"/>
      <c r="G37" s="277"/>
      <c r="H37" s="277"/>
      <c r="I37" s="277"/>
      <c r="J37" s="277"/>
      <c r="K37" s="168">
        <f>SUM(K6:K36)</f>
        <v>-7.6327832942979512E-15</v>
      </c>
      <c r="L37" s="159" t="s">
        <v>53</v>
      </c>
    </row>
    <row r="38" spans="1:12" ht="16.5" thickBot="1" x14ac:dyDescent="0.3">
      <c r="C38" s="4"/>
    </row>
    <row r="39" spans="1:12" x14ac:dyDescent="0.25">
      <c r="B39" s="280" t="s">
        <v>49</v>
      </c>
      <c r="C39" s="278" t="s">
        <v>50</v>
      </c>
      <c r="D39" s="160"/>
      <c r="E39" s="157" t="s">
        <v>51</v>
      </c>
    </row>
    <row r="40" spans="1:12" ht="16.5" thickBot="1" x14ac:dyDescent="0.3">
      <c r="B40" s="281"/>
      <c r="C40" s="279"/>
      <c r="D40" s="161"/>
      <c r="E40" s="158" t="s">
        <v>48</v>
      </c>
    </row>
    <row r="41" spans="1:12" x14ac:dyDescent="0.25">
      <c r="C41" s="4"/>
    </row>
    <row r="42" spans="1:12" x14ac:dyDescent="0.25">
      <c r="C42" s="4"/>
    </row>
    <row r="43" spans="1:12" x14ac:dyDescent="0.25">
      <c r="C43" s="4"/>
    </row>
    <row r="44" spans="1:12" x14ac:dyDescent="0.25">
      <c r="C44" s="4"/>
    </row>
    <row r="45" spans="1:12" x14ac:dyDescent="0.25">
      <c r="C45" s="4"/>
    </row>
    <row r="46" spans="1:12" x14ac:dyDescent="0.25">
      <c r="C46" s="4"/>
    </row>
    <row r="47" spans="1:12" x14ac:dyDescent="0.25">
      <c r="C47" s="4"/>
    </row>
    <row r="48" spans="1:12" x14ac:dyDescent="0.25">
      <c r="C48" s="4"/>
    </row>
    <row r="49" spans="3:3" x14ac:dyDescent="0.25">
      <c r="C49" s="4"/>
    </row>
    <row r="50" spans="3:3" x14ac:dyDescent="0.25">
      <c r="C50" s="4"/>
    </row>
    <row r="51" spans="3:3" x14ac:dyDescent="0.25">
      <c r="C51" s="4"/>
    </row>
    <row r="52" spans="3:3" x14ac:dyDescent="0.25">
      <c r="C52" s="4"/>
    </row>
    <row r="53" spans="3:3" x14ac:dyDescent="0.25">
      <c r="C53" s="4"/>
    </row>
    <row r="54" spans="3:3" x14ac:dyDescent="0.25">
      <c r="C54" s="4"/>
    </row>
    <row r="55" spans="3:3" x14ac:dyDescent="0.25">
      <c r="C55" s="4"/>
    </row>
    <row r="56" spans="3:3" x14ac:dyDescent="0.25">
      <c r="C56" s="4"/>
    </row>
    <row r="57" spans="3:3" x14ac:dyDescent="0.25">
      <c r="C57" s="4"/>
    </row>
    <row r="58" spans="3:3" x14ac:dyDescent="0.25">
      <c r="C58" s="4"/>
    </row>
    <row r="59" spans="3:3" x14ac:dyDescent="0.25">
      <c r="C59" s="4"/>
    </row>
    <row r="60" spans="3:3" x14ac:dyDescent="0.25">
      <c r="C60" s="4"/>
    </row>
    <row r="61" spans="3:3" x14ac:dyDescent="0.25">
      <c r="C61" s="4"/>
    </row>
    <row r="62" spans="3:3" x14ac:dyDescent="0.25">
      <c r="C62" s="4"/>
    </row>
    <row r="63" spans="3:3" x14ac:dyDescent="0.25">
      <c r="C63" s="4"/>
    </row>
    <row r="64" spans="3:3" x14ac:dyDescent="0.25">
      <c r="C64" s="4"/>
    </row>
    <row r="65" spans="3:3" x14ac:dyDescent="0.25">
      <c r="C65" s="4"/>
    </row>
    <row r="66" spans="3:3" x14ac:dyDescent="0.25">
      <c r="C66" s="4"/>
    </row>
    <row r="67" spans="3:3" x14ac:dyDescent="0.25">
      <c r="C67" s="4"/>
    </row>
    <row r="68" spans="3:3" x14ac:dyDescent="0.25">
      <c r="C68" s="4"/>
    </row>
    <row r="69" spans="3:3" x14ac:dyDescent="0.25">
      <c r="C69" s="4"/>
    </row>
    <row r="70" spans="3:3" x14ac:dyDescent="0.25">
      <c r="C70" s="4"/>
    </row>
    <row r="71" spans="3:3" x14ac:dyDescent="0.25">
      <c r="C71" s="4"/>
    </row>
    <row r="72" spans="3:3" x14ac:dyDescent="0.25">
      <c r="C72" s="4"/>
    </row>
    <row r="73" spans="3:3" x14ac:dyDescent="0.25">
      <c r="C73" s="4"/>
    </row>
    <row r="74" spans="3:3" x14ac:dyDescent="0.25">
      <c r="C74" s="4"/>
    </row>
    <row r="75" spans="3:3" x14ac:dyDescent="0.25">
      <c r="C75" s="4"/>
    </row>
    <row r="76" spans="3:3" x14ac:dyDescent="0.25">
      <c r="C76" s="4"/>
    </row>
    <row r="77" spans="3:3" x14ac:dyDescent="0.25">
      <c r="C77" s="4"/>
    </row>
    <row r="78" spans="3:3" x14ac:dyDescent="0.25">
      <c r="C78" s="4"/>
    </row>
    <row r="79" spans="3:3" x14ac:dyDescent="0.25">
      <c r="C79" s="4"/>
    </row>
    <row r="80" spans="3:3" x14ac:dyDescent="0.25">
      <c r="C80" s="4"/>
    </row>
    <row r="81" spans="3:3" x14ac:dyDescent="0.25">
      <c r="C81" s="4"/>
    </row>
    <row r="82" spans="3:3" x14ac:dyDescent="0.25">
      <c r="C82" s="4"/>
    </row>
    <row r="83" spans="3:3" x14ac:dyDescent="0.25">
      <c r="C83" s="4"/>
    </row>
    <row r="84" spans="3:3" x14ac:dyDescent="0.25">
      <c r="C84" s="4"/>
    </row>
    <row r="85" spans="3:3" x14ac:dyDescent="0.25">
      <c r="C85" s="4"/>
    </row>
    <row r="86" spans="3:3" x14ac:dyDescent="0.25">
      <c r="C86" s="4"/>
    </row>
    <row r="87" spans="3:3" x14ac:dyDescent="0.25">
      <c r="C87" s="4"/>
    </row>
    <row r="88" spans="3:3" x14ac:dyDescent="0.25">
      <c r="C88" s="4"/>
    </row>
    <row r="89" spans="3:3" x14ac:dyDescent="0.25">
      <c r="C89" s="4"/>
    </row>
    <row r="90" spans="3:3" x14ac:dyDescent="0.25">
      <c r="C90" s="4"/>
    </row>
    <row r="91" spans="3:3" x14ac:dyDescent="0.25">
      <c r="C91" s="4"/>
    </row>
    <row r="92" spans="3:3" x14ac:dyDescent="0.25">
      <c r="C92" s="4"/>
    </row>
    <row r="93" spans="3:3" x14ac:dyDescent="0.25">
      <c r="C93" s="4"/>
    </row>
    <row r="94" spans="3:3" x14ac:dyDescent="0.25">
      <c r="C94" s="4"/>
    </row>
    <row r="95" spans="3:3" x14ac:dyDescent="0.25">
      <c r="C95" s="4"/>
    </row>
    <row r="96" spans="3:3" x14ac:dyDescent="0.25">
      <c r="C96" s="4"/>
    </row>
    <row r="97" spans="3:3" x14ac:dyDescent="0.25">
      <c r="C97" s="4"/>
    </row>
    <row r="98" spans="3:3" x14ac:dyDescent="0.25">
      <c r="C98" s="4"/>
    </row>
    <row r="99" spans="3:3" x14ac:dyDescent="0.25">
      <c r="C99" s="4"/>
    </row>
    <row r="100" spans="3:3" x14ac:dyDescent="0.25">
      <c r="C100" s="4"/>
    </row>
  </sheetData>
  <mergeCells count="6">
    <mergeCell ref="A1:K1"/>
    <mergeCell ref="A6:A16"/>
    <mergeCell ref="A17:A36"/>
    <mergeCell ref="B37:J37"/>
    <mergeCell ref="B39:B40"/>
    <mergeCell ref="C39:C40"/>
  </mergeCells>
  <conditionalFormatting sqref="K6:K36">
    <cfRule type="cellIs" dxfId="176" priority="1" stopIfTrue="1" operator="equal">
      <formula>""</formula>
    </cfRule>
    <cfRule type="cellIs" dxfId="175" priority="2" stopIfTrue="1" operator="lessThan">
      <formula>0</formula>
    </cfRule>
    <cfRule type="cellIs" dxfId="174" priority="3" stopIfTrue="1" operator="greaterThan">
      <formula>0</formula>
    </cfRule>
    <cfRule type="cellIs" dxfId="173" priority="4" operator="equal">
      <formula>"abs"</formula>
    </cfRule>
  </conditionalFormatting>
  <conditionalFormatting sqref="I16:J16 H14:H16">
    <cfRule type="expression" dxfId="172" priority="10" stopIfTrue="1">
      <formula>MONTH($B$14)&lt;&gt;$D$3</formula>
    </cfRule>
  </conditionalFormatting>
  <conditionalFormatting sqref="I15:J15">
    <cfRule type="expression" dxfId="171" priority="9" stopIfTrue="1">
      <formula>MONTH($B$14)&lt;&gt;$D$3</formula>
    </cfRule>
  </conditionalFormatting>
  <conditionalFormatting sqref="I14:J14">
    <cfRule type="expression" dxfId="170" priority="8" stopIfTrue="1">
      <formula>MONTH($B$14)&lt;&gt;$D$3</formula>
    </cfRule>
  </conditionalFormatting>
  <conditionalFormatting sqref="B14:C14">
    <cfRule type="expression" dxfId="169" priority="7" stopIfTrue="1">
      <formula>MONTH($B$14)&lt;&gt;$D$3</formula>
    </cfRule>
  </conditionalFormatting>
  <conditionalFormatting sqref="B15:C15">
    <cfRule type="expression" dxfId="168" priority="6" stopIfTrue="1">
      <formula>MONTH($B$15)&lt;&gt;$D$3</formula>
    </cfRule>
  </conditionalFormatting>
  <conditionalFormatting sqref="B16:C16">
    <cfRule type="expression" dxfId="167" priority="5" stopIfTrue="1">
      <formula>MONTH($B$16)&lt;&gt;$D$3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'L:\02-Comptabilité\HEURES SUPPL\MAGASINIERS\[MAGASINIERS HEURES SUPPL JANV_FEV 2016.xlsx]source'!#REF!</xm:f>
          </x14:formula1>
          <xm:sqref>A1</xm:sqref>
        </x14:dataValidation>
        <x14:dataValidation type="list" allowBlank="1" showInputMessage="1" showErrorMessage="1">
          <x14:formula1>
            <xm:f>'L:\02-Comptabilité\HEURES SUPPL\MAGASINIERS\[MAGASINIERS HEURES SUPPL JANV_FEV 2016.xlsx]source'!#REF!</xm:f>
          </x14:formula1>
          <xm:sqref>L37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100"/>
  <sheetViews>
    <sheetView showZeros="0" topLeftCell="A16" workbookViewId="0">
      <selection activeCell="D39" sqref="D39"/>
    </sheetView>
  </sheetViews>
  <sheetFormatPr baseColWidth="10" defaultRowHeight="15.75" x14ac:dyDescent="0.25"/>
  <cols>
    <col min="1" max="1" width="2.625" style="1" bestFit="1" customWidth="1"/>
    <col min="2" max="2" width="9.75" style="70" customWidth="1"/>
    <col min="3" max="3" width="8.875" style="1" bestFit="1" customWidth="1"/>
    <col min="4" max="8" width="11" style="1"/>
    <col min="9" max="9" width="11" style="9"/>
    <col min="10" max="10" width="11" style="8"/>
    <col min="11" max="11" width="11.375" style="1" bestFit="1" customWidth="1"/>
    <col min="12" max="12" width="11" style="1"/>
    <col min="13" max="13" width="12.875" style="1" bestFit="1" customWidth="1"/>
    <col min="14" max="16384" width="11" style="1"/>
  </cols>
  <sheetData>
    <row r="1" spans="1:14" ht="20.25" customHeight="1" thickBot="1" x14ac:dyDescent="0.3">
      <c r="A1" s="253" t="s">
        <v>2</v>
      </c>
      <c r="B1" s="254"/>
      <c r="C1" s="254"/>
      <c r="D1" s="254"/>
      <c r="E1" s="254"/>
      <c r="F1" s="254"/>
      <c r="G1" s="254"/>
      <c r="H1" s="254"/>
      <c r="I1" s="254"/>
      <c r="J1" s="254"/>
      <c r="K1" s="255"/>
    </row>
    <row r="2" spans="1:14" ht="16.5" thickBot="1" x14ac:dyDescent="0.3"/>
    <row r="3" spans="1:14" ht="16.5" thickBot="1" x14ac:dyDescent="0.3">
      <c r="B3" s="71" t="s">
        <v>13</v>
      </c>
      <c r="C3" s="74">
        <v>21</v>
      </c>
      <c r="D3" s="10">
        <f>CAROLE!D3</f>
        <v>6</v>
      </c>
      <c r="E3" s="11">
        <f>CAROLE!E3</f>
        <v>2016</v>
      </c>
      <c r="F3" s="118" t="s">
        <v>14</v>
      </c>
      <c r="G3" s="74">
        <v>20</v>
      </c>
      <c r="H3" s="10">
        <f>CAROLE!H3</f>
        <v>7</v>
      </c>
      <c r="I3" s="11">
        <f>CAROLE!I3</f>
        <v>2016</v>
      </c>
      <c r="J3" s="53" t="s">
        <v>26</v>
      </c>
      <c r="K3" s="66">
        <v>0.29166666666666669</v>
      </c>
    </row>
    <row r="4" spans="1:14" ht="16.5" thickBot="1" x14ac:dyDescent="0.3"/>
    <row r="5" spans="1:14" s="2" customFormat="1" ht="48" thickBot="1" x14ac:dyDescent="0.3">
      <c r="A5" s="14"/>
      <c r="B5" s="72" t="s">
        <v>23</v>
      </c>
      <c r="C5" s="25" t="s">
        <v>24</v>
      </c>
      <c r="D5" s="26" t="s">
        <v>15</v>
      </c>
      <c r="E5" s="29" t="s">
        <v>17</v>
      </c>
      <c r="F5" s="34" t="s">
        <v>16</v>
      </c>
      <c r="G5" s="185" t="s">
        <v>18</v>
      </c>
      <c r="H5" s="190" t="s">
        <v>20</v>
      </c>
      <c r="I5" s="13" t="s">
        <v>22</v>
      </c>
      <c r="J5" s="191" t="s">
        <v>19</v>
      </c>
      <c r="K5" s="151" t="s">
        <v>21</v>
      </c>
    </row>
    <row r="6" spans="1:14" ht="20.100000000000001" customHeight="1" x14ac:dyDescent="0.25">
      <c r="A6" s="256">
        <f>D3</f>
        <v>6</v>
      </c>
      <c r="B6" s="20">
        <f>DATE($E$3,$D$3,21)</f>
        <v>41080</v>
      </c>
      <c r="C6" s="148">
        <f>DATE($E$3,$D$3,21)</f>
        <v>41080</v>
      </c>
      <c r="D6" s="165">
        <v>0.35416666666666669</v>
      </c>
      <c r="E6" s="152">
        <v>0.54166666666666663</v>
      </c>
      <c r="F6" s="152">
        <v>0.57291666666666663</v>
      </c>
      <c r="G6" s="186">
        <v>0.67708333333333304</v>
      </c>
      <c r="H6" s="192">
        <f t="shared" ref="H6:H36" si="0">E6-D6</f>
        <v>0.18749999999999994</v>
      </c>
      <c r="I6" s="173">
        <f>G6-F6</f>
        <v>0.10416666666666641</v>
      </c>
      <c r="J6" s="193">
        <f t="shared" ref="J6:J36" si="1">H6+I6</f>
        <v>0.29166666666666635</v>
      </c>
      <c r="K6" s="59">
        <f t="shared" ref="K6:K36" si="2">J6-$K$3</f>
        <v>0</v>
      </c>
    </row>
    <row r="7" spans="1:14" ht="20.100000000000001" customHeight="1" x14ac:dyDescent="0.25">
      <c r="A7" s="257"/>
      <c r="B7" s="21">
        <f>B6+1</f>
        <v>41081</v>
      </c>
      <c r="C7" s="149">
        <f>C6+1</f>
        <v>41081</v>
      </c>
      <c r="D7" s="166">
        <v>0.35416666666666669</v>
      </c>
      <c r="E7" s="153">
        <v>0.54166666666666663</v>
      </c>
      <c r="F7" s="153">
        <v>0.57291666666666663</v>
      </c>
      <c r="G7" s="187">
        <v>0.67708333333333337</v>
      </c>
      <c r="H7" s="194">
        <f t="shared" si="0"/>
        <v>0.18749999999999994</v>
      </c>
      <c r="I7" s="174">
        <f t="shared" ref="I7:I36" si="3">G7-F7</f>
        <v>0.10416666666666674</v>
      </c>
      <c r="J7" s="195">
        <f t="shared" si="1"/>
        <v>0.29166666666666669</v>
      </c>
      <c r="K7" s="60">
        <f t="shared" si="2"/>
        <v>0</v>
      </c>
      <c r="M7" s="6"/>
      <c r="N7" s="6"/>
    </row>
    <row r="8" spans="1:14" ht="20.100000000000001" customHeight="1" x14ac:dyDescent="0.25">
      <c r="A8" s="257"/>
      <c r="B8" s="21">
        <f t="shared" ref="B8:C16" si="4">B7+1</f>
        <v>41082</v>
      </c>
      <c r="C8" s="149">
        <f t="shared" si="4"/>
        <v>41082</v>
      </c>
      <c r="D8" s="166">
        <v>0.35416666666666669</v>
      </c>
      <c r="E8" s="153">
        <v>0.54166666666666663</v>
      </c>
      <c r="F8" s="153">
        <v>0.57291666666666663</v>
      </c>
      <c r="G8" s="187">
        <v>0.67708333333333304</v>
      </c>
      <c r="H8" s="194">
        <f t="shared" si="0"/>
        <v>0.18749999999999994</v>
      </c>
      <c r="I8" s="174">
        <f t="shared" si="3"/>
        <v>0.10416666666666641</v>
      </c>
      <c r="J8" s="195">
        <f t="shared" si="1"/>
        <v>0.29166666666666635</v>
      </c>
      <c r="K8" s="60">
        <f t="shared" si="2"/>
        <v>0</v>
      </c>
      <c r="L8" s="7"/>
      <c r="M8" s="7"/>
    </row>
    <row r="9" spans="1:14" ht="20.100000000000001" customHeight="1" x14ac:dyDescent="0.25">
      <c r="A9" s="257"/>
      <c r="B9" s="21">
        <f t="shared" si="4"/>
        <v>41083</v>
      </c>
      <c r="C9" s="149">
        <f t="shared" si="4"/>
        <v>41083</v>
      </c>
      <c r="D9" s="166">
        <v>0.35416666666666669</v>
      </c>
      <c r="E9" s="153">
        <v>0.54166666666666663</v>
      </c>
      <c r="F9" s="153">
        <v>0.57291666666666663</v>
      </c>
      <c r="G9" s="187">
        <v>0.67708333333333304</v>
      </c>
      <c r="H9" s="194">
        <f t="shared" si="0"/>
        <v>0.18749999999999994</v>
      </c>
      <c r="I9" s="174">
        <f t="shared" si="3"/>
        <v>0.10416666666666641</v>
      </c>
      <c r="J9" s="195">
        <f t="shared" si="1"/>
        <v>0.29166666666666635</v>
      </c>
      <c r="K9" s="60">
        <f t="shared" si="2"/>
        <v>0</v>
      </c>
      <c r="L9" s="49"/>
      <c r="M9" s="7"/>
    </row>
    <row r="10" spans="1:14" ht="20.100000000000001" customHeight="1" x14ac:dyDescent="0.25">
      <c r="A10" s="257"/>
      <c r="B10" s="21">
        <f t="shared" si="4"/>
        <v>41084</v>
      </c>
      <c r="C10" s="149">
        <f t="shared" si="4"/>
        <v>41084</v>
      </c>
      <c r="D10" s="166">
        <v>0.35416666666666702</v>
      </c>
      <c r="E10" s="153">
        <v>0.54166666666666696</v>
      </c>
      <c r="F10" s="153">
        <v>0.57291666666666696</v>
      </c>
      <c r="G10" s="187">
        <v>0.67708333333333304</v>
      </c>
      <c r="H10" s="194">
        <f t="shared" si="0"/>
        <v>0.18749999999999994</v>
      </c>
      <c r="I10" s="174">
        <f t="shared" si="3"/>
        <v>0.10416666666666607</v>
      </c>
      <c r="J10" s="195">
        <f t="shared" si="1"/>
        <v>0.29166666666666602</v>
      </c>
      <c r="K10" s="60">
        <f t="shared" si="2"/>
        <v>-6.6613381477509392E-16</v>
      </c>
    </row>
    <row r="11" spans="1:14" ht="20.100000000000001" customHeight="1" x14ac:dyDescent="0.25">
      <c r="A11" s="257"/>
      <c r="B11" s="21">
        <f t="shared" si="4"/>
        <v>41085</v>
      </c>
      <c r="C11" s="149">
        <f t="shared" si="4"/>
        <v>41085</v>
      </c>
      <c r="D11" s="166">
        <v>0.35416666666666702</v>
      </c>
      <c r="E11" s="153">
        <v>0.54166666666666696</v>
      </c>
      <c r="F11" s="153">
        <v>0.57291666666666696</v>
      </c>
      <c r="G11" s="187">
        <v>0.67708333333333304</v>
      </c>
      <c r="H11" s="194">
        <f t="shared" si="0"/>
        <v>0.18749999999999994</v>
      </c>
      <c r="I11" s="174">
        <f t="shared" si="3"/>
        <v>0.10416666666666607</v>
      </c>
      <c r="J11" s="195">
        <f t="shared" si="1"/>
        <v>0.29166666666666602</v>
      </c>
      <c r="K11" s="60">
        <f t="shared" si="2"/>
        <v>-6.6613381477509392E-16</v>
      </c>
    </row>
    <row r="12" spans="1:14" ht="20.100000000000001" customHeight="1" x14ac:dyDescent="0.25">
      <c r="A12" s="257"/>
      <c r="B12" s="21">
        <f t="shared" si="4"/>
        <v>41086</v>
      </c>
      <c r="C12" s="149">
        <f t="shared" si="4"/>
        <v>41086</v>
      </c>
      <c r="D12" s="166">
        <v>0.35416666666666702</v>
      </c>
      <c r="E12" s="153">
        <v>0.54166666666666696</v>
      </c>
      <c r="F12" s="153">
        <v>0.57291666666666696</v>
      </c>
      <c r="G12" s="187">
        <v>0.67708333333333304</v>
      </c>
      <c r="H12" s="194">
        <f t="shared" si="0"/>
        <v>0.18749999999999994</v>
      </c>
      <c r="I12" s="174">
        <f t="shared" si="3"/>
        <v>0.10416666666666607</v>
      </c>
      <c r="J12" s="195">
        <f t="shared" si="1"/>
        <v>0.29166666666666602</v>
      </c>
      <c r="K12" s="60">
        <f t="shared" si="2"/>
        <v>-6.6613381477509392E-16</v>
      </c>
      <c r="M12" s="3"/>
    </row>
    <row r="13" spans="1:14" ht="20.100000000000001" customHeight="1" x14ac:dyDescent="0.25">
      <c r="A13" s="257"/>
      <c r="B13" s="21">
        <f t="shared" si="4"/>
        <v>41087</v>
      </c>
      <c r="C13" s="149">
        <f t="shared" si="4"/>
        <v>41087</v>
      </c>
      <c r="D13" s="166">
        <v>0.35416666666666702</v>
      </c>
      <c r="E13" s="153">
        <v>0.54166666666666696</v>
      </c>
      <c r="F13" s="153">
        <v>0.57291666666666696</v>
      </c>
      <c r="G13" s="187">
        <v>0.67708333333333304</v>
      </c>
      <c r="H13" s="194">
        <f t="shared" si="0"/>
        <v>0.18749999999999994</v>
      </c>
      <c r="I13" s="174">
        <f t="shared" si="3"/>
        <v>0.10416666666666607</v>
      </c>
      <c r="J13" s="195">
        <f t="shared" si="1"/>
        <v>0.29166666666666602</v>
      </c>
      <c r="K13" s="60">
        <f t="shared" si="2"/>
        <v>-6.6613381477509392E-16</v>
      </c>
      <c r="M13" s="3"/>
    </row>
    <row r="14" spans="1:14" ht="20.100000000000001" customHeight="1" x14ac:dyDescent="0.25">
      <c r="A14" s="257"/>
      <c r="B14" s="21">
        <f t="shared" si="4"/>
        <v>41088</v>
      </c>
      <c r="C14" s="149">
        <f t="shared" si="4"/>
        <v>41088</v>
      </c>
      <c r="D14" s="166">
        <v>0.35416666666666702</v>
      </c>
      <c r="E14" s="153">
        <v>0.54166666666666696</v>
      </c>
      <c r="F14" s="153">
        <v>0.57291666666666696</v>
      </c>
      <c r="G14" s="187">
        <v>0.67708333333333304</v>
      </c>
      <c r="H14" s="194">
        <f t="shared" si="0"/>
        <v>0.18749999999999994</v>
      </c>
      <c r="I14" s="174">
        <f t="shared" si="3"/>
        <v>0.10416666666666607</v>
      </c>
      <c r="J14" s="195">
        <f t="shared" si="1"/>
        <v>0.29166666666666602</v>
      </c>
      <c r="K14" s="60">
        <f t="shared" si="2"/>
        <v>-6.6613381477509392E-16</v>
      </c>
    </row>
    <row r="15" spans="1:14" ht="20.100000000000001" customHeight="1" x14ac:dyDescent="0.25">
      <c r="A15" s="257"/>
      <c r="B15" s="21">
        <f t="shared" si="4"/>
        <v>41089</v>
      </c>
      <c r="C15" s="149">
        <f t="shared" si="4"/>
        <v>41089</v>
      </c>
      <c r="D15" s="166">
        <v>0.35416666666666702</v>
      </c>
      <c r="E15" s="153">
        <v>0.54166666666666696</v>
      </c>
      <c r="F15" s="153">
        <v>0.57291666666666696</v>
      </c>
      <c r="G15" s="187">
        <v>0.67708333333333304</v>
      </c>
      <c r="H15" s="194">
        <f t="shared" si="0"/>
        <v>0.18749999999999994</v>
      </c>
      <c r="I15" s="174">
        <f t="shared" si="3"/>
        <v>0.10416666666666607</v>
      </c>
      <c r="J15" s="195">
        <f t="shared" si="1"/>
        <v>0.29166666666666602</v>
      </c>
      <c r="K15" s="60">
        <f t="shared" si="2"/>
        <v>-6.6613381477509392E-16</v>
      </c>
    </row>
    <row r="16" spans="1:14" ht="20.100000000000001" customHeight="1" thickBot="1" x14ac:dyDescent="0.3">
      <c r="A16" s="258"/>
      <c r="B16" s="163">
        <f t="shared" si="4"/>
        <v>41090</v>
      </c>
      <c r="C16" s="164">
        <f t="shared" si="4"/>
        <v>41090</v>
      </c>
      <c r="D16" s="167">
        <v>0.35416666666666702</v>
      </c>
      <c r="E16" s="154">
        <v>0.54166666666666696</v>
      </c>
      <c r="F16" s="154">
        <v>0.57291666666666696</v>
      </c>
      <c r="G16" s="188">
        <v>0.67708333333333304</v>
      </c>
      <c r="H16" s="196">
        <f t="shared" si="0"/>
        <v>0.18749999999999994</v>
      </c>
      <c r="I16" s="175">
        <f t="shared" si="3"/>
        <v>0.10416666666666607</v>
      </c>
      <c r="J16" s="197">
        <f t="shared" si="1"/>
        <v>0.29166666666666602</v>
      </c>
      <c r="K16" s="61">
        <f t="shared" si="2"/>
        <v>-6.6613381477509392E-16</v>
      </c>
    </row>
    <row r="17" spans="1:11" ht="20.100000000000001" customHeight="1" x14ac:dyDescent="0.25">
      <c r="A17" s="259">
        <f>H3</f>
        <v>7</v>
      </c>
      <c r="B17" s="169">
        <f>DATE($I$3,$H$3,1)</f>
        <v>41090</v>
      </c>
      <c r="C17" s="170">
        <f>DATE($I$3,$G$3+1,1)</f>
        <v>41517</v>
      </c>
      <c r="D17" s="176">
        <v>0.35416666666666702</v>
      </c>
      <c r="E17" s="155">
        <v>0.54166666666666696</v>
      </c>
      <c r="F17" s="155">
        <v>0.57291666666666696</v>
      </c>
      <c r="G17" s="189">
        <v>0.67708333333333337</v>
      </c>
      <c r="H17" s="198">
        <f t="shared" si="0"/>
        <v>0.18749999999999994</v>
      </c>
      <c r="I17" s="177">
        <f t="shared" si="3"/>
        <v>0.10416666666666641</v>
      </c>
      <c r="J17" s="199">
        <f t="shared" si="1"/>
        <v>0.29166666666666635</v>
      </c>
      <c r="K17" s="62">
        <f t="shared" si="2"/>
        <v>0</v>
      </c>
    </row>
    <row r="18" spans="1:11" ht="20.100000000000001" customHeight="1" x14ac:dyDescent="0.25">
      <c r="A18" s="257"/>
      <c r="B18" s="24">
        <f>B17+1</f>
        <v>41091</v>
      </c>
      <c r="C18" s="150">
        <f>C17+1</f>
        <v>41518</v>
      </c>
      <c r="D18" s="166">
        <v>0.35416666666666702</v>
      </c>
      <c r="E18" s="153">
        <v>0.54166666666666696</v>
      </c>
      <c r="F18" s="153">
        <v>0.57291666666666696</v>
      </c>
      <c r="G18" s="187">
        <v>0.67708333333333337</v>
      </c>
      <c r="H18" s="194">
        <f t="shared" si="0"/>
        <v>0.18749999999999994</v>
      </c>
      <c r="I18" s="174">
        <f t="shared" si="3"/>
        <v>0.10416666666666641</v>
      </c>
      <c r="J18" s="195">
        <f t="shared" si="1"/>
        <v>0.29166666666666635</v>
      </c>
      <c r="K18" s="60">
        <f t="shared" si="2"/>
        <v>0</v>
      </c>
    </row>
    <row r="19" spans="1:11" ht="20.100000000000001" customHeight="1" x14ac:dyDescent="0.25">
      <c r="A19" s="257"/>
      <c r="B19" s="24">
        <f t="shared" ref="B19:C34" si="5">B18+1</f>
        <v>41092</v>
      </c>
      <c r="C19" s="150">
        <f t="shared" si="5"/>
        <v>41519</v>
      </c>
      <c r="D19" s="166">
        <v>0.35416666666666702</v>
      </c>
      <c r="E19" s="153">
        <v>0.54166666666666663</v>
      </c>
      <c r="F19" s="153">
        <v>0.57291666666666663</v>
      </c>
      <c r="G19" s="187">
        <v>0.67708333333333337</v>
      </c>
      <c r="H19" s="194">
        <f t="shared" si="0"/>
        <v>0.18749999999999961</v>
      </c>
      <c r="I19" s="174">
        <f t="shared" si="3"/>
        <v>0.10416666666666674</v>
      </c>
      <c r="J19" s="195">
        <f t="shared" si="1"/>
        <v>0.29166666666666635</v>
      </c>
      <c r="K19" s="60">
        <f t="shared" si="2"/>
        <v>0</v>
      </c>
    </row>
    <row r="20" spans="1:11" ht="20.100000000000001" customHeight="1" x14ac:dyDescent="0.25">
      <c r="A20" s="257"/>
      <c r="B20" s="24">
        <f t="shared" si="5"/>
        <v>41093</v>
      </c>
      <c r="C20" s="150">
        <f t="shared" si="5"/>
        <v>41520</v>
      </c>
      <c r="D20" s="166">
        <v>0.35416666666666702</v>
      </c>
      <c r="E20" s="153">
        <v>0.54166666666666696</v>
      </c>
      <c r="F20" s="153">
        <v>0.57291666666666696</v>
      </c>
      <c r="G20" s="187">
        <v>0.67708333333333304</v>
      </c>
      <c r="H20" s="194">
        <f t="shared" si="0"/>
        <v>0.18749999999999994</v>
      </c>
      <c r="I20" s="174">
        <f t="shared" si="3"/>
        <v>0.10416666666666607</v>
      </c>
      <c r="J20" s="195">
        <f t="shared" si="1"/>
        <v>0.29166666666666602</v>
      </c>
      <c r="K20" s="60">
        <f t="shared" si="2"/>
        <v>-6.6613381477509392E-16</v>
      </c>
    </row>
    <row r="21" spans="1:11" ht="20.100000000000001" customHeight="1" x14ac:dyDescent="0.25">
      <c r="A21" s="257"/>
      <c r="B21" s="24">
        <f t="shared" si="5"/>
        <v>41094</v>
      </c>
      <c r="C21" s="150">
        <f t="shared" si="5"/>
        <v>41521</v>
      </c>
      <c r="D21" s="166">
        <v>0.35416666666666702</v>
      </c>
      <c r="E21" s="153">
        <v>0.54166666666666696</v>
      </c>
      <c r="F21" s="153">
        <v>0.57291666666666696</v>
      </c>
      <c r="G21" s="187">
        <v>0.67708333333333304</v>
      </c>
      <c r="H21" s="194">
        <f t="shared" si="0"/>
        <v>0.18749999999999994</v>
      </c>
      <c r="I21" s="174">
        <f t="shared" si="3"/>
        <v>0.10416666666666607</v>
      </c>
      <c r="J21" s="195">
        <f t="shared" si="1"/>
        <v>0.29166666666666602</v>
      </c>
      <c r="K21" s="60">
        <f t="shared" si="2"/>
        <v>-6.6613381477509392E-16</v>
      </c>
    </row>
    <row r="22" spans="1:11" ht="20.100000000000001" customHeight="1" x14ac:dyDescent="0.25">
      <c r="A22" s="257"/>
      <c r="B22" s="24">
        <f t="shared" si="5"/>
        <v>41095</v>
      </c>
      <c r="C22" s="150">
        <f t="shared" si="5"/>
        <v>41522</v>
      </c>
      <c r="D22" s="166">
        <v>0.35416666666666702</v>
      </c>
      <c r="E22" s="153">
        <v>0.54166666666666696</v>
      </c>
      <c r="F22" s="153">
        <v>0.57291666666666696</v>
      </c>
      <c r="G22" s="187">
        <v>0.67708333333333304</v>
      </c>
      <c r="H22" s="194">
        <f t="shared" si="0"/>
        <v>0.18749999999999994</v>
      </c>
      <c r="I22" s="174">
        <f t="shared" si="3"/>
        <v>0.10416666666666607</v>
      </c>
      <c r="J22" s="195">
        <f t="shared" si="1"/>
        <v>0.29166666666666602</v>
      </c>
      <c r="K22" s="60">
        <f t="shared" si="2"/>
        <v>-6.6613381477509392E-16</v>
      </c>
    </row>
    <row r="23" spans="1:11" ht="20.100000000000001" customHeight="1" x14ac:dyDescent="0.25">
      <c r="A23" s="257"/>
      <c r="B23" s="24">
        <f t="shared" si="5"/>
        <v>41096</v>
      </c>
      <c r="C23" s="150">
        <f t="shared" si="5"/>
        <v>41523</v>
      </c>
      <c r="D23" s="166">
        <v>0.35416666666666702</v>
      </c>
      <c r="E23" s="153">
        <v>0.54166666666666696</v>
      </c>
      <c r="F23" s="153">
        <v>0.57291666666666696</v>
      </c>
      <c r="G23" s="187">
        <v>0.67708333333333304</v>
      </c>
      <c r="H23" s="194">
        <f t="shared" si="0"/>
        <v>0.18749999999999994</v>
      </c>
      <c r="I23" s="174">
        <f t="shared" si="3"/>
        <v>0.10416666666666607</v>
      </c>
      <c r="J23" s="195">
        <f t="shared" si="1"/>
        <v>0.29166666666666602</v>
      </c>
      <c r="K23" s="60">
        <f t="shared" si="2"/>
        <v>-6.6613381477509392E-16</v>
      </c>
    </row>
    <row r="24" spans="1:11" ht="20.100000000000001" customHeight="1" x14ac:dyDescent="0.25">
      <c r="A24" s="257"/>
      <c r="B24" s="24">
        <f t="shared" si="5"/>
        <v>41097</v>
      </c>
      <c r="C24" s="150">
        <f t="shared" si="5"/>
        <v>41524</v>
      </c>
      <c r="D24" s="166">
        <v>0.35416666666666702</v>
      </c>
      <c r="E24" s="153">
        <v>0.54166666666666696</v>
      </c>
      <c r="F24" s="153">
        <v>0.57291666666666696</v>
      </c>
      <c r="G24" s="187">
        <v>0.67708333333333304</v>
      </c>
      <c r="H24" s="194">
        <f t="shared" si="0"/>
        <v>0.18749999999999994</v>
      </c>
      <c r="I24" s="174">
        <f t="shared" si="3"/>
        <v>0.10416666666666607</v>
      </c>
      <c r="J24" s="195">
        <f t="shared" si="1"/>
        <v>0.29166666666666602</v>
      </c>
      <c r="K24" s="60">
        <f t="shared" si="2"/>
        <v>-6.6613381477509392E-16</v>
      </c>
    </row>
    <row r="25" spans="1:11" ht="20.100000000000001" customHeight="1" x14ac:dyDescent="0.25">
      <c r="A25" s="257"/>
      <c r="B25" s="24">
        <f t="shared" si="5"/>
        <v>41098</v>
      </c>
      <c r="C25" s="150">
        <f t="shared" si="5"/>
        <v>41525</v>
      </c>
      <c r="D25" s="166">
        <v>0.35416666666666702</v>
      </c>
      <c r="E25" s="153">
        <v>0.54166666666666696</v>
      </c>
      <c r="F25" s="153">
        <v>0.57291666666666696</v>
      </c>
      <c r="G25" s="187">
        <v>0.67708333333333304</v>
      </c>
      <c r="H25" s="194">
        <f t="shared" si="0"/>
        <v>0.18749999999999994</v>
      </c>
      <c r="I25" s="174">
        <f t="shared" si="3"/>
        <v>0.10416666666666607</v>
      </c>
      <c r="J25" s="195">
        <f t="shared" si="1"/>
        <v>0.29166666666666602</v>
      </c>
      <c r="K25" s="60">
        <f t="shared" si="2"/>
        <v>-6.6613381477509392E-16</v>
      </c>
    </row>
    <row r="26" spans="1:11" ht="20.100000000000001" customHeight="1" x14ac:dyDescent="0.25">
      <c r="A26" s="257"/>
      <c r="B26" s="24">
        <f t="shared" si="5"/>
        <v>41099</v>
      </c>
      <c r="C26" s="150">
        <f t="shared" si="5"/>
        <v>41526</v>
      </c>
      <c r="D26" s="166">
        <v>0.35416666666666702</v>
      </c>
      <c r="E26" s="153">
        <v>0.54166666666666696</v>
      </c>
      <c r="F26" s="153">
        <v>0.57291666666666696</v>
      </c>
      <c r="G26" s="187">
        <v>0.67708333333333304</v>
      </c>
      <c r="H26" s="194">
        <f t="shared" si="0"/>
        <v>0.18749999999999994</v>
      </c>
      <c r="I26" s="174">
        <f t="shared" si="3"/>
        <v>0.10416666666666607</v>
      </c>
      <c r="J26" s="195">
        <f t="shared" si="1"/>
        <v>0.29166666666666602</v>
      </c>
      <c r="K26" s="60">
        <f t="shared" si="2"/>
        <v>-6.6613381477509392E-16</v>
      </c>
    </row>
    <row r="27" spans="1:11" ht="20.100000000000001" customHeight="1" x14ac:dyDescent="0.25">
      <c r="A27" s="257"/>
      <c r="B27" s="24">
        <f t="shared" si="5"/>
        <v>41100</v>
      </c>
      <c r="C27" s="150">
        <f t="shared" si="5"/>
        <v>41527</v>
      </c>
      <c r="D27" s="166">
        <v>0.35416666666666702</v>
      </c>
      <c r="E27" s="153">
        <v>0.54166666666666663</v>
      </c>
      <c r="F27" s="153">
        <v>0.57291666666666663</v>
      </c>
      <c r="G27" s="187">
        <v>0.67708333333333304</v>
      </c>
      <c r="H27" s="194">
        <f t="shared" si="0"/>
        <v>0.18749999999999961</v>
      </c>
      <c r="I27" s="174">
        <f t="shared" si="3"/>
        <v>0.10416666666666641</v>
      </c>
      <c r="J27" s="195">
        <f t="shared" si="1"/>
        <v>0.29166666666666602</v>
      </c>
      <c r="K27" s="60">
        <f t="shared" si="2"/>
        <v>-6.6613381477509392E-16</v>
      </c>
    </row>
    <row r="28" spans="1:11" ht="20.100000000000001" customHeight="1" x14ac:dyDescent="0.25">
      <c r="A28" s="257"/>
      <c r="B28" s="24">
        <f t="shared" si="5"/>
        <v>41101</v>
      </c>
      <c r="C28" s="150">
        <f t="shared" si="5"/>
        <v>41528</v>
      </c>
      <c r="D28" s="166">
        <v>0.35416666666666702</v>
      </c>
      <c r="E28" s="153">
        <v>0.54166666666666696</v>
      </c>
      <c r="F28" s="153">
        <v>0.57291666666666696</v>
      </c>
      <c r="G28" s="187">
        <v>0.67708333333333304</v>
      </c>
      <c r="H28" s="194">
        <f t="shared" si="0"/>
        <v>0.18749999999999994</v>
      </c>
      <c r="I28" s="174">
        <f t="shared" si="3"/>
        <v>0.10416666666666607</v>
      </c>
      <c r="J28" s="195">
        <f t="shared" si="1"/>
        <v>0.29166666666666602</v>
      </c>
      <c r="K28" s="60">
        <f t="shared" si="2"/>
        <v>-6.6613381477509392E-16</v>
      </c>
    </row>
    <row r="29" spans="1:11" ht="20.100000000000001" customHeight="1" x14ac:dyDescent="0.25">
      <c r="A29" s="257"/>
      <c r="B29" s="24">
        <f t="shared" si="5"/>
        <v>41102</v>
      </c>
      <c r="C29" s="150">
        <f t="shared" si="5"/>
        <v>41529</v>
      </c>
      <c r="D29" s="166">
        <v>0.35416666666666702</v>
      </c>
      <c r="E29" s="153">
        <v>0.54166666666666696</v>
      </c>
      <c r="F29" s="153">
        <v>0.57291666666666696</v>
      </c>
      <c r="G29" s="187">
        <v>0.67708333333333304</v>
      </c>
      <c r="H29" s="194">
        <f t="shared" si="0"/>
        <v>0.18749999999999994</v>
      </c>
      <c r="I29" s="174">
        <f t="shared" si="3"/>
        <v>0.10416666666666607</v>
      </c>
      <c r="J29" s="195">
        <f t="shared" si="1"/>
        <v>0.29166666666666602</v>
      </c>
      <c r="K29" s="60">
        <f t="shared" si="2"/>
        <v>-6.6613381477509392E-16</v>
      </c>
    </row>
    <row r="30" spans="1:11" ht="20.100000000000001" customHeight="1" x14ac:dyDescent="0.25">
      <c r="A30" s="257"/>
      <c r="B30" s="24">
        <f t="shared" si="5"/>
        <v>41103</v>
      </c>
      <c r="C30" s="150">
        <f t="shared" si="5"/>
        <v>41530</v>
      </c>
      <c r="D30" s="166">
        <v>0.35416666666666702</v>
      </c>
      <c r="E30" s="153">
        <v>0.54166666666666696</v>
      </c>
      <c r="F30" s="153">
        <v>0.57291666666666696</v>
      </c>
      <c r="G30" s="187">
        <v>0.67708333333333304</v>
      </c>
      <c r="H30" s="194">
        <f t="shared" si="0"/>
        <v>0.18749999999999994</v>
      </c>
      <c r="I30" s="174">
        <f t="shared" si="3"/>
        <v>0.10416666666666607</v>
      </c>
      <c r="J30" s="195">
        <f t="shared" si="1"/>
        <v>0.29166666666666602</v>
      </c>
      <c r="K30" s="60">
        <f t="shared" si="2"/>
        <v>-6.6613381477509392E-16</v>
      </c>
    </row>
    <row r="31" spans="1:11" ht="20.100000000000001" customHeight="1" x14ac:dyDescent="0.25">
      <c r="A31" s="257"/>
      <c r="B31" s="24">
        <f t="shared" si="5"/>
        <v>41104</v>
      </c>
      <c r="C31" s="150">
        <f t="shared" si="5"/>
        <v>41531</v>
      </c>
      <c r="D31" s="166">
        <v>0.35416666666666702</v>
      </c>
      <c r="E31" s="153">
        <v>0.54166666666666696</v>
      </c>
      <c r="F31" s="153">
        <v>0.57291666666666696</v>
      </c>
      <c r="G31" s="187">
        <v>0.67708333333333304</v>
      </c>
      <c r="H31" s="194">
        <f t="shared" si="0"/>
        <v>0.18749999999999994</v>
      </c>
      <c r="I31" s="174">
        <f t="shared" si="3"/>
        <v>0.10416666666666607</v>
      </c>
      <c r="J31" s="195">
        <f t="shared" si="1"/>
        <v>0.29166666666666602</v>
      </c>
      <c r="K31" s="60">
        <f t="shared" si="2"/>
        <v>-6.6613381477509392E-16</v>
      </c>
    </row>
    <row r="32" spans="1:11" ht="20.100000000000001" customHeight="1" x14ac:dyDescent="0.25">
      <c r="A32" s="257"/>
      <c r="B32" s="24">
        <f t="shared" si="5"/>
        <v>41105</v>
      </c>
      <c r="C32" s="150">
        <f t="shared" si="5"/>
        <v>41532</v>
      </c>
      <c r="D32" s="166">
        <v>0.35416666666666702</v>
      </c>
      <c r="E32" s="153">
        <v>0.54166666666666696</v>
      </c>
      <c r="F32" s="153">
        <v>0.57291666666666696</v>
      </c>
      <c r="G32" s="187">
        <v>0.67708333333333304</v>
      </c>
      <c r="H32" s="194">
        <f t="shared" si="0"/>
        <v>0.18749999999999994</v>
      </c>
      <c r="I32" s="174">
        <f t="shared" si="3"/>
        <v>0.10416666666666607</v>
      </c>
      <c r="J32" s="195">
        <f t="shared" si="1"/>
        <v>0.29166666666666602</v>
      </c>
      <c r="K32" s="60">
        <f t="shared" si="2"/>
        <v>-6.6613381477509392E-16</v>
      </c>
    </row>
    <row r="33" spans="1:12" ht="20.100000000000001" customHeight="1" x14ac:dyDescent="0.25">
      <c r="A33" s="257"/>
      <c r="B33" s="24">
        <f t="shared" si="5"/>
        <v>41106</v>
      </c>
      <c r="C33" s="150">
        <f t="shared" si="5"/>
        <v>41533</v>
      </c>
      <c r="D33" s="166">
        <v>0.35416666666666702</v>
      </c>
      <c r="E33" s="153">
        <v>0.54166666666666696</v>
      </c>
      <c r="F33" s="153">
        <v>0.57291666666666696</v>
      </c>
      <c r="G33" s="187">
        <v>0.67708333333333304</v>
      </c>
      <c r="H33" s="194">
        <f t="shared" si="0"/>
        <v>0.18749999999999994</v>
      </c>
      <c r="I33" s="174">
        <f t="shared" si="3"/>
        <v>0.10416666666666607</v>
      </c>
      <c r="J33" s="195">
        <f t="shared" si="1"/>
        <v>0.29166666666666602</v>
      </c>
      <c r="K33" s="60">
        <f t="shared" si="2"/>
        <v>-6.6613381477509392E-16</v>
      </c>
    </row>
    <row r="34" spans="1:12" ht="20.100000000000001" customHeight="1" x14ac:dyDescent="0.25">
      <c r="A34" s="257"/>
      <c r="B34" s="24">
        <f t="shared" si="5"/>
        <v>41107</v>
      </c>
      <c r="C34" s="150">
        <f t="shared" si="5"/>
        <v>41534</v>
      </c>
      <c r="D34" s="166">
        <v>0.35416666666666702</v>
      </c>
      <c r="E34" s="153">
        <v>0.54166666666666696</v>
      </c>
      <c r="F34" s="153">
        <v>0.57291666666666696</v>
      </c>
      <c r="G34" s="187">
        <v>0.67708333333333304</v>
      </c>
      <c r="H34" s="194">
        <f t="shared" si="0"/>
        <v>0.18749999999999994</v>
      </c>
      <c r="I34" s="174">
        <f t="shared" si="3"/>
        <v>0.10416666666666607</v>
      </c>
      <c r="J34" s="195">
        <f t="shared" si="1"/>
        <v>0.29166666666666602</v>
      </c>
      <c r="K34" s="60">
        <f t="shared" si="2"/>
        <v>-6.6613381477509392E-16</v>
      </c>
    </row>
    <row r="35" spans="1:12" ht="20.100000000000001" customHeight="1" x14ac:dyDescent="0.25">
      <c r="A35" s="257"/>
      <c r="B35" s="24">
        <f>B34+1</f>
        <v>41108</v>
      </c>
      <c r="C35" s="150">
        <f t="shared" ref="C35:C36" si="6">C34+1</f>
        <v>41535</v>
      </c>
      <c r="D35" s="166">
        <v>0.35416666666666702</v>
      </c>
      <c r="E35" s="153">
        <v>0.54166666666666696</v>
      </c>
      <c r="F35" s="153">
        <v>0.57291666666666696</v>
      </c>
      <c r="G35" s="187">
        <v>0.67708333333333304</v>
      </c>
      <c r="H35" s="194">
        <f t="shared" si="0"/>
        <v>0.18749999999999994</v>
      </c>
      <c r="I35" s="174">
        <f t="shared" si="3"/>
        <v>0.10416666666666607</v>
      </c>
      <c r="J35" s="195">
        <f t="shared" si="1"/>
        <v>0.29166666666666602</v>
      </c>
      <c r="K35" s="60">
        <f t="shared" si="2"/>
        <v>-6.6613381477509392E-16</v>
      </c>
    </row>
    <row r="36" spans="1:12" ht="20.100000000000001" customHeight="1" thickBot="1" x14ac:dyDescent="0.3">
      <c r="A36" s="258"/>
      <c r="B36" s="171">
        <f t="shared" ref="B36" si="7">B35+1</f>
        <v>41109</v>
      </c>
      <c r="C36" s="172">
        <f t="shared" si="6"/>
        <v>41536</v>
      </c>
      <c r="D36" s="167">
        <v>0.35416666666666669</v>
      </c>
      <c r="E36" s="154">
        <v>0.54166666666666663</v>
      </c>
      <c r="F36" s="154">
        <v>0.57291666666666663</v>
      </c>
      <c r="G36" s="188">
        <v>0.67708333333333304</v>
      </c>
      <c r="H36" s="196">
        <f t="shared" si="0"/>
        <v>0.18749999999999994</v>
      </c>
      <c r="I36" s="175">
        <f t="shared" si="3"/>
        <v>0.10416666666666641</v>
      </c>
      <c r="J36" s="197">
        <f t="shared" si="1"/>
        <v>0.29166666666666635</v>
      </c>
      <c r="K36" s="61">
        <f t="shared" si="2"/>
        <v>0</v>
      </c>
    </row>
    <row r="37" spans="1:12" ht="16.5" thickBot="1" x14ac:dyDescent="0.3">
      <c r="B37" s="276" t="s">
        <v>25</v>
      </c>
      <c r="C37" s="277"/>
      <c r="D37" s="277"/>
      <c r="E37" s="277"/>
      <c r="F37" s="277"/>
      <c r="G37" s="277"/>
      <c r="H37" s="277"/>
      <c r="I37" s="277"/>
      <c r="J37" s="277"/>
      <c r="K37" s="168">
        <f>SUM(K6:K36)</f>
        <v>-1.532107773982716E-14</v>
      </c>
      <c r="L37" s="159" t="s">
        <v>53</v>
      </c>
    </row>
    <row r="38" spans="1:12" ht="16.5" thickBot="1" x14ac:dyDescent="0.3">
      <c r="C38" s="4"/>
    </row>
    <row r="39" spans="1:12" x14ac:dyDescent="0.25">
      <c r="B39" s="280" t="s">
        <v>49</v>
      </c>
      <c r="C39" s="278" t="s">
        <v>50</v>
      </c>
      <c r="D39" s="162"/>
      <c r="E39" s="157" t="s">
        <v>51</v>
      </c>
    </row>
    <row r="40" spans="1:12" ht="16.5" thickBot="1" x14ac:dyDescent="0.3">
      <c r="B40" s="281"/>
      <c r="C40" s="279"/>
      <c r="D40" s="161"/>
      <c r="E40" s="158" t="s">
        <v>48</v>
      </c>
    </row>
    <row r="41" spans="1:12" x14ac:dyDescent="0.25">
      <c r="C41" s="4"/>
    </row>
    <row r="42" spans="1:12" x14ac:dyDescent="0.25">
      <c r="C42" s="4"/>
    </row>
    <row r="43" spans="1:12" x14ac:dyDescent="0.25">
      <c r="C43" s="4"/>
    </row>
    <row r="44" spans="1:12" x14ac:dyDescent="0.25">
      <c r="C44" s="4"/>
    </row>
    <row r="45" spans="1:12" x14ac:dyDescent="0.25">
      <c r="C45" s="4"/>
    </row>
    <row r="46" spans="1:12" x14ac:dyDescent="0.25">
      <c r="C46" s="4"/>
    </row>
    <row r="47" spans="1:12" x14ac:dyDescent="0.25">
      <c r="C47" s="4"/>
    </row>
    <row r="48" spans="1:12" x14ac:dyDescent="0.25">
      <c r="C48" s="4"/>
    </row>
    <row r="49" spans="3:3" x14ac:dyDescent="0.25">
      <c r="C49" s="4"/>
    </row>
    <row r="50" spans="3:3" x14ac:dyDescent="0.25">
      <c r="C50" s="4"/>
    </row>
    <row r="51" spans="3:3" x14ac:dyDescent="0.25">
      <c r="C51" s="4"/>
    </row>
    <row r="52" spans="3:3" x14ac:dyDescent="0.25">
      <c r="C52" s="4"/>
    </row>
    <row r="53" spans="3:3" x14ac:dyDescent="0.25">
      <c r="C53" s="4"/>
    </row>
    <row r="54" spans="3:3" x14ac:dyDescent="0.25">
      <c r="C54" s="4"/>
    </row>
    <row r="55" spans="3:3" x14ac:dyDescent="0.25">
      <c r="C55" s="4"/>
    </row>
    <row r="56" spans="3:3" x14ac:dyDescent="0.25">
      <c r="C56" s="4"/>
    </row>
    <row r="57" spans="3:3" x14ac:dyDescent="0.25">
      <c r="C57" s="4"/>
    </row>
    <row r="58" spans="3:3" x14ac:dyDescent="0.25">
      <c r="C58" s="4"/>
    </row>
    <row r="59" spans="3:3" x14ac:dyDescent="0.25">
      <c r="C59" s="4"/>
    </row>
    <row r="60" spans="3:3" x14ac:dyDescent="0.25">
      <c r="C60" s="4"/>
    </row>
    <row r="61" spans="3:3" x14ac:dyDescent="0.25">
      <c r="C61" s="4"/>
    </row>
    <row r="62" spans="3:3" x14ac:dyDescent="0.25">
      <c r="C62" s="4"/>
    </row>
    <row r="63" spans="3:3" x14ac:dyDescent="0.25">
      <c r="C63" s="4"/>
    </row>
    <row r="64" spans="3:3" x14ac:dyDescent="0.25">
      <c r="C64" s="4"/>
    </row>
    <row r="65" spans="3:3" x14ac:dyDescent="0.25">
      <c r="C65" s="4"/>
    </row>
    <row r="66" spans="3:3" x14ac:dyDescent="0.25">
      <c r="C66" s="4"/>
    </row>
    <row r="67" spans="3:3" x14ac:dyDescent="0.25">
      <c r="C67" s="4"/>
    </row>
    <row r="68" spans="3:3" x14ac:dyDescent="0.25">
      <c r="C68" s="4"/>
    </row>
    <row r="69" spans="3:3" x14ac:dyDescent="0.25">
      <c r="C69" s="4"/>
    </row>
    <row r="70" spans="3:3" x14ac:dyDescent="0.25">
      <c r="C70" s="4"/>
    </row>
    <row r="71" spans="3:3" x14ac:dyDescent="0.25">
      <c r="C71" s="4"/>
    </row>
    <row r="72" spans="3:3" x14ac:dyDescent="0.25">
      <c r="C72" s="4"/>
    </row>
    <row r="73" spans="3:3" x14ac:dyDescent="0.25">
      <c r="C73" s="4"/>
    </row>
    <row r="74" spans="3:3" x14ac:dyDescent="0.25">
      <c r="C74" s="4"/>
    </row>
    <row r="75" spans="3:3" x14ac:dyDescent="0.25">
      <c r="C75" s="4"/>
    </row>
    <row r="76" spans="3:3" x14ac:dyDescent="0.25">
      <c r="C76" s="4"/>
    </row>
    <row r="77" spans="3:3" x14ac:dyDescent="0.25">
      <c r="C77" s="4"/>
    </row>
    <row r="78" spans="3:3" x14ac:dyDescent="0.25">
      <c r="C78" s="4"/>
    </row>
    <row r="79" spans="3:3" x14ac:dyDescent="0.25">
      <c r="C79" s="4"/>
    </row>
    <row r="80" spans="3:3" x14ac:dyDescent="0.25">
      <c r="C80" s="4"/>
    </row>
    <row r="81" spans="3:3" x14ac:dyDescent="0.25">
      <c r="C81" s="4"/>
    </row>
    <row r="82" spans="3:3" x14ac:dyDescent="0.25">
      <c r="C82" s="4"/>
    </row>
    <row r="83" spans="3:3" x14ac:dyDescent="0.25">
      <c r="C83" s="4"/>
    </row>
    <row r="84" spans="3:3" x14ac:dyDescent="0.25">
      <c r="C84" s="4"/>
    </row>
    <row r="85" spans="3:3" x14ac:dyDescent="0.25">
      <c r="C85" s="4"/>
    </row>
    <row r="86" spans="3:3" x14ac:dyDescent="0.25">
      <c r="C86" s="4"/>
    </row>
    <row r="87" spans="3:3" x14ac:dyDescent="0.25">
      <c r="C87" s="4"/>
    </row>
    <row r="88" spans="3:3" x14ac:dyDescent="0.25">
      <c r="C88" s="4"/>
    </row>
    <row r="89" spans="3:3" x14ac:dyDescent="0.25">
      <c r="C89" s="4"/>
    </row>
    <row r="90" spans="3:3" x14ac:dyDescent="0.25">
      <c r="C90" s="4"/>
    </row>
    <row r="91" spans="3:3" x14ac:dyDescent="0.25">
      <c r="C91" s="4"/>
    </row>
    <row r="92" spans="3:3" x14ac:dyDescent="0.25">
      <c r="C92" s="4"/>
    </row>
    <row r="93" spans="3:3" x14ac:dyDescent="0.25">
      <c r="C93" s="4"/>
    </row>
    <row r="94" spans="3:3" x14ac:dyDescent="0.25">
      <c r="C94" s="4"/>
    </row>
    <row r="95" spans="3:3" x14ac:dyDescent="0.25">
      <c r="C95" s="4"/>
    </row>
    <row r="96" spans="3:3" x14ac:dyDescent="0.25">
      <c r="C96" s="4"/>
    </row>
    <row r="97" spans="3:3" x14ac:dyDescent="0.25">
      <c r="C97" s="4"/>
    </row>
    <row r="98" spans="3:3" x14ac:dyDescent="0.25">
      <c r="C98" s="4"/>
    </row>
    <row r="99" spans="3:3" x14ac:dyDescent="0.25">
      <c r="C99" s="4"/>
    </row>
    <row r="100" spans="3:3" x14ac:dyDescent="0.25">
      <c r="C100" s="4"/>
    </row>
  </sheetData>
  <mergeCells count="6">
    <mergeCell ref="A1:K1"/>
    <mergeCell ref="A6:A16"/>
    <mergeCell ref="A17:A36"/>
    <mergeCell ref="B37:J37"/>
    <mergeCell ref="B39:B40"/>
    <mergeCell ref="C39:C40"/>
  </mergeCells>
  <conditionalFormatting sqref="K6:K36">
    <cfRule type="cellIs" dxfId="166" priority="13" operator="equal">
      <formula>"abs"</formula>
    </cfRule>
    <cfRule type="cellIs" dxfId="165" priority="24" stopIfTrue="1" operator="equal">
      <formula>""</formula>
    </cfRule>
    <cfRule type="cellIs" dxfId="164" priority="25" stopIfTrue="1" operator="lessThan">
      <formula>0</formula>
    </cfRule>
    <cfRule type="cellIs" dxfId="163" priority="26" stopIfTrue="1" operator="greaterThan">
      <formula>0</formula>
    </cfRule>
  </conditionalFormatting>
  <conditionalFormatting sqref="I16:J16 H14:H16">
    <cfRule type="expression" dxfId="162" priority="23" stopIfTrue="1">
      <formula>MONTH($B$14)&lt;&gt;$D$3</formula>
    </cfRule>
  </conditionalFormatting>
  <conditionalFormatting sqref="I15:J15">
    <cfRule type="expression" dxfId="161" priority="22" stopIfTrue="1">
      <formula>MONTH($B$14)&lt;&gt;$D$3</formula>
    </cfRule>
  </conditionalFormatting>
  <conditionalFormatting sqref="I14:J14">
    <cfRule type="expression" dxfId="160" priority="21" stopIfTrue="1">
      <formula>MONTH($B$14)&lt;&gt;$D$3</formula>
    </cfRule>
  </conditionalFormatting>
  <conditionalFormatting sqref="B14:C14">
    <cfRule type="expression" dxfId="159" priority="20" stopIfTrue="1">
      <formula>MONTH($B$14)&lt;&gt;$D$3</formula>
    </cfRule>
  </conditionalFormatting>
  <conditionalFormatting sqref="B15:C15">
    <cfRule type="expression" dxfId="158" priority="19" stopIfTrue="1">
      <formula>MONTH($B$15)&lt;&gt;$D$3</formula>
    </cfRule>
  </conditionalFormatting>
  <conditionalFormatting sqref="B16:C16">
    <cfRule type="expression" dxfId="157" priority="18" stopIfTrue="1">
      <formula>MONTH($B$16)&lt;&gt;$D$3</formula>
    </cfRule>
  </conditionalFormatting>
  <conditionalFormatting sqref="D6:D36">
    <cfRule type="cellIs" dxfId="156" priority="4" operator="notEqual">
      <formula>0.354166666666667</formula>
    </cfRule>
  </conditionalFormatting>
  <conditionalFormatting sqref="E6:E36">
    <cfRule type="cellIs" dxfId="155" priority="3" operator="notEqual">
      <formula>0.541666666666667</formula>
    </cfRule>
  </conditionalFormatting>
  <conditionalFormatting sqref="F6:F36">
    <cfRule type="cellIs" dxfId="154" priority="2" operator="notEqual">
      <formula>0.572916666666667</formula>
    </cfRule>
  </conditionalFormatting>
  <conditionalFormatting sqref="G6:G36">
    <cfRule type="cellIs" dxfId="153" priority="1" operator="notEqual">
      <formula>0.677083333333333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source!$C$1:$C$18</xm:f>
          </x14:formula1>
          <xm:sqref>A1</xm:sqref>
        </x14:dataValidation>
        <x14:dataValidation type="list" allowBlank="1" showInputMessage="1" showErrorMessage="1">
          <x14:formula1>
            <xm:f>source!$E$1:$E$3</xm:f>
          </x14:formula1>
          <xm:sqref>L37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100"/>
  <sheetViews>
    <sheetView showZeros="0" topLeftCell="A16" workbookViewId="0">
      <selection activeCell="D40" sqref="D40"/>
    </sheetView>
  </sheetViews>
  <sheetFormatPr baseColWidth="10" defaultRowHeight="15.75" x14ac:dyDescent="0.25"/>
  <cols>
    <col min="1" max="1" width="2.625" style="1" bestFit="1" customWidth="1"/>
    <col min="2" max="2" width="9.75" style="70" customWidth="1"/>
    <col min="3" max="3" width="8.875" style="1" bestFit="1" customWidth="1"/>
    <col min="4" max="8" width="11" style="1"/>
    <col min="9" max="9" width="11" style="9"/>
    <col min="10" max="10" width="11" style="8"/>
    <col min="11" max="11" width="11.375" style="1" bestFit="1" customWidth="1"/>
    <col min="12" max="12" width="11" style="1"/>
    <col min="13" max="13" width="12.875" style="1" bestFit="1" customWidth="1"/>
    <col min="14" max="16384" width="11" style="1"/>
  </cols>
  <sheetData>
    <row r="1" spans="1:14" ht="20.25" customHeight="1" thickBot="1" x14ac:dyDescent="0.3">
      <c r="A1" s="253" t="s">
        <v>3</v>
      </c>
      <c r="B1" s="254"/>
      <c r="C1" s="254"/>
      <c r="D1" s="254"/>
      <c r="E1" s="254"/>
      <c r="F1" s="254"/>
      <c r="G1" s="254"/>
      <c r="H1" s="254"/>
      <c r="I1" s="254"/>
      <c r="J1" s="254"/>
      <c r="K1" s="255"/>
    </row>
    <row r="2" spans="1:14" ht="16.5" thickBot="1" x14ac:dyDescent="0.3"/>
    <row r="3" spans="1:14" ht="16.5" thickBot="1" x14ac:dyDescent="0.3">
      <c r="B3" s="71" t="s">
        <v>13</v>
      </c>
      <c r="C3" s="74">
        <v>21</v>
      </c>
      <c r="D3" s="10">
        <f>CAROLE!D3</f>
        <v>6</v>
      </c>
      <c r="E3" s="11">
        <f>CAROLE!E3</f>
        <v>2016</v>
      </c>
      <c r="F3" s="118" t="s">
        <v>14</v>
      </c>
      <c r="G3" s="74">
        <v>20</v>
      </c>
      <c r="H3" s="10">
        <f>CAROLE!H3</f>
        <v>7</v>
      </c>
      <c r="I3" s="11">
        <f>CAROLE!I3</f>
        <v>2016</v>
      </c>
      <c r="J3" s="53" t="s">
        <v>26</v>
      </c>
      <c r="K3" s="66">
        <v>0.29166666666666669</v>
      </c>
    </row>
    <row r="4" spans="1:14" ht="16.5" thickBot="1" x14ac:dyDescent="0.3"/>
    <row r="5" spans="1:14" s="2" customFormat="1" ht="48" thickBot="1" x14ac:dyDescent="0.3">
      <c r="A5" s="14"/>
      <c r="B5" s="72" t="s">
        <v>23</v>
      </c>
      <c r="C5" s="25" t="s">
        <v>24</v>
      </c>
      <c r="D5" s="26" t="s">
        <v>15</v>
      </c>
      <c r="E5" s="29" t="s">
        <v>17</v>
      </c>
      <c r="F5" s="34" t="s">
        <v>16</v>
      </c>
      <c r="G5" s="185" t="s">
        <v>18</v>
      </c>
      <c r="H5" s="190" t="s">
        <v>20</v>
      </c>
      <c r="I5" s="13" t="s">
        <v>22</v>
      </c>
      <c r="J5" s="191" t="s">
        <v>19</v>
      </c>
      <c r="K5" s="151" t="s">
        <v>21</v>
      </c>
    </row>
    <row r="6" spans="1:14" ht="20.100000000000001" customHeight="1" x14ac:dyDescent="0.25">
      <c r="A6" s="256">
        <f>D3</f>
        <v>6</v>
      </c>
      <c r="B6" s="20">
        <f>DATE($E$3,$D$3,21)</f>
        <v>41080</v>
      </c>
      <c r="C6" s="148">
        <f>DATE($E$3,$D$3,21)</f>
        <v>41080</v>
      </c>
      <c r="D6" s="165">
        <v>0.35416666666666669</v>
      </c>
      <c r="E6" s="152">
        <v>0.54166666666666663</v>
      </c>
      <c r="F6" s="152">
        <v>0.57291666666666663</v>
      </c>
      <c r="G6" s="186">
        <v>0.67708333333333304</v>
      </c>
      <c r="H6" s="192">
        <f t="shared" ref="H6:H36" si="0">E6-D6</f>
        <v>0.18749999999999994</v>
      </c>
      <c r="I6" s="173">
        <f>G6-F6</f>
        <v>0.10416666666666641</v>
      </c>
      <c r="J6" s="193">
        <f t="shared" ref="J6:J36" si="1">H6+I6</f>
        <v>0.29166666666666635</v>
      </c>
      <c r="K6" s="59">
        <f t="shared" ref="K6:K36" si="2">J6-$K$3</f>
        <v>0</v>
      </c>
    </row>
    <row r="7" spans="1:14" ht="20.100000000000001" customHeight="1" x14ac:dyDescent="0.25">
      <c r="A7" s="257"/>
      <c r="B7" s="21">
        <f>B6+1</f>
        <v>41081</v>
      </c>
      <c r="C7" s="149">
        <f>C6+1</f>
        <v>41081</v>
      </c>
      <c r="D7" s="166">
        <v>0.35416666666666669</v>
      </c>
      <c r="E7" s="153">
        <v>0.54166666666666663</v>
      </c>
      <c r="F7" s="153">
        <v>0.57291666666666663</v>
      </c>
      <c r="G7" s="187">
        <v>0.67708333333333337</v>
      </c>
      <c r="H7" s="194">
        <f t="shared" si="0"/>
        <v>0.18749999999999994</v>
      </c>
      <c r="I7" s="174">
        <f t="shared" ref="I7:I36" si="3">G7-F7</f>
        <v>0.10416666666666674</v>
      </c>
      <c r="J7" s="195">
        <f t="shared" si="1"/>
        <v>0.29166666666666669</v>
      </c>
      <c r="K7" s="60">
        <f t="shared" si="2"/>
        <v>0</v>
      </c>
      <c r="M7" s="6"/>
      <c r="N7" s="6"/>
    </row>
    <row r="8" spans="1:14" ht="20.100000000000001" customHeight="1" x14ac:dyDescent="0.25">
      <c r="A8" s="257"/>
      <c r="B8" s="21">
        <f t="shared" ref="B8:C16" si="4">B7+1</f>
        <v>41082</v>
      </c>
      <c r="C8" s="149">
        <f t="shared" si="4"/>
        <v>41082</v>
      </c>
      <c r="D8" s="166">
        <v>0.35416666666666669</v>
      </c>
      <c r="E8" s="153">
        <v>0.54166666666666663</v>
      </c>
      <c r="F8" s="153">
        <v>0.57291666666666663</v>
      </c>
      <c r="G8" s="187">
        <v>0.67708333333333304</v>
      </c>
      <c r="H8" s="194">
        <f t="shared" si="0"/>
        <v>0.18749999999999994</v>
      </c>
      <c r="I8" s="174">
        <f t="shared" si="3"/>
        <v>0.10416666666666641</v>
      </c>
      <c r="J8" s="195">
        <f t="shared" si="1"/>
        <v>0.29166666666666635</v>
      </c>
      <c r="K8" s="60">
        <f t="shared" si="2"/>
        <v>0</v>
      </c>
      <c r="L8" s="7"/>
      <c r="M8" s="7"/>
    </row>
    <row r="9" spans="1:14" ht="20.100000000000001" customHeight="1" x14ac:dyDescent="0.25">
      <c r="A9" s="257"/>
      <c r="B9" s="21">
        <f t="shared" si="4"/>
        <v>41083</v>
      </c>
      <c r="C9" s="149">
        <f t="shared" si="4"/>
        <v>41083</v>
      </c>
      <c r="D9" s="166">
        <v>0.35416666666666669</v>
      </c>
      <c r="E9" s="153">
        <v>0.54166666666666663</v>
      </c>
      <c r="F9" s="153">
        <v>0.57291666666666663</v>
      </c>
      <c r="G9" s="187">
        <v>0.67708333333333304</v>
      </c>
      <c r="H9" s="194">
        <f t="shared" si="0"/>
        <v>0.18749999999999994</v>
      </c>
      <c r="I9" s="174">
        <f t="shared" si="3"/>
        <v>0.10416666666666641</v>
      </c>
      <c r="J9" s="195">
        <f t="shared" si="1"/>
        <v>0.29166666666666635</v>
      </c>
      <c r="K9" s="60">
        <f t="shared" si="2"/>
        <v>0</v>
      </c>
      <c r="L9" s="49"/>
      <c r="M9" s="7"/>
    </row>
    <row r="10" spans="1:14" ht="20.100000000000001" customHeight="1" x14ac:dyDescent="0.25">
      <c r="A10" s="257"/>
      <c r="B10" s="21">
        <f t="shared" si="4"/>
        <v>41084</v>
      </c>
      <c r="C10" s="149">
        <f t="shared" si="4"/>
        <v>41084</v>
      </c>
      <c r="D10" s="166">
        <v>0.35416666666666702</v>
      </c>
      <c r="E10" s="153">
        <v>0.54166666666666696</v>
      </c>
      <c r="F10" s="153">
        <v>0.57291666666666696</v>
      </c>
      <c r="G10" s="187">
        <v>0.67708333333333304</v>
      </c>
      <c r="H10" s="194">
        <f t="shared" si="0"/>
        <v>0.18749999999999994</v>
      </c>
      <c r="I10" s="174">
        <f t="shared" si="3"/>
        <v>0.10416666666666607</v>
      </c>
      <c r="J10" s="195">
        <f t="shared" si="1"/>
        <v>0.29166666666666602</v>
      </c>
      <c r="K10" s="60">
        <f t="shared" si="2"/>
        <v>-6.6613381477509392E-16</v>
      </c>
    </row>
    <row r="11" spans="1:14" ht="20.100000000000001" customHeight="1" x14ac:dyDescent="0.25">
      <c r="A11" s="257"/>
      <c r="B11" s="21">
        <f t="shared" si="4"/>
        <v>41085</v>
      </c>
      <c r="C11" s="149">
        <f t="shared" si="4"/>
        <v>41085</v>
      </c>
      <c r="D11" s="166">
        <v>0.35416666666666702</v>
      </c>
      <c r="E11" s="153">
        <v>0.54166666666666696</v>
      </c>
      <c r="F11" s="153">
        <v>0.57291666666666696</v>
      </c>
      <c r="G11" s="187">
        <v>0.67708333333333304</v>
      </c>
      <c r="H11" s="194">
        <f t="shared" si="0"/>
        <v>0.18749999999999994</v>
      </c>
      <c r="I11" s="174">
        <f t="shared" si="3"/>
        <v>0.10416666666666607</v>
      </c>
      <c r="J11" s="195">
        <f t="shared" si="1"/>
        <v>0.29166666666666602</v>
      </c>
      <c r="K11" s="60">
        <f t="shared" si="2"/>
        <v>-6.6613381477509392E-16</v>
      </c>
    </row>
    <row r="12" spans="1:14" ht="20.100000000000001" customHeight="1" x14ac:dyDescent="0.25">
      <c r="A12" s="257"/>
      <c r="B12" s="21">
        <f t="shared" si="4"/>
        <v>41086</v>
      </c>
      <c r="C12" s="149">
        <f t="shared" si="4"/>
        <v>41086</v>
      </c>
      <c r="D12" s="166">
        <v>0.35416666666666702</v>
      </c>
      <c r="E12" s="153">
        <v>0.54166666666666696</v>
      </c>
      <c r="F12" s="153">
        <v>0.57291666666666696</v>
      </c>
      <c r="G12" s="187">
        <v>0.67708333333333304</v>
      </c>
      <c r="H12" s="194">
        <f t="shared" si="0"/>
        <v>0.18749999999999994</v>
      </c>
      <c r="I12" s="174">
        <f t="shared" si="3"/>
        <v>0.10416666666666607</v>
      </c>
      <c r="J12" s="195">
        <f t="shared" si="1"/>
        <v>0.29166666666666602</v>
      </c>
      <c r="K12" s="60">
        <f t="shared" si="2"/>
        <v>-6.6613381477509392E-16</v>
      </c>
      <c r="M12" s="3"/>
    </row>
    <row r="13" spans="1:14" ht="20.100000000000001" customHeight="1" x14ac:dyDescent="0.25">
      <c r="A13" s="257"/>
      <c r="B13" s="21">
        <f t="shared" si="4"/>
        <v>41087</v>
      </c>
      <c r="C13" s="149">
        <f t="shared" si="4"/>
        <v>41087</v>
      </c>
      <c r="D13" s="166">
        <v>0.35416666666666702</v>
      </c>
      <c r="E13" s="153">
        <v>0.54166666666666696</v>
      </c>
      <c r="F13" s="153">
        <v>0.57291666666666696</v>
      </c>
      <c r="G13" s="187">
        <v>0.67708333333333304</v>
      </c>
      <c r="H13" s="194">
        <f t="shared" si="0"/>
        <v>0.18749999999999994</v>
      </c>
      <c r="I13" s="174">
        <f t="shared" si="3"/>
        <v>0.10416666666666607</v>
      </c>
      <c r="J13" s="195">
        <f t="shared" si="1"/>
        <v>0.29166666666666602</v>
      </c>
      <c r="K13" s="60">
        <f t="shared" si="2"/>
        <v>-6.6613381477509392E-16</v>
      </c>
      <c r="M13" s="3"/>
    </row>
    <row r="14" spans="1:14" ht="20.100000000000001" customHeight="1" x14ac:dyDescent="0.25">
      <c r="A14" s="257"/>
      <c r="B14" s="21">
        <f t="shared" si="4"/>
        <v>41088</v>
      </c>
      <c r="C14" s="149">
        <f t="shared" si="4"/>
        <v>41088</v>
      </c>
      <c r="D14" s="166">
        <v>0.35416666666666702</v>
      </c>
      <c r="E14" s="153">
        <v>0.54166666666666696</v>
      </c>
      <c r="F14" s="153">
        <v>0.57291666666666696</v>
      </c>
      <c r="G14" s="187">
        <v>0.67708333333333304</v>
      </c>
      <c r="H14" s="194">
        <f t="shared" si="0"/>
        <v>0.18749999999999994</v>
      </c>
      <c r="I14" s="174">
        <f t="shared" si="3"/>
        <v>0.10416666666666607</v>
      </c>
      <c r="J14" s="195">
        <f t="shared" si="1"/>
        <v>0.29166666666666602</v>
      </c>
      <c r="K14" s="60">
        <f t="shared" si="2"/>
        <v>-6.6613381477509392E-16</v>
      </c>
    </row>
    <row r="15" spans="1:14" ht="20.100000000000001" customHeight="1" x14ac:dyDescent="0.25">
      <c r="A15" s="257"/>
      <c r="B15" s="21">
        <f t="shared" si="4"/>
        <v>41089</v>
      </c>
      <c r="C15" s="149">
        <f t="shared" si="4"/>
        <v>41089</v>
      </c>
      <c r="D15" s="166">
        <v>0.35416666666666702</v>
      </c>
      <c r="E15" s="153">
        <v>0.54166666666666696</v>
      </c>
      <c r="F15" s="153">
        <v>0.57291666666666696</v>
      </c>
      <c r="G15" s="187">
        <v>0.67708333333333304</v>
      </c>
      <c r="H15" s="194">
        <f t="shared" si="0"/>
        <v>0.18749999999999994</v>
      </c>
      <c r="I15" s="174">
        <f t="shared" si="3"/>
        <v>0.10416666666666607</v>
      </c>
      <c r="J15" s="195">
        <f t="shared" si="1"/>
        <v>0.29166666666666602</v>
      </c>
      <c r="K15" s="60">
        <f t="shared" si="2"/>
        <v>-6.6613381477509392E-16</v>
      </c>
    </row>
    <row r="16" spans="1:14" ht="20.100000000000001" customHeight="1" thickBot="1" x14ac:dyDescent="0.3">
      <c r="A16" s="258"/>
      <c r="B16" s="163">
        <f t="shared" si="4"/>
        <v>41090</v>
      </c>
      <c r="C16" s="164">
        <f t="shared" si="4"/>
        <v>41090</v>
      </c>
      <c r="D16" s="167">
        <v>0.35416666666666702</v>
      </c>
      <c r="E16" s="154">
        <v>0.54166666666666696</v>
      </c>
      <c r="F16" s="154">
        <v>0.57291666666666696</v>
      </c>
      <c r="G16" s="188">
        <v>0.67708333333333304</v>
      </c>
      <c r="H16" s="196">
        <f t="shared" si="0"/>
        <v>0.18749999999999994</v>
      </c>
      <c r="I16" s="175">
        <f t="shared" si="3"/>
        <v>0.10416666666666607</v>
      </c>
      <c r="J16" s="197">
        <f t="shared" si="1"/>
        <v>0.29166666666666602</v>
      </c>
      <c r="K16" s="61">
        <f t="shared" si="2"/>
        <v>-6.6613381477509392E-16</v>
      </c>
    </row>
    <row r="17" spans="1:11" ht="20.100000000000001" customHeight="1" x14ac:dyDescent="0.25">
      <c r="A17" s="259">
        <f>H3</f>
        <v>7</v>
      </c>
      <c r="B17" s="169">
        <f>DATE($I$3,$H$3,1)</f>
        <v>41090</v>
      </c>
      <c r="C17" s="170">
        <f>DATE($I$3,$G$3+1,1)</f>
        <v>41517</v>
      </c>
      <c r="D17" s="176">
        <v>0.35416666666666702</v>
      </c>
      <c r="E17" s="155">
        <v>0.54166666666666696</v>
      </c>
      <c r="F17" s="155">
        <v>0.57291666666666696</v>
      </c>
      <c r="G17" s="189">
        <v>0.67708333333333337</v>
      </c>
      <c r="H17" s="198">
        <f t="shared" si="0"/>
        <v>0.18749999999999994</v>
      </c>
      <c r="I17" s="177">
        <f t="shared" si="3"/>
        <v>0.10416666666666641</v>
      </c>
      <c r="J17" s="199">
        <f t="shared" si="1"/>
        <v>0.29166666666666635</v>
      </c>
      <c r="K17" s="62">
        <f t="shared" si="2"/>
        <v>0</v>
      </c>
    </row>
    <row r="18" spans="1:11" ht="20.100000000000001" customHeight="1" x14ac:dyDescent="0.25">
      <c r="A18" s="257"/>
      <c r="B18" s="24">
        <f>B17+1</f>
        <v>41091</v>
      </c>
      <c r="C18" s="150">
        <f>C17+1</f>
        <v>41518</v>
      </c>
      <c r="D18" s="166">
        <v>0.35416666666666702</v>
      </c>
      <c r="E18" s="153">
        <v>0.54166666666666696</v>
      </c>
      <c r="F18" s="153">
        <v>0.57291666666666696</v>
      </c>
      <c r="G18" s="187">
        <v>0.67708333333333337</v>
      </c>
      <c r="H18" s="194">
        <f t="shared" si="0"/>
        <v>0.18749999999999994</v>
      </c>
      <c r="I18" s="174">
        <f t="shared" si="3"/>
        <v>0.10416666666666641</v>
      </c>
      <c r="J18" s="195">
        <f t="shared" si="1"/>
        <v>0.29166666666666635</v>
      </c>
      <c r="K18" s="60">
        <f t="shared" si="2"/>
        <v>0</v>
      </c>
    </row>
    <row r="19" spans="1:11" ht="20.100000000000001" customHeight="1" x14ac:dyDescent="0.25">
      <c r="A19" s="257"/>
      <c r="B19" s="24">
        <f t="shared" ref="B19:C34" si="5">B18+1</f>
        <v>41092</v>
      </c>
      <c r="C19" s="150">
        <f t="shared" si="5"/>
        <v>41519</v>
      </c>
      <c r="D19" s="166">
        <v>0.35416666666666702</v>
      </c>
      <c r="E19" s="153">
        <v>0.54166666666666663</v>
      </c>
      <c r="F19" s="153">
        <v>0.57291666666666663</v>
      </c>
      <c r="G19" s="187">
        <v>0.67708333333333337</v>
      </c>
      <c r="H19" s="194">
        <f t="shared" si="0"/>
        <v>0.18749999999999961</v>
      </c>
      <c r="I19" s="174">
        <f t="shared" si="3"/>
        <v>0.10416666666666674</v>
      </c>
      <c r="J19" s="195">
        <f t="shared" si="1"/>
        <v>0.29166666666666635</v>
      </c>
      <c r="K19" s="60">
        <f t="shared" si="2"/>
        <v>0</v>
      </c>
    </row>
    <row r="20" spans="1:11" ht="20.100000000000001" customHeight="1" x14ac:dyDescent="0.25">
      <c r="A20" s="257"/>
      <c r="B20" s="24">
        <f t="shared" si="5"/>
        <v>41093</v>
      </c>
      <c r="C20" s="150">
        <f t="shared" si="5"/>
        <v>41520</v>
      </c>
      <c r="D20" s="166">
        <v>0.35416666666666702</v>
      </c>
      <c r="E20" s="153">
        <v>0.54166666666666696</v>
      </c>
      <c r="F20" s="153">
        <v>0.57291666666666696</v>
      </c>
      <c r="G20" s="187">
        <v>0.67708333333333304</v>
      </c>
      <c r="H20" s="194">
        <f t="shared" si="0"/>
        <v>0.18749999999999994</v>
      </c>
      <c r="I20" s="174">
        <f t="shared" si="3"/>
        <v>0.10416666666666607</v>
      </c>
      <c r="J20" s="195">
        <f t="shared" si="1"/>
        <v>0.29166666666666602</v>
      </c>
      <c r="K20" s="60">
        <f t="shared" si="2"/>
        <v>-6.6613381477509392E-16</v>
      </c>
    </row>
    <row r="21" spans="1:11" ht="20.100000000000001" customHeight="1" x14ac:dyDescent="0.25">
      <c r="A21" s="257"/>
      <c r="B21" s="24">
        <f t="shared" si="5"/>
        <v>41094</v>
      </c>
      <c r="C21" s="150">
        <f t="shared" si="5"/>
        <v>41521</v>
      </c>
      <c r="D21" s="166">
        <v>0.35416666666666702</v>
      </c>
      <c r="E21" s="153">
        <v>0.54166666666666696</v>
      </c>
      <c r="F21" s="153">
        <v>0.57291666666666696</v>
      </c>
      <c r="G21" s="187">
        <v>0.67708333333333304</v>
      </c>
      <c r="H21" s="194">
        <f t="shared" si="0"/>
        <v>0.18749999999999994</v>
      </c>
      <c r="I21" s="174">
        <f t="shared" si="3"/>
        <v>0.10416666666666607</v>
      </c>
      <c r="J21" s="195">
        <f t="shared" si="1"/>
        <v>0.29166666666666602</v>
      </c>
      <c r="K21" s="60">
        <f t="shared" si="2"/>
        <v>-6.6613381477509392E-16</v>
      </c>
    </row>
    <row r="22" spans="1:11" ht="20.100000000000001" customHeight="1" x14ac:dyDescent="0.25">
      <c r="A22" s="257"/>
      <c r="B22" s="24">
        <f t="shared" si="5"/>
        <v>41095</v>
      </c>
      <c r="C22" s="150">
        <f t="shared" si="5"/>
        <v>41522</v>
      </c>
      <c r="D22" s="166">
        <v>0.35416666666666702</v>
      </c>
      <c r="E22" s="153">
        <v>0.54166666666666696</v>
      </c>
      <c r="F22" s="153">
        <v>0.57291666666666696</v>
      </c>
      <c r="G22" s="187">
        <v>0.67708333333333304</v>
      </c>
      <c r="H22" s="194">
        <f t="shared" si="0"/>
        <v>0.18749999999999994</v>
      </c>
      <c r="I22" s="174">
        <f t="shared" si="3"/>
        <v>0.10416666666666607</v>
      </c>
      <c r="J22" s="195">
        <f t="shared" si="1"/>
        <v>0.29166666666666602</v>
      </c>
      <c r="K22" s="60">
        <f t="shared" si="2"/>
        <v>-6.6613381477509392E-16</v>
      </c>
    </row>
    <row r="23" spans="1:11" ht="20.100000000000001" customHeight="1" x14ac:dyDescent="0.25">
      <c r="A23" s="257"/>
      <c r="B23" s="24">
        <f t="shared" si="5"/>
        <v>41096</v>
      </c>
      <c r="C23" s="150">
        <f t="shared" si="5"/>
        <v>41523</v>
      </c>
      <c r="D23" s="166">
        <v>0.35416666666666702</v>
      </c>
      <c r="E23" s="153">
        <v>0.54166666666666696</v>
      </c>
      <c r="F23" s="153">
        <v>0.57291666666666696</v>
      </c>
      <c r="G23" s="187">
        <v>0.67708333333333304</v>
      </c>
      <c r="H23" s="194">
        <f t="shared" si="0"/>
        <v>0.18749999999999994</v>
      </c>
      <c r="I23" s="174">
        <f t="shared" si="3"/>
        <v>0.10416666666666607</v>
      </c>
      <c r="J23" s="195">
        <f t="shared" si="1"/>
        <v>0.29166666666666602</v>
      </c>
      <c r="K23" s="60">
        <f t="shared" si="2"/>
        <v>-6.6613381477509392E-16</v>
      </c>
    </row>
    <row r="24" spans="1:11" ht="20.100000000000001" customHeight="1" x14ac:dyDescent="0.25">
      <c r="A24" s="257"/>
      <c r="B24" s="24">
        <f t="shared" si="5"/>
        <v>41097</v>
      </c>
      <c r="C24" s="150">
        <f t="shared" si="5"/>
        <v>41524</v>
      </c>
      <c r="D24" s="166">
        <v>0.35416666666666702</v>
      </c>
      <c r="E24" s="153">
        <v>0.54166666666666696</v>
      </c>
      <c r="F24" s="153">
        <v>0.57291666666666696</v>
      </c>
      <c r="G24" s="187">
        <v>0.67708333333333304</v>
      </c>
      <c r="H24" s="194">
        <f t="shared" si="0"/>
        <v>0.18749999999999994</v>
      </c>
      <c r="I24" s="174">
        <f t="shared" si="3"/>
        <v>0.10416666666666607</v>
      </c>
      <c r="J24" s="195">
        <f t="shared" si="1"/>
        <v>0.29166666666666602</v>
      </c>
      <c r="K24" s="60">
        <f t="shared" si="2"/>
        <v>-6.6613381477509392E-16</v>
      </c>
    </row>
    <row r="25" spans="1:11" ht="20.100000000000001" customHeight="1" x14ac:dyDescent="0.25">
      <c r="A25" s="257"/>
      <c r="B25" s="24">
        <f t="shared" si="5"/>
        <v>41098</v>
      </c>
      <c r="C25" s="150">
        <f t="shared" si="5"/>
        <v>41525</v>
      </c>
      <c r="D25" s="166">
        <v>0.35416666666666702</v>
      </c>
      <c r="E25" s="153">
        <v>0.54166666666666696</v>
      </c>
      <c r="F25" s="153">
        <v>0.57291666666666696</v>
      </c>
      <c r="G25" s="187">
        <v>0.67708333333333304</v>
      </c>
      <c r="H25" s="194">
        <f t="shared" si="0"/>
        <v>0.18749999999999994</v>
      </c>
      <c r="I25" s="174">
        <f t="shared" si="3"/>
        <v>0.10416666666666607</v>
      </c>
      <c r="J25" s="195">
        <f t="shared" si="1"/>
        <v>0.29166666666666602</v>
      </c>
      <c r="K25" s="60">
        <f t="shared" si="2"/>
        <v>-6.6613381477509392E-16</v>
      </c>
    </row>
    <row r="26" spans="1:11" ht="20.100000000000001" customHeight="1" x14ac:dyDescent="0.25">
      <c r="A26" s="257"/>
      <c r="B26" s="24">
        <f t="shared" si="5"/>
        <v>41099</v>
      </c>
      <c r="C26" s="150">
        <f t="shared" si="5"/>
        <v>41526</v>
      </c>
      <c r="D26" s="166">
        <v>0.35416666666666702</v>
      </c>
      <c r="E26" s="153">
        <v>0.54166666666666696</v>
      </c>
      <c r="F26" s="153">
        <v>0.57291666666666696</v>
      </c>
      <c r="G26" s="187">
        <v>0.67708333333333304</v>
      </c>
      <c r="H26" s="194">
        <f t="shared" si="0"/>
        <v>0.18749999999999994</v>
      </c>
      <c r="I26" s="174">
        <f t="shared" si="3"/>
        <v>0.10416666666666607</v>
      </c>
      <c r="J26" s="195">
        <f t="shared" si="1"/>
        <v>0.29166666666666602</v>
      </c>
      <c r="K26" s="60">
        <f t="shared" si="2"/>
        <v>-6.6613381477509392E-16</v>
      </c>
    </row>
    <row r="27" spans="1:11" ht="20.100000000000001" customHeight="1" x14ac:dyDescent="0.25">
      <c r="A27" s="257"/>
      <c r="B27" s="24">
        <f t="shared" si="5"/>
        <v>41100</v>
      </c>
      <c r="C27" s="150">
        <f t="shared" si="5"/>
        <v>41527</v>
      </c>
      <c r="D27" s="166">
        <v>0.35416666666666702</v>
      </c>
      <c r="E27" s="153">
        <v>0.54166666666666663</v>
      </c>
      <c r="F27" s="153">
        <v>0.57291666666666663</v>
      </c>
      <c r="G27" s="187">
        <v>0.67708333333333304</v>
      </c>
      <c r="H27" s="194">
        <f t="shared" si="0"/>
        <v>0.18749999999999961</v>
      </c>
      <c r="I27" s="174">
        <f t="shared" si="3"/>
        <v>0.10416666666666641</v>
      </c>
      <c r="J27" s="195">
        <f t="shared" si="1"/>
        <v>0.29166666666666602</v>
      </c>
      <c r="K27" s="60">
        <f t="shared" si="2"/>
        <v>-6.6613381477509392E-16</v>
      </c>
    </row>
    <row r="28" spans="1:11" ht="20.100000000000001" customHeight="1" x14ac:dyDescent="0.25">
      <c r="A28" s="257"/>
      <c r="B28" s="24">
        <f t="shared" si="5"/>
        <v>41101</v>
      </c>
      <c r="C28" s="150">
        <f t="shared" si="5"/>
        <v>41528</v>
      </c>
      <c r="D28" s="166">
        <v>0.35416666666666702</v>
      </c>
      <c r="E28" s="153">
        <v>0.54166666666666696</v>
      </c>
      <c r="F28" s="153">
        <v>0.57291666666666696</v>
      </c>
      <c r="G28" s="187">
        <v>0.67708333333333304</v>
      </c>
      <c r="H28" s="194">
        <f t="shared" si="0"/>
        <v>0.18749999999999994</v>
      </c>
      <c r="I28" s="174">
        <f t="shared" si="3"/>
        <v>0.10416666666666607</v>
      </c>
      <c r="J28" s="195">
        <f t="shared" si="1"/>
        <v>0.29166666666666602</v>
      </c>
      <c r="K28" s="60">
        <f t="shared" si="2"/>
        <v>-6.6613381477509392E-16</v>
      </c>
    </row>
    <row r="29" spans="1:11" ht="20.100000000000001" customHeight="1" x14ac:dyDescent="0.25">
      <c r="A29" s="257"/>
      <c r="B29" s="24">
        <f t="shared" si="5"/>
        <v>41102</v>
      </c>
      <c r="C29" s="150">
        <f t="shared" si="5"/>
        <v>41529</v>
      </c>
      <c r="D29" s="166">
        <v>0.35416666666666702</v>
      </c>
      <c r="E29" s="153">
        <v>0.54166666666666696</v>
      </c>
      <c r="F29" s="153">
        <v>0.57291666666666696</v>
      </c>
      <c r="G29" s="187">
        <v>0.67708333333333304</v>
      </c>
      <c r="H29" s="194">
        <f t="shared" si="0"/>
        <v>0.18749999999999994</v>
      </c>
      <c r="I29" s="174">
        <f t="shared" si="3"/>
        <v>0.10416666666666607</v>
      </c>
      <c r="J29" s="195">
        <f t="shared" si="1"/>
        <v>0.29166666666666602</v>
      </c>
      <c r="K29" s="60">
        <f t="shared" si="2"/>
        <v>-6.6613381477509392E-16</v>
      </c>
    </row>
    <row r="30" spans="1:11" ht="20.100000000000001" customHeight="1" x14ac:dyDescent="0.25">
      <c r="A30" s="257"/>
      <c r="B30" s="24">
        <f t="shared" si="5"/>
        <v>41103</v>
      </c>
      <c r="C30" s="150">
        <f t="shared" si="5"/>
        <v>41530</v>
      </c>
      <c r="D30" s="166">
        <v>0.35416666666666702</v>
      </c>
      <c r="E30" s="153">
        <v>0.54166666666666696</v>
      </c>
      <c r="F30" s="153">
        <v>0.57291666666666696</v>
      </c>
      <c r="G30" s="187">
        <v>0.67708333333333304</v>
      </c>
      <c r="H30" s="194">
        <f t="shared" si="0"/>
        <v>0.18749999999999994</v>
      </c>
      <c r="I30" s="174">
        <f t="shared" si="3"/>
        <v>0.10416666666666607</v>
      </c>
      <c r="J30" s="195">
        <f t="shared" si="1"/>
        <v>0.29166666666666602</v>
      </c>
      <c r="K30" s="60">
        <f t="shared" si="2"/>
        <v>-6.6613381477509392E-16</v>
      </c>
    </row>
    <row r="31" spans="1:11" ht="20.100000000000001" customHeight="1" x14ac:dyDescent="0.25">
      <c r="A31" s="257"/>
      <c r="B31" s="24">
        <f t="shared" si="5"/>
        <v>41104</v>
      </c>
      <c r="C31" s="150">
        <f t="shared" si="5"/>
        <v>41531</v>
      </c>
      <c r="D31" s="166">
        <v>0.35416666666666702</v>
      </c>
      <c r="E31" s="153">
        <v>0.54166666666666696</v>
      </c>
      <c r="F31" s="153">
        <v>0.57291666666666696</v>
      </c>
      <c r="G31" s="187">
        <v>0.67708333333333304</v>
      </c>
      <c r="H31" s="194">
        <f t="shared" si="0"/>
        <v>0.18749999999999994</v>
      </c>
      <c r="I31" s="174">
        <f t="shared" si="3"/>
        <v>0.10416666666666607</v>
      </c>
      <c r="J31" s="195">
        <f t="shared" si="1"/>
        <v>0.29166666666666602</v>
      </c>
      <c r="K31" s="60">
        <f t="shared" si="2"/>
        <v>-6.6613381477509392E-16</v>
      </c>
    </row>
    <row r="32" spans="1:11" ht="20.100000000000001" customHeight="1" x14ac:dyDescent="0.25">
      <c r="A32" s="257"/>
      <c r="B32" s="24">
        <f t="shared" si="5"/>
        <v>41105</v>
      </c>
      <c r="C32" s="150">
        <f t="shared" si="5"/>
        <v>41532</v>
      </c>
      <c r="D32" s="166">
        <v>0.35416666666666702</v>
      </c>
      <c r="E32" s="153">
        <v>0.54166666666666696</v>
      </c>
      <c r="F32" s="153">
        <v>0.57291666666666696</v>
      </c>
      <c r="G32" s="187">
        <v>0.67708333333333304</v>
      </c>
      <c r="H32" s="194">
        <f t="shared" si="0"/>
        <v>0.18749999999999994</v>
      </c>
      <c r="I32" s="174">
        <f t="shared" si="3"/>
        <v>0.10416666666666607</v>
      </c>
      <c r="J32" s="195">
        <f t="shared" si="1"/>
        <v>0.29166666666666602</v>
      </c>
      <c r="K32" s="60">
        <f t="shared" si="2"/>
        <v>-6.6613381477509392E-16</v>
      </c>
    </row>
    <row r="33" spans="1:12" ht="20.100000000000001" customHeight="1" x14ac:dyDescent="0.25">
      <c r="A33" s="257"/>
      <c r="B33" s="24">
        <f t="shared" si="5"/>
        <v>41106</v>
      </c>
      <c r="C33" s="150">
        <f t="shared" si="5"/>
        <v>41533</v>
      </c>
      <c r="D33" s="166">
        <v>0.35416666666666702</v>
      </c>
      <c r="E33" s="153">
        <v>0.54166666666666696</v>
      </c>
      <c r="F33" s="153">
        <v>0.57291666666666696</v>
      </c>
      <c r="G33" s="187">
        <v>0.67708333333333304</v>
      </c>
      <c r="H33" s="194">
        <f t="shared" si="0"/>
        <v>0.18749999999999994</v>
      </c>
      <c r="I33" s="174">
        <f t="shared" si="3"/>
        <v>0.10416666666666607</v>
      </c>
      <c r="J33" s="195">
        <f t="shared" si="1"/>
        <v>0.29166666666666602</v>
      </c>
      <c r="K33" s="60">
        <f t="shared" si="2"/>
        <v>-6.6613381477509392E-16</v>
      </c>
    </row>
    <row r="34" spans="1:12" ht="20.100000000000001" customHeight="1" x14ac:dyDescent="0.25">
      <c r="A34" s="257"/>
      <c r="B34" s="24">
        <f t="shared" si="5"/>
        <v>41107</v>
      </c>
      <c r="C34" s="150">
        <f t="shared" si="5"/>
        <v>41534</v>
      </c>
      <c r="D34" s="166">
        <v>0.35416666666666702</v>
      </c>
      <c r="E34" s="153">
        <v>0.54166666666666696</v>
      </c>
      <c r="F34" s="153">
        <v>0.57291666666666696</v>
      </c>
      <c r="G34" s="187">
        <v>0.67708333333333304</v>
      </c>
      <c r="H34" s="194">
        <f t="shared" si="0"/>
        <v>0.18749999999999994</v>
      </c>
      <c r="I34" s="174">
        <f t="shared" si="3"/>
        <v>0.10416666666666607</v>
      </c>
      <c r="J34" s="195">
        <f t="shared" si="1"/>
        <v>0.29166666666666602</v>
      </c>
      <c r="K34" s="60">
        <f t="shared" si="2"/>
        <v>-6.6613381477509392E-16</v>
      </c>
    </row>
    <row r="35" spans="1:12" ht="20.100000000000001" customHeight="1" x14ac:dyDescent="0.25">
      <c r="A35" s="257"/>
      <c r="B35" s="24">
        <f>B34+1</f>
        <v>41108</v>
      </c>
      <c r="C35" s="150">
        <f t="shared" ref="C35:C36" si="6">C34+1</f>
        <v>41535</v>
      </c>
      <c r="D35" s="166">
        <v>0.35416666666666702</v>
      </c>
      <c r="E35" s="153">
        <v>0.54166666666666696</v>
      </c>
      <c r="F35" s="153">
        <v>0.57291666666666696</v>
      </c>
      <c r="G35" s="187">
        <v>0.67708333333333304</v>
      </c>
      <c r="H35" s="194">
        <f t="shared" si="0"/>
        <v>0.18749999999999994</v>
      </c>
      <c r="I35" s="174">
        <f t="shared" si="3"/>
        <v>0.10416666666666607</v>
      </c>
      <c r="J35" s="195">
        <f t="shared" si="1"/>
        <v>0.29166666666666602</v>
      </c>
      <c r="K35" s="60">
        <f t="shared" si="2"/>
        <v>-6.6613381477509392E-16</v>
      </c>
    </row>
    <row r="36" spans="1:12" ht="20.100000000000001" customHeight="1" thickBot="1" x14ac:dyDescent="0.3">
      <c r="A36" s="258"/>
      <c r="B36" s="171">
        <f t="shared" ref="B36" si="7">B35+1</f>
        <v>41109</v>
      </c>
      <c r="C36" s="172">
        <f t="shared" si="6"/>
        <v>41536</v>
      </c>
      <c r="D36" s="167">
        <v>0.35416666666666669</v>
      </c>
      <c r="E36" s="154">
        <v>0.54166666666666663</v>
      </c>
      <c r="F36" s="154">
        <v>0.57291666666666663</v>
      </c>
      <c r="G36" s="188">
        <v>0.67708333333333304</v>
      </c>
      <c r="H36" s="196">
        <f t="shared" si="0"/>
        <v>0.18749999999999994</v>
      </c>
      <c r="I36" s="175">
        <f t="shared" si="3"/>
        <v>0.10416666666666641</v>
      </c>
      <c r="J36" s="197">
        <f t="shared" si="1"/>
        <v>0.29166666666666635</v>
      </c>
      <c r="K36" s="61">
        <f t="shared" si="2"/>
        <v>0</v>
      </c>
    </row>
    <row r="37" spans="1:12" ht="16.5" thickBot="1" x14ac:dyDescent="0.3">
      <c r="B37" s="276" t="s">
        <v>25</v>
      </c>
      <c r="C37" s="277"/>
      <c r="D37" s="277"/>
      <c r="E37" s="277"/>
      <c r="F37" s="277"/>
      <c r="G37" s="277"/>
      <c r="H37" s="277"/>
      <c r="I37" s="277"/>
      <c r="J37" s="277"/>
      <c r="K37" s="168">
        <f>SUM(K6:K36)</f>
        <v>-1.532107773982716E-14</v>
      </c>
      <c r="L37" s="159" t="s">
        <v>48</v>
      </c>
    </row>
    <row r="38" spans="1:12" ht="16.5" thickBot="1" x14ac:dyDescent="0.3">
      <c r="C38" s="4"/>
    </row>
    <row r="39" spans="1:12" x14ac:dyDescent="0.25">
      <c r="B39" s="280" t="s">
        <v>49</v>
      </c>
      <c r="C39" s="278" t="s">
        <v>50</v>
      </c>
      <c r="D39" s="160"/>
      <c r="E39" s="157" t="s">
        <v>51</v>
      </c>
    </row>
    <row r="40" spans="1:12" ht="16.5" thickBot="1" x14ac:dyDescent="0.3">
      <c r="B40" s="281"/>
      <c r="C40" s="279"/>
      <c r="D40" s="161"/>
      <c r="E40" s="158" t="s">
        <v>48</v>
      </c>
    </row>
    <row r="41" spans="1:12" x14ac:dyDescent="0.25">
      <c r="C41" s="4"/>
    </row>
    <row r="42" spans="1:12" x14ac:dyDescent="0.25">
      <c r="C42" s="4"/>
    </row>
    <row r="43" spans="1:12" x14ac:dyDescent="0.25">
      <c r="C43" s="4"/>
    </row>
    <row r="44" spans="1:12" x14ac:dyDescent="0.25">
      <c r="C44" s="4"/>
    </row>
    <row r="45" spans="1:12" x14ac:dyDescent="0.25">
      <c r="C45" s="4"/>
    </row>
    <row r="46" spans="1:12" x14ac:dyDescent="0.25">
      <c r="C46" s="4"/>
    </row>
    <row r="47" spans="1:12" x14ac:dyDescent="0.25">
      <c r="C47" s="4"/>
    </row>
    <row r="48" spans="1:12" x14ac:dyDescent="0.25">
      <c r="C48" s="4"/>
    </row>
    <row r="49" spans="3:3" x14ac:dyDescent="0.25">
      <c r="C49" s="4"/>
    </row>
    <row r="50" spans="3:3" x14ac:dyDescent="0.25">
      <c r="C50" s="4"/>
    </row>
    <row r="51" spans="3:3" x14ac:dyDescent="0.25">
      <c r="C51" s="4"/>
    </row>
    <row r="52" spans="3:3" x14ac:dyDescent="0.25">
      <c r="C52" s="4"/>
    </row>
    <row r="53" spans="3:3" x14ac:dyDescent="0.25">
      <c r="C53" s="4"/>
    </row>
    <row r="54" spans="3:3" x14ac:dyDescent="0.25">
      <c r="C54" s="4"/>
    </row>
    <row r="55" spans="3:3" x14ac:dyDescent="0.25">
      <c r="C55" s="4"/>
    </row>
    <row r="56" spans="3:3" x14ac:dyDescent="0.25">
      <c r="C56" s="4"/>
    </row>
    <row r="57" spans="3:3" x14ac:dyDescent="0.25">
      <c r="C57" s="4"/>
    </row>
    <row r="58" spans="3:3" x14ac:dyDescent="0.25">
      <c r="C58" s="4"/>
    </row>
    <row r="59" spans="3:3" x14ac:dyDescent="0.25">
      <c r="C59" s="4"/>
    </row>
    <row r="60" spans="3:3" x14ac:dyDescent="0.25">
      <c r="C60" s="4"/>
    </row>
    <row r="61" spans="3:3" x14ac:dyDescent="0.25">
      <c r="C61" s="4"/>
    </row>
    <row r="62" spans="3:3" x14ac:dyDescent="0.25">
      <c r="C62" s="4"/>
    </row>
    <row r="63" spans="3:3" x14ac:dyDescent="0.25">
      <c r="C63" s="4"/>
    </row>
    <row r="64" spans="3:3" x14ac:dyDescent="0.25">
      <c r="C64" s="4"/>
    </row>
    <row r="65" spans="3:3" x14ac:dyDescent="0.25">
      <c r="C65" s="4"/>
    </row>
    <row r="66" spans="3:3" x14ac:dyDescent="0.25">
      <c r="C66" s="4"/>
    </row>
    <row r="67" spans="3:3" x14ac:dyDescent="0.25">
      <c r="C67" s="4"/>
    </row>
    <row r="68" spans="3:3" x14ac:dyDescent="0.25">
      <c r="C68" s="4"/>
    </row>
    <row r="69" spans="3:3" x14ac:dyDescent="0.25">
      <c r="C69" s="4"/>
    </row>
    <row r="70" spans="3:3" x14ac:dyDescent="0.25">
      <c r="C70" s="4"/>
    </row>
    <row r="71" spans="3:3" x14ac:dyDescent="0.25">
      <c r="C71" s="4"/>
    </row>
    <row r="72" spans="3:3" x14ac:dyDescent="0.25">
      <c r="C72" s="4"/>
    </row>
    <row r="73" spans="3:3" x14ac:dyDescent="0.25">
      <c r="C73" s="4"/>
    </row>
    <row r="74" spans="3:3" x14ac:dyDescent="0.25">
      <c r="C74" s="4"/>
    </row>
    <row r="75" spans="3:3" x14ac:dyDescent="0.25">
      <c r="C75" s="4"/>
    </row>
    <row r="76" spans="3:3" x14ac:dyDescent="0.25">
      <c r="C76" s="4"/>
    </row>
    <row r="77" spans="3:3" x14ac:dyDescent="0.25">
      <c r="C77" s="4"/>
    </row>
    <row r="78" spans="3:3" x14ac:dyDescent="0.25">
      <c r="C78" s="4"/>
    </row>
    <row r="79" spans="3:3" x14ac:dyDescent="0.25">
      <c r="C79" s="4"/>
    </row>
    <row r="80" spans="3:3" x14ac:dyDescent="0.25">
      <c r="C80" s="4"/>
    </row>
    <row r="81" spans="3:3" x14ac:dyDescent="0.25">
      <c r="C81" s="4"/>
    </row>
    <row r="82" spans="3:3" x14ac:dyDescent="0.25">
      <c r="C82" s="4"/>
    </row>
    <row r="83" spans="3:3" x14ac:dyDescent="0.25">
      <c r="C83" s="4"/>
    </row>
    <row r="84" spans="3:3" x14ac:dyDescent="0.25">
      <c r="C84" s="4"/>
    </row>
    <row r="85" spans="3:3" x14ac:dyDescent="0.25">
      <c r="C85" s="4"/>
    </row>
    <row r="86" spans="3:3" x14ac:dyDescent="0.25">
      <c r="C86" s="4"/>
    </row>
    <row r="87" spans="3:3" x14ac:dyDescent="0.25">
      <c r="C87" s="4"/>
    </row>
    <row r="88" spans="3:3" x14ac:dyDescent="0.25">
      <c r="C88" s="4"/>
    </row>
    <row r="89" spans="3:3" x14ac:dyDescent="0.25">
      <c r="C89" s="4"/>
    </row>
    <row r="90" spans="3:3" x14ac:dyDescent="0.25">
      <c r="C90" s="4"/>
    </row>
    <row r="91" spans="3:3" x14ac:dyDescent="0.25">
      <c r="C91" s="4"/>
    </row>
    <row r="92" spans="3:3" x14ac:dyDescent="0.25">
      <c r="C92" s="4"/>
    </row>
    <row r="93" spans="3:3" x14ac:dyDescent="0.25">
      <c r="C93" s="4"/>
    </row>
    <row r="94" spans="3:3" x14ac:dyDescent="0.25">
      <c r="C94" s="4"/>
    </row>
    <row r="95" spans="3:3" x14ac:dyDescent="0.25">
      <c r="C95" s="4"/>
    </row>
    <row r="96" spans="3:3" x14ac:dyDescent="0.25">
      <c r="C96" s="4"/>
    </row>
    <row r="97" spans="3:3" x14ac:dyDescent="0.25">
      <c r="C97" s="4"/>
    </row>
    <row r="98" spans="3:3" x14ac:dyDescent="0.25">
      <c r="C98" s="4"/>
    </row>
    <row r="99" spans="3:3" x14ac:dyDescent="0.25">
      <c r="C99" s="4"/>
    </row>
    <row r="100" spans="3:3" x14ac:dyDescent="0.25">
      <c r="C100" s="4"/>
    </row>
  </sheetData>
  <mergeCells count="6">
    <mergeCell ref="A1:K1"/>
    <mergeCell ref="A6:A16"/>
    <mergeCell ref="A17:A36"/>
    <mergeCell ref="B37:J37"/>
    <mergeCell ref="B39:B40"/>
    <mergeCell ref="C39:C40"/>
  </mergeCells>
  <conditionalFormatting sqref="K6:K36">
    <cfRule type="cellIs" dxfId="152" priority="13" operator="equal">
      <formula>"abs"</formula>
    </cfRule>
    <cfRule type="cellIs" dxfId="151" priority="24" stopIfTrue="1" operator="equal">
      <formula>""</formula>
    </cfRule>
    <cfRule type="cellIs" dxfId="150" priority="25" stopIfTrue="1" operator="lessThan">
      <formula>0</formula>
    </cfRule>
    <cfRule type="cellIs" dxfId="149" priority="26" stopIfTrue="1" operator="greaterThan">
      <formula>0</formula>
    </cfRule>
  </conditionalFormatting>
  <conditionalFormatting sqref="I16:J16 H14:H16">
    <cfRule type="expression" dxfId="148" priority="23" stopIfTrue="1">
      <formula>MONTH($B$14)&lt;&gt;$D$3</formula>
    </cfRule>
  </conditionalFormatting>
  <conditionalFormatting sqref="I15:J15">
    <cfRule type="expression" dxfId="147" priority="22" stopIfTrue="1">
      <formula>MONTH($B$14)&lt;&gt;$D$3</formula>
    </cfRule>
  </conditionalFormatting>
  <conditionalFormatting sqref="I14:J14">
    <cfRule type="expression" dxfId="146" priority="21" stopIfTrue="1">
      <formula>MONTH($B$14)&lt;&gt;$D$3</formula>
    </cfRule>
  </conditionalFormatting>
  <conditionalFormatting sqref="B14:C14">
    <cfRule type="expression" dxfId="145" priority="20" stopIfTrue="1">
      <formula>MONTH($B$14)&lt;&gt;$D$3</formula>
    </cfRule>
  </conditionalFormatting>
  <conditionalFormatting sqref="B15:C15">
    <cfRule type="expression" dxfId="144" priority="19" stopIfTrue="1">
      <formula>MONTH($B$15)&lt;&gt;$D$3</formula>
    </cfRule>
  </conditionalFormatting>
  <conditionalFormatting sqref="B16:C16">
    <cfRule type="expression" dxfId="143" priority="18" stopIfTrue="1">
      <formula>MONTH($B$16)&lt;&gt;$D$3</formula>
    </cfRule>
  </conditionalFormatting>
  <conditionalFormatting sqref="D6:D36">
    <cfRule type="cellIs" dxfId="142" priority="4" operator="notEqual">
      <formula>0.354166666666667</formula>
    </cfRule>
  </conditionalFormatting>
  <conditionalFormatting sqref="E6:E36">
    <cfRule type="cellIs" dxfId="141" priority="3" operator="notEqual">
      <formula>0.541666666666667</formula>
    </cfRule>
  </conditionalFormatting>
  <conditionalFormatting sqref="F6:F36">
    <cfRule type="cellIs" dxfId="140" priority="2" operator="notEqual">
      <formula>0.572916666666667</formula>
    </cfRule>
  </conditionalFormatting>
  <conditionalFormatting sqref="G6:G36">
    <cfRule type="cellIs" dxfId="139" priority="1" operator="notEqual">
      <formula>0.677083333333333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source!$C$1:$C$18</xm:f>
          </x14:formula1>
          <xm:sqref>A1</xm:sqref>
        </x14:dataValidation>
        <x14:dataValidation type="list" allowBlank="1" showInputMessage="1" showErrorMessage="1">
          <x14:formula1>
            <xm:f>source!$E$1:$E$3</xm:f>
          </x14:formula1>
          <xm:sqref>L37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100"/>
  <sheetViews>
    <sheetView showZeros="0" topLeftCell="A13" workbookViewId="0">
      <selection activeCell="D6" sqref="D6:G36"/>
    </sheetView>
  </sheetViews>
  <sheetFormatPr baseColWidth="10" defaultRowHeight="15.75" x14ac:dyDescent="0.25"/>
  <cols>
    <col min="1" max="1" width="2.625" style="1" bestFit="1" customWidth="1"/>
    <col min="2" max="2" width="9.75" style="70" customWidth="1"/>
    <col min="3" max="3" width="8.875" style="1" bestFit="1" customWidth="1"/>
    <col min="4" max="8" width="11" style="1"/>
    <col min="9" max="9" width="11" style="9"/>
    <col min="10" max="10" width="11" style="8"/>
    <col min="11" max="11" width="11.375" style="1" bestFit="1" customWidth="1"/>
    <col min="12" max="12" width="11" style="1"/>
    <col min="13" max="13" width="12.875" style="1" bestFit="1" customWidth="1"/>
    <col min="14" max="16384" width="11" style="1"/>
  </cols>
  <sheetData>
    <row r="1" spans="1:14" ht="20.25" customHeight="1" thickBot="1" x14ac:dyDescent="0.3">
      <c r="A1" s="253" t="s">
        <v>4</v>
      </c>
      <c r="B1" s="254"/>
      <c r="C1" s="254"/>
      <c r="D1" s="254"/>
      <c r="E1" s="254"/>
      <c r="F1" s="254"/>
      <c r="G1" s="254"/>
      <c r="H1" s="254"/>
      <c r="I1" s="254"/>
      <c r="J1" s="254"/>
      <c r="K1" s="255"/>
    </row>
    <row r="2" spans="1:14" ht="16.5" thickBot="1" x14ac:dyDescent="0.3"/>
    <row r="3" spans="1:14" ht="16.5" thickBot="1" x14ac:dyDescent="0.3">
      <c r="B3" s="71" t="s">
        <v>13</v>
      </c>
      <c r="C3" s="74">
        <v>21</v>
      </c>
      <c r="D3" s="10">
        <f>CAROLE!D3</f>
        <v>6</v>
      </c>
      <c r="E3" s="11">
        <f>CAROLE!E3</f>
        <v>2016</v>
      </c>
      <c r="F3" s="118" t="s">
        <v>14</v>
      </c>
      <c r="G3" s="74">
        <v>20</v>
      </c>
      <c r="H3" s="10">
        <f>CAROLE!H3</f>
        <v>7</v>
      </c>
      <c r="I3" s="11">
        <f>CAROLE!I3</f>
        <v>2016</v>
      </c>
      <c r="J3" s="53" t="s">
        <v>26</v>
      </c>
      <c r="K3" s="66">
        <v>0.29166666666666669</v>
      </c>
    </row>
    <row r="4" spans="1:14" ht="16.5" thickBot="1" x14ac:dyDescent="0.3"/>
    <row r="5" spans="1:14" s="2" customFormat="1" ht="48" thickBot="1" x14ac:dyDescent="0.3">
      <c r="A5" s="14"/>
      <c r="B5" s="72" t="s">
        <v>23</v>
      </c>
      <c r="C5" s="25" t="s">
        <v>24</v>
      </c>
      <c r="D5" s="26" t="s">
        <v>15</v>
      </c>
      <c r="E5" s="29" t="s">
        <v>17</v>
      </c>
      <c r="F5" s="34" t="s">
        <v>16</v>
      </c>
      <c r="G5" s="185" t="s">
        <v>18</v>
      </c>
      <c r="H5" s="190" t="s">
        <v>20</v>
      </c>
      <c r="I5" s="13" t="s">
        <v>22</v>
      </c>
      <c r="J5" s="191" t="s">
        <v>19</v>
      </c>
      <c r="K5" s="151" t="s">
        <v>21</v>
      </c>
    </row>
    <row r="6" spans="1:14" ht="20.100000000000001" customHeight="1" x14ac:dyDescent="0.25">
      <c r="A6" s="256">
        <f>D3</f>
        <v>6</v>
      </c>
      <c r="B6" s="20">
        <f>DATE($E$3,$D$3,21)</f>
        <v>41080</v>
      </c>
      <c r="C6" s="148">
        <f>DATE($E$3,$D$3,21)</f>
        <v>41080</v>
      </c>
      <c r="D6" s="165">
        <v>0.35416666666666669</v>
      </c>
      <c r="E6" s="152">
        <v>0.54166666666666663</v>
      </c>
      <c r="F6" s="152">
        <v>0.57291666666666663</v>
      </c>
      <c r="G6" s="186">
        <v>0.67708333333333304</v>
      </c>
      <c r="H6" s="192">
        <f t="shared" ref="H6:H36" si="0">E6-D6</f>
        <v>0.18749999999999994</v>
      </c>
      <c r="I6" s="173">
        <f>G6-F6</f>
        <v>0.10416666666666641</v>
      </c>
      <c r="J6" s="193">
        <f t="shared" ref="J6:J36" si="1">H6+I6</f>
        <v>0.29166666666666635</v>
      </c>
      <c r="K6" s="59">
        <f t="shared" ref="K6:K36" si="2">J6-$K$3</f>
        <v>0</v>
      </c>
    </row>
    <row r="7" spans="1:14" ht="20.100000000000001" customHeight="1" x14ac:dyDescent="0.25">
      <c r="A7" s="257"/>
      <c r="B7" s="21">
        <f>B6+1</f>
        <v>41081</v>
      </c>
      <c r="C7" s="149">
        <f>C6+1</f>
        <v>41081</v>
      </c>
      <c r="D7" s="166">
        <v>0.35416666666666669</v>
      </c>
      <c r="E7" s="153">
        <v>0.54166666666666663</v>
      </c>
      <c r="F7" s="153">
        <v>0.57291666666666663</v>
      </c>
      <c r="G7" s="187">
        <v>0.67708333333333337</v>
      </c>
      <c r="H7" s="194">
        <f t="shared" si="0"/>
        <v>0.18749999999999994</v>
      </c>
      <c r="I7" s="174">
        <f t="shared" ref="I7:I36" si="3">G7-F7</f>
        <v>0.10416666666666674</v>
      </c>
      <c r="J7" s="195">
        <f t="shared" si="1"/>
        <v>0.29166666666666669</v>
      </c>
      <c r="K7" s="60">
        <f t="shared" si="2"/>
        <v>0</v>
      </c>
      <c r="M7" s="6"/>
      <c r="N7" s="6"/>
    </row>
    <row r="8" spans="1:14" ht="20.100000000000001" customHeight="1" x14ac:dyDescent="0.25">
      <c r="A8" s="257"/>
      <c r="B8" s="21">
        <f t="shared" ref="B8:C16" si="4">B7+1</f>
        <v>41082</v>
      </c>
      <c r="C8" s="149">
        <f t="shared" si="4"/>
        <v>41082</v>
      </c>
      <c r="D8" s="166">
        <v>0.35416666666666669</v>
      </c>
      <c r="E8" s="153">
        <v>0.54166666666666663</v>
      </c>
      <c r="F8" s="153">
        <v>0.57291666666666663</v>
      </c>
      <c r="G8" s="187">
        <v>0.67708333333333304</v>
      </c>
      <c r="H8" s="194">
        <f t="shared" si="0"/>
        <v>0.18749999999999994</v>
      </c>
      <c r="I8" s="174">
        <f t="shared" si="3"/>
        <v>0.10416666666666641</v>
      </c>
      <c r="J8" s="195">
        <f t="shared" si="1"/>
        <v>0.29166666666666635</v>
      </c>
      <c r="K8" s="60">
        <f t="shared" si="2"/>
        <v>0</v>
      </c>
      <c r="L8" s="7"/>
      <c r="M8" s="7"/>
    </row>
    <row r="9" spans="1:14" ht="20.100000000000001" customHeight="1" x14ac:dyDescent="0.25">
      <c r="A9" s="257"/>
      <c r="B9" s="21">
        <f t="shared" si="4"/>
        <v>41083</v>
      </c>
      <c r="C9" s="149">
        <f t="shared" si="4"/>
        <v>41083</v>
      </c>
      <c r="D9" s="166">
        <v>0.35416666666666669</v>
      </c>
      <c r="E9" s="153">
        <v>0.54166666666666663</v>
      </c>
      <c r="F9" s="153">
        <v>0.57291666666666663</v>
      </c>
      <c r="G9" s="187">
        <v>0.67708333333333304</v>
      </c>
      <c r="H9" s="194">
        <f t="shared" si="0"/>
        <v>0.18749999999999994</v>
      </c>
      <c r="I9" s="174">
        <f t="shared" si="3"/>
        <v>0.10416666666666641</v>
      </c>
      <c r="J9" s="195">
        <f t="shared" si="1"/>
        <v>0.29166666666666635</v>
      </c>
      <c r="K9" s="60">
        <f t="shared" si="2"/>
        <v>0</v>
      </c>
      <c r="L9" s="49"/>
      <c r="M9" s="7"/>
    </row>
    <row r="10" spans="1:14" ht="20.100000000000001" customHeight="1" x14ac:dyDescent="0.25">
      <c r="A10" s="257"/>
      <c r="B10" s="21">
        <f t="shared" si="4"/>
        <v>41084</v>
      </c>
      <c r="C10" s="149">
        <f t="shared" si="4"/>
        <v>41084</v>
      </c>
      <c r="D10" s="166">
        <v>0.35416666666666702</v>
      </c>
      <c r="E10" s="153">
        <v>0.54166666666666696</v>
      </c>
      <c r="F10" s="153">
        <v>0.57291666666666696</v>
      </c>
      <c r="G10" s="187">
        <v>0.67708333333333304</v>
      </c>
      <c r="H10" s="194">
        <f t="shared" si="0"/>
        <v>0.18749999999999994</v>
      </c>
      <c r="I10" s="174">
        <f t="shared" si="3"/>
        <v>0.10416666666666607</v>
      </c>
      <c r="J10" s="195">
        <f t="shared" si="1"/>
        <v>0.29166666666666602</v>
      </c>
      <c r="K10" s="60">
        <f t="shared" si="2"/>
        <v>-6.6613381477509392E-16</v>
      </c>
    </row>
    <row r="11" spans="1:14" ht="20.100000000000001" customHeight="1" x14ac:dyDescent="0.25">
      <c r="A11" s="257"/>
      <c r="B11" s="21">
        <f t="shared" si="4"/>
        <v>41085</v>
      </c>
      <c r="C11" s="149">
        <f t="shared" si="4"/>
        <v>41085</v>
      </c>
      <c r="D11" s="166">
        <v>0.35416666666666702</v>
      </c>
      <c r="E11" s="153">
        <v>0.54166666666666696</v>
      </c>
      <c r="F11" s="153">
        <v>0.57291666666666696</v>
      </c>
      <c r="G11" s="187">
        <v>0.67708333333333304</v>
      </c>
      <c r="H11" s="194">
        <f t="shared" si="0"/>
        <v>0.18749999999999994</v>
      </c>
      <c r="I11" s="174">
        <f t="shared" si="3"/>
        <v>0.10416666666666607</v>
      </c>
      <c r="J11" s="195">
        <f t="shared" si="1"/>
        <v>0.29166666666666602</v>
      </c>
      <c r="K11" s="60">
        <f t="shared" si="2"/>
        <v>-6.6613381477509392E-16</v>
      </c>
    </row>
    <row r="12" spans="1:14" ht="20.100000000000001" customHeight="1" x14ac:dyDescent="0.25">
      <c r="A12" s="257"/>
      <c r="B12" s="21">
        <f t="shared" si="4"/>
        <v>41086</v>
      </c>
      <c r="C12" s="149">
        <f t="shared" si="4"/>
        <v>41086</v>
      </c>
      <c r="D12" s="166">
        <v>0.35416666666666702</v>
      </c>
      <c r="E12" s="153">
        <v>0.54166666666666696</v>
      </c>
      <c r="F12" s="153">
        <v>0.57291666666666696</v>
      </c>
      <c r="G12" s="187">
        <v>0.67708333333333304</v>
      </c>
      <c r="H12" s="194">
        <f t="shared" si="0"/>
        <v>0.18749999999999994</v>
      </c>
      <c r="I12" s="174">
        <f t="shared" si="3"/>
        <v>0.10416666666666607</v>
      </c>
      <c r="J12" s="195">
        <f t="shared" si="1"/>
        <v>0.29166666666666602</v>
      </c>
      <c r="K12" s="60">
        <f t="shared" si="2"/>
        <v>-6.6613381477509392E-16</v>
      </c>
      <c r="M12" s="3"/>
    </row>
    <row r="13" spans="1:14" ht="20.100000000000001" customHeight="1" x14ac:dyDescent="0.25">
      <c r="A13" s="257"/>
      <c r="B13" s="21">
        <f t="shared" si="4"/>
        <v>41087</v>
      </c>
      <c r="C13" s="149">
        <f t="shared" si="4"/>
        <v>41087</v>
      </c>
      <c r="D13" s="166">
        <v>0.35416666666666702</v>
      </c>
      <c r="E13" s="153">
        <v>0.54166666666666696</v>
      </c>
      <c r="F13" s="153">
        <v>0.57291666666666696</v>
      </c>
      <c r="G13" s="187">
        <v>0.67708333333333304</v>
      </c>
      <c r="H13" s="194">
        <f t="shared" si="0"/>
        <v>0.18749999999999994</v>
      </c>
      <c r="I13" s="174">
        <f t="shared" si="3"/>
        <v>0.10416666666666607</v>
      </c>
      <c r="J13" s="195">
        <f t="shared" si="1"/>
        <v>0.29166666666666602</v>
      </c>
      <c r="K13" s="60">
        <f t="shared" si="2"/>
        <v>-6.6613381477509392E-16</v>
      </c>
      <c r="M13" s="3"/>
    </row>
    <row r="14" spans="1:14" ht="20.100000000000001" customHeight="1" x14ac:dyDescent="0.25">
      <c r="A14" s="257"/>
      <c r="B14" s="21">
        <f t="shared" si="4"/>
        <v>41088</v>
      </c>
      <c r="C14" s="149">
        <f t="shared" si="4"/>
        <v>41088</v>
      </c>
      <c r="D14" s="166">
        <v>0.35416666666666702</v>
      </c>
      <c r="E14" s="153">
        <v>0.54166666666666696</v>
      </c>
      <c r="F14" s="153">
        <v>0.57291666666666696</v>
      </c>
      <c r="G14" s="187">
        <v>0.67708333333333304</v>
      </c>
      <c r="H14" s="194">
        <f t="shared" si="0"/>
        <v>0.18749999999999994</v>
      </c>
      <c r="I14" s="174">
        <f t="shared" si="3"/>
        <v>0.10416666666666607</v>
      </c>
      <c r="J14" s="195">
        <f t="shared" si="1"/>
        <v>0.29166666666666602</v>
      </c>
      <c r="K14" s="60">
        <f t="shared" si="2"/>
        <v>-6.6613381477509392E-16</v>
      </c>
    </row>
    <row r="15" spans="1:14" ht="20.100000000000001" customHeight="1" x14ac:dyDescent="0.25">
      <c r="A15" s="257"/>
      <c r="B15" s="21">
        <f t="shared" si="4"/>
        <v>41089</v>
      </c>
      <c r="C15" s="149">
        <f t="shared" si="4"/>
        <v>41089</v>
      </c>
      <c r="D15" s="166">
        <v>0.35416666666666702</v>
      </c>
      <c r="E15" s="153">
        <v>0.54166666666666696</v>
      </c>
      <c r="F15" s="153">
        <v>0.57291666666666696</v>
      </c>
      <c r="G15" s="187">
        <v>0.67708333333333304</v>
      </c>
      <c r="H15" s="194">
        <f t="shared" si="0"/>
        <v>0.18749999999999994</v>
      </c>
      <c r="I15" s="174">
        <f t="shared" si="3"/>
        <v>0.10416666666666607</v>
      </c>
      <c r="J15" s="195">
        <f t="shared" si="1"/>
        <v>0.29166666666666602</v>
      </c>
      <c r="K15" s="60">
        <f t="shared" si="2"/>
        <v>-6.6613381477509392E-16</v>
      </c>
    </row>
    <row r="16" spans="1:14" ht="20.100000000000001" customHeight="1" thickBot="1" x14ac:dyDescent="0.3">
      <c r="A16" s="258"/>
      <c r="B16" s="163">
        <f t="shared" si="4"/>
        <v>41090</v>
      </c>
      <c r="C16" s="164">
        <f t="shared" si="4"/>
        <v>41090</v>
      </c>
      <c r="D16" s="167">
        <v>0.35416666666666702</v>
      </c>
      <c r="E16" s="154">
        <v>0.54166666666666696</v>
      </c>
      <c r="F16" s="154">
        <v>0.57291666666666696</v>
      </c>
      <c r="G16" s="188">
        <v>0.67708333333333304</v>
      </c>
      <c r="H16" s="196">
        <f t="shared" si="0"/>
        <v>0.18749999999999994</v>
      </c>
      <c r="I16" s="175">
        <f t="shared" si="3"/>
        <v>0.10416666666666607</v>
      </c>
      <c r="J16" s="197">
        <f t="shared" si="1"/>
        <v>0.29166666666666602</v>
      </c>
      <c r="K16" s="61">
        <f t="shared" si="2"/>
        <v>-6.6613381477509392E-16</v>
      </c>
    </row>
    <row r="17" spans="1:11" ht="20.100000000000001" customHeight="1" x14ac:dyDescent="0.25">
      <c r="A17" s="259">
        <f>H3</f>
        <v>7</v>
      </c>
      <c r="B17" s="169">
        <f>DATE($I$3,$H$3,1)</f>
        <v>41090</v>
      </c>
      <c r="C17" s="170">
        <f>DATE($I$3,$G$3+1,1)</f>
        <v>41517</v>
      </c>
      <c r="D17" s="176">
        <v>0.35416666666666702</v>
      </c>
      <c r="E17" s="155">
        <v>0.54166666666666696</v>
      </c>
      <c r="F17" s="155">
        <v>0.57291666666666696</v>
      </c>
      <c r="G17" s="189">
        <v>0.67708333333333337</v>
      </c>
      <c r="H17" s="198">
        <f t="shared" si="0"/>
        <v>0.18749999999999994</v>
      </c>
      <c r="I17" s="177">
        <f t="shared" si="3"/>
        <v>0.10416666666666641</v>
      </c>
      <c r="J17" s="199">
        <f t="shared" si="1"/>
        <v>0.29166666666666635</v>
      </c>
      <c r="K17" s="62">
        <f t="shared" si="2"/>
        <v>0</v>
      </c>
    </row>
    <row r="18" spans="1:11" ht="20.100000000000001" customHeight="1" x14ac:dyDescent="0.25">
      <c r="A18" s="257"/>
      <c r="B18" s="24">
        <f>B17+1</f>
        <v>41091</v>
      </c>
      <c r="C18" s="150">
        <f>C17+1</f>
        <v>41518</v>
      </c>
      <c r="D18" s="166">
        <v>0.35416666666666702</v>
      </c>
      <c r="E18" s="153">
        <v>0.54166666666666696</v>
      </c>
      <c r="F18" s="153">
        <v>0.57291666666666696</v>
      </c>
      <c r="G18" s="187">
        <v>0.67708333333333337</v>
      </c>
      <c r="H18" s="194">
        <f t="shared" si="0"/>
        <v>0.18749999999999994</v>
      </c>
      <c r="I18" s="174">
        <f t="shared" si="3"/>
        <v>0.10416666666666641</v>
      </c>
      <c r="J18" s="195">
        <f t="shared" si="1"/>
        <v>0.29166666666666635</v>
      </c>
      <c r="K18" s="60">
        <f t="shared" si="2"/>
        <v>0</v>
      </c>
    </row>
    <row r="19" spans="1:11" ht="20.100000000000001" customHeight="1" x14ac:dyDescent="0.25">
      <c r="A19" s="257"/>
      <c r="B19" s="24">
        <f t="shared" ref="B19:C34" si="5">B18+1</f>
        <v>41092</v>
      </c>
      <c r="C19" s="150">
        <f t="shared" si="5"/>
        <v>41519</v>
      </c>
      <c r="D19" s="166">
        <v>0.35416666666666702</v>
      </c>
      <c r="E19" s="153">
        <v>0.54166666666666663</v>
      </c>
      <c r="F19" s="153">
        <v>0.57291666666666663</v>
      </c>
      <c r="G19" s="187">
        <v>0.67708333333333337</v>
      </c>
      <c r="H19" s="194">
        <f t="shared" si="0"/>
        <v>0.18749999999999961</v>
      </c>
      <c r="I19" s="174">
        <f t="shared" si="3"/>
        <v>0.10416666666666674</v>
      </c>
      <c r="J19" s="195">
        <f t="shared" si="1"/>
        <v>0.29166666666666635</v>
      </c>
      <c r="K19" s="60">
        <f t="shared" si="2"/>
        <v>0</v>
      </c>
    </row>
    <row r="20" spans="1:11" ht="20.100000000000001" customHeight="1" x14ac:dyDescent="0.25">
      <c r="A20" s="257"/>
      <c r="B20" s="24">
        <f t="shared" si="5"/>
        <v>41093</v>
      </c>
      <c r="C20" s="150">
        <f t="shared" si="5"/>
        <v>41520</v>
      </c>
      <c r="D20" s="166">
        <v>0.35416666666666702</v>
      </c>
      <c r="E20" s="153">
        <v>0.54166666666666696</v>
      </c>
      <c r="F20" s="153">
        <v>0.57291666666666696</v>
      </c>
      <c r="G20" s="187">
        <v>0.67708333333333304</v>
      </c>
      <c r="H20" s="194">
        <f t="shared" si="0"/>
        <v>0.18749999999999994</v>
      </c>
      <c r="I20" s="174">
        <f t="shared" si="3"/>
        <v>0.10416666666666607</v>
      </c>
      <c r="J20" s="195">
        <f t="shared" si="1"/>
        <v>0.29166666666666602</v>
      </c>
      <c r="K20" s="60">
        <f t="shared" si="2"/>
        <v>-6.6613381477509392E-16</v>
      </c>
    </row>
    <row r="21" spans="1:11" ht="20.100000000000001" customHeight="1" x14ac:dyDescent="0.25">
      <c r="A21" s="257"/>
      <c r="B21" s="24">
        <f t="shared" si="5"/>
        <v>41094</v>
      </c>
      <c r="C21" s="150">
        <f t="shared" si="5"/>
        <v>41521</v>
      </c>
      <c r="D21" s="166">
        <v>0.35416666666666702</v>
      </c>
      <c r="E21" s="153">
        <v>0.54166666666666696</v>
      </c>
      <c r="F21" s="153">
        <v>0.57291666666666696</v>
      </c>
      <c r="G21" s="187">
        <v>0.67708333333333304</v>
      </c>
      <c r="H21" s="194">
        <f t="shared" si="0"/>
        <v>0.18749999999999994</v>
      </c>
      <c r="I21" s="174">
        <f t="shared" si="3"/>
        <v>0.10416666666666607</v>
      </c>
      <c r="J21" s="195">
        <f t="shared" si="1"/>
        <v>0.29166666666666602</v>
      </c>
      <c r="K21" s="60">
        <f t="shared" si="2"/>
        <v>-6.6613381477509392E-16</v>
      </c>
    </row>
    <row r="22" spans="1:11" ht="20.100000000000001" customHeight="1" x14ac:dyDescent="0.25">
      <c r="A22" s="257"/>
      <c r="B22" s="24">
        <f t="shared" si="5"/>
        <v>41095</v>
      </c>
      <c r="C22" s="150">
        <f t="shared" si="5"/>
        <v>41522</v>
      </c>
      <c r="D22" s="166">
        <v>0.35416666666666702</v>
      </c>
      <c r="E22" s="153">
        <v>0.54166666666666696</v>
      </c>
      <c r="F22" s="153">
        <v>0.57291666666666696</v>
      </c>
      <c r="G22" s="187">
        <v>0.67708333333333304</v>
      </c>
      <c r="H22" s="194">
        <f t="shared" si="0"/>
        <v>0.18749999999999994</v>
      </c>
      <c r="I22" s="174">
        <f t="shared" si="3"/>
        <v>0.10416666666666607</v>
      </c>
      <c r="J22" s="195">
        <f t="shared" si="1"/>
        <v>0.29166666666666602</v>
      </c>
      <c r="K22" s="60">
        <f t="shared" si="2"/>
        <v>-6.6613381477509392E-16</v>
      </c>
    </row>
    <row r="23" spans="1:11" ht="20.100000000000001" customHeight="1" x14ac:dyDescent="0.25">
      <c r="A23" s="257"/>
      <c r="B23" s="24">
        <f t="shared" si="5"/>
        <v>41096</v>
      </c>
      <c r="C23" s="150">
        <f t="shared" si="5"/>
        <v>41523</v>
      </c>
      <c r="D23" s="166">
        <v>0.35416666666666702</v>
      </c>
      <c r="E23" s="153">
        <v>0.54166666666666696</v>
      </c>
      <c r="F23" s="153">
        <v>0.57291666666666696</v>
      </c>
      <c r="G23" s="187">
        <v>0.67708333333333304</v>
      </c>
      <c r="H23" s="194">
        <f t="shared" si="0"/>
        <v>0.18749999999999994</v>
      </c>
      <c r="I23" s="174">
        <f t="shared" si="3"/>
        <v>0.10416666666666607</v>
      </c>
      <c r="J23" s="195">
        <f t="shared" si="1"/>
        <v>0.29166666666666602</v>
      </c>
      <c r="K23" s="60">
        <f t="shared" si="2"/>
        <v>-6.6613381477509392E-16</v>
      </c>
    </row>
    <row r="24" spans="1:11" ht="20.100000000000001" customHeight="1" x14ac:dyDescent="0.25">
      <c r="A24" s="257"/>
      <c r="B24" s="24">
        <f t="shared" si="5"/>
        <v>41097</v>
      </c>
      <c r="C24" s="150">
        <f t="shared" si="5"/>
        <v>41524</v>
      </c>
      <c r="D24" s="166">
        <v>0.35416666666666702</v>
      </c>
      <c r="E24" s="153">
        <v>0.54166666666666696</v>
      </c>
      <c r="F24" s="153">
        <v>0.57291666666666696</v>
      </c>
      <c r="G24" s="187">
        <v>0.67708333333333304</v>
      </c>
      <c r="H24" s="194">
        <f t="shared" si="0"/>
        <v>0.18749999999999994</v>
      </c>
      <c r="I24" s="174">
        <f t="shared" si="3"/>
        <v>0.10416666666666607</v>
      </c>
      <c r="J24" s="195">
        <f t="shared" si="1"/>
        <v>0.29166666666666602</v>
      </c>
      <c r="K24" s="60">
        <f t="shared" si="2"/>
        <v>-6.6613381477509392E-16</v>
      </c>
    </row>
    <row r="25" spans="1:11" ht="20.100000000000001" customHeight="1" x14ac:dyDescent="0.25">
      <c r="A25" s="257"/>
      <c r="B25" s="24">
        <f t="shared" si="5"/>
        <v>41098</v>
      </c>
      <c r="C25" s="150">
        <f t="shared" si="5"/>
        <v>41525</v>
      </c>
      <c r="D25" s="166">
        <v>0.35416666666666702</v>
      </c>
      <c r="E25" s="153">
        <v>0.54166666666666696</v>
      </c>
      <c r="F25" s="153">
        <v>0.57291666666666696</v>
      </c>
      <c r="G25" s="187">
        <v>0.67708333333333304</v>
      </c>
      <c r="H25" s="194">
        <f t="shared" si="0"/>
        <v>0.18749999999999994</v>
      </c>
      <c r="I25" s="174">
        <f t="shared" si="3"/>
        <v>0.10416666666666607</v>
      </c>
      <c r="J25" s="195">
        <f t="shared" si="1"/>
        <v>0.29166666666666602</v>
      </c>
      <c r="K25" s="60">
        <f t="shared" si="2"/>
        <v>-6.6613381477509392E-16</v>
      </c>
    </row>
    <row r="26" spans="1:11" ht="20.100000000000001" customHeight="1" x14ac:dyDescent="0.25">
      <c r="A26" s="257"/>
      <c r="B26" s="24">
        <f t="shared" si="5"/>
        <v>41099</v>
      </c>
      <c r="C26" s="150">
        <f t="shared" si="5"/>
        <v>41526</v>
      </c>
      <c r="D26" s="166">
        <v>0.35416666666666702</v>
      </c>
      <c r="E26" s="153">
        <v>0.54166666666666696</v>
      </c>
      <c r="F26" s="153">
        <v>0.57291666666666696</v>
      </c>
      <c r="G26" s="187">
        <v>0.67708333333333304</v>
      </c>
      <c r="H26" s="194">
        <f t="shared" si="0"/>
        <v>0.18749999999999994</v>
      </c>
      <c r="I26" s="174">
        <f t="shared" si="3"/>
        <v>0.10416666666666607</v>
      </c>
      <c r="J26" s="195">
        <f t="shared" si="1"/>
        <v>0.29166666666666602</v>
      </c>
      <c r="K26" s="60">
        <f t="shared" si="2"/>
        <v>-6.6613381477509392E-16</v>
      </c>
    </row>
    <row r="27" spans="1:11" ht="20.100000000000001" customHeight="1" x14ac:dyDescent="0.25">
      <c r="A27" s="257"/>
      <c r="B27" s="24">
        <f t="shared" si="5"/>
        <v>41100</v>
      </c>
      <c r="C27" s="150">
        <f t="shared" si="5"/>
        <v>41527</v>
      </c>
      <c r="D27" s="166">
        <v>0.35416666666666702</v>
      </c>
      <c r="E27" s="153">
        <v>0.54166666666666663</v>
      </c>
      <c r="F27" s="153">
        <v>0.57291666666666663</v>
      </c>
      <c r="G27" s="187">
        <v>0.67708333333333304</v>
      </c>
      <c r="H27" s="194">
        <f t="shared" si="0"/>
        <v>0.18749999999999961</v>
      </c>
      <c r="I27" s="174">
        <f t="shared" si="3"/>
        <v>0.10416666666666641</v>
      </c>
      <c r="J27" s="195">
        <f t="shared" si="1"/>
        <v>0.29166666666666602</v>
      </c>
      <c r="K27" s="60">
        <f t="shared" si="2"/>
        <v>-6.6613381477509392E-16</v>
      </c>
    </row>
    <row r="28" spans="1:11" ht="20.100000000000001" customHeight="1" x14ac:dyDescent="0.25">
      <c r="A28" s="257"/>
      <c r="B28" s="24">
        <f t="shared" si="5"/>
        <v>41101</v>
      </c>
      <c r="C28" s="150">
        <f t="shared" si="5"/>
        <v>41528</v>
      </c>
      <c r="D28" s="166">
        <v>0.35416666666666702</v>
      </c>
      <c r="E28" s="153">
        <v>0.54166666666666696</v>
      </c>
      <c r="F28" s="153">
        <v>0.57291666666666696</v>
      </c>
      <c r="G28" s="187">
        <v>0.67708333333333304</v>
      </c>
      <c r="H28" s="194">
        <f t="shared" si="0"/>
        <v>0.18749999999999994</v>
      </c>
      <c r="I28" s="174">
        <f t="shared" si="3"/>
        <v>0.10416666666666607</v>
      </c>
      <c r="J28" s="195">
        <f t="shared" si="1"/>
        <v>0.29166666666666602</v>
      </c>
      <c r="K28" s="60">
        <f t="shared" si="2"/>
        <v>-6.6613381477509392E-16</v>
      </c>
    </row>
    <row r="29" spans="1:11" ht="20.100000000000001" customHeight="1" x14ac:dyDescent="0.25">
      <c r="A29" s="257"/>
      <c r="B29" s="24">
        <f t="shared" si="5"/>
        <v>41102</v>
      </c>
      <c r="C29" s="150">
        <f t="shared" si="5"/>
        <v>41529</v>
      </c>
      <c r="D29" s="166">
        <v>0.35416666666666702</v>
      </c>
      <c r="E29" s="153">
        <v>0.54166666666666696</v>
      </c>
      <c r="F29" s="153">
        <v>0.57291666666666696</v>
      </c>
      <c r="G29" s="187">
        <v>0.67708333333333304</v>
      </c>
      <c r="H29" s="194">
        <f t="shared" si="0"/>
        <v>0.18749999999999994</v>
      </c>
      <c r="I29" s="174">
        <f t="shared" si="3"/>
        <v>0.10416666666666607</v>
      </c>
      <c r="J29" s="195">
        <f t="shared" si="1"/>
        <v>0.29166666666666602</v>
      </c>
      <c r="K29" s="60">
        <f t="shared" si="2"/>
        <v>-6.6613381477509392E-16</v>
      </c>
    </row>
    <row r="30" spans="1:11" ht="20.100000000000001" customHeight="1" x14ac:dyDescent="0.25">
      <c r="A30" s="257"/>
      <c r="B30" s="24">
        <f t="shared" si="5"/>
        <v>41103</v>
      </c>
      <c r="C30" s="150">
        <f t="shared" si="5"/>
        <v>41530</v>
      </c>
      <c r="D30" s="166">
        <v>0.35416666666666702</v>
      </c>
      <c r="E30" s="153">
        <v>0.54166666666666696</v>
      </c>
      <c r="F30" s="153">
        <v>0.57291666666666696</v>
      </c>
      <c r="G30" s="187">
        <v>0.67708333333333304</v>
      </c>
      <c r="H30" s="194">
        <f t="shared" si="0"/>
        <v>0.18749999999999994</v>
      </c>
      <c r="I30" s="174">
        <f t="shared" si="3"/>
        <v>0.10416666666666607</v>
      </c>
      <c r="J30" s="195">
        <f t="shared" si="1"/>
        <v>0.29166666666666602</v>
      </c>
      <c r="K30" s="60">
        <f t="shared" si="2"/>
        <v>-6.6613381477509392E-16</v>
      </c>
    </row>
    <row r="31" spans="1:11" ht="20.100000000000001" customHeight="1" x14ac:dyDescent="0.25">
      <c r="A31" s="257"/>
      <c r="B31" s="24">
        <f t="shared" si="5"/>
        <v>41104</v>
      </c>
      <c r="C31" s="150">
        <f t="shared" si="5"/>
        <v>41531</v>
      </c>
      <c r="D31" s="166">
        <v>0.35416666666666702</v>
      </c>
      <c r="E31" s="153">
        <v>0.54166666666666696</v>
      </c>
      <c r="F31" s="153">
        <v>0.57291666666666696</v>
      </c>
      <c r="G31" s="187">
        <v>0.67708333333333304</v>
      </c>
      <c r="H31" s="194">
        <f t="shared" si="0"/>
        <v>0.18749999999999994</v>
      </c>
      <c r="I31" s="174">
        <f t="shared" si="3"/>
        <v>0.10416666666666607</v>
      </c>
      <c r="J31" s="195">
        <f t="shared" si="1"/>
        <v>0.29166666666666602</v>
      </c>
      <c r="K31" s="60">
        <f t="shared" si="2"/>
        <v>-6.6613381477509392E-16</v>
      </c>
    </row>
    <row r="32" spans="1:11" ht="20.100000000000001" customHeight="1" x14ac:dyDescent="0.25">
      <c r="A32" s="257"/>
      <c r="B32" s="24">
        <f t="shared" si="5"/>
        <v>41105</v>
      </c>
      <c r="C32" s="150">
        <f t="shared" si="5"/>
        <v>41532</v>
      </c>
      <c r="D32" s="166">
        <v>0.35416666666666702</v>
      </c>
      <c r="E32" s="153">
        <v>0.54166666666666696</v>
      </c>
      <c r="F32" s="153">
        <v>0.57291666666666696</v>
      </c>
      <c r="G32" s="187">
        <v>0.67708333333333304</v>
      </c>
      <c r="H32" s="194">
        <f t="shared" si="0"/>
        <v>0.18749999999999994</v>
      </c>
      <c r="I32" s="174">
        <f t="shared" si="3"/>
        <v>0.10416666666666607</v>
      </c>
      <c r="J32" s="195">
        <f t="shared" si="1"/>
        <v>0.29166666666666602</v>
      </c>
      <c r="K32" s="60">
        <f t="shared" si="2"/>
        <v>-6.6613381477509392E-16</v>
      </c>
    </row>
    <row r="33" spans="1:12" ht="20.100000000000001" customHeight="1" x14ac:dyDescent="0.25">
      <c r="A33" s="257"/>
      <c r="B33" s="24">
        <f t="shared" si="5"/>
        <v>41106</v>
      </c>
      <c r="C33" s="150">
        <f t="shared" si="5"/>
        <v>41533</v>
      </c>
      <c r="D33" s="166">
        <v>0.35416666666666702</v>
      </c>
      <c r="E33" s="153">
        <v>0.54166666666666696</v>
      </c>
      <c r="F33" s="153">
        <v>0.57291666666666696</v>
      </c>
      <c r="G33" s="187">
        <v>0.67708333333333304</v>
      </c>
      <c r="H33" s="194">
        <f t="shared" si="0"/>
        <v>0.18749999999999994</v>
      </c>
      <c r="I33" s="174">
        <f t="shared" si="3"/>
        <v>0.10416666666666607</v>
      </c>
      <c r="J33" s="195">
        <f t="shared" si="1"/>
        <v>0.29166666666666602</v>
      </c>
      <c r="K33" s="60">
        <f t="shared" si="2"/>
        <v>-6.6613381477509392E-16</v>
      </c>
    </row>
    <row r="34" spans="1:12" ht="20.100000000000001" customHeight="1" x14ac:dyDescent="0.25">
      <c r="A34" s="257"/>
      <c r="B34" s="24">
        <f t="shared" si="5"/>
        <v>41107</v>
      </c>
      <c r="C34" s="150">
        <f t="shared" si="5"/>
        <v>41534</v>
      </c>
      <c r="D34" s="166">
        <v>0.35416666666666702</v>
      </c>
      <c r="E34" s="153">
        <v>0.54166666666666696</v>
      </c>
      <c r="F34" s="153">
        <v>0.57291666666666696</v>
      </c>
      <c r="G34" s="187">
        <v>0.67708333333333304</v>
      </c>
      <c r="H34" s="194">
        <f t="shared" si="0"/>
        <v>0.18749999999999994</v>
      </c>
      <c r="I34" s="174">
        <f t="shared" si="3"/>
        <v>0.10416666666666607</v>
      </c>
      <c r="J34" s="195">
        <f t="shared" si="1"/>
        <v>0.29166666666666602</v>
      </c>
      <c r="K34" s="60">
        <f t="shared" si="2"/>
        <v>-6.6613381477509392E-16</v>
      </c>
    </row>
    <row r="35" spans="1:12" ht="20.100000000000001" customHeight="1" x14ac:dyDescent="0.25">
      <c r="A35" s="257"/>
      <c r="B35" s="24">
        <f>B34+1</f>
        <v>41108</v>
      </c>
      <c r="C35" s="150">
        <f t="shared" ref="C35:C36" si="6">C34+1</f>
        <v>41535</v>
      </c>
      <c r="D35" s="166">
        <v>0.35416666666666702</v>
      </c>
      <c r="E35" s="153">
        <v>0.54166666666666696</v>
      </c>
      <c r="F35" s="153">
        <v>0.57291666666666696</v>
      </c>
      <c r="G35" s="187">
        <v>0.67708333333333304</v>
      </c>
      <c r="H35" s="194">
        <f t="shared" si="0"/>
        <v>0.18749999999999994</v>
      </c>
      <c r="I35" s="174">
        <f t="shared" si="3"/>
        <v>0.10416666666666607</v>
      </c>
      <c r="J35" s="195">
        <f t="shared" si="1"/>
        <v>0.29166666666666602</v>
      </c>
      <c r="K35" s="60">
        <f t="shared" si="2"/>
        <v>-6.6613381477509392E-16</v>
      </c>
    </row>
    <row r="36" spans="1:12" ht="20.100000000000001" customHeight="1" thickBot="1" x14ac:dyDescent="0.3">
      <c r="A36" s="258"/>
      <c r="B36" s="171">
        <f t="shared" ref="B36" si="7">B35+1</f>
        <v>41109</v>
      </c>
      <c r="C36" s="172">
        <f t="shared" si="6"/>
        <v>41536</v>
      </c>
      <c r="D36" s="167">
        <v>0.35416666666666669</v>
      </c>
      <c r="E36" s="154">
        <v>0.54166666666666663</v>
      </c>
      <c r="F36" s="154">
        <v>0.57291666666666663</v>
      </c>
      <c r="G36" s="188">
        <v>0.67708333333333304</v>
      </c>
      <c r="H36" s="196">
        <f t="shared" si="0"/>
        <v>0.18749999999999994</v>
      </c>
      <c r="I36" s="175">
        <f t="shared" si="3"/>
        <v>0.10416666666666641</v>
      </c>
      <c r="J36" s="197">
        <f t="shared" si="1"/>
        <v>0.29166666666666635</v>
      </c>
      <c r="K36" s="61">
        <f t="shared" si="2"/>
        <v>0</v>
      </c>
    </row>
    <row r="37" spans="1:12" ht="16.5" thickBot="1" x14ac:dyDescent="0.3">
      <c r="B37" s="276" t="s">
        <v>25</v>
      </c>
      <c r="C37" s="277"/>
      <c r="D37" s="277"/>
      <c r="E37" s="277"/>
      <c r="F37" s="277"/>
      <c r="G37" s="277"/>
      <c r="H37" s="277"/>
      <c r="I37" s="277"/>
      <c r="J37" s="277"/>
      <c r="K37" s="168">
        <f>SUM(K6:K36)</f>
        <v>-1.532107773982716E-14</v>
      </c>
      <c r="L37" s="159" t="s">
        <v>48</v>
      </c>
    </row>
    <row r="38" spans="1:12" ht="16.5" thickBot="1" x14ac:dyDescent="0.3">
      <c r="C38" s="4"/>
    </row>
    <row r="39" spans="1:12" x14ac:dyDescent="0.25">
      <c r="B39" s="280" t="s">
        <v>49</v>
      </c>
      <c r="C39" s="278" t="s">
        <v>50</v>
      </c>
      <c r="D39" s="160"/>
      <c r="E39" s="157" t="s">
        <v>51</v>
      </c>
    </row>
    <row r="40" spans="1:12" ht="16.5" thickBot="1" x14ac:dyDescent="0.3">
      <c r="B40" s="281"/>
      <c r="C40" s="279"/>
      <c r="D40" s="161"/>
      <c r="E40" s="158" t="s">
        <v>48</v>
      </c>
    </row>
    <row r="41" spans="1:12" x14ac:dyDescent="0.25">
      <c r="C41" s="4"/>
    </row>
    <row r="42" spans="1:12" x14ac:dyDescent="0.25">
      <c r="C42" s="4"/>
    </row>
    <row r="43" spans="1:12" x14ac:dyDescent="0.25">
      <c r="C43" s="4"/>
    </row>
    <row r="44" spans="1:12" x14ac:dyDescent="0.25">
      <c r="C44" s="4"/>
    </row>
    <row r="45" spans="1:12" x14ac:dyDescent="0.25">
      <c r="C45" s="4"/>
    </row>
    <row r="46" spans="1:12" x14ac:dyDescent="0.25">
      <c r="C46" s="4"/>
    </row>
    <row r="47" spans="1:12" x14ac:dyDescent="0.25">
      <c r="C47" s="4"/>
    </row>
    <row r="48" spans="1:12" x14ac:dyDescent="0.25">
      <c r="C48" s="4"/>
    </row>
    <row r="49" spans="3:3" x14ac:dyDescent="0.25">
      <c r="C49" s="4"/>
    </row>
    <row r="50" spans="3:3" x14ac:dyDescent="0.25">
      <c r="C50" s="4"/>
    </row>
    <row r="51" spans="3:3" x14ac:dyDescent="0.25">
      <c r="C51" s="4"/>
    </row>
    <row r="52" spans="3:3" x14ac:dyDescent="0.25">
      <c r="C52" s="4"/>
    </row>
    <row r="53" spans="3:3" x14ac:dyDescent="0.25">
      <c r="C53" s="4"/>
    </row>
    <row r="54" spans="3:3" x14ac:dyDescent="0.25">
      <c r="C54" s="4"/>
    </row>
    <row r="55" spans="3:3" x14ac:dyDescent="0.25">
      <c r="C55" s="4"/>
    </row>
    <row r="56" spans="3:3" x14ac:dyDescent="0.25">
      <c r="C56" s="4"/>
    </row>
    <row r="57" spans="3:3" x14ac:dyDescent="0.25">
      <c r="C57" s="4"/>
    </row>
    <row r="58" spans="3:3" x14ac:dyDescent="0.25">
      <c r="C58" s="4"/>
    </row>
    <row r="59" spans="3:3" x14ac:dyDescent="0.25">
      <c r="C59" s="4"/>
    </row>
    <row r="60" spans="3:3" x14ac:dyDescent="0.25">
      <c r="C60" s="4"/>
    </row>
    <row r="61" spans="3:3" x14ac:dyDescent="0.25">
      <c r="C61" s="4"/>
    </row>
    <row r="62" spans="3:3" x14ac:dyDescent="0.25">
      <c r="C62" s="4"/>
    </row>
    <row r="63" spans="3:3" x14ac:dyDescent="0.25">
      <c r="C63" s="4"/>
    </row>
    <row r="64" spans="3:3" x14ac:dyDescent="0.25">
      <c r="C64" s="4"/>
    </row>
    <row r="65" spans="3:3" x14ac:dyDescent="0.25">
      <c r="C65" s="4"/>
    </row>
    <row r="66" spans="3:3" x14ac:dyDescent="0.25">
      <c r="C66" s="4"/>
    </row>
    <row r="67" spans="3:3" x14ac:dyDescent="0.25">
      <c r="C67" s="4"/>
    </row>
    <row r="68" spans="3:3" x14ac:dyDescent="0.25">
      <c r="C68" s="4"/>
    </row>
    <row r="69" spans="3:3" x14ac:dyDescent="0.25">
      <c r="C69" s="4"/>
    </row>
    <row r="70" spans="3:3" x14ac:dyDescent="0.25">
      <c r="C70" s="4"/>
    </row>
    <row r="71" spans="3:3" x14ac:dyDescent="0.25">
      <c r="C71" s="4"/>
    </row>
    <row r="72" spans="3:3" x14ac:dyDescent="0.25">
      <c r="C72" s="4"/>
    </row>
    <row r="73" spans="3:3" x14ac:dyDescent="0.25">
      <c r="C73" s="4"/>
    </row>
    <row r="74" spans="3:3" x14ac:dyDescent="0.25">
      <c r="C74" s="4"/>
    </row>
    <row r="75" spans="3:3" x14ac:dyDescent="0.25">
      <c r="C75" s="4"/>
    </row>
    <row r="76" spans="3:3" x14ac:dyDescent="0.25">
      <c r="C76" s="4"/>
    </row>
    <row r="77" spans="3:3" x14ac:dyDescent="0.25">
      <c r="C77" s="4"/>
    </row>
    <row r="78" spans="3:3" x14ac:dyDescent="0.25">
      <c r="C78" s="4"/>
    </row>
    <row r="79" spans="3:3" x14ac:dyDescent="0.25">
      <c r="C79" s="4"/>
    </row>
    <row r="80" spans="3:3" x14ac:dyDescent="0.25">
      <c r="C80" s="4"/>
    </row>
    <row r="81" spans="3:3" x14ac:dyDescent="0.25">
      <c r="C81" s="4"/>
    </row>
    <row r="82" spans="3:3" x14ac:dyDescent="0.25">
      <c r="C82" s="4"/>
    </row>
    <row r="83" spans="3:3" x14ac:dyDescent="0.25">
      <c r="C83" s="4"/>
    </row>
    <row r="84" spans="3:3" x14ac:dyDescent="0.25">
      <c r="C84" s="4"/>
    </row>
    <row r="85" spans="3:3" x14ac:dyDescent="0.25">
      <c r="C85" s="4"/>
    </row>
    <row r="86" spans="3:3" x14ac:dyDescent="0.25">
      <c r="C86" s="4"/>
    </row>
    <row r="87" spans="3:3" x14ac:dyDescent="0.25">
      <c r="C87" s="4"/>
    </row>
    <row r="88" spans="3:3" x14ac:dyDescent="0.25">
      <c r="C88" s="4"/>
    </row>
    <row r="89" spans="3:3" x14ac:dyDescent="0.25">
      <c r="C89" s="4"/>
    </row>
    <row r="90" spans="3:3" x14ac:dyDescent="0.25">
      <c r="C90" s="4"/>
    </row>
    <row r="91" spans="3:3" x14ac:dyDescent="0.25">
      <c r="C91" s="4"/>
    </row>
    <row r="92" spans="3:3" x14ac:dyDescent="0.25">
      <c r="C92" s="4"/>
    </row>
    <row r="93" spans="3:3" x14ac:dyDescent="0.25">
      <c r="C93" s="4"/>
    </row>
    <row r="94" spans="3:3" x14ac:dyDescent="0.25">
      <c r="C94" s="4"/>
    </row>
    <row r="95" spans="3:3" x14ac:dyDescent="0.25">
      <c r="C95" s="4"/>
    </row>
    <row r="96" spans="3:3" x14ac:dyDescent="0.25">
      <c r="C96" s="4"/>
    </row>
    <row r="97" spans="3:3" x14ac:dyDescent="0.25">
      <c r="C97" s="4"/>
    </row>
    <row r="98" spans="3:3" x14ac:dyDescent="0.25">
      <c r="C98" s="4"/>
    </row>
    <row r="99" spans="3:3" x14ac:dyDescent="0.25">
      <c r="C99" s="4"/>
    </row>
    <row r="100" spans="3:3" x14ac:dyDescent="0.25">
      <c r="C100" s="4"/>
    </row>
  </sheetData>
  <mergeCells count="6">
    <mergeCell ref="A1:K1"/>
    <mergeCell ref="A6:A16"/>
    <mergeCell ref="A17:A36"/>
    <mergeCell ref="B37:J37"/>
    <mergeCell ref="B39:B40"/>
    <mergeCell ref="C39:C40"/>
  </mergeCells>
  <conditionalFormatting sqref="K6:K36">
    <cfRule type="cellIs" dxfId="138" priority="9" operator="equal">
      <formula>"abs"</formula>
    </cfRule>
    <cfRule type="cellIs" dxfId="137" priority="20" stopIfTrue="1" operator="equal">
      <formula>""</formula>
    </cfRule>
    <cfRule type="cellIs" dxfId="136" priority="21" stopIfTrue="1" operator="lessThan">
      <formula>0</formula>
    </cfRule>
    <cfRule type="cellIs" dxfId="135" priority="22" stopIfTrue="1" operator="greaterThan">
      <formula>0</formula>
    </cfRule>
  </conditionalFormatting>
  <conditionalFormatting sqref="I16:J16 H14:H16">
    <cfRule type="expression" dxfId="134" priority="19" stopIfTrue="1">
      <formula>MONTH($B$14)&lt;&gt;$D$3</formula>
    </cfRule>
  </conditionalFormatting>
  <conditionalFormatting sqref="I15:J15">
    <cfRule type="expression" dxfId="133" priority="18" stopIfTrue="1">
      <formula>MONTH($B$14)&lt;&gt;$D$3</formula>
    </cfRule>
  </conditionalFormatting>
  <conditionalFormatting sqref="I14:J14">
    <cfRule type="expression" dxfId="132" priority="17" stopIfTrue="1">
      <formula>MONTH($B$14)&lt;&gt;$D$3</formula>
    </cfRule>
  </conditionalFormatting>
  <conditionalFormatting sqref="B14:C14">
    <cfRule type="expression" dxfId="131" priority="16" stopIfTrue="1">
      <formula>MONTH($B$14)&lt;&gt;$D$3</formula>
    </cfRule>
  </conditionalFormatting>
  <conditionalFormatting sqref="B15:C15">
    <cfRule type="expression" dxfId="130" priority="15" stopIfTrue="1">
      <formula>MONTH($B$15)&lt;&gt;$D$3</formula>
    </cfRule>
  </conditionalFormatting>
  <conditionalFormatting sqref="B16:C16">
    <cfRule type="expression" dxfId="129" priority="14" stopIfTrue="1">
      <formula>MONTH($B$16)&lt;&gt;$D$3</formula>
    </cfRule>
  </conditionalFormatting>
  <conditionalFormatting sqref="D6:D36">
    <cfRule type="cellIs" dxfId="128" priority="4" operator="notEqual">
      <formula>0.354166666666667</formula>
    </cfRule>
  </conditionalFormatting>
  <conditionalFormatting sqref="E6:E36">
    <cfRule type="cellIs" dxfId="127" priority="3" operator="notEqual">
      <formula>0.541666666666667</formula>
    </cfRule>
  </conditionalFormatting>
  <conditionalFormatting sqref="F6:F36">
    <cfRule type="cellIs" dxfId="126" priority="2" operator="notEqual">
      <formula>0.572916666666667</formula>
    </cfRule>
  </conditionalFormatting>
  <conditionalFormatting sqref="G6:G36">
    <cfRule type="cellIs" dxfId="125" priority="1" operator="notEqual">
      <formula>0.677083333333333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source!$C$1:$C$18</xm:f>
          </x14:formula1>
          <xm:sqref>A1</xm:sqref>
        </x14:dataValidation>
        <x14:dataValidation type="list" allowBlank="1" showInputMessage="1" showErrorMessage="1">
          <x14:formula1>
            <xm:f>source!$E$1:$E$3</xm:f>
          </x14:formula1>
          <xm:sqref>L37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100"/>
  <sheetViews>
    <sheetView showZeros="0" topLeftCell="A16" workbookViewId="0">
      <selection activeCell="D39" sqref="D39"/>
    </sheetView>
  </sheetViews>
  <sheetFormatPr baseColWidth="10" defaultRowHeight="15.75" x14ac:dyDescent="0.25"/>
  <cols>
    <col min="1" max="1" width="2.625" style="1" bestFit="1" customWidth="1"/>
    <col min="2" max="2" width="9.75" style="70" customWidth="1"/>
    <col min="3" max="3" width="8.875" style="1" bestFit="1" customWidth="1"/>
    <col min="4" max="8" width="11" style="1"/>
    <col min="9" max="9" width="11" style="9"/>
    <col min="10" max="10" width="11" style="8"/>
    <col min="11" max="11" width="11.375" style="1" bestFit="1" customWidth="1"/>
    <col min="12" max="12" width="11" style="1"/>
    <col min="13" max="13" width="12.875" style="1" bestFit="1" customWidth="1"/>
    <col min="14" max="16384" width="11" style="1"/>
  </cols>
  <sheetData>
    <row r="1" spans="1:14" ht="20.25" customHeight="1" thickBot="1" x14ac:dyDescent="0.3">
      <c r="A1" s="253" t="s">
        <v>5</v>
      </c>
      <c r="B1" s="254"/>
      <c r="C1" s="254"/>
      <c r="D1" s="254"/>
      <c r="E1" s="254"/>
      <c r="F1" s="254"/>
      <c r="G1" s="254"/>
      <c r="H1" s="254"/>
      <c r="I1" s="254"/>
      <c r="J1" s="254"/>
      <c r="K1" s="255"/>
    </row>
    <row r="2" spans="1:14" ht="16.5" thickBot="1" x14ac:dyDescent="0.3"/>
    <row r="3" spans="1:14" ht="16.5" thickBot="1" x14ac:dyDescent="0.3">
      <c r="B3" s="71" t="s">
        <v>13</v>
      </c>
      <c r="C3" s="74">
        <v>21</v>
      </c>
      <c r="D3" s="10">
        <f>CAROLE!D3</f>
        <v>6</v>
      </c>
      <c r="E3" s="11">
        <f>CAROLE!E3</f>
        <v>2016</v>
      </c>
      <c r="F3" s="118" t="s">
        <v>14</v>
      </c>
      <c r="G3" s="74">
        <v>20</v>
      </c>
      <c r="H3" s="10">
        <f>CAROLE!H3</f>
        <v>7</v>
      </c>
      <c r="I3" s="11">
        <f>CAROLE!I3</f>
        <v>2016</v>
      </c>
      <c r="J3" s="53" t="s">
        <v>26</v>
      </c>
      <c r="K3" s="66">
        <v>0.29166666666666669</v>
      </c>
    </row>
    <row r="4" spans="1:14" ht="16.5" thickBot="1" x14ac:dyDescent="0.3"/>
    <row r="5" spans="1:14" s="2" customFormat="1" ht="48" thickBot="1" x14ac:dyDescent="0.3">
      <c r="A5" s="14"/>
      <c r="B5" s="72" t="s">
        <v>23</v>
      </c>
      <c r="C5" s="25" t="s">
        <v>24</v>
      </c>
      <c r="D5" s="26" t="s">
        <v>15</v>
      </c>
      <c r="E5" s="29" t="s">
        <v>17</v>
      </c>
      <c r="F5" s="34" t="s">
        <v>16</v>
      </c>
      <c r="G5" s="185" t="s">
        <v>18</v>
      </c>
      <c r="H5" s="190" t="s">
        <v>20</v>
      </c>
      <c r="I5" s="13" t="s">
        <v>22</v>
      </c>
      <c r="J5" s="191" t="s">
        <v>19</v>
      </c>
      <c r="K5" s="151" t="s">
        <v>21</v>
      </c>
    </row>
    <row r="6" spans="1:14" ht="20.100000000000001" customHeight="1" x14ac:dyDescent="0.25">
      <c r="A6" s="256">
        <f>D3</f>
        <v>6</v>
      </c>
      <c r="B6" s="20">
        <f>DATE($E$3,$D$3,21)</f>
        <v>41080</v>
      </c>
      <c r="C6" s="148">
        <f>DATE($E$3,$D$3,21)</f>
        <v>41080</v>
      </c>
      <c r="D6" s="165">
        <v>0.35416666666666669</v>
      </c>
      <c r="E6" s="152">
        <v>0.54166666666666663</v>
      </c>
      <c r="F6" s="152">
        <v>0.57291666666666663</v>
      </c>
      <c r="G6" s="186">
        <v>0.67708333333333304</v>
      </c>
      <c r="H6" s="192">
        <f t="shared" ref="H6:H36" si="0">E6-D6</f>
        <v>0.18749999999999994</v>
      </c>
      <c r="I6" s="173">
        <f>G6-F6</f>
        <v>0.10416666666666641</v>
      </c>
      <c r="J6" s="193">
        <f t="shared" ref="J6:J36" si="1">H6+I6</f>
        <v>0.29166666666666635</v>
      </c>
      <c r="K6" s="59">
        <f t="shared" ref="K6:K36" si="2">J6-$K$3</f>
        <v>0</v>
      </c>
    </row>
    <row r="7" spans="1:14" ht="20.100000000000001" customHeight="1" x14ac:dyDescent="0.25">
      <c r="A7" s="257"/>
      <c r="B7" s="21">
        <f>B6+1</f>
        <v>41081</v>
      </c>
      <c r="C7" s="149">
        <f>C6+1</f>
        <v>41081</v>
      </c>
      <c r="D7" s="166">
        <v>0.35416666666666669</v>
      </c>
      <c r="E7" s="153">
        <v>0.54166666666666663</v>
      </c>
      <c r="F7" s="153">
        <v>0.57291666666666663</v>
      </c>
      <c r="G7" s="187">
        <v>0.67708333333333337</v>
      </c>
      <c r="H7" s="194">
        <f t="shared" si="0"/>
        <v>0.18749999999999994</v>
      </c>
      <c r="I7" s="174">
        <f t="shared" ref="I7:I36" si="3">G7-F7</f>
        <v>0.10416666666666674</v>
      </c>
      <c r="J7" s="195">
        <f t="shared" si="1"/>
        <v>0.29166666666666669</v>
      </c>
      <c r="K7" s="60">
        <f t="shared" si="2"/>
        <v>0</v>
      </c>
      <c r="M7" s="6"/>
      <c r="N7" s="6"/>
    </row>
    <row r="8" spans="1:14" ht="20.100000000000001" customHeight="1" x14ac:dyDescent="0.25">
      <c r="A8" s="257"/>
      <c r="B8" s="21">
        <f t="shared" ref="B8:C16" si="4">B7+1</f>
        <v>41082</v>
      </c>
      <c r="C8" s="149">
        <f t="shared" si="4"/>
        <v>41082</v>
      </c>
      <c r="D8" s="166">
        <v>0.35416666666666669</v>
      </c>
      <c r="E8" s="153">
        <v>0.54166666666666663</v>
      </c>
      <c r="F8" s="153">
        <v>0.57291666666666663</v>
      </c>
      <c r="G8" s="187">
        <v>0.67708333333333304</v>
      </c>
      <c r="H8" s="194">
        <f t="shared" si="0"/>
        <v>0.18749999999999994</v>
      </c>
      <c r="I8" s="174">
        <f t="shared" si="3"/>
        <v>0.10416666666666641</v>
      </c>
      <c r="J8" s="195">
        <f t="shared" si="1"/>
        <v>0.29166666666666635</v>
      </c>
      <c r="K8" s="60">
        <f t="shared" si="2"/>
        <v>0</v>
      </c>
      <c r="L8" s="7"/>
      <c r="M8" s="7"/>
    </row>
    <row r="9" spans="1:14" ht="20.100000000000001" customHeight="1" x14ac:dyDescent="0.25">
      <c r="A9" s="257"/>
      <c r="B9" s="21">
        <f t="shared" si="4"/>
        <v>41083</v>
      </c>
      <c r="C9" s="149">
        <f t="shared" si="4"/>
        <v>41083</v>
      </c>
      <c r="D9" s="166">
        <v>0.35416666666666669</v>
      </c>
      <c r="E9" s="153">
        <v>0.54166666666666663</v>
      </c>
      <c r="F9" s="153">
        <v>0.57291666666666663</v>
      </c>
      <c r="G9" s="187">
        <v>0.67708333333333304</v>
      </c>
      <c r="H9" s="194">
        <f t="shared" si="0"/>
        <v>0.18749999999999994</v>
      </c>
      <c r="I9" s="174">
        <f t="shared" si="3"/>
        <v>0.10416666666666641</v>
      </c>
      <c r="J9" s="195">
        <f t="shared" si="1"/>
        <v>0.29166666666666635</v>
      </c>
      <c r="K9" s="60">
        <f t="shared" si="2"/>
        <v>0</v>
      </c>
      <c r="L9" s="49"/>
      <c r="M9" s="7"/>
    </row>
    <row r="10" spans="1:14" ht="20.100000000000001" customHeight="1" x14ac:dyDescent="0.25">
      <c r="A10" s="257"/>
      <c r="B10" s="21">
        <f t="shared" si="4"/>
        <v>41084</v>
      </c>
      <c r="C10" s="149">
        <f t="shared" si="4"/>
        <v>41084</v>
      </c>
      <c r="D10" s="166">
        <v>0.35416666666666702</v>
      </c>
      <c r="E10" s="153">
        <v>0.54166666666666696</v>
      </c>
      <c r="F10" s="153">
        <v>0.57291666666666696</v>
      </c>
      <c r="G10" s="187">
        <v>0.67708333333333304</v>
      </c>
      <c r="H10" s="194">
        <f t="shared" si="0"/>
        <v>0.18749999999999994</v>
      </c>
      <c r="I10" s="174">
        <f t="shared" si="3"/>
        <v>0.10416666666666607</v>
      </c>
      <c r="J10" s="195">
        <f t="shared" si="1"/>
        <v>0.29166666666666602</v>
      </c>
      <c r="K10" s="60">
        <f t="shared" si="2"/>
        <v>-6.6613381477509392E-16</v>
      </c>
    </row>
    <row r="11" spans="1:14" ht="20.100000000000001" customHeight="1" x14ac:dyDescent="0.25">
      <c r="A11" s="257"/>
      <c r="B11" s="21">
        <f t="shared" si="4"/>
        <v>41085</v>
      </c>
      <c r="C11" s="149">
        <f t="shared" si="4"/>
        <v>41085</v>
      </c>
      <c r="D11" s="166">
        <v>0.35416666666666702</v>
      </c>
      <c r="E11" s="153">
        <v>0.54166666666666696</v>
      </c>
      <c r="F11" s="153">
        <v>0.57291666666666696</v>
      </c>
      <c r="G11" s="187">
        <v>0.67708333333333304</v>
      </c>
      <c r="H11" s="194">
        <f t="shared" si="0"/>
        <v>0.18749999999999994</v>
      </c>
      <c r="I11" s="174">
        <f t="shared" si="3"/>
        <v>0.10416666666666607</v>
      </c>
      <c r="J11" s="195">
        <f t="shared" si="1"/>
        <v>0.29166666666666602</v>
      </c>
      <c r="K11" s="60">
        <f t="shared" si="2"/>
        <v>-6.6613381477509392E-16</v>
      </c>
    </row>
    <row r="12" spans="1:14" ht="20.100000000000001" customHeight="1" x14ac:dyDescent="0.25">
      <c r="A12" s="257"/>
      <c r="B12" s="21">
        <f t="shared" si="4"/>
        <v>41086</v>
      </c>
      <c r="C12" s="149">
        <f t="shared" si="4"/>
        <v>41086</v>
      </c>
      <c r="D12" s="166">
        <v>0.35416666666666702</v>
      </c>
      <c r="E12" s="153">
        <v>0.54166666666666696</v>
      </c>
      <c r="F12" s="153">
        <v>0.57291666666666696</v>
      </c>
      <c r="G12" s="187">
        <v>0.67708333333333304</v>
      </c>
      <c r="H12" s="194">
        <f t="shared" si="0"/>
        <v>0.18749999999999994</v>
      </c>
      <c r="I12" s="174">
        <f t="shared" si="3"/>
        <v>0.10416666666666607</v>
      </c>
      <c r="J12" s="195">
        <f t="shared" si="1"/>
        <v>0.29166666666666602</v>
      </c>
      <c r="K12" s="60">
        <f t="shared" si="2"/>
        <v>-6.6613381477509392E-16</v>
      </c>
      <c r="M12" s="3"/>
    </row>
    <row r="13" spans="1:14" ht="20.100000000000001" customHeight="1" x14ac:dyDescent="0.25">
      <c r="A13" s="257"/>
      <c r="B13" s="21">
        <f t="shared" si="4"/>
        <v>41087</v>
      </c>
      <c r="C13" s="149">
        <f t="shared" si="4"/>
        <v>41087</v>
      </c>
      <c r="D13" s="166">
        <v>0.35416666666666702</v>
      </c>
      <c r="E13" s="153">
        <v>0.54166666666666696</v>
      </c>
      <c r="F13" s="153">
        <v>0.57291666666666696</v>
      </c>
      <c r="G13" s="187">
        <v>0.67708333333333304</v>
      </c>
      <c r="H13" s="194">
        <f t="shared" si="0"/>
        <v>0.18749999999999994</v>
      </c>
      <c r="I13" s="174">
        <f t="shared" si="3"/>
        <v>0.10416666666666607</v>
      </c>
      <c r="J13" s="195">
        <f t="shared" si="1"/>
        <v>0.29166666666666602</v>
      </c>
      <c r="K13" s="60">
        <f t="shared" si="2"/>
        <v>-6.6613381477509392E-16</v>
      </c>
      <c r="M13" s="3"/>
    </row>
    <row r="14" spans="1:14" ht="20.100000000000001" customHeight="1" x14ac:dyDescent="0.25">
      <c r="A14" s="257"/>
      <c r="B14" s="21">
        <f t="shared" si="4"/>
        <v>41088</v>
      </c>
      <c r="C14" s="149">
        <f t="shared" si="4"/>
        <v>41088</v>
      </c>
      <c r="D14" s="166">
        <v>0.35416666666666702</v>
      </c>
      <c r="E14" s="153">
        <v>0.54166666666666696</v>
      </c>
      <c r="F14" s="153">
        <v>0.57291666666666696</v>
      </c>
      <c r="G14" s="187">
        <v>0.67708333333333304</v>
      </c>
      <c r="H14" s="194">
        <f t="shared" si="0"/>
        <v>0.18749999999999994</v>
      </c>
      <c r="I14" s="174">
        <f t="shared" si="3"/>
        <v>0.10416666666666607</v>
      </c>
      <c r="J14" s="195">
        <f t="shared" si="1"/>
        <v>0.29166666666666602</v>
      </c>
      <c r="K14" s="60">
        <f t="shared" si="2"/>
        <v>-6.6613381477509392E-16</v>
      </c>
    </row>
    <row r="15" spans="1:14" ht="20.100000000000001" customHeight="1" x14ac:dyDescent="0.25">
      <c r="A15" s="257"/>
      <c r="B15" s="21">
        <f t="shared" si="4"/>
        <v>41089</v>
      </c>
      <c r="C15" s="149">
        <f t="shared" si="4"/>
        <v>41089</v>
      </c>
      <c r="D15" s="166">
        <v>0.35416666666666702</v>
      </c>
      <c r="E15" s="153">
        <v>0.54166666666666696</v>
      </c>
      <c r="F15" s="153">
        <v>0.57291666666666696</v>
      </c>
      <c r="G15" s="187">
        <v>0.67708333333333304</v>
      </c>
      <c r="H15" s="194">
        <f t="shared" si="0"/>
        <v>0.18749999999999994</v>
      </c>
      <c r="I15" s="174">
        <f t="shared" si="3"/>
        <v>0.10416666666666607</v>
      </c>
      <c r="J15" s="195">
        <f t="shared" si="1"/>
        <v>0.29166666666666602</v>
      </c>
      <c r="K15" s="60">
        <f t="shared" si="2"/>
        <v>-6.6613381477509392E-16</v>
      </c>
    </row>
    <row r="16" spans="1:14" ht="20.100000000000001" customHeight="1" thickBot="1" x14ac:dyDescent="0.3">
      <c r="A16" s="258"/>
      <c r="B16" s="163">
        <f t="shared" si="4"/>
        <v>41090</v>
      </c>
      <c r="C16" s="164">
        <f t="shared" si="4"/>
        <v>41090</v>
      </c>
      <c r="D16" s="167">
        <v>0.35416666666666702</v>
      </c>
      <c r="E16" s="154">
        <v>0.54166666666666696</v>
      </c>
      <c r="F16" s="154">
        <v>0.57291666666666696</v>
      </c>
      <c r="G16" s="188">
        <v>0.67708333333333304</v>
      </c>
      <c r="H16" s="196">
        <f t="shared" si="0"/>
        <v>0.18749999999999994</v>
      </c>
      <c r="I16" s="175">
        <f t="shared" si="3"/>
        <v>0.10416666666666607</v>
      </c>
      <c r="J16" s="197">
        <f t="shared" si="1"/>
        <v>0.29166666666666602</v>
      </c>
      <c r="K16" s="61">
        <f t="shared" si="2"/>
        <v>-6.6613381477509392E-16</v>
      </c>
    </row>
    <row r="17" spans="1:11" ht="20.100000000000001" customHeight="1" x14ac:dyDescent="0.25">
      <c r="A17" s="259">
        <f>H3</f>
        <v>7</v>
      </c>
      <c r="B17" s="169">
        <f>DATE($I$3,$H$3,1)</f>
        <v>41090</v>
      </c>
      <c r="C17" s="170">
        <f>DATE($I$3,$G$3+1,1)</f>
        <v>41517</v>
      </c>
      <c r="D17" s="176">
        <v>0.35416666666666702</v>
      </c>
      <c r="E17" s="155">
        <v>0.54166666666666696</v>
      </c>
      <c r="F17" s="155">
        <v>0.57291666666666696</v>
      </c>
      <c r="G17" s="189">
        <v>0.67708333333333337</v>
      </c>
      <c r="H17" s="198">
        <f t="shared" si="0"/>
        <v>0.18749999999999994</v>
      </c>
      <c r="I17" s="177">
        <f t="shared" si="3"/>
        <v>0.10416666666666641</v>
      </c>
      <c r="J17" s="199">
        <f t="shared" si="1"/>
        <v>0.29166666666666635</v>
      </c>
      <c r="K17" s="62">
        <f t="shared" si="2"/>
        <v>0</v>
      </c>
    </row>
    <row r="18" spans="1:11" ht="20.100000000000001" customHeight="1" x14ac:dyDescent="0.25">
      <c r="A18" s="257"/>
      <c r="B18" s="24">
        <f>B17+1</f>
        <v>41091</v>
      </c>
      <c r="C18" s="150">
        <f>C17+1</f>
        <v>41518</v>
      </c>
      <c r="D18" s="166">
        <v>0.35416666666666702</v>
      </c>
      <c r="E18" s="153">
        <v>0.54166666666666696</v>
      </c>
      <c r="F18" s="153">
        <v>0.57291666666666696</v>
      </c>
      <c r="G18" s="187">
        <v>0.67708333333333337</v>
      </c>
      <c r="H18" s="194">
        <f t="shared" si="0"/>
        <v>0.18749999999999994</v>
      </c>
      <c r="I18" s="174">
        <f t="shared" si="3"/>
        <v>0.10416666666666641</v>
      </c>
      <c r="J18" s="195">
        <f t="shared" si="1"/>
        <v>0.29166666666666635</v>
      </c>
      <c r="K18" s="60">
        <f t="shared" si="2"/>
        <v>0</v>
      </c>
    </row>
    <row r="19" spans="1:11" ht="20.100000000000001" customHeight="1" x14ac:dyDescent="0.25">
      <c r="A19" s="257"/>
      <c r="B19" s="24">
        <f t="shared" ref="B19:C34" si="5">B18+1</f>
        <v>41092</v>
      </c>
      <c r="C19" s="150">
        <f t="shared" si="5"/>
        <v>41519</v>
      </c>
      <c r="D19" s="166">
        <v>0.35416666666666702</v>
      </c>
      <c r="E19" s="153">
        <v>0.54166666666666663</v>
      </c>
      <c r="F19" s="153">
        <v>0.57291666666666663</v>
      </c>
      <c r="G19" s="187">
        <v>0.67708333333333337</v>
      </c>
      <c r="H19" s="194">
        <f t="shared" si="0"/>
        <v>0.18749999999999961</v>
      </c>
      <c r="I19" s="174">
        <f t="shared" si="3"/>
        <v>0.10416666666666674</v>
      </c>
      <c r="J19" s="195">
        <f t="shared" si="1"/>
        <v>0.29166666666666635</v>
      </c>
      <c r="K19" s="60">
        <f t="shared" si="2"/>
        <v>0</v>
      </c>
    </row>
    <row r="20" spans="1:11" ht="20.100000000000001" customHeight="1" x14ac:dyDescent="0.25">
      <c r="A20" s="257"/>
      <c r="B20" s="24">
        <f t="shared" si="5"/>
        <v>41093</v>
      </c>
      <c r="C20" s="150">
        <f t="shared" si="5"/>
        <v>41520</v>
      </c>
      <c r="D20" s="166">
        <v>0.35416666666666702</v>
      </c>
      <c r="E20" s="153">
        <v>0.54166666666666696</v>
      </c>
      <c r="F20" s="153">
        <v>0.57291666666666696</v>
      </c>
      <c r="G20" s="187">
        <v>0.67708333333333304</v>
      </c>
      <c r="H20" s="194">
        <f t="shared" si="0"/>
        <v>0.18749999999999994</v>
      </c>
      <c r="I20" s="174">
        <f t="shared" si="3"/>
        <v>0.10416666666666607</v>
      </c>
      <c r="J20" s="195">
        <f t="shared" si="1"/>
        <v>0.29166666666666602</v>
      </c>
      <c r="K20" s="60">
        <f t="shared" si="2"/>
        <v>-6.6613381477509392E-16</v>
      </c>
    </row>
    <row r="21" spans="1:11" ht="20.100000000000001" customHeight="1" x14ac:dyDescent="0.25">
      <c r="A21" s="257"/>
      <c r="B21" s="24">
        <f t="shared" si="5"/>
        <v>41094</v>
      </c>
      <c r="C21" s="150">
        <f t="shared" si="5"/>
        <v>41521</v>
      </c>
      <c r="D21" s="166">
        <v>0.35416666666666702</v>
      </c>
      <c r="E21" s="153">
        <v>0.54166666666666696</v>
      </c>
      <c r="F21" s="153">
        <v>0.57291666666666696</v>
      </c>
      <c r="G21" s="187">
        <v>0.67708333333333304</v>
      </c>
      <c r="H21" s="194">
        <f t="shared" si="0"/>
        <v>0.18749999999999994</v>
      </c>
      <c r="I21" s="174">
        <f t="shared" si="3"/>
        <v>0.10416666666666607</v>
      </c>
      <c r="J21" s="195">
        <f t="shared" si="1"/>
        <v>0.29166666666666602</v>
      </c>
      <c r="K21" s="60">
        <f t="shared" si="2"/>
        <v>-6.6613381477509392E-16</v>
      </c>
    </row>
    <row r="22" spans="1:11" ht="20.100000000000001" customHeight="1" x14ac:dyDescent="0.25">
      <c r="A22" s="257"/>
      <c r="B22" s="24">
        <f t="shared" si="5"/>
        <v>41095</v>
      </c>
      <c r="C22" s="150">
        <f t="shared" si="5"/>
        <v>41522</v>
      </c>
      <c r="D22" s="166">
        <v>0.35416666666666702</v>
      </c>
      <c r="E22" s="153">
        <v>0.54166666666666696</v>
      </c>
      <c r="F22" s="153">
        <v>0.57291666666666696</v>
      </c>
      <c r="G22" s="187">
        <v>0.67708333333333304</v>
      </c>
      <c r="H22" s="194">
        <f t="shared" si="0"/>
        <v>0.18749999999999994</v>
      </c>
      <c r="I22" s="174">
        <f t="shared" si="3"/>
        <v>0.10416666666666607</v>
      </c>
      <c r="J22" s="195">
        <f t="shared" si="1"/>
        <v>0.29166666666666602</v>
      </c>
      <c r="K22" s="60">
        <f t="shared" si="2"/>
        <v>-6.6613381477509392E-16</v>
      </c>
    </row>
    <row r="23" spans="1:11" ht="20.100000000000001" customHeight="1" x14ac:dyDescent="0.25">
      <c r="A23" s="257"/>
      <c r="B23" s="24">
        <f t="shared" si="5"/>
        <v>41096</v>
      </c>
      <c r="C23" s="150">
        <f t="shared" si="5"/>
        <v>41523</v>
      </c>
      <c r="D23" s="166">
        <v>0.35416666666666702</v>
      </c>
      <c r="E23" s="153">
        <v>0.54166666666666696</v>
      </c>
      <c r="F23" s="153">
        <v>0.57291666666666696</v>
      </c>
      <c r="G23" s="187">
        <v>0.67708333333333304</v>
      </c>
      <c r="H23" s="194">
        <f t="shared" si="0"/>
        <v>0.18749999999999994</v>
      </c>
      <c r="I23" s="174">
        <f t="shared" si="3"/>
        <v>0.10416666666666607</v>
      </c>
      <c r="J23" s="195">
        <f t="shared" si="1"/>
        <v>0.29166666666666602</v>
      </c>
      <c r="K23" s="60">
        <f t="shared" si="2"/>
        <v>-6.6613381477509392E-16</v>
      </c>
    </row>
    <row r="24" spans="1:11" ht="20.100000000000001" customHeight="1" x14ac:dyDescent="0.25">
      <c r="A24" s="257"/>
      <c r="B24" s="24">
        <f t="shared" si="5"/>
        <v>41097</v>
      </c>
      <c r="C24" s="150">
        <f t="shared" si="5"/>
        <v>41524</v>
      </c>
      <c r="D24" s="166">
        <v>0.35416666666666702</v>
      </c>
      <c r="E24" s="153">
        <v>0.54166666666666696</v>
      </c>
      <c r="F24" s="153">
        <v>0.57291666666666696</v>
      </c>
      <c r="G24" s="187">
        <v>0.67708333333333304</v>
      </c>
      <c r="H24" s="194">
        <f t="shared" si="0"/>
        <v>0.18749999999999994</v>
      </c>
      <c r="I24" s="174">
        <f t="shared" si="3"/>
        <v>0.10416666666666607</v>
      </c>
      <c r="J24" s="195">
        <f t="shared" si="1"/>
        <v>0.29166666666666602</v>
      </c>
      <c r="K24" s="60">
        <f t="shared" si="2"/>
        <v>-6.6613381477509392E-16</v>
      </c>
    </row>
    <row r="25" spans="1:11" ht="20.100000000000001" customHeight="1" x14ac:dyDescent="0.25">
      <c r="A25" s="257"/>
      <c r="B25" s="24">
        <f t="shared" si="5"/>
        <v>41098</v>
      </c>
      <c r="C25" s="150">
        <f t="shared" si="5"/>
        <v>41525</v>
      </c>
      <c r="D25" s="166">
        <v>0.35416666666666702</v>
      </c>
      <c r="E25" s="153">
        <v>0.54166666666666696</v>
      </c>
      <c r="F25" s="153">
        <v>0.57291666666666696</v>
      </c>
      <c r="G25" s="187">
        <v>0.67708333333333304</v>
      </c>
      <c r="H25" s="194">
        <f t="shared" si="0"/>
        <v>0.18749999999999994</v>
      </c>
      <c r="I25" s="174">
        <f t="shared" si="3"/>
        <v>0.10416666666666607</v>
      </c>
      <c r="J25" s="195">
        <f t="shared" si="1"/>
        <v>0.29166666666666602</v>
      </c>
      <c r="K25" s="60">
        <f t="shared" si="2"/>
        <v>-6.6613381477509392E-16</v>
      </c>
    </row>
    <row r="26" spans="1:11" ht="20.100000000000001" customHeight="1" x14ac:dyDescent="0.25">
      <c r="A26" s="257"/>
      <c r="B26" s="24">
        <f t="shared" si="5"/>
        <v>41099</v>
      </c>
      <c r="C26" s="150">
        <f t="shared" si="5"/>
        <v>41526</v>
      </c>
      <c r="D26" s="166">
        <v>0.35416666666666702</v>
      </c>
      <c r="E26" s="153">
        <v>0.54166666666666696</v>
      </c>
      <c r="F26" s="153">
        <v>0.57291666666666696</v>
      </c>
      <c r="G26" s="187">
        <v>0.67708333333333304</v>
      </c>
      <c r="H26" s="194">
        <f t="shared" si="0"/>
        <v>0.18749999999999994</v>
      </c>
      <c r="I26" s="174">
        <f t="shared" si="3"/>
        <v>0.10416666666666607</v>
      </c>
      <c r="J26" s="195">
        <f t="shared" si="1"/>
        <v>0.29166666666666602</v>
      </c>
      <c r="K26" s="60">
        <f t="shared" si="2"/>
        <v>-6.6613381477509392E-16</v>
      </c>
    </row>
    <row r="27" spans="1:11" ht="20.100000000000001" customHeight="1" x14ac:dyDescent="0.25">
      <c r="A27" s="257"/>
      <c r="B27" s="24">
        <f t="shared" si="5"/>
        <v>41100</v>
      </c>
      <c r="C27" s="150">
        <f t="shared" si="5"/>
        <v>41527</v>
      </c>
      <c r="D27" s="166">
        <v>0.35416666666666702</v>
      </c>
      <c r="E27" s="153">
        <v>0.54166666666666663</v>
      </c>
      <c r="F27" s="153">
        <v>0.57291666666666663</v>
      </c>
      <c r="G27" s="187">
        <v>0.67708333333333304</v>
      </c>
      <c r="H27" s="194">
        <f t="shared" si="0"/>
        <v>0.18749999999999961</v>
      </c>
      <c r="I27" s="174">
        <f t="shared" si="3"/>
        <v>0.10416666666666641</v>
      </c>
      <c r="J27" s="195">
        <f t="shared" si="1"/>
        <v>0.29166666666666602</v>
      </c>
      <c r="K27" s="60">
        <f t="shared" si="2"/>
        <v>-6.6613381477509392E-16</v>
      </c>
    </row>
    <row r="28" spans="1:11" ht="20.100000000000001" customHeight="1" x14ac:dyDescent="0.25">
      <c r="A28" s="257"/>
      <c r="B28" s="24">
        <f t="shared" si="5"/>
        <v>41101</v>
      </c>
      <c r="C28" s="150">
        <f t="shared" si="5"/>
        <v>41528</v>
      </c>
      <c r="D28" s="166">
        <v>0.35416666666666702</v>
      </c>
      <c r="E28" s="153">
        <v>0.54166666666666696</v>
      </c>
      <c r="F28" s="153">
        <v>0.57291666666666696</v>
      </c>
      <c r="G28" s="187">
        <v>0.67708333333333304</v>
      </c>
      <c r="H28" s="194">
        <f t="shared" si="0"/>
        <v>0.18749999999999994</v>
      </c>
      <c r="I28" s="174">
        <f t="shared" si="3"/>
        <v>0.10416666666666607</v>
      </c>
      <c r="J28" s="195">
        <f t="shared" si="1"/>
        <v>0.29166666666666602</v>
      </c>
      <c r="K28" s="60">
        <f t="shared" si="2"/>
        <v>-6.6613381477509392E-16</v>
      </c>
    </row>
    <row r="29" spans="1:11" ht="20.100000000000001" customHeight="1" x14ac:dyDescent="0.25">
      <c r="A29" s="257"/>
      <c r="B29" s="24">
        <f t="shared" si="5"/>
        <v>41102</v>
      </c>
      <c r="C29" s="150">
        <f t="shared" si="5"/>
        <v>41529</v>
      </c>
      <c r="D29" s="166">
        <v>0.35416666666666702</v>
      </c>
      <c r="E29" s="153">
        <v>0.54166666666666696</v>
      </c>
      <c r="F29" s="153">
        <v>0.57291666666666696</v>
      </c>
      <c r="G29" s="187">
        <v>0.67708333333333304</v>
      </c>
      <c r="H29" s="194">
        <f t="shared" si="0"/>
        <v>0.18749999999999994</v>
      </c>
      <c r="I29" s="174">
        <f t="shared" si="3"/>
        <v>0.10416666666666607</v>
      </c>
      <c r="J29" s="195">
        <f t="shared" si="1"/>
        <v>0.29166666666666602</v>
      </c>
      <c r="K29" s="60">
        <f t="shared" si="2"/>
        <v>-6.6613381477509392E-16</v>
      </c>
    </row>
    <row r="30" spans="1:11" ht="20.100000000000001" customHeight="1" x14ac:dyDescent="0.25">
      <c r="A30" s="257"/>
      <c r="B30" s="24">
        <f t="shared" si="5"/>
        <v>41103</v>
      </c>
      <c r="C30" s="150">
        <f t="shared" si="5"/>
        <v>41530</v>
      </c>
      <c r="D30" s="166">
        <v>0.35416666666666702</v>
      </c>
      <c r="E30" s="153">
        <v>0.54166666666666696</v>
      </c>
      <c r="F30" s="153">
        <v>0.57291666666666696</v>
      </c>
      <c r="G30" s="187">
        <v>0.67708333333333304</v>
      </c>
      <c r="H30" s="194">
        <f t="shared" si="0"/>
        <v>0.18749999999999994</v>
      </c>
      <c r="I30" s="174">
        <f t="shared" si="3"/>
        <v>0.10416666666666607</v>
      </c>
      <c r="J30" s="195">
        <f t="shared" si="1"/>
        <v>0.29166666666666602</v>
      </c>
      <c r="K30" s="60">
        <f t="shared" si="2"/>
        <v>-6.6613381477509392E-16</v>
      </c>
    </row>
    <row r="31" spans="1:11" ht="20.100000000000001" customHeight="1" x14ac:dyDescent="0.25">
      <c r="A31" s="257"/>
      <c r="B31" s="24">
        <f t="shared" si="5"/>
        <v>41104</v>
      </c>
      <c r="C31" s="150">
        <f t="shared" si="5"/>
        <v>41531</v>
      </c>
      <c r="D31" s="166">
        <v>0.35416666666666702</v>
      </c>
      <c r="E31" s="153">
        <v>0.54166666666666696</v>
      </c>
      <c r="F31" s="153">
        <v>0.57291666666666696</v>
      </c>
      <c r="G31" s="187">
        <v>0.67708333333333304</v>
      </c>
      <c r="H31" s="194">
        <f t="shared" si="0"/>
        <v>0.18749999999999994</v>
      </c>
      <c r="I31" s="174">
        <f t="shared" si="3"/>
        <v>0.10416666666666607</v>
      </c>
      <c r="J31" s="195">
        <f t="shared" si="1"/>
        <v>0.29166666666666602</v>
      </c>
      <c r="K31" s="60">
        <f t="shared" si="2"/>
        <v>-6.6613381477509392E-16</v>
      </c>
    </row>
    <row r="32" spans="1:11" ht="20.100000000000001" customHeight="1" x14ac:dyDescent="0.25">
      <c r="A32" s="257"/>
      <c r="B32" s="24">
        <f t="shared" si="5"/>
        <v>41105</v>
      </c>
      <c r="C32" s="150">
        <f t="shared" si="5"/>
        <v>41532</v>
      </c>
      <c r="D32" s="166">
        <v>0.35416666666666702</v>
      </c>
      <c r="E32" s="153">
        <v>0.54166666666666696</v>
      </c>
      <c r="F32" s="153">
        <v>0.57291666666666696</v>
      </c>
      <c r="G32" s="187">
        <v>0.67708333333333304</v>
      </c>
      <c r="H32" s="194">
        <f t="shared" si="0"/>
        <v>0.18749999999999994</v>
      </c>
      <c r="I32" s="174">
        <f t="shared" si="3"/>
        <v>0.10416666666666607</v>
      </c>
      <c r="J32" s="195">
        <f t="shared" si="1"/>
        <v>0.29166666666666602</v>
      </c>
      <c r="K32" s="60">
        <f t="shared" si="2"/>
        <v>-6.6613381477509392E-16</v>
      </c>
    </row>
    <row r="33" spans="1:12" ht="20.100000000000001" customHeight="1" x14ac:dyDescent="0.25">
      <c r="A33" s="257"/>
      <c r="B33" s="24">
        <f t="shared" si="5"/>
        <v>41106</v>
      </c>
      <c r="C33" s="150">
        <f t="shared" si="5"/>
        <v>41533</v>
      </c>
      <c r="D33" s="166">
        <v>0.35416666666666702</v>
      </c>
      <c r="E33" s="153">
        <v>0.54166666666666696</v>
      </c>
      <c r="F33" s="153">
        <v>0.57291666666666696</v>
      </c>
      <c r="G33" s="187">
        <v>0.67708333333333304</v>
      </c>
      <c r="H33" s="194">
        <f t="shared" si="0"/>
        <v>0.18749999999999994</v>
      </c>
      <c r="I33" s="174">
        <f t="shared" si="3"/>
        <v>0.10416666666666607</v>
      </c>
      <c r="J33" s="195">
        <f t="shared" si="1"/>
        <v>0.29166666666666602</v>
      </c>
      <c r="K33" s="60">
        <f t="shared" si="2"/>
        <v>-6.6613381477509392E-16</v>
      </c>
    </row>
    <row r="34" spans="1:12" ht="20.100000000000001" customHeight="1" x14ac:dyDescent="0.25">
      <c r="A34" s="257"/>
      <c r="B34" s="24">
        <f t="shared" si="5"/>
        <v>41107</v>
      </c>
      <c r="C34" s="150">
        <f t="shared" si="5"/>
        <v>41534</v>
      </c>
      <c r="D34" s="166">
        <v>0.35416666666666702</v>
      </c>
      <c r="E34" s="153">
        <v>0.54166666666666696</v>
      </c>
      <c r="F34" s="153">
        <v>0.57291666666666696</v>
      </c>
      <c r="G34" s="187">
        <v>0.67708333333333304</v>
      </c>
      <c r="H34" s="194">
        <f t="shared" si="0"/>
        <v>0.18749999999999994</v>
      </c>
      <c r="I34" s="174">
        <f t="shared" si="3"/>
        <v>0.10416666666666607</v>
      </c>
      <c r="J34" s="195">
        <f t="shared" si="1"/>
        <v>0.29166666666666602</v>
      </c>
      <c r="K34" s="60">
        <f t="shared" si="2"/>
        <v>-6.6613381477509392E-16</v>
      </c>
    </row>
    <row r="35" spans="1:12" ht="20.100000000000001" customHeight="1" x14ac:dyDescent="0.25">
      <c r="A35" s="257"/>
      <c r="B35" s="24">
        <f>B34+1</f>
        <v>41108</v>
      </c>
      <c r="C35" s="150">
        <f t="shared" ref="C35:C36" si="6">C34+1</f>
        <v>41535</v>
      </c>
      <c r="D35" s="166">
        <v>0.35416666666666702</v>
      </c>
      <c r="E35" s="153">
        <v>0.54166666666666696</v>
      </c>
      <c r="F35" s="153">
        <v>0.57291666666666696</v>
      </c>
      <c r="G35" s="187">
        <v>0.67708333333333304</v>
      </c>
      <c r="H35" s="194">
        <f t="shared" si="0"/>
        <v>0.18749999999999994</v>
      </c>
      <c r="I35" s="174">
        <f t="shared" si="3"/>
        <v>0.10416666666666607</v>
      </c>
      <c r="J35" s="195">
        <f t="shared" si="1"/>
        <v>0.29166666666666602</v>
      </c>
      <c r="K35" s="60">
        <f t="shared" si="2"/>
        <v>-6.6613381477509392E-16</v>
      </c>
    </row>
    <row r="36" spans="1:12" ht="20.100000000000001" customHeight="1" thickBot="1" x14ac:dyDescent="0.3">
      <c r="A36" s="258"/>
      <c r="B36" s="171">
        <f t="shared" ref="B36" si="7">B35+1</f>
        <v>41109</v>
      </c>
      <c r="C36" s="172">
        <f t="shared" si="6"/>
        <v>41536</v>
      </c>
      <c r="D36" s="167">
        <v>0.35416666666666669</v>
      </c>
      <c r="E36" s="154">
        <v>0.54166666666666663</v>
      </c>
      <c r="F36" s="154">
        <v>0.57291666666666663</v>
      </c>
      <c r="G36" s="188">
        <v>0.67708333333333304</v>
      </c>
      <c r="H36" s="196">
        <f t="shared" si="0"/>
        <v>0.18749999999999994</v>
      </c>
      <c r="I36" s="175">
        <f t="shared" si="3"/>
        <v>0.10416666666666641</v>
      </c>
      <c r="J36" s="197">
        <f t="shared" si="1"/>
        <v>0.29166666666666635</v>
      </c>
      <c r="K36" s="61">
        <f t="shared" si="2"/>
        <v>0</v>
      </c>
    </row>
    <row r="37" spans="1:12" ht="16.5" thickBot="1" x14ac:dyDescent="0.3">
      <c r="B37" s="276" t="s">
        <v>25</v>
      </c>
      <c r="C37" s="277"/>
      <c r="D37" s="277"/>
      <c r="E37" s="277"/>
      <c r="F37" s="277"/>
      <c r="G37" s="277"/>
      <c r="H37" s="277"/>
      <c r="I37" s="277"/>
      <c r="J37" s="277"/>
      <c r="K37" s="168">
        <f>SUM(K6:K36)</f>
        <v>-1.532107773982716E-14</v>
      </c>
      <c r="L37" s="159" t="s">
        <v>53</v>
      </c>
    </row>
    <row r="38" spans="1:12" ht="16.5" thickBot="1" x14ac:dyDescent="0.3">
      <c r="C38" s="4"/>
    </row>
    <row r="39" spans="1:12" x14ac:dyDescent="0.25">
      <c r="B39" s="280" t="s">
        <v>49</v>
      </c>
      <c r="C39" s="278" t="s">
        <v>50</v>
      </c>
      <c r="D39" s="160"/>
      <c r="E39" s="157" t="s">
        <v>51</v>
      </c>
    </row>
    <row r="40" spans="1:12" ht="16.5" thickBot="1" x14ac:dyDescent="0.3">
      <c r="B40" s="281"/>
      <c r="C40" s="279"/>
      <c r="D40" s="161"/>
      <c r="E40" s="158" t="s">
        <v>48</v>
      </c>
    </row>
    <row r="41" spans="1:12" x14ac:dyDescent="0.25">
      <c r="C41" s="4"/>
    </row>
    <row r="42" spans="1:12" x14ac:dyDescent="0.25">
      <c r="C42" s="4"/>
    </row>
    <row r="43" spans="1:12" x14ac:dyDescent="0.25">
      <c r="C43" s="4"/>
    </row>
    <row r="44" spans="1:12" x14ac:dyDescent="0.25">
      <c r="C44" s="4"/>
    </row>
    <row r="45" spans="1:12" x14ac:dyDescent="0.25">
      <c r="C45" s="4"/>
    </row>
    <row r="46" spans="1:12" x14ac:dyDescent="0.25">
      <c r="C46" s="4"/>
    </row>
    <row r="47" spans="1:12" x14ac:dyDescent="0.25">
      <c r="C47" s="4"/>
    </row>
    <row r="48" spans="1:12" x14ac:dyDescent="0.25">
      <c r="C48" s="4"/>
    </row>
    <row r="49" spans="3:3" x14ac:dyDescent="0.25">
      <c r="C49" s="4"/>
    </row>
    <row r="50" spans="3:3" x14ac:dyDescent="0.25">
      <c r="C50" s="4"/>
    </row>
    <row r="51" spans="3:3" x14ac:dyDescent="0.25">
      <c r="C51" s="4"/>
    </row>
    <row r="52" spans="3:3" x14ac:dyDescent="0.25">
      <c r="C52" s="4"/>
    </row>
    <row r="53" spans="3:3" x14ac:dyDescent="0.25">
      <c r="C53" s="4"/>
    </row>
    <row r="54" spans="3:3" x14ac:dyDescent="0.25">
      <c r="C54" s="4"/>
    </row>
    <row r="55" spans="3:3" x14ac:dyDescent="0.25">
      <c r="C55" s="4"/>
    </row>
    <row r="56" spans="3:3" x14ac:dyDescent="0.25">
      <c r="C56" s="4"/>
    </row>
    <row r="57" spans="3:3" x14ac:dyDescent="0.25">
      <c r="C57" s="4"/>
    </row>
    <row r="58" spans="3:3" x14ac:dyDescent="0.25">
      <c r="C58" s="4"/>
    </row>
    <row r="59" spans="3:3" x14ac:dyDescent="0.25">
      <c r="C59" s="4"/>
    </row>
    <row r="60" spans="3:3" x14ac:dyDescent="0.25">
      <c r="C60" s="4"/>
    </row>
    <row r="61" spans="3:3" x14ac:dyDescent="0.25">
      <c r="C61" s="4"/>
    </row>
    <row r="62" spans="3:3" x14ac:dyDescent="0.25">
      <c r="C62" s="4"/>
    </row>
    <row r="63" spans="3:3" x14ac:dyDescent="0.25">
      <c r="C63" s="4"/>
    </row>
    <row r="64" spans="3:3" x14ac:dyDescent="0.25">
      <c r="C64" s="4"/>
    </row>
    <row r="65" spans="3:3" x14ac:dyDescent="0.25">
      <c r="C65" s="4"/>
    </row>
    <row r="66" spans="3:3" x14ac:dyDescent="0.25">
      <c r="C66" s="4"/>
    </row>
    <row r="67" spans="3:3" x14ac:dyDescent="0.25">
      <c r="C67" s="4"/>
    </row>
    <row r="68" spans="3:3" x14ac:dyDescent="0.25">
      <c r="C68" s="4"/>
    </row>
    <row r="69" spans="3:3" x14ac:dyDescent="0.25">
      <c r="C69" s="4"/>
    </row>
    <row r="70" spans="3:3" x14ac:dyDescent="0.25">
      <c r="C70" s="4"/>
    </row>
    <row r="71" spans="3:3" x14ac:dyDescent="0.25">
      <c r="C71" s="4"/>
    </row>
    <row r="72" spans="3:3" x14ac:dyDescent="0.25">
      <c r="C72" s="4"/>
    </row>
    <row r="73" spans="3:3" x14ac:dyDescent="0.25">
      <c r="C73" s="4"/>
    </row>
    <row r="74" spans="3:3" x14ac:dyDescent="0.25">
      <c r="C74" s="4"/>
    </row>
    <row r="75" spans="3:3" x14ac:dyDescent="0.25">
      <c r="C75" s="4"/>
    </row>
    <row r="76" spans="3:3" x14ac:dyDescent="0.25">
      <c r="C76" s="4"/>
    </row>
    <row r="77" spans="3:3" x14ac:dyDescent="0.25">
      <c r="C77" s="4"/>
    </row>
    <row r="78" spans="3:3" x14ac:dyDescent="0.25">
      <c r="C78" s="4"/>
    </row>
    <row r="79" spans="3:3" x14ac:dyDescent="0.25">
      <c r="C79" s="4"/>
    </row>
    <row r="80" spans="3:3" x14ac:dyDescent="0.25">
      <c r="C80" s="4"/>
    </row>
    <row r="81" spans="3:3" x14ac:dyDescent="0.25">
      <c r="C81" s="4"/>
    </row>
    <row r="82" spans="3:3" x14ac:dyDescent="0.25">
      <c r="C82" s="4"/>
    </row>
    <row r="83" spans="3:3" x14ac:dyDescent="0.25">
      <c r="C83" s="4"/>
    </row>
    <row r="84" spans="3:3" x14ac:dyDescent="0.25">
      <c r="C84" s="4"/>
    </row>
    <row r="85" spans="3:3" x14ac:dyDescent="0.25">
      <c r="C85" s="4"/>
    </row>
    <row r="86" spans="3:3" x14ac:dyDescent="0.25">
      <c r="C86" s="4"/>
    </row>
    <row r="87" spans="3:3" x14ac:dyDescent="0.25">
      <c r="C87" s="4"/>
    </row>
    <row r="88" spans="3:3" x14ac:dyDescent="0.25">
      <c r="C88" s="4"/>
    </row>
    <row r="89" spans="3:3" x14ac:dyDescent="0.25">
      <c r="C89" s="4"/>
    </row>
    <row r="90" spans="3:3" x14ac:dyDescent="0.25">
      <c r="C90" s="4"/>
    </row>
    <row r="91" spans="3:3" x14ac:dyDescent="0.25">
      <c r="C91" s="4"/>
    </row>
    <row r="92" spans="3:3" x14ac:dyDescent="0.25">
      <c r="C92" s="4"/>
    </row>
    <row r="93" spans="3:3" x14ac:dyDescent="0.25">
      <c r="C93" s="4"/>
    </row>
    <row r="94" spans="3:3" x14ac:dyDescent="0.25">
      <c r="C94" s="4"/>
    </row>
    <row r="95" spans="3:3" x14ac:dyDescent="0.25">
      <c r="C95" s="4"/>
    </row>
    <row r="96" spans="3:3" x14ac:dyDescent="0.25">
      <c r="C96" s="4"/>
    </row>
    <row r="97" spans="3:3" x14ac:dyDescent="0.25">
      <c r="C97" s="4"/>
    </row>
    <row r="98" spans="3:3" x14ac:dyDescent="0.25">
      <c r="C98" s="4"/>
    </row>
    <row r="99" spans="3:3" x14ac:dyDescent="0.25">
      <c r="C99" s="4"/>
    </row>
    <row r="100" spans="3:3" x14ac:dyDescent="0.25">
      <c r="C100" s="4"/>
    </row>
  </sheetData>
  <mergeCells count="6">
    <mergeCell ref="A1:K1"/>
    <mergeCell ref="A6:A16"/>
    <mergeCell ref="A17:A36"/>
    <mergeCell ref="B37:J37"/>
    <mergeCell ref="B39:B40"/>
    <mergeCell ref="C39:C40"/>
  </mergeCells>
  <conditionalFormatting sqref="K6:K36">
    <cfRule type="cellIs" dxfId="124" priority="13" operator="equal">
      <formula>"abs"</formula>
    </cfRule>
    <cfRule type="cellIs" dxfId="123" priority="24" stopIfTrue="1" operator="equal">
      <formula>""</formula>
    </cfRule>
    <cfRule type="cellIs" dxfId="122" priority="25" stopIfTrue="1" operator="lessThan">
      <formula>0</formula>
    </cfRule>
    <cfRule type="cellIs" dxfId="121" priority="26" stopIfTrue="1" operator="greaterThan">
      <formula>0</formula>
    </cfRule>
  </conditionalFormatting>
  <conditionalFormatting sqref="I16:J16 H14:H16">
    <cfRule type="expression" dxfId="120" priority="23" stopIfTrue="1">
      <formula>MONTH($B$14)&lt;&gt;$D$3</formula>
    </cfRule>
  </conditionalFormatting>
  <conditionalFormatting sqref="I15:J15">
    <cfRule type="expression" dxfId="119" priority="22" stopIfTrue="1">
      <formula>MONTH($B$14)&lt;&gt;$D$3</formula>
    </cfRule>
  </conditionalFormatting>
  <conditionalFormatting sqref="I14:J14">
    <cfRule type="expression" dxfId="118" priority="21" stopIfTrue="1">
      <formula>MONTH($B$14)&lt;&gt;$D$3</formula>
    </cfRule>
  </conditionalFormatting>
  <conditionalFormatting sqref="B14:C14">
    <cfRule type="expression" dxfId="117" priority="20" stopIfTrue="1">
      <formula>MONTH($B$14)&lt;&gt;$D$3</formula>
    </cfRule>
  </conditionalFormatting>
  <conditionalFormatting sqref="B15:C15">
    <cfRule type="expression" dxfId="116" priority="19" stopIfTrue="1">
      <formula>MONTH($B$15)&lt;&gt;$D$3</formula>
    </cfRule>
  </conditionalFormatting>
  <conditionalFormatting sqref="B16:C16">
    <cfRule type="expression" dxfId="115" priority="18" stopIfTrue="1">
      <formula>MONTH($B$16)&lt;&gt;$D$3</formula>
    </cfRule>
  </conditionalFormatting>
  <conditionalFormatting sqref="D6:D36">
    <cfRule type="cellIs" dxfId="114" priority="4" operator="notEqual">
      <formula>0.354166666666667</formula>
    </cfRule>
  </conditionalFormatting>
  <conditionalFormatting sqref="E6:E36">
    <cfRule type="cellIs" dxfId="113" priority="3" operator="notEqual">
      <formula>0.541666666666667</formula>
    </cfRule>
  </conditionalFormatting>
  <conditionalFormatting sqref="F6:F36">
    <cfRule type="cellIs" dxfId="112" priority="2" operator="notEqual">
      <formula>0.572916666666667</formula>
    </cfRule>
  </conditionalFormatting>
  <conditionalFormatting sqref="G6:G36">
    <cfRule type="cellIs" dxfId="111" priority="1" operator="notEqual">
      <formula>0.677083333333333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source!$C$1:$C$18</xm:f>
          </x14:formula1>
          <xm:sqref>A1</xm:sqref>
        </x14:dataValidation>
        <x14:dataValidation type="list" allowBlank="1" showInputMessage="1" showErrorMessage="1">
          <x14:formula1>
            <xm:f>source!$E$1:$E$3</xm:f>
          </x14:formula1>
          <xm:sqref>L37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100"/>
  <sheetViews>
    <sheetView showZeros="0" topLeftCell="A13" workbookViewId="0">
      <selection activeCell="D39" sqref="D39"/>
    </sheetView>
  </sheetViews>
  <sheetFormatPr baseColWidth="10" defaultRowHeight="15.75" x14ac:dyDescent="0.25"/>
  <cols>
    <col min="1" max="1" width="2.625" style="1" bestFit="1" customWidth="1"/>
    <col min="2" max="2" width="9.75" style="70" customWidth="1"/>
    <col min="3" max="3" width="8.875" style="1" bestFit="1" customWidth="1"/>
    <col min="4" max="8" width="11" style="1"/>
    <col min="9" max="9" width="11" style="9"/>
    <col min="10" max="10" width="11" style="8"/>
    <col min="11" max="11" width="11.375" style="1" bestFit="1" customWidth="1"/>
    <col min="12" max="12" width="11" style="1"/>
    <col min="13" max="13" width="12.875" style="1" bestFit="1" customWidth="1"/>
    <col min="14" max="16384" width="11" style="1"/>
  </cols>
  <sheetData>
    <row r="1" spans="1:14" ht="20.25" customHeight="1" thickBot="1" x14ac:dyDescent="0.3">
      <c r="A1" s="253" t="s">
        <v>6</v>
      </c>
      <c r="B1" s="254"/>
      <c r="C1" s="254"/>
      <c r="D1" s="254"/>
      <c r="E1" s="254"/>
      <c r="F1" s="254"/>
      <c r="G1" s="254"/>
      <c r="H1" s="254"/>
      <c r="I1" s="254"/>
      <c r="J1" s="254"/>
      <c r="K1" s="255"/>
    </row>
    <row r="2" spans="1:14" ht="16.5" thickBot="1" x14ac:dyDescent="0.3"/>
    <row r="3" spans="1:14" ht="16.5" thickBot="1" x14ac:dyDescent="0.3">
      <c r="B3" s="71" t="s">
        <v>13</v>
      </c>
      <c r="C3" s="74">
        <v>21</v>
      </c>
      <c r="D3" s="10">
        <f>CAROLE!D3</f>
        <v>6</v>
      </c>
      <c r="E3" s="11">
        <f>CAROLE!E3</f>
        <v>2016</v>
      </c>
      <c r="F3" s="118" t="s">
        <v>14</v>
      </c>
      <c r="G3" s="74">
        <v>20</v>
      </c>
      <c r="H3" s="10">
        <f>CAROLE!H3</f>
        <v>7</v>
      </c>
      <c r="I3" s="11">
        <f>CAROLE!I3</f>
        <v>2016</v>
      </c>
      <c r="J3" s="53" t="s">
        <v>26</v>
      </c>
      <c r="K3" s="66">
        <v>0.29166666666666669</v>
      </c>
    </row>
    <row r="4" spans="1:14" ht="16.5" thickBot="1" x14ac:dyDescent="0.3"/>
    <row r="5" spans="1:14" s="2" customFormat="1" ht="48" thickBot="1" x14ac:dyDescent="0.3">
      <c r="A5" s="14"/>
      <c r="B5" s="72" t="s">
        <v>23</v>
      </c>
      <c r="C5" s="25" t="s">
        <v>24</v>
      </c>
      <c r="D5" s="26" t="s">
        <v>15</v>
      </c>
      <c r="E5" s="29" t="s">
        <v>17</v>
      </c>
      <c r="F5" s="34" t="s">
        <v>16</v>
      </c>
      <c r="G5" s="185" t="s">
        <v>18</v>
      </c>
      <c r="H5" s="190" t="s">
        <v>20</v>
      </c>
      <c r="I5" s="13" t="s">
        <v>22</v>
      </c>
      <c r="J5" s="191" t="s">
        <v>19</v>
      </c>
      <c r="K5" s="151" t="s">
        <v>21</v>
      </c>
    </row>
    <row r="6" spans="1:14" ht="20.100000000000001" customHeight="1" x14ac:dyDescent="0.25">
      <c r="A6" s="256">
        <f>D3</f>
        <v>6</v>
      </c>
      <c r="B6" s="20">
        <f>DATE($E$3,$D$3,21)</f>
        <v>41080</v>
      </c>
      <c r="C6" s="148">
        <f>DATE($E$3,$D$3,21)</f>
        <v>41080</v>
      </c>
      <c r="D6" s="165">
        <v>0.35416666666666669</v>
      </c>
      <c r="E6" s="152">
        <v>0.54166666666666663</v>
      </c>
      <c r="F6" s="152">
        <v>0.57291666666666663</v>
      </c>
      <c r="G6" s="186">
        <v>0.67708333333333304</v>
      </c>
      <c r="H6" s="192">
        <f t="shared" ref="H6:H36" si="0">E6-D6</f>
        <v>0.18749999999999994</v>
      </c>
      <c r="I6" s="173">
        <f>G6-F6</f>
        <v>0.10416666666666641</v>
      </c>
      <c r="J6" s="193">
        <f t="shared" ref="J6:J36" si="1">H6+I6</f>
        <v>0.29166666666666635</v>
      </c>
      <c r="K6" s="59">
        <f t="shared" ref="K6:K36" si="2">J6-$K$3</f>
        <v>0</v>
      </c>
    </row>
    <row r="7" spans="1:14" ht="20.100000000000001" customHeight="1" x14ac:dyDescent="0.25">
      <c r="A7" s="257"/>
      <c r="B7" s="21">
        <f>B6+1</f>
        <v>41081</v>
      </c>
      <c r="C7" s="149">
        <f>C6+1</f>
        <v>41081</v>
      </c>
      <c r="D7" s="166">
        <v>0.35416666666666669</v>
      </c>
      <c r="E7" s="153">
        <v>0.54166666666666663</v>
      </c>
      <c r="F7" s="153">
        <v>0.57291666666666663</v>
      </c>
      <c r="G7" s="187">
        <v>0.67708333333333337</v>
      </c>
      <c r="H7" s="194">
        <f t="shared" si="0"/>
        <v>0.18749999999999994</v>
      </c>
      <c r="I7" s="174">
        <f t="shared" ref="I7:I36" si="3">G7-F7</f>
        <v>0.10416666666666674</v>
      </c>
      <c r="J7" s="195">
        <f t="shared" si="1"/>
        <v>0.29166666666666669</v>
      </c>
      <c r="K7" s="60">
        <f t="shared" si="2"/>
        <v>0</v>
      </c>
      <c r="M7" s="6"/>
      <c r="N7" s="6"/>
    </row>
    <row r="8" spans="1:14" ht="20.100000000000001" customHeight="1" x14ac:dyDescent="0.25">
      <c r="A8" s="257"/>
      <c r="B8" s="21">
        <f t="shared" ref="B8:C16" si="4">B7+1</f>
        <v>41082</v>
      </c>
      <c r="C8" s="149">
        <f t="shared" si="4"/>
        <v>41082</v>
      </c>
      <c r="D8" s="166">
        <v>0.35416666666666669</v>
      </c>
      <c r="E8" s="153">
        <v>0.54166666666666663</v>
      </c>
      <c r="F8" s="153">
        <v>0.57291666666666663</v>
      </c>
      <c r="G8" s="187">
        <v>0.67708333333333304</v>
      </c>
      <c r="H8" s="194">
        <f t="shared" si="0"/>
        <v>0.18749999999999994</v>
      </c>
      <c r="I8" s="174">
        <f t="shared" si="3"/>
        <v>0.10416666666666641</v>
      </c>
      <c r="J8" s="195">
        <f t="shared" si="1"/>
        <v>0.29166666666666635</v>
      </c>
      <c r="K8" s="60">
        <f t="shared" si="2"/>
        <v>0</v>
      </c>
      <c r="L8" s="7"/>
      <c r="M8" s="7"/>
    </row>
    <row r="9" spans="1:14" ht="20.100000000000001" customHeight="1" x14ac:dyDescent="0.25">
      <c r="A9" s="257"/>
      <c r="B9" s="21">
        <f t="shared" si="4"/>
        <v>41083</v>
      </c>
      <c r="C9" s="149">
        <f t="shared" si="4"/>
        <v>41083</v>
      </c>
      <c r="D9" s="166">
        <v>0.35416666666666669</v>
      </c>
      <c r="E9" s="153">
        <v>0.54166666666666663</v>
      </c>
      <c r="F9" s="153">
        <v>0.57291666666666663</v>
      </c>
      <c r="G9" s="187">
        <v>0.67708333333333304</v>
      </c>
      <c r="H9" s="194">
        <f t="shared" si="0"/>
        <v>0.18749999999999994</v>
      </c>
      <c r="I9" s="174">
        <f t="shared" si="3"/>
        <v>0.10416666666666641</v>
      </c>
      <c r="J9" s="195">
        <f t="shared" si="1"/>
        <v>0.29166666666666635</v>
      </c>
      <c r="K9" s="60">
        <f t="shared" si="2"/>
        <v>0</v>
      </c>
      <c r="L9" s="49"/>
      <c r="M9" s="7"/>
    </row>
    <row r="10" spans="1:14" ht="20.100000000000001" customHeight="1" x14ac:dyDescent="0.25">
      <c r="A10" s="257"/>
      <c r="B10" s="21">
        <f t="shared" si="4"/>
        <v>41084</v>
      </c>
      <c r="C10" s="149">
        <f t="shared" si="4"/>
        <v>41084</v>
      </c>
      <c r="D10" s="166">
        <v>0.35416666666666702</v>
      </c>
      <c r="E10" s="153">
        <v>0.54166666666666696</v>
      </c>
      <c r="F10" s="153">
        <v>0.57291666666666696</v>
      </c>
      <c r="G10" s="187">
        <v>0.67708333333333304</v>
      </c>
      <c r="H10" s="194">
        <f t="shared" si="0"/>
        <v>0.18749999999999994</v>
      </c>
      <c r="I10" s="174">
        <f t="shared" si="3"/>
        <v>0.10416666666666607</v>
      </c>
      <c r="J10" s="195">
        <f t="shared" si="1"/>
        <v>0.29166666666666602</v>
      </c>
      <c r="K10" s="60">
        <f t="shared" si="2"/>
        <v>-6.6613381477509392E-16</v>
      </c>
    </row>
    <row r="11" spans="1:14" ht="20.100000000000001" customHeight="1" x14ac:dyDescent="0.25">
      <c r="A11" s="257"/>
      <c r="B11" s="21">
        <f t="shared" si="4"/>
        <v>41085</v>
      </c>
      <c r="C11" s="149">
        <f t="shared" si="4"/>
        <v>41085</v>
      </c>
      <c r="D11" s="166">
        <v>0.35416666666666702</v>
      </c>
      <c r="E11" s="153">
        <v>0.54166666666666696</v>
      </c>
      <c r="F11" s="153">
        <v>0.57291666666666696</v>
      </c>
      <c r="G11" s="187">
        <v>0.67708333333333304</v>
      </c>
      <c r="H11" s="194">
        <f t="shared" si="0"/>
        <v>0.18749999999999994</v>
      </c>
      <c r="I11" s="174">
        <f t="shared" si="3"/>
        <v>0.10416666666666607</v>
      </c>
      <c r="J11" s="195">
        <f t="shared" si="1"/>
        <v>0.29166666666666602</v>
      </c>
      <c r="K11" s="60">
        <f t="shared" si="2"/>
        <v>-6.6613381477509392E-16</v>
      </c>
    </row>
    <row r="12" spans="1:14" ht="20.100000000000001" customHeight="1" x14ac:dyDescent="0.25">
      <c r="A12" s="257"/>
      <c r="B12" s="21">
        <f t="shared" si="4"/>
        <v>41086</v>
      </c>
      <c r="C12" s="149">
        <f t="shared" si="4"/>
        <v>41086</v>
      </c>
      <c r="D12" s="166">
        <v>0.35416666666666702</v>
      </c>
      <c r="E12" s="153">
        <v>0.54166666666666696</v>
      </c>
      <c r="F12" s="153">
        <v>0.57291666666666696</v>
      </c>
      <c r="G12" s="187">
        <v>0.67708333333333304</v>
      </c>
      <c r="H12" s="194">
        <f t="shared" si="0"/>
        <v>0.18749999999999994</v>
      </c>
      <c r="I12" s="174">
        <f t="shared" si="3"/>
        <v>0.10416666666666607</v>
      </c>
      <c r="J12" s="195">
        <f t="shared" si="1"/>
        <v>0.29166666666666602</v>
      </c>
      <c r="K12" s="60">
        <f t="shared" si="2"/>
        <v>-6.6613381477509392E-16</v>
      </c>
      <c r="M12" s="3"/>
    </row>
    <row r="13" spans="1:14" ht="20.100000000000001" customHeight="1" x14ac:dyDescent="0.25">
      <c r="A13" s="257"/>
      <c r="B13" s="21">
        <f t="shared" si="4"/>
        <v>41087</v>
      </c>
      <c r="C13" s="149">
        <f t="shared" si="4"/>
        <v>41087</v>
      </c>
      <c r="D13" s="166">
        <v>0.35416666666666702</v>
      </c>
      <c r="E13" s="153">
        <v>0.54166666666666696</v>
      </c>
      <c r="F13" s="153">
        <v>0.57291666666666696</v>
      </c>
      <c r="G13" s="187">
        <v>0.67708333333333304</v>
      </c>
      <c r="H13" s="194">
        <f t="shared" si="0"/>
        <v>0.18749999999999994</v>
      </c>
      <c r="I13" s="174">
        <f t="shared" si="3"/>
        <v>0.10416666666666607</v>
      </c>
      <c r="J13" s="195">
        <f t="shared" si="1"/>
        <v>0.29166666666666602</v>
      </c>
      <c r="K13" s="60">
        <f t="shared" si="2"/>
        <v>-6.6613381477509392E-16</v>
      </c>
      <c r="M13" s="3"/>
    </row>
    <row r="14" spans="1:14" ht="20.100000000000001" customHeight="1" x14ac:dyDescent="0.25">
      <c r="A14" s="257"/>
      <c r="B14" s="21">
        <f t="shared" si="4"/>
        <v>41088</v>
      </c>
      <c r="C14" s="149">
        <f t="shared" si="4"/>
        <v>41088</v>
      </c>
      <c r="D14" s="166">
        <v>0.35416666666666702</v>
      </c>
      <c r="E14" s="153">
        <v>0.54166666666666696</v>
      </c>
      <c r="F14" s="153">
        <v>0.57291666666666696</v>
      </c>
      <c r="G14" s="187">
        <v>0.67708333333333304</v>
      </c>
      <c r="H14" s="194">
        <f t="shared" si="0"/>
        <v>0.18749999999999994</v>
      </c>
      <c r="I14" s="174">
        <f t="shared" si="3"/>
        <v>0.10416666666666607</v>
      </c>
      <c r="J14" s="195">
        <f t="shared" si="1"/>
        <v>0.29166666666666602</v>
      </c>
      <c r="K14" s="60">
        <f t="shared" si="2"/>
        <v>-6.6613381477509392E-16</v>
      </c>
    </row>
    <row r="15" spans="1:14" ht="20.100000000000001" customHeight="1" x14ac:dyDescent="0.25">
      <c r="A15" s="257"/>
      <c r="B15" s="21">
        <f t="shared" si="4"/>
        <v>41089</v>
      </c>
      <c r="C15" s="149">
        <f t="shared" si="4"/>
        <v>41089</v>
      </c>
      <c r="D15" s="166">
        <v>0.35416666666666702</v>
      </c>
      <c r="E15" s="153">
        <v>0.54166666666666696</v>
      </c>
      <c r="F15" s="153">
        <v>0.57291666666666696</v>
      </c>
      <c r="G15" s="187">
        <v>0.67708333333333304</v>
      </c>
      <c r="H15" s="194">
        <f t="shared" si="0"/>
        <v>0.18749999999999994</v>
      </c>
      <c r="I15" s="174">
        <f t="shared" si="3"/>
        <v>0.10416666666666607</v>
      </c>
      <c r="J15" s="195">
        <f t="shared" si="1"/>
        <v>0.29166666666666602</v>
      </c>
      <c r="K15" s="60">
        <f t="shared" si="2"/>
        <v>-6.6613381477509392E-16</v>
      </c>
    </row>
    <row r="16" spans="1:14" ht="20.100000000000001" customHeight="1" thickBot="1" x14ac:dyDescent="0.3">
      <c r="A16" s="258"/>
      <c r="B16" s="163">
        <f t="shared" si="4"/>
        <v>41090</v>
      </c>
      <c r="C16" s="164">
        <f t="shared" si="4"/>
        <v>41090</v>
      </c>
      <c r="D16" s="167">
        <v>0.35416666666666702</v>
      </c>
      <c r="E16" s="154">
        <v>0.54166666666666696</v>
      </c>
      <c r="F16" s="154">
        <v>0.57291666666666696</v>
      </c>
      <c r="G16" s="188">
        <v>0.67708333333333304</v>
      </c>
      <c r="H16" s="196">
        <f t="shared" si="0"/>
        <v>0.18749999999999994</v>
      </c>
      <c r="I16" s="175">
        <f t="shared" si="3"/>
        <v>0.10416666666666607</v>
      </c>
      <c r="J16" s="197">
        <f t="shared" si="1"/>
        <v>0.29166666666666602</v>
      </c>
      <c r="K16" s="61">
        <f t="shared" si="2"/>
        <v>-6.6613381477509392E-16</v>
      </c>
    </row>
    <row r="17" spans="1:11" ht="20.100000000000001" customHeight="1" x14ac:dyDescent="0.25">
      <c r="A17" s="259">
        <f>H3</f>
        <v>7</v>
      </c>
      <c r="B17" s="169">
        <f>DATE($I$3,$H$3,1)</f>
        <v>41090</v>
      </c>
      <c r="C17" s="170">
        <f>DATE($I$3,$G$3+1,1)</f>
        <v>41517</v>
      </c>
      <c r="D17" s="176">
        <v>0.35416666666666702</v>
      </c>
      <c r="E17" s="155">
        <v>0.54166666666666696</v>
      </c>
      <c r="F17" s="155">
        <v>0.57291666666666696</v>
      </c>
      <c r="G17" s="189">
        <v>0.67708333333333337</v>
      </c>
      <c r="H17" s="198">
        <f t="shared" si="0"/>
        <v>0.18749999999999994</v>
      </c>
      <c r="I17" s="177">
        <f t="shared" si="3"/>
        <v>0.10416666666666641</v>
      </c>
      <c r="J17" s="199">
        <f t="shared" si="1"/>
        <v>0.29166666666666635</v>
      </c>
      <c r="K17" s="62">
        <f t="shared" si="2"/>
        <v>0</v>
      </c>
    </row>
    <row r="18" spans="1:11" ht="20.100000000000001" customHeight="1" x14ac:dyDescent="0.25">
      <c r="A18" s="257"/>
      <c r="B18" s="24">
        <f>B17+1</f>
        <v>41091</v>
      </c>
      <c r="C18" s="150">
        <f>C17+1</f>
        <v>41518</v>
      </c>
      <c r="D18" s="166">
        <v>0.35416666666666702</v>
      </c>
      <c r="E18" s="153">
        <v>0.54166666666666696</v>
      </c>
      <c r="F18" s="153">
        <v>0.57291666666666696</v>
      </c>
      <c r="G18" s="187">
        <v>0.67708333333333337</v>
      </c>
      <c r="H18" s="194">
        <f t="shared" si="0"/>
        <v>0.18749999999999994</v>
      </c>
      <c r="I18" s="174">
        <f t="shared" si="3"/>
        <v>0.10416666666666641</v>
      </c>
      <c r="J18" s="195">
        <f t="shared" si="1"/>
        <v>0.29166666666666635</v>
      </c>
      <c r="K18" s="60">
        <f t="shared" si="2"/>
        <v>0</v>
      </c>
    </row>
    <row r="19" spans="1:11" ht="20.100000000000001" customHeight="1" x14ac:dyDescent="0.25">
      <c r="A19" s="257"/>
      <c r="B19" s="24">
        <f t="shared" ref="B19:C34" si="5">B18+1</f>
        <v>41092</v>
      </c>
      <c r="C19" s="150">
        <f t="shared" si="5"/>
        <v>41519</v>
      </c>
      <c r="D19" s="166">
        <v>0.35416666666666702</v>
      </c>
      <c r="E19" s="153">
        <v>0.54166666666666663</v>
      </c>
      <c r="F19" s="153">
        <v>0.57291666666666663</v>
      </c>
      <c r="G19" s="187">
        <v>0.67708333333333337</v>
      </c>
      <c r="H19" s="194">
        <f t="shared" si="0"/>
        <v>0.18749999999999961</v>
      </c>
      <c r="I19" s="174">
        <f t="shared" si="3"/>
        <v>0.10416666666666674</v>
      </c>
      <c r="J19" s="195">
        <f t="shared" si="1"/>
        <v>0.29166666666666635</v>
      </c>
      <c r="K19" s="60">
        <f t="shared" si="2"/>
        <v>0</v>
      </c>
    </row>
    <row r="20" spans="1:11" ht="20.100000000000001" customHeight="1" x14ac:dyDescent="0.25">
      <c r="A20" s="257"/>
      <c r="B20" s="24">
        <f t="shared" si="5"/>
        <v>41093</v>
      </c>
      <c r="C20" s="150">
        <f t="shared" si="5"/>
        <v>41520</v>
      </c>
      <c r="D20" s="166">
        <v>0.35416666666666702</v>
      </c>
      <c r="E20" s="153">
        <v>0.54166666666666696</v>
      </c>
      <c r="F20" s="153">
        <v>0.57291666666666696</v>
      </c>
      <c r="G20" s="187">
        <v>0.67708333333333304</v>
      </c>
      <c r="H20" s="194">
        <f t="shared" si="0"/>
        <v>0.18749999999999994</v>
      </c>
      <c r="I20" s="174">
        <f t="shared" si="3"/>
        <v>0.10416666666666607</v>
      </c>
      <c r="J20" s="195">
        <f t="shared" si="1"/>
        <v>0.29166666666666602</v>
      </c>
      <c r="K20" s="60">
        <f t="shared" si="2"/>
        <v>-6.6613381477509392E-16</v>
      </c>
    </row>
    <row r="21" spans="1:11" ht="20.100000000000001" customHeight="1" x14ac:dyDescent="0.25">
      <c r="A21" s="257"/>
      <c r="B21" s="24">
        <f t="shared" si="5"/>
        <v>41094</v>
      </c>
      <c r="C21" s="150">
        <f t="shared" si="5"/>
        <v>41521</v>
      </c>
      <c r="D21" s="166">
        <v>0.35416666666666702</v>
      </c>
      <c r="E21" s="153">
        <v>0.54166666666666696</v>
      </c>
      <c r="F21" s="153">
        <v>0.57291666666666696</v>
      </c>
      <c r="G21" s="187">
        <v>0.67708333333333304</v>
      </c>
      <c r="H21" s="194">
        <f t="shared" si="0"/>
        <v>0.18749999999999994</v>
      </c>
      <c r="I21" s="174">
        <f t="shared" si="3"/>
        <v>0.10416666666666607</v>
      </c>
      <c r="J21" s="195">
        <f t="shared" si="1"/>
        <v>0.29166666666666602</v>
      </c>
      <c r="K21" s="60">
        <f t="shared" si="2"/>
        <v>-6.6613381477509392E-16</v>
      </c>
    </row>
    <row r="22" spans="1:11" ht="20.100000000000001" customHeight="1" x14ac:dyDescent="0.25">
      <c r="A22" s="257"/>
      <c r="B22" s="24">
        <f t="shared" si="5"/>
        <v>41095</v>
      </c>
      <c r="C22" s="150">
        <f t="shared" si="5"/>
        <v>41522</v>
      </c>
      <c r="D22" s="166">
        <v>0.35416666666666702</v>
      </c>
      <c r="E22" s="153">
        <v>0.54166666666666696</v>
      </c>
      <c r="F22" s="153">
        <v>0.57291666666666696</v>
      </c>
      <c r="G22" s="187">
        <v>0.67708333333333304</v>
      </c>
      <c r="H22" s="194">
        <f t="shared" si="0"/>
        <v>0.18749999999999994</v>
      </c>
      <c r="I22" s="174">
        <f t="shared" si="3"/>
        <v>0.10416666666666607</v>
      </c>
      <c r="J22" s="195">
        <f t="shared" si="1"/>
        <v>0.29166666666666602</v>
      </c>
      <c r="K22" s="60">
        <f t="shared" si="2"/>
        <v>-6.6613381477509392E-16</v>
      </c>
    </row>
    <row r="23" spans="1:11" ht="20.100000000000001" customHeight="1" x14ac:dyDescent="0.25">
      <c r="A23" s="257"/>
      <c r="B23" s="24">
        <f t="shared" si="5"/>
        <v>41096</v>
      </c>
      <c r="C23" s="150">
        <f t="shared" si="5"/>
        <v>41523</v>
      </c>
      <c r="D23" s="166">
        <v>0.35416666666666702</v>
      </c>
      <c r="E23" s="153">
        <v>0.54166666666666696</v>
      </c>
      <c r="F23" s="153">
        <v>0.57291666666666696</v>
      </c>
      <c r="G23" s="187">
        <v>0.67708333333333304</v>
      </c>
      <c r="H23" s="194">
        <f t="shared" si="0"/>
        <v>0.18749999999999994</v>
      </c>
      <c r="I23" s="174">
        <f t="shared" si="3"/>
        <v>0.10416666666666607</v>
      </c>
      <c r="J23" s="195">
        <f t="shared" si="1"/>
        <v>0.29166666666666602</v>
      </c>
      <c r="K23" s="60">
        <f t="shared" si="2"/>
        <v>-6.6613381477509392E-16</v>
      </c>
    </row>
    <row r="24" spans="1:11" ht="20.100000000000001" customHeight="1" x14ac:dyDescent="0.25">
      <c r="A24" s="257"/>
      <c r="B24" s="24">
        <f t="shared" si="5"/>
        <v>41097</v>
      </c>
      <c r="C24" s="150">
        <f t="shared" si="5"/>
        <v>41524</v>
      </c>
      <c r="D24" s="166">
        <v>0.35416666666666702</v>
      </c>
      <c r="E24" s="153">
        <v>0.54166666666666696</v>
      </c>
      <c r="F24" s="153">
        <v>0.57291666666666696</v>
      </c>
      <c r="G24" s="187">
        <v>0.67708333333333304</v>
      </c>
      <c r="H24" s="194">
        <f t="shared" si="0"/>
        <v>0.18749999999999994</v>
      </c>
      <c r="I24" s="174">
        <f t="shared" si="3"/>
        <v>0.10416666666666607</v>
      </c>
      <c r="J24" s="195">
        <f t="shared" si="1"/>
        <v>0.29166666666666602</v>
      </c>
      <c r="K24" s="60">
        <f t="shared" si="2"/>
        <v>-6.6613381477509392E-16</v>
      </c>
    </row>
    <row r="25" spans="1:11" ht="20.100000000000001" customHeight="1" x14ac:dyDescent="0.25">
      <c r="A25" s="257"/>
      <c r="B25" s="24">
        <f t="shared" si="5"/>
        <v>41098</v>
      </c>
      <c r="C25" s="150">
        <f t="shared" si="5"/>
        <v>41525</v>
      </c>
      <c r="D25" s="166">
        <v>0.35416666666666702</v>
      </c>
      <c r="E25" s="153">
        <v>0.54166666666666696</v>
      </c>
      <c r="F25" s="153">
        <v>0.57291666666666696</v>
      </c>
      <c r="G25" s="187">
        <v>0.67708333333333304</v>
      </c>
      <c r="H25" s="194">
        <f t="shared" si="0"/>
        <v>0.18749999999999994</v>
      </c>
      <c r="I25" s="174">
        <f t="shared" si="3"/>
        <v>0.10416666666666607</v>
      </c>
      <c r="J25" s="195">
        <f t="shared" si="1"/>
        <v>0.29166666666666602</v>
      </c>
      <c r="K25" s="60">
        <f t="shared" si="2"/>
        <v>-6.6613381477509392E-16</v>
      </c>
    </row>
    <row r="26" spans="1:11" ht="20.100000000000001" customHeight="1" x14ac:dyDescent="0.25">
      <c r="A26" s="257"/>
      <c r="B26" s="24">
        <f t="shared" si="5"/>
        <v>41099</v>
      </c>
      <c r="C26" s="150">
        <f t="shared" si="5"/>
        <v>41526</v>
      </c>
      <c r="D26" s="166">
        <v>0.35416666666666702</v>
      </c>
      <c r="E26" s="153">
        <v>0.54166666666666696</v>
      </c>
      <c r="F26" s="153">
        <v>0.57291666666666696</v>
      </c>
      <c r="G26" s="187">
        <v>0.67708333333333304</v>
      </c>
      <c r="H26" s="194">
        <f t="shared" si="0"/>
        <v>0.18749999999999994</v>
      </c>
      <c r="I26" s="174">
        <f t="shared" si="3"/>
        <v>0.10416666666666607</v>
      </c>
      <c r="J26" s="195">
        <f t="shared" si="1"/>
        <v>0.29166666666666602</v>
      </c>
      <c r="K26" s="60">
        <f t="shared" si="2"/>
        <v>-6.6613381477509392E-16</v>
      </c>
    </row>
    <row r="27" spans="1:11" ht="20.100000000000001" customHeight="1" x14ac:dyDescent="0.25">
      <c r="A27" s="257"/>
      <c r="B27" s="24">
        <f t="shared" si="5"/>
        <v>41100</v>
      </c>
      <c r="C27" s="150">
        <f t="shared" si="5"/>
        <v>41527</v>
      </c>
      <c r="D27" s="166">
        <v>0.35416666666666702</v>
      </c>
      <c r="E27" s="153">
        <v>0.54166666666666663</v>
      </c>
      <c r="F27" s="153">
        <v>0.57291666666666663</v>
      </c>
      <c r="G27" s="187">
        <v>0.67708333333333304</v>
      </c>
      <c r="H27" s="194">
        <f t="shared" si="0"/>
        <v>0.18749999999999961</v>
      </c>
      <c r="I27" s="174">
        <f t="shared" si="3"/>
        <v>0.10416666666666641</v>
      </c>
      <c r="J27" s="195">
        <f t="shared" si="1"/>
        <v>0.29166666666666602</v>
      </c>
      <c r="K27" s="60">
        <f t="shared" si="2"/>
        <v>-6.6613381477509392E-16</v>
      </c>
    </row>
    <row r="28" spans="1:11" ht="20.100000000000001" customHeight="1" x14ac:dyDescent="0.25">
      <c r="A28" s="257"/>
      <c r="B28" s="24">
        <f t="shared" si="5"/>
        <v>41101</v>
      </c>
      <c r="C28" s="150">
        <f t="shared" si="5"/>
        <v>41528</v>
      </c>
      <c r="D28" s="166">
        <v>0.35416666666666702</v>
      </c>
      <c r="E28" s="153">
        <v>0.54166666666666696</v>
      </c>
      <c r="F28" s="153">
        <v>0.57291666666666696</v>
      </c>
      <c r="G28" s="187">
        <v>0.67708333333333304</v>
      </c>
      <c r="H28" s="194">
        <f t="shared" si="0"/>
        <v>0.18749999999999994</v>
      </c>
      <c r="I28" s="174">
        <f t="shared" si="3"/>
        <v>0.10416666666666607</v>
      </c>
      <c r="J28" s="195">
        <f t="shared" si="1"/>
        <v>0.29166666666666602</v>
      </c>
      <c r="K28" s="60">
        <f t="shared" si="2"/>
        <v>-6.6613381477509392E-16</v>
      </c>
    </row>
    <row r="29" spans="1:11" ht="20.100000000000001" customHeight="1" x14ac:dyDescent="0.25">
      <c r="A29" s="257"/>
      <c r="B29" s="24">
        <f t="shared" si="5"/>
        <v>41102</v>
      </c>
      <c r="C29" s="150">
        <f t="shared" si="5"/>
        <v>41529</v>
      </c>
      <c r="D29" s="166">
        <v>0.35416666666666702</v>
      </c>
      <c r="E29" s="153">
        <v>0.54166666666666696</v>
      </c>
      <c r="F29" s="153">
        <v>0.57291666666666696</v>
      </c>
      <c r="G29" s="187">
        <v>0.67708333333333304</v>
      </c>
      <c r="H29" s="194">
        <f t="shared" si="0"/>
        <v>0.18749999999999994</v>
      </c>
      <c r="I29" s="174">
        <f t="shared" si="3"/>
        <v>0.10416666666666607</v>
      </c>
      <c r="J29" s="195">
        <f t="shared" si="1"/>
        <v>0.29166666666666602</v>
      </c>
      <c r="K29" s="60">
        <f t="shared" si="2"/>
        <v>-6.6613381477509392E-16</v>
      </c>
    </row>
    <row r="30" spans="1:11" ht="20.100000000000001" customHeight="1" x14ac:dyDescent="0.25">
      <c r="A30" s="257"/>
      <c r="B30" s="24">
        <f t="shared" si="5"/>
        <v>41103</v>
      </c>
      <c r="C30" s="150">
        <f t="shared" si="5"/>
        <v>41530</v>
      </c>
      <c r="D30" s="166">
        <v>0.35416666666666702</v>
      </c>
      <c r="E30" s="153">
        <v>0.54166666666666696</v>
      </c>
      <c r="F30" s="153">
        <v>0.57291666666666696</v>
      </c>
      <c r="G30" s="187">
        <v>0.67708333333333304</v>
      </c>
      <c r="H30" s="194">
        <f t="shared" si="0"/>
        <v>0.18749999999999994</v>
      </c>
      <c r="I30" s="174">
        <f t="shared" si="3"/>
        <v>0.10416666666666607</v>
      </c>
      <c r="J30" s="195">
        <f t="shared" si="1"/>
        <v>0.29166666666666602</v>
      </c>
      <c r="K30" s="60">
        <f t="shared" si="2"/>
        <v>-6.6613381477509392E-16</v>
      </c>
    </row>
    <row r="31" spans="1:11" ht="20.100000000000001" customHeight="1" x14ac:dyDescent="0.25">
      <c r="A31" s="257"/>
      <c r="B31" s="24">
        <f t="shared" si="5"/>
        <v>41104</v>
      </c>
      <c r="C31" s="150">
        <f t="shared" si="5"/>
        <v>41531</v>
      </c>
      <c r="D31" s="166">
        <v>0.35416666666666702</v>
      </c>
      <c r="E31" s="153">
        <v>0.54166666666666696</v>
      </c>
      <c r="F31" s="153">
        <v>0.57291666666666696</v>
      </c>
      <c r="G31" s="187">
        <v>0.67708333333333304</v>
      </c>
      <c r="H31" s="194">
        <f t="shared" si="0"/>
        <v>0.18749999999999994</v>
      </c>
      <c r="I31" s="174">
        <f t="shared" si="3"/>
        <v>0.10416666666666607</v>
      </c>
      <c r="J31" s="195">
        <f t="shared" si="1"/>
        <v>0.29166666666666602</v>
      </c>
      <c r="K31" s="60">
        <f t="shared" si="2"/>
        <v>-6.6613381477509392E-16</v>
      </c>
    </row>
    <row r="32" spans="1:11" ht="20.100000000000001" customHeight="1" x14ac:dyDescent="0.25">
      <c r="A32" s="257"/>
      <c r="B32" s="24">
        <f t="shared" si="5"/>
        <v>41105</v>
      </c>
      <c r="C32" s="150">
        <f t="shared" si="5"/>
        <v>41532</v>
      </c>
      <c r="D32" s="166">
        <v>0.35416666666666702</v>
      </c>
      <c r="E32" s="153">
        <v>0.54166666666666696</v>
      </c>
      <c r="F32" s="153">
        <v>0.57291666666666696</v>
      </c>
      <c r="G32" s="187">
        <v>0.67708333333333304</v>
      </c>
      <c r="H32" s="194">
        <f t="shared" si="0"/>
        <v>0.18749999999999994</v>
      </c>
      <c r="I32" s="174">
        <f t="shared" si="3"/>
        <v>0.10416666666666607</v>
      </c>
      <c r="J32" s="195">
        <f t="shared" si="1"/>
        <v>0.29166666666666602</v>
      </c>
      <c r="K32" s="60">
        <f t="shared" si="2"/>
        <v>-6.6613381477509392E-16</v>
      </c>
    </row>
    <row r="33" spans="1:12" ht="20.100000000000001" customHeight="1" x14ac:dyDescent="0.25">
      <c r="A33" s="257"/>
      <c r="B33" s="24">
        <f t="shared" si="5"/>
        <v>41106</v>
      </c>
      <c r="C33" s="150">
        <f t="shared" si="5"/>
        <v>41533</v>
      </c>
      <c r="D33" s="166">
        <v>0.35416666666666702</v>
      </c>
      <c r="E33" s="153">
        <v>0.54166666666666696</v>
      </c>
      <c r="F33" s="153">
        <v>0.57291666666666696</v>
      </c>
      <c r="G33" s="187">
        <v>0.67708333333333304</v>
      </c>
      <c r="H33" s="194">
        <f t="shared" si="0"/>
        <v>0.18749999999999994</v>
      </c>
      <c r="I33" s="174">
        <f t="shared" si="3"/>
        <v>0.10416666666666607</v>
      </c>
      <c r="J33" s="195">
        <f t="shared" si="1"/>
        <v>0.29166666666666602</v>
      </c>
      <c r="K33" s="60">
        <f t="shared" si="2"/>
        <v>-6.6613381477509392E-16</v>
      </c>
    </row>
    <row r="34" spans="1:12" ht="20.100000000000001" customHeight="1" x14ac:dyDescent="0.25">
      <c r="A34" s="257"/>
      <c r="B34" s="24">
        <f t="shared" si="5"/>
        <v>41107</v>
      </c>
      <c r="C34" s="150">
        <f t="shared" si="5"/>
        <v>41534</v>
      </c>
      <c r="D34" s="166">
        <v>0.35416666666666702</v>
      </c>
      <c r="E34" s="153">
        <v>0.54166666666666696</v>
      </c>
      <c r="F34" s="153">
        <v>0.57291666666666696</v>
      </c>
      <c r="G34" s="187">
        <v>0.67708333333333304</v>
      </c>
      <c r="H34" s="194">
        <f t="shared" si="0"/>
        <v>0.18749999999999994</v>
      </c>
      <c r="I34" s="174">
        <f t="shared" si="3"/>
        <v>0.10416666666666607</v>
      </c>
      <c r="J34" s="195">
        <f t="shared" si="1"/>
        <v>0.29166666666666602</v>
      </c>
      <c r="K34" s="60">
        <f t="shared" si="2"/>
        <v>-6.6613381477509392E-16</v>
      </c>
    </row>
    <row r="35" spans="1:12" ht="20.100000000000001" customHeight="1" x14ac:dyDescent="0.25">
      <c r="A35" s="257"/>
      <c r="B35" s="24">
        <f>B34+1</f>
        <v>41108</v>
      </c>
      <c r="C35" s="150">
        <f t="shared" ref="C35:C36" si="6">C34+1</f>
        <v>41535</v>
      </c>
      <c r="D35" s="166">
        <v>0.35416666666666702</v>
      </c>
      <c r="E35" s="153">
        <v>0.54166666666666696</v>
      </c>
      <c r="F35" s="153">
        <v>0.57291666666666696</v>
      </c>
      <c r="G35" s="187">
        <v>0.67708333333333304</v>
      </c>
      <c r="H35" s="194">
        <f t="shared" si="0"/>
        <v>0.18749999999999994</v>
      </c>
      <c r="I35" s="174">
        <f t="shared" si="3"/>
        <v>0.10416666666666607</v>
      </c>
      <c r="J35" s="195">
        <f t="shared" si="1"/>
        <v>0.29166666666666602</v>
      </c>
      <c r="K35" s="60">
        <f t="shared" si="2"/>
        <v>-6.6613381477509392E-16</v>
      </c>
    </row>
    <row r="36" spans="1:12" ht="20.100000000000001" customHeight="1" thickBot="1" x14ac:dyDescent="0.3">
      <c r="A36" s="258"/>
      <c r="B36" s="171">
        <f t="shared" ref="B36" si="7">B35+1</f>
        <v>41109</v>
      </c>
      <c r="C36" s="172">
        <f t="shared" si="6"/>
        <v>41536</v>
      </c>
      <c r="D36" s="167">
        <v>0.35416666666666669</v>
      </c>
      <c r="E36" s="154">
        <v>0.54166666666666663</v>
      </c>
      <c r="F36" s="154">
        <v>0.57291666666666663</v>
      </c>
      <c r="G36" s="188">
        <v>0.67708333333333304</v>
      </c>
      <c r="H36" s="196">
        <f t="shared" si="0"/>
        <v>0.18749999999999994</v>
      </c>
      <c r="I36" s="175">
        <f t="shared" si="3"/>
        <v>0.10416666666666641</v>
      </c>
      <c r="J36" s="197">
        <f t="shared" si="1"/>
        <v>0.29166666666666635</v>
      </c>
      <c r="K36" s="61">
        <f t="shared" si="2"/>
        <v>0</v>
      </c>
    </row>
    <row r="37" spans="1:12" ht="16.5" thickBot="1" x14ac:dyDescent="0.3">
      <c r="B37" s="276" t="s">
        <v>25</v>
      </c>
      <c r="C37" s="277"/>
      <c r="D37" s="277"/>
      <c r="E37" s="277"/>
      <c r="F37" s="277"/>
      <c r="G37" s="277"/>
      <c r="H37" s="277"/>
      <c r="I37" s="277"/>
      <c r="J37" s="277"/>
      <c r="K37" s="168">
        <f>SUM(K6:K36)</f>
        <v>-1.532107773982716E-14</v>
      </c>
      <c r="L37" s="159" t="s">
        <v>51</v>
      </c>
    </row>
    <row r="38" spans="1:12" ht="16.5" thickBot="1" x14ac:dyDescent="0.3">
      <c r="C38" s="4"/>
    </row>
    <row r="39" spans="1:12" x14ac:dyDescent="0.25">
      <c r="B39" s="280" t="s">
        <v>49</v>
      </c>
      <c r="C39" s="278" t="s">
        <v>50</v>
      </c>
      <c r="D39" s="160"/>
      <c r="E39" s="157" t="s">
        <v>51</v>
      </c>
    </row>
    <row r="40" spans="1:12" ht="16.5" thickBot="1" x14ac:dyDescent="0.3">
      <c r="B40" s="281"/>
      <c r="C40" s="279"/>
      <c r="D40" s="161"/>
      <c r="E40" s="158" t="s">
        <v>48</v>
      </c>
    </row>
    <row r="41" spans="1:12" x14ac:dyDescent="0.25">
      <c r="C41" s="4"/>
    </row>
    <row r="42" spans="1:12" x14ac:dyDescent="0.25">
      <c r="C42" s="4"/>
    </row>
    <row r="43" spans="1:12" x14ac:dyDescent="0.25">
      <c r="C43" s="4"/>
    </row>
    <row r="44" spans="1:12" x14ac:dyDescent="0.25">
      <c r="C44" s="4"/>
    </row>
    <row r="45" spans="1:12" x14ac:dyDescent="0.25">
      <c r="C45" s="4"/>
    </row>
    <row r="46" spans="1:12" x14ac:dyDescent="0.25">
      <c r="C46" s="4"/>
    </row>
    <row r="47" spans="1:12" x14ac:dyDescent="0.25">
      <c r="C47" s="4"/>
    </row>
    <row r="48" spans="1:12" x14ac:dyDescent="0.25">
      <c r="C48" s="4"/>
    </row>
    <row r="49" spans="3:3" x14ac:dyDescent="0.25">
      <c r="C49" s="4"/>
    </row>
    <row r="50" spans="3:3" x14ac:dyDescent="0.25">
      <c r="C50" s="4"/>
    </row>
    <row r="51" spans="3:3" x14ac:dyDescent="0.25">
      <c r="C51" s="4"/>
    </row>
    <row r="52" spans="3:3" x14ac:dyDescent="0.25">
      <c r="C52" s="4"/>
    </row>
    <row r="53" spans="3:3" x14ac:dyDescent="0.25">
      <c r="C53" s="4"/>
    </row>
    <row r="54" spans="3:3" x14ac:dyDescent="0.25">
      <c r="C54" s="4"/>
    </row>
    <row r="55" spans="3:3" x14ac:dyDescent="0.25">
      <c r="C55" s="4"/>
    </row>
    <row r="56" spans="3:3" x14ac:dyDescent="0.25">
      <c r="C56" s="4"/>
    </row>
    <row r="57" spans="3:3" x14ac:dyDescent="0.25">
      <c r="C57" s="4"/>
    </row>
    <row r="58" spans="3:3" x14ac:dyDescent="0.25">
      <c r="C58" s="4"/>
    </row>
    <row r="59" spans="3:3" x14ac:dyDescent="0.25">
      <c r="C59" s="4"/>
    </row>
    <row r="60" spans="3:3" x14ac:dyDescent="0.25">
      <c r="C60" s="4"/>
    </row>
    <row r="61" spans="3:3" x14ac:dyDescent="0.25">
      <c r="C61" s="4"/>
    </row>
    <row r="62" spans="3:3" x14ac:dyDescent="0.25">
      <c r="C62" s="4"/>
    </row>
    <row r="63" spans="3:3" x14ac:dyDescent="0.25">
      <c r="C63" s="4"/>
    </row>
    <row r="64" spans="3:3" x14ac:dyDescent="0.25">
      <c r="C64" s="4"/>
    </row>
    <row r="65" spans="3:3" x14ac:dyDescent="0.25">
      <c r="C65" s="4"/>
    </row>
    <row r="66" spans="3:3" x14ac:dyDescent="0.25">
      <c r="C66" s="4"/>
    </row>
    <row r="67" spans="3:3" x14ac:dyDescent="0.25">
      <c r="C67" s="4"/>
    </row>
    <row r="68" spans="3:3" x14ac:dyDescent="0.25">
      <c r="C68" s="4"/>
    </row>
    <row r="69" spans="3:3" x14ac:dyDescent="0.25">
      <c r="C69" s="4"/>
    </row>
    <row r="70" spans="3:3" x14ac:dyDescent="0.25">
      <c r="C70" s="4"/>
    </row>
    <row r="71" spans="3:3" x14ac:dyDescent="0.25">
      <c r="C71" s="4"/>
    </row>
    <row r="72" spans="3:3" x14ac:dyDescent="0.25">
      <c r="C72" s="4"/>
    </row>
    <row r="73" spans="3:3" x14ac:dyDescent="0.25">
      <c r="C73" s="4"/>
    </row>
    <row r="74" spans="3:3" x14ac:dyDescent="0.25">
      <c r="C74" s="4"/>
    </row>
    <row r="75" spans="3:3" x14ac:dyDescent="0.25">
      <c r="C75" s="4"/>
    </row>
    <row r="76" spans="3:3" x14ac:dyDescent="0.25">
      <c r="C76" s="4"/>
    </row>
    <row r="77" spans="3:3" x14ac:dyDescent="0.25">
      <c r="C77" s="4"/>
    </row>
    <row r="78" spans="3:3" x14ac:dyDescent="0.25">
      <c r="C78" s="4"/>
    </row>
    <row r="79" spans="3:3" x14ac:dyDescent="0.25">
      <c r="C79" s="4"/>
    </row>
    <row r="80" spans="3:3" x14ac:dyDescent="0.25">
      <c r="C80" s="4"/>
    </row>
    <row r="81" spans="3:3" x14ac:dyDescent="0.25">
      <c r="C81" s="4"/>
    </row>
    <row r="82" spans="3:3" x14ac:dyDescent="0.25">
      <c r="C82" s="4"/>
    </row>
    <row r="83" spans="3:3" x14ac:dyDescent="0.25">
      <c r="C83" s="4"/>
    </row>
    <row r="84" spans="3:3" x14ac:dyDescent="0.25">
      <c r="C84" s="4"/>
    </row>
    <row r="85" spans="3:3" x14ac:dyDescent="0.25">
      <c r="C85" s="4"/>
    </row>
    <row r="86" spans="3:3" x14ac:dyDescent="0.25">
      <c r="C86" s="4"/>
    </row>
    <row r="87" spans="3:3" x14ac:dyDescent="0.25">
      <c r="C87" s="4"/>
    </row>
    <row r="88" spans="3:3" x14ac:dyDescent="0.25">
      <c r="C88" s="4"/>
    </row>
    <row r="89" spans="3:3" x14ac:dyDescent="0.25">
      <c r="C89" s="4"/>
    </row>
    <row r="90" spans="3:3" x14ac:dyDescent="0.25">
      <c r="C90" s="4"/>
    </row>
    <row r="91" spans="3:3" x14ac:dyDescent="0.25">
      <c r="C91" s="4"/>
    </row>
    <row r="92" spans="3:3" x14ac:dyDescent="0.25">
      <c r="C92" s="4"/>
    </row>
    <row r="93" spans="3:3" x14ac:dyDescent="0.25">
      <c r="C93" s="4"/>
    </row>
    <row r="94" spans="3:3" x14ac:dyDescent="0.25">
      <c r="C94" s="4"/>
    </row>
    <row r="95" spans="3:3" x14ac:dyDescent="0.25">
      <c r="C95" s="4"/>
    </row>
    <row r="96" spans="3:3" x14ac:dyDescent="0.25">
      <c r="C96" s="4"/>
    </row>
    <row r="97" spans="3:3" x14ac:dyDescent="0.25">
      <c r="C97" s="4"/>
    </row>
    <row r="98" spans="3:3" x14ac:dyDescent="0.25">
      <c r="C98" s="4"/>
    </row>
    <row r="99" spans="3:3" x14ac:dyDescent="0.25">
      <c r="C99" s="4"/>
    </row>
    <row r="100" spans="3:3" x14ac:dyDescent="0.25">
      <c r="C100" s="4"/>
    </row>
  </sheetData>
  <mergeCells count="6">
    <mergeCell ref="A1:K1"/>
    <mergeCell ref="A6:A16"/>
    <mergeCell ref="A17:A36"/>
    <mergeCell ref="B37:J37"/>
    <mergeCell ref="B39:B40"/>
    <mergeCell ref="C39:C40"/>
  </mergeCells>
  <conditionalFormatting sqref="K6:K36">
    <cfRule type="cellIs" dxfId="110" priority="13" operator="equal">
      <formula>"abs"</formula>
    </cfRule>
    <cfRule type="cellIs" dxfId="109" priority="24" stopIfTrue="1" operator="equal">
      <formula>""</formula>
    </cfRule>
    <cfRule type="cellIs" dxfId="108" priority="25" stopIfTrue="1" operator="lessThan">
      <formula>0</formula>
    </cfRule>
    <cfRule type="cellIs" dxfId="107" priority="26" stopIfTrue="1" operator="greaterThan">
      <formula>0</formula>
    </cfRule>
  </conditionalFormatting>
  <conditionalFormatting sqref="I16:J16 H14:H16">
    <cfRule type="expression" dxfId="106" priority="23" stopIfTrue="1">
      <formula>MONTH($B$14)&lt;&gt;$D$3</formula>
    </cfRule>
  </conditionalFormatting>
  <conditionalFormatting sqref="I15:J15">
    <cfRule type="expression" dxfId="105" priority="22" stopIfTrue="1">
      <formula>MONTH($B$14)&lt;&gt;$D$3</formula>
    </cfRule>
  </conditionalFormatting>
  <conditionalFormatting sqref="I14:J14">
    <cfRule type="expression" dxfId="104" priority="21" stopIfTrue="1">
      <formula>MONTH($B$14)&lt;&gt;$D$3</formula>
    </cfRule>
  </conditionalFormatting>
  <conditionalFormatting sqref="B14:C14">
    <cfRule type="expression" dxfId="103" priority="20" stopIfTrue="1">
      <formula>MONTH($B$14)&lt;&gt;$D$3</formula>
    </cfRule>
  </conditionalFormatting>
  <conditionalFormatting sqref="B15:C15">
    <cfRule type="expression" dxfId="102" priority="19" stopIfTrue="1">
      <formula>MONTH($B$15)&lt;&gt;$D$3</formula>
    </cfRule>
  </conditionalFormatting>
  <conditionalFormatting sqref="B16:C16">
    <cfRule type="expression" dxfId="101" priority="18" stopIfTrue="1">
      <formula>MONTH($B$16)&lt;&gt;$D$3</formula>
    </cfRule>
  </conditionalFormatting>
  <conditionalFormatting sqref="D6:D36">
    <cfRule type="cellIs" dxfId="100" priority="4" operator="notEqual">
      <formula>0.354166666666667</formula>
    </cfRule>
  </conditionalFormatting>
  <conditionalFormatting sqref="E6:E36">
    <cfRule type="cellIs" dxfId="99" priority="3" operator="notEqual">
      <formula>0.541666666666667</formula>
    </cfRule>
  </conditionalFormatting>
  <conditionalFormatting sqref="F6:F36">
    <cfRule type="cellIs" dxfId="98" priority="2" operator="notEqual">
      <formula>0.572916666666667</formula>
    </cfRule>
  </conditionalFormatting>
  <conditionalFormatting sqref="G6:G36">
    <cfRule type="cellIs" dxfId="97" priority="1" operator="notEqual">
      <formula>0.677083333333333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source!$C$1:$C$18</xm:f>
          </x14:formula1>
          <xm:sqref>A1</xm:sqref>
        </x14:dataValidation>
        <x14:dataValidation type="list" allowBlank="1" showInputMessage="1" showErrorMessage="1">
          <x14:formula1>
            <xm:f>source!$E$1:$E$3</xm:f>
          </x14:formula1>
          <xm:sqref>L37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N100"/>
  <sheetViews>
    <sheetView showZeros="0" topLeftCell="A16" workbookViewId="0">
      <selection activeCell="D40" sqref="D40"/>
    </sheetView>
  </sheetViews>
  <sheetFormatPr baseColWidth="10" defaultRowHeight="15.75" x14ac:dyDescent="0.25"/>
  <cols>
    <col min="1" max="1" width="2.625" style="1" bestFit="1" customWidth="1"/>
    <col min="2" max="2" width="9.75" style="70" customWidth="1"/>
    <col min="3" max="3" width="8.875" style="1" bestFit="1" customWidth="1"/>
    <col min="4" max="8" width="11" style="1"/>
    <col min="9" max="9" width="11" style="9"/>
    <col min="10" max="10" width="11" style="8"/>
    <col min="11" max="11" width="11.375" style="1" bestFit="1" customWidth="1"/>
    <col min="12" max="12" width="11" style="1"/>
    <col min="13" max="13" width="12.875" style="1" bestFit="1" customWidth="1"/>
    <col min="14" max="16384" width="11" style="1"/>
  </cols>
  <sheetData>
    <row r="1" spans="1:14" ht="20.25" customHeight="1" thickBot="1" x14ac:dyDescent="0.3">
      <c r="A1" s="253" t="s">
        <v>12</v>
      </c>
      <c r="B1" s="254"/>
      <c r="C1" s="254"/>
      <c r="D1" s="254"/>
      <c r="E1" s="254"/>
      <c r="F1" s="254"/>
      <c r="G1" s="254"/>
      <c r="H1" s="254"/>
      <c r="I1" s="254"/>
      <c r="J1" s="254"/>
      <c r="K1" s="255"/>
    </row>
    <row r="2" spans="1:14" ht="16.5" thickBot="1" x14ac:dyDescent="0.3"/>
    <row r="3" spans="1:14" ht="16.5" thickBot="1" x14ac:dyDescent="0.3">
      <c r="B3" s="71" t="s">
        <v>13</v>
      </c>
      <c r="C3" s="74">
        <v>21</v>
      </c>
      <c r="D3" s="10">
        <f>CAROLE!D3</f>
        <v>6</v>
      </c>
      <c r="E3" s="11">
        <f>CAROLE!E3</f>
        <v>2016</v>
      </c>
      <c r="F3" s="118" t="s">
        <v>14</v>
      </c>
      <c r="G3" s="74">
        <v>20</v>
      </c>
      <c r="H3" s="10">
        <f>CAROLE!H3</f>
        <v>7</v>
      </c>
      <c r="I3" s="11">
        <f>CAROLE!I3</f>
        <v>2016</v>
      </c>
      <c r="J3" s="53" t="s">
        <v>26</v>
      </c>
      <c r="K3" s="66">
        <v>0.29166666666666669</v>
      </c>
    </row>
    <row r="4" spans="1:14" ht="16.5" thickBot="1" x14ac:dyDescent="0.3"/>
    <row r="5" spans="1:14" s="2" customFormat="1" ht="48" thickBot="1" x14ac:dyDescent="0.3">
      <c r="A5" s="14"/>
      <c r="B5" s="72" t="s">
        <v>23</v>
      </c>
      <c r="C5" s="25" t="s">
        <v>24</v>
      </c>
      <c r="D5" s="26" t="s">
        <v>15</v>
      </c>
      <c r="E5" s="29" t="s">
        <v>17</v>
      </c>
      <c r="F5" s="34" t="s">
        <v>16</v>
      </c>
      <c r="G5" s="185" t="s">
        <v>18</v>
      </c>
      <c r="H5" s="190" t="s">
        <v>20</v>
      </c>
      <c r="I5" s="13" t="s">
        <v>22</v>
      </c>
      <c r="J5" s="191" t="s">
        <v>19</v>
      </c>
      <c r="K5" s="151" t="s">
        <v>21</v>
      </c>
    </row>
    <row r="6" spans="1:14" ht="20.100000000000001" customHeight="1" x14ac:dyDescent="0.25">
      <c r="A6" s="256">
        <f>D3</f>
        <v>6</v>
      </c>
      <c r="B6" s="20">
        <f>DATE($E$3,$D$3,21)</f>
        <v>41080</v>
      </c>
      <c r="C6" s="148">
        <f>DATE($E$3,$D$3,21)</f>
        <v>41080</v>
      </c>
      <c r="D6" s="165">
        <v>0.35416666666666669</v>
      </c>
      <c r="E6" s="152">
        <v>0.54166666666666663</v>
      </c>
      <c r="F6" s="152">
        <v>0.57291666666666663</v>
      </c>
      <c r="G6" s="186">
        <v>0.67708333333333304</v>
      </c>
      <c r="H6" s="192">
        <f t="shared" ref="H6:H36" si="0">E6-D6</f>
        <v>0.18749999999999994</v>
      </c>
      <c r="I6" s="173">
        <f>G6-F6</f>
        <v>0.10416666666666641</v>
      </c>
      <c r="J6" s="193">
        <f t="shared" ref="J6:J36" si="1">H6+I6</f>
        <v>0.29166666666666635</v>
      </c>
      <c r="K6" s="59">
        <f t="shared" ref="K6:K36" si="2">J6-$K$3</f>
        <v>0</v>
      </c>
    </row>
    <row r="7" spans="1:14" ht="20.100000000000001" customHeight="1" x14ac:dyDescent="0.25">
      <c r="A7" s="257"/>
      <c r="B7" s="21">
        <f>B6+1</f>
        <v>41081</v>
      </c>
      <c r="C7" s="149">
        <f>C6+1</f>
        <v>41081</v>
      </c>
      <c r="D7" s="166">
        <v>0.35416666666666669</v>
      </c>
      <c r="E7" s="153">
        <v>0.54166666666666663</v>
      </c>
      <c r="F7" s="153">
        <v>0.57291666666666663</v>
      </c>
      <c r="G7" s="187">
        <v>0.67708333333333337</v>
      </c>
      <c r="H7" s="194">
        <f t="shared" si="0"/>
        <v>0.18749999999999994</v>
      </c>
      <c r="I7" s="174">
        <f t="shared" ref="I7:I36" si="3">G7-F7</f>
        <v>0.10416666666666674</v>
      </c>
      <c r="J7" s="195">
        <f t="shared" si="1"/>
        <v>0.29166666666666669</v>
      </c>
      <c r="K7" s="60">
        <f t="shared" si="2"/>
        <v>0</v>
      </c>
      <c r="M7" s="6"/>
      <c r="N7" s="6"/>
    </row>
    <row r="8" spans="1:14" ht="20.100000000000001" customHeight="1" x14ac:dyDescent="0.25">
      <c r="A8" s="257"/>
      <c r="B8" s="21">
        <f t="shared" ref="B8:C16" si="4">B7+1</f>
        <v>41082</v>
      </c>
      <c r="C8" s="149">
        <f t="shared" si="4"/>
        <v>41082</v>
      </c>
      <c r="D8" s="166">
        <v>0.35416666666666669</v>
      </c>
      <c r="E8" s="153">
        <v>0.54166666666666663</v>
      </c>
      <c r="F8" s="153">
        <v>0.57291666666666663</v>
      </c>
      <c r="G8" s="187">
        <v>0.67708333333333304</v>
      </c>
      <c r="H8" s="194">
        <f t="shared" si="0"/>
        <v>0.18749999999999994</v>
      </c>
      <c r="I8" s="174">
        <f t="shared" si="3"/>
        <v>0.10416666666666641</v>
      </c>
      <c r="J8" s="195">
        <f t="shared" si="1"/>
        <v>0.29166666666666635</v>
      </c>
      <c r="K8" s="60">
        <f t="shared" si="2"/>
        <v>0</v>
      </c>
      <c r="L8" s="7"/>
      <c r="M8" s="7"/>
    </row>
    <row r="9" spans="1:14" ht="20.100000000000001" customHeight="1" x14ac:dyDescent="0.25">
      <c r="A9" s="257"/>
      <c r="B9" s="21">
        <f t="shared" si="4"/>
        <v>41083</v>
      </c>
      <c r="C9" s="149">
        <f t="shared" si="4"/>
        <v>41083</v>
      </c>
      <c r="D9" s="166">
        <v>0.35416666666666669</v>
      </c>
      <c r="E9" s="153">
        <v>0.54166666666666663</v>
      </c>
      <c r="F9" s="153">
        <v>0.57291666666666663</v>
      </c>
      <c r="G9" s="187">
        <v>0.67708333333333304</v>
      </c>
      <c r="H9" s="194">
        <f t="shared" si="0"/>
        <v>0.18749999999999994</v>
      </c>
      <c r="I9" s="174">
        <f t="shared" si="3"/>
        <v>0.10416666666666641</v>
      </c>
      <c r="J9" s="195">
        <f t="shared" si="1"/>
        <v>0.29166666666666635</v>
      </c>
      <c r="K9" s="60">
        <f t="shared" si="2"/>
        <v>0</v>
      </c>
      <c r="L9" s="49"/>
      <c r="M9" s="7"/>
    </row>
    <row r="10" spans="1:14" ht="20.100000000000001" customHeight="1" x14ac:dyDescent="0.25">
      <c r="A10" s="257"/>
      <c r="B10" s="21">
        <f t="shared" si="4"/>
        <v>41084</v>
      </c>
      <c r="C10" s="149">
        <f t="shared" si="4"/>
        <v>41084</v>
      </c>
      <c r="D10" s="166">
        <v>0.35416666666666702</v>
      </c>
      <c r="E10" s="153">
        <v>0.54166666666666696</v>
      </c>
      <c r="F10" s="153">
        <v>0.57291666666666696</v>
      </c>
      <c r="G10" s="187">
        <v>0.67708333333333304</v>
      </c>
      <c r="H10" s="194">
        <f t="shared" si="0"/>
        <v>0.18749999999999994</v>
      </c>
      <c r="I10" s="174">
        <f t="shared" si="3"/>
        <v>0.10416666666666607</v>
      </c>
      <c r="J10" s="195">
        <f t="shared" si="1"/>
        <v>0.29166666666666602</v>
      </c>
      <c r="K10" s="60">
        <f t="shared" si="2"/>
        <v>-6.6613381477509392E-16</v>
      </c>
    </row>
    <row r="11" spans="1:14" ht="20.100000000000001" customHeight="1" x14ac:dyDescent="0.25">
      <c r="A11" s="257"/>
      <c r="B11" s="21">
        <f t="shared" si="4"/>
        <v>41085</v>
      </c>
      <c r="C11" s="149">
        <f t="shared" si="4"/>
        <v>41085</v>
      </c>
      <c r="D11" s="166">
        <v>0.35416666666666702</v>
      </c>
      <c r="E11" s="153">
        <v>0.54166666666666696</v>
      </c>
      <c r="F11" s="153">
        <v>0.57291666666666696</v>
      </c>
      <c r="G11" s="187">
        <v>0.67708333333333304</v>
      </c>
      <c r="H11" s="194">
        <f t="shared" si="0"/>
        <v>0.18749999999999994</v>
      </c>
      <c r="I11" s="174">
        <f t="shared" si="3"/>
        <v>0.10416666666666607</v>
      </c>
      <c r="J11" s="195">
        <f t="shared" si="1"/>
        <v>0.29166666666666602</v>
      </c>
      <c r="K11" s="60">
        <f t="shared" si="2"/>
        <v>-6.6613381477509392E-16</v>
      </c>
    </row>
    <row r="12" spans="1:14" ht="20.100000000000001" customHeight="1" x14ac:dyDescent="0.25">
      <c r="A12" s="257"/>
      <c r="B12" s="21">
        <f t="shared" si="4"/>
        <v>41086</v>
      </c>
      <c r="C12" s="149">
        <f t="shared" si="4"/>
        <v>41086</v>
      </c>
      <c r="D12" s="166">
        <v>0.35416666666666702</v>
      </c>
      <c r="E12" s="153">
        <v>0.54166666666666696</v>
      </c>
      <c r="F12" s="153">
        <v>0.57291666666666696</v>
      </c>
      <c r="G12" s="187">
        <v>0.67708333333333304</v>
      </c>
      <c r="H12" s="194">
        <f t="shared" si="0"/>
        <v>0.18749999999999994</v>
      </c>
      <c r="I12" s="174">
        <f t="shared" si="3"/>
        <v>0.10416666666666607</v>
      </c>
      <c r="J12" s="195">
        <f t="shared" si="1"/>
        <v>0.29166666666666602</v>
      </c>
      <c r="K12" s="60">
        <f t="shared" si="2"/>
        <v>-6.6613381477509392E-16</v>
      </c>
      <c r="M12" s="3"/>
    </row>
    <row r="13" spans="1:14" ht="20.100000000000001" customHeight="1" x14ac:dyDescent="0.25">
      <c r="A13" s="257"/>
      <c r="B13" s="21">
        <f t="shared" si="4"/>
        <v>41087</v>
      </c>
      <c r="C13" s="149">
        <f t="shared" si="4"/>
        <v>41087</v>
      </c>
      <c r="D13" s="166">
        <v>0.35416666666666702</v>
      </c>
      <c r="E13" s="153">
        <v>0.54166666666666696</v>
      </c>
      <c r="F13" s="153">
        <v>0.57291666666666696</v>
      </c>
      <c r="G13" s="187">
        <v>0.67708333333333304</v>
      </c>
      <c r="H13" s="194">
        <f t="shared" si="0"/>
        <v>0.18749999999999994</v>
      </c>
      <c r="I13" s="174">
        <f t="shared" si="3"/>
        <v>0.10416666666666607</v>
      </c>
      <c r="J13" s="195">
        <f t="shared" si="1"/>
        <v>0.29166666666666602</v>
      </c>
      <c r="K13" s="60">
        <f t="shared" si="2"/>
        <v>-6.6613381477509392E-16</v>
      </c>
      <c r="M13" s="3"/>
    </row>
    <row r="14" spans="1:14" ht="20.100000000000001" customHeight="1" x14ac:dyDescent="0.25">
      <c r="A14" s="257"/>
      <c r="B14" s="21">
        <f t="shared" si="4"/>
        <v>41088</v>
      </c>
      <c r="C14" s="149">
        <f t="shared" si="4"/>
        <v>41088</v>
      </c>
      <c r="D14" s="166">
        <v>0.35416666666666702</v>
      </c>
      <c r="E14" s="153">
        <v>0.54166666666666696</v>
      </c>
      <c r="F14" s="153">
        <v>0.57291666666666696</v>
      </c>
      <c r="G14" s="187">
        <v>0.67708333333333304</v>
      </c>
      <c r="H14" s="194">
        <f t="shared" si="0"/>
        <v>0.18749999999999994</v>
      </c>
      <c r="I14" s="174">
        <f t="shared" si="3"/>
        <v>0.10416666666666607</v>
      </c>
      <c r="J14" s="195">
        <f t="shared" si="1"/>
        <v>0.29166666666666602</v>
      </c>
      <c r="K14" s="60">
        <f t="shared" si="2"/>
        <v>-6.6613381477509392E-16</v>
      </c>
    </row>
    <row r="15" spans="1:14" ht="20.100000000000001" customHeight="1" x14ac:dyDescent="0.25">
      <c r="A15" s="257"/>
      <c r="B15" s="21">
        <f t="shared" si="4"/>
        <v>41089</v>
      </c>
      <c r="C15" s="149">
        <f t="shared" si="4"/>
        <v>41089</v>
      </c>
      <c r="D15" s="166">
        <v>0.35416666666666702</v>
      </c>
      <c r="E15" s="153">
        <v>0.54166666666666696</v>
      </c>
      <c r="F15" s="153">
        <v>0.57291666666666696</v>
      </c>
      <c r="G15" s="187">
        <v>0.67708333333333304</v>
      </c>
      <c r="H15" s="194">
        <f t="shared" si="0"/>
        <v>0.18749999999999994</v>
      </c>
      <c r="I15" s="174">
        <f t="shared" si="3"/>
        <v>0.10416666666666607</v>
      </c>
      <c r="J15" s="195">
        <f t="shared" si="1"/>
        <v>0.29166666666666602</v>
      </c>
      <c r="K15" s="60">
        <f t="shared" si="2"/>
        <v>-6.6613381477509392E-16</v>
      </c>
    </row>
    <row r="16" spans="1:14" ht="20.100000000000001" customHeight="1" thickBot="1" x14ac:dyDescent="0.3">
      <c r="A16" s="258"/>
      <c r="B16" s="163">
        <f t="shared" si="4"/>
        <v>41090</v>
      </c>
      <c r="C16" s="164">
        <f t="shared" si="4"/>
        <v>41090</v>
      </c>
      <c r="D16" s="167">
        <v>0.35416666666666702</v>
      </c>
      <c r="E16" s="154">
        <v>0.54166666666666696</v>
      </c>
      <c r="F16" s="154">
        <v>0.57291666666666696</v>
      </c>
      <c r="G16" s="188">
        <v>0.67708333333333304</v>
      </c>
      <c r="H16" s="196">
        <f t="shared" si="0"/>
        <v>0.18749999999999994</v>
      </c>
      <c r="I16" s="175">
        <f t="shared" si="3"/>
        <v>0.10416666666666607</v>
      </c>
      <c r="J16" s="197">
        <f t="shared" si="1"/>
        <v>0.29166666666666602</v>
      </c>
      <c r="K16" s="61">
        <f t="shared" si="2"/>
        <v>-6.6613381477509392E-16</v>
      </c>
    </row>
    <row r="17" spans="1:11" ht="20.100000000000001" customHeight="1" x14ac:dyDescent="0.25">
      <c r="A17" s="259">
        <f>H3</f>
        <v>7</v>
      </c>
      <c r="B17" s="169">
        <f>DATE($I$3,$H$3,1)</f>
        <v>41090</v>
      </c>
      <c r="C17" s="170">
        <f>DATE($I$3,$G$3+1,1)</f>
        <v>41517</v>
      </c>
      <c r="D17" s="176">
        <v>0.35416666666666702</v>
      </c>
      <c r="E17" s="155">
        <v>0.54166666666666696</v>
      </c>
      <c r="F17" s="155">
        <v>0.57291666666666696</v>
      </c>
      <c r="G17" s="189">
        <v>0.67708333333333337</v>
      </c>
      <c r="H17" s="198">
        <f t="shared" si="0"/>
        <v>0.18749999999999994</v>
      </c>
      <c r="I17" s="177">
        <f t="shared" si="3"/>
        <v>0.10416666666666641</v>
      </c>
      <c r="J17" s="199">
        <f t="shared" si="1"/>
        <v>0.29166666666666635</v>
      </c>
      <c r="K17" s="62">
        <f t="shared" si="2"/>
        <v>0</v>
      </c>
    </row>
    <row r="18" spans="1:11" ht="20.100000000000001" customHeight="1" x14ac:dyDescent="0.25">
      <c r="A18" s="257"/>
      <c r="B18" s="24">
        <f>B17+1</f>
        <v>41091</v>
      </c>
      <c r="C18" s="150">
        <f>C17+1</f>
        <v>41518</v>
      </c>
      <c r="D18" s="166">
        <v>0.35416666666666702</v>
      </c>
      <c r="E18" s="153">
        <v>0.54166666666666696</v>
      </c>
      <c r="F18" s="153">
        <v>0.57291666666666696</v>
      </c>
      <c r="G18" s="187">
        <v>0.67708333333333337</v>
      </c>
      <c r="H18" s="194">
        <f t="shared" si="0"/>
        <v>0.18749999999999994</v>
      </c>
      <c r="I18" s="174">
        <f t="shared" si="3"/>
        <v>0.10416666666666641</v>
      </c>
      <c r="J18" s="195">
        <f t="shared" si="1"/>
        <v>0.29166666666666635</v>
      </c>
      <c r="K18" s="60">
        <f t="shared" si="2"/>
        <v>0</v>
      </c>
    </row>
    <row r="19" spans="1:11" ht="20.100000000000001" customHeight="1" x14ac:dyDescent="0.25">
      <c r="A19" s="257"/>
      <c r="B19" s="24">
        <f t="shared" ref="B19:C34" si="5">B18+1</f>
        <v>41092</v>
      </c>
      <c r="C19" s="150">
        <f t="shared" si="5"/>
        <v>41519</v>
      </c>
      <c r="D19" s="166">
        <v>0.35416666666666702</v>
      </c>
      <c r="E19" s="153">
        <v>0.54166666666666663</v>
      </c>
      <c r="F19" s="153">
        <v>0.57291666666666663</v>
      </c>
      <c r="G19" s="187">
        <v>0.67708333333333337</v>
      </c>
      <c r="H19" s="194">
        <f t="shared" si="0"/>
        <v>0.18749999999999961</v>
      </c>
      <c r="I19" s="174">
        <f t="shared" si="3"/>
        <v>0.10416666666666674</v>
      </c>
      <c r="J19" s="195">
        <f t="shared" si="1"/>
        <v>0.29166666666666635</v>
      </c>
      <c r="K19" s="60">
        <f t="shared" si="2"/>
        <v>0</v>
      </c>
    </row>
    <row r="20" spans="1:11" ht="20.100000000000001" customHeight="1" x14ac:dyDescent="0.25">
      <c r="A20" s="257"/>
      <c r="B20" s="24">
        <f t="shared" si="5"/>
        <v>41093</v>
      </c>
      <c r="C20" s="150">
        <f t="shared" si="5"/>
        <v>41520</v>
      </c>
      <c r="D20" s="166">
        <v>0.35416666666666702</v>
      </c>
      <c r="E20" s="153">
        <v>0.54166666666666696</v>
      </c>
      <c r="F20" s="153">
        <v>0.57291666666666696</v>
      </c>
      <c r="G20" s="187">
        <v>0.67708333333333304</v>
      </c>
      <c r="H20" s="194">
        <f t="shared" si="0"/>
        <v>0.18749999999999994</v>
      </c>
      <c r="I20" s="174">
        <f t="shared" si="3"/>
        <v>0.10416666666666607</v>
      </c>
      <c r="J20" s="195">
        <f t="shared" si="1"/>
        <v>0.29166666666666602</v>
      </c>
      <c r="K20" s="60">
        <f t="shared" si="2"/>
        <v>-6.6613381477509392E-16</v>
      </c>
    </row>
    <row r="21" spans="1:11" ht="20.100000000000001" customHeight="1" x14ac:dyDescent="0.25">
      <c r="A21" s="257"/>
      <c r="B21" s="24">
        <f t="shared" si="5"/>
        <v>41094</v>
      </c>
      <c r="C21" s="150">
        <f t="shared" si="5"/>
        <v>41521</v>
      </c>
      <c r="D21" s="166">
        <v>0.35416666666666702</v>
      </c>
      <c r="E21" s="153">
        <v>0.54166666666666696</v>
      </c>
      <c r="F21" s="153">
        <v>0.57291666666666696</v>
      </c>
      <c r="G21" s="187">
        <v>0.67708333333333304</v>
      </c>
      <c r="H21" s="194">
        <f t="shared" si="0"/>
        <v>0.18749999999999994</v>
      </c>
      <c r="I21" s="174">
        <f t="shared" si="3"/>
        <v>0.10416666666666607</v>
      </c>
      <c r="J21" s="195">
        <f t="shared" si="1"/>
        <v>0.29166666666666602</v>
      </c>
      <c r="K21" s="60">
        <f t="shared" si="2"/>
        <v>-6.6613381477509392E-16</v>
      </c>
    </row>
    <row r="22" spans="1:11" ht="20.100000000000001" customHeight="1" x14ac:dyDescent="0.25">
      <c r="A22" s="257"/>
      <c r="B22" s="24">
        <f t="shared" si="5"/>
        <v>41095</v>
      </c>
      <c r="C22" s="150">
        <f t="shared" si="5"/>
        <v>41522</v>
      </c>
      <c r="D22" s="166">
        <v>0.35416666666666702</v>
      </c>
      <c r="E22" s="153">
        <v>0.54166666666666696</v>
      </c>
      <c r="F22" s="153">
        <v>0.57291666666666696</v>
      </c>
      <c r="G22" s="187">
        <v>0.67708333333333304</v>
      </c>
      <c r="H22" s="194">
        <f t="shared" si="0"/>
        <v>0.18749999999999994</v>
      </c>
      <c r="I22" s="174">
        <f t="shared" si="3"/>
        <v>0.10416666666666607</v>
      </c>
      <c r="J22" s="195">
        <f t="shared" si="1"/>
        <v>0.29166666666666602</v>
      </c>
      <c r="K22" s="60">
        <f t="shared" si="2"/>
        <v>-6.6613381477509392E-16</v>
      </c>
    </row>
    <row r="23" spans="1:11" ht="20.100000000000001" customHeight="1" x14ac:dyDescent="0.25">
      <c r="A23" s="257"/>
      <c r="B23" s="24">
        <f t="shared" si="5"/>
        <v>41096</v>
      </c>
      <c r="C23" s="150">
        <f t="shared" si="5"/>
        <v>41523</v>
      </c>
      <c r="D23" s="166">
        <v>0.35416666666666702</v>
      </c>
      <c r="E23" s="153">
        <v>0.54166666666666696</v>
      </c>
      <c r="F23" s="153">
        <v>0.57291666666666696</v>
      </c>
      <c r="G23" s="187">
        <v>0.67708333333333304</v>
      </c>
      <c r="H23" s="194">
        <f t="shared" si="0"/>
        <v>0.18749999999999994</v>
      </c>
      <c r="I23" s="174">
        <f t="shared" si="3"/>
        <v>0.10416666666666607</v>
      </c>
      <c r="J23" s="195">
        <f t="shared" si="1"/>
        <v>0.29166666666666602</v>
      </c>
      <c r="K23" s="60">
        <f t="shared" si="2"/>
        <v>-6.6613381477509392E-16</v>
      </c>
    </row>
    <row r="24" spans="1:11" ht="20.100000000000001" customHeight="1" x14ac:dyDescent="0.25">
      <c r="A24" s="257"/>
      <c r="B24" s="24">
        <f t="shared" si="5"/>
        <v>41097</v>
      </c>
      <c r="C24" s="150">
        <f t="shared" si="5"/>
        <v>41524</v>
      </c>
      <c r="D24" s="166">
        <v>0.35416666666666702</v>
      </c>
      <c r="E24" s="153">
        <v>0.54166666666666696</v>
      </c>
      <c r="F24" s="153">
        <v>0.57291666666666696</v>
      </c>
      <c r="G24" s="187">
        <v>0.67708333333333304</v>
      </c>
      <c r="H24" s="194">
        <f t="shared" si="0"/>
        <v>0.18749999999999994</v>
      </c>
      <c r="I24" s="174">
        <f t="shared" si="3"/>
        <v>0.10416666666666607</v>
      </c>
      <c r="J24" s="195">
        <f t="shared" si="1"/>
        <v>0.29166666666666602</v>
      </c>
      <c r="K24" s="60">
        <f t="shared" si="2"/>
        <v>-6.6613381477509392E-16</v>
      </c>
    </row>
    <row r="25" spans="1:11" ht="20.100000000000001" customHeight="1" x14ac:dyDescent="0.25">
      <c r="A25" s="257"/>
      <c r="B25" s="24">
        <f t="shared" si="5"/>
        <v>41098</v>
      </c>
      <c r="C25" s="150">
        <f t="shared" si="5"/>
        <v>41525</v>
      </c>
      <c r="D25" s="166">
        <v>0.35416666666666702</v>
      </c>
      <c r="E25" s="153">
        <v>0.54166666666666696</v>
      </c>
      <c r="F25" s="153">
        <v>0.57291666666666696</v>
      </c>
      <c r="G25" s="187">
        <v>0.67708333333333304</v>
      </c>
      <c r="H25" s="194">
        <f t="shared" si="0"/>
        <v>0.18749999999999994</v>
      </c>
      <c r="I25" s="174">
        <f t="shared" si="3"/>
        <v>0.10416666666666607</v>
      </c>
      <c r="J25" s="195">
        <f t="shared" si="1"/>
        <v>0.29166666666666602</v>
      </c>
      <c r="K25" s="60">
        <f t="shared" si="2"/>
        <v>-6.6613381477509392E-16</v>
      </c>
    </row>
    <row r="26" spans="1:11" ht="20.100000000000001" customHeight="1" x14ac:dyDescent="0.25">
      <c r="A26" s="257"/>
      <c r="B26" s="24">
        <f t="shared" si="5"/>
        <v>41099</v>
      </c>
      <c r="C26" s="150">
        <f t="shared" si="5"/>
        <v>41526</v>
      </c>
      <c r="D26" s="166">
        <v>0.35416666666666702</v>
      </c>
      <c r="E26" s="153">
        <v>0.54166666666666696</v>
      </c>
      <c r="F26" s="153">
        <v>0.57291666666666696</v>
      </c>
      <c r="G26" s="187">
        <v>0.67708333333333304</v>
      </c>
      <c r="H26" s="194">
        <f t="shared" si="0"/>
        <v>0.18749999999999994</v>
      </c>
      <c r="I26" s="174">
        <f t="shared" si="3"/>
        <v>0.10416666666666607</v>
      </c>
      <c r="J26" s="195">
        <f t="shared" si="1"/>
        <v>0.29166666666666602</v>
      </c>
      <c r="K26" s="60">
        <f t="shared" si="2"/>
        <v>-6.6613381477509392E-16</v>
      </c>
    </row>
    <row r="27" spans="1:11" ht="20.100000000000001" customHeight="1" x14ac:dyDescent="0.25">
      <c r="A27" s="257"/>
      <c r="B27" s="24">
        <f t="shared" si="5"/>
        <v>41100</v>
      </c>
      <c r="C27" s="150">
        <f t="shared" si="5"/>
        <v>41527</v>
      </c>
      <c r="D27" s="166">
        <v>0.35416666666666702</v>
      </c>
      <c r="E27" s="153">
        <v>0.54166666666666663</v>
      </c>
      <c r="F27" s="153">
        <v>0.57291666666666663</v>
      </c>
      <c r="G27" s="187">
        <v>0.67708333333333304</v>
      </c>
      <c r="H27" s="194">
        <f t="shared" si="0"/>
        <v>0.18749999999999961</v>
      </c>
      <c r="I27" s="174">
        <f t="shared" si="3"/>
        <v>0.10416666666666641</v>
      </c>
      <c r="J27" s="195">
        <f t="shared" si="1"/>
        <v>0.29166666666666602</v>
      </c>
      <c r="K27" s="60">
        <f t="shared" si="2"/>
        <v>-6.6613381477509392E-16</v>
      </c>
    </row>
    <row r="28" spans="1:11" ht="20.100000000000001" customHeight="1" x14ac:dyDescent="0.25">
      <c r="A28" s="257"/>
      <c r="B28" s="24">
        <f t="shared" si="5"/>
        <v>41101</v>
      </c>
      <c r="C28" s="150">
        <f t="shared" si="5"/>
        <v>41528</v>
      </c>
      <c r="D28" s="166">
        <v>0.35416666666666702</v>
      </c>
      <c r="E28" s="153">
        <v>0.54166666666666696</v>
      </c>
      <c r="F28" s="153">
        <v>0.57291666666666696</v>
      </c>
      <c r="G28" s="187">
        <v>0.67708333333333304</v>
      </c>
      <c r="H28" s="194">
        <f t="shared" si="0"/>
        <v>0.18749999999999994</v>
      </c>
      <c r="I28" s="174">
        <f t="shared" si="3"/>
        <v>0.10416666666666607</v>
      </c>
      <c r="J28" s="195">
        <f t="shared" si="1"/>
        <v>0.29166666666666602</v>
      </c>
      <c r="K28" s="60">
        <f t="shared" si="2"/>
        <v>-6.6613381477509392E-16</v>
      </c>
    </row>
    <row r="29" spans="1:11" ht="20.100000000000001" customHeight="1" x14ac:dyDescent="0.25">
      <c r="A29" s="257"/>
      <c r="B29" s="24">
        <f t="shared" si="5"/>
        <v>41102</v>
      </c>
      <c r="C29" s="150">
        <f t="shared" si="5"/>
        <v>41529</v>
      </c>
      <c r="D29" s="166">
        <v>0.35416666666666702</v>
      </c>
      <c r="E29" s="153">
        <v>0.54166666666666696</v>
      </c>
      <c r="F29" s="153">
        <v>0.57291666666666696</v>
      </c>
      <c r="G29" s="187">
        <v>0.67708333333333304</v>
      </c>
      <c r="H29" s="194">
        <f t="shared" si="0"/>
        <v>0.18749999999999994</v>
      </c>
      <c r="I29" s="174">
        <f t="shared" si="3"/>
        <v>0.10416666666666607</v>
      </c>
      <c r="J29" s="195">
        <f t="shared" si="1"/>
        <v>0.29166666666666602</v>
      </c>
      <c r="K29" s="60">
        <f t="shared" si="2"/>
        <v>-6.6613381477509392E-16</v>
      </c>
    </row>
    <row r="30" spans="1:11" ht="20.100000000000001" customHeight="1" x14ac:dyDescent="0.25">
      <c r="A30" s="257"/>
      <c r="B30" s="24">
        <f t="shared" si="5"/>
        <v>41103</v>
      </c>
      <c r="C30" s="150">
        <f t="shared" si="5"/>
        <v>41530</v>
      </c>
      <c r="D30" s="166">
        <v>0.35416666666666702</v>
      </c>
      <c r="E30" s="153">
        <v>0.54166666666666696</v>
      </c>
      <c r="F30" s="153">
        <v>0.57291666666666696</v>
      </c>
      <c r="G30" s="187">
        <v>0.67708333333333304</v>
      </c>
      <c r="H30" s="194">
        <f t="shared" si="0"/>
        <v>0.18749999999999994</v>
      </c>
      <c r="I30" s="174">
        <f t="shared" si="3"/>
        <v>0.10416666666666607</v>
      </c>
      <c r="J30" s="195">
        <f t="shared" si="1"/>
        <v>0.29166666666666602</v>
      </c>
      <c r="K30" s="60">
        <f t="shared" si="2"/>
        <v>-6.6613381477509392E-16</v>
      </c>
    </row>
    <row r="31" spans="1:11" ht="20.100000000000001" customHeight="1" x14ac:dyDescent="0.25">
      <c r="A31" s="257"/>
      <c r="B31" s="24">
        <f t="shared" si="5"/>
        <v>41104</v>
      </c>
      <c r="C31" s="150">
        <f t="shared" si="5"/>
        <v>41531</v>
      </c>
      <c r="D31" s="166">
        <v>0.35416666666666702</v>
      </c>
      <c r="E31" s="153">
        <v>0.54166666666666696</v>
      </c>
      <c r="F31" s="153">
        <v>0.57291666666666696</v>
      </c>
      <c r="G31" s="187">
        <v>0.67708333333333304</v>
      </c>
      <c r="H31" s="194">
        <f t="shared" si="0"/>
        <v>0.18749999999999994</v>
      </c>
      <c r="I31" s="174">
        <f t="shared" si="3"/>
        <v>0.10416666666666607</v>
      </c>
      <c r="J31" s="195">
        <f t="shared" si="1"/>
        <v>0.29166666666666602</v>
      </c>
      <c r="K31" s="60">
        <f t="shared" si="2"/>
        <v>-6.6613381477509392E-16</v>
      </c>
    </row>
    <row r="32" spans="1:11" ht="20.100000000000001" customHeight="1" x14ac:dyDescent="0.25">
      <c r="A32" s="257"/>
      <c r="B32" s="24">
        <f t="shared" si="5"/>
        <v>41105</v>
      </c>
      <c r="C32" s="150">
        <f t="shared" si="5"/>
        <v>41532</v>
      </c>
      <c r="D32" s="166">
        <v>0.35416666666666702</v>
      </c>
      <c r="E32" s="153">
        <v>0.54166666666666696</v>
      </c>
      <c r="F32" s="153">
        <v>0.57291666666666696</v>
      </c>
      <c r="G32" s="187">
        <v>0.67708333333333304</v>
      </c>
      <c r="H32" s="194">
        <f t="shared" si="0"/>
        <v>0.18749999999999994</v>
      </c>
      <c r="I32" s="174">
        <f t="shared" si="3"/>
        <v>0.10416666666666607</v>
      </c>
      <c r="J32" s="195">
        <f t="shared" si="1"/>
        <v>0.29166666666666602</v>
      </c>
      <c r="K32" s="60">
        <f t="shared" si="2"/>
        <v>-6.6613381477509392E-16</v>
      </c>
    </row>
    <row r="33" spans="1:12" ht="20.100000000000001" customHeight="1" x14ac:dyDescent="0.25">
      <c r="A33" s="257"/>
      <c r="B33" s="24">
        <f t="shared" si="5"/>
        <v>41106</v>
      </c>
      <c r="C33" s="150">
        <f t="shared" si="5"/>
        <v>41533</v>
      </c>
      <c r="D33" s="166">
        <v>0.35416666666666702</v>
      </c>
      <c r="E33" s="153">
        <v>0.54166666666666696</v>
      </c>
      <c r="F33" s="153">
        <v>0.57291666666666696</v>
      </c>
      <c r="G33" s="187">
        <v>0.67708333333333304</v>
      </c>
      <c r="H33" s="194">
        <f t="shared" si="0"/>
        <v>0.18749999999999994</v>
      </c>
      <c r="I33" s="174">
        <f t="shared" si="3"/>
        <v>0.10416666666666607</v>
      </c>
      <c r="J33" s="195">
        <f t="shared" si="1"/>
        <v>0.29166666666666602</v>
      </c>
      <c r="K33" s="60">
        <f t="shared" si="2"/>
        <v>-6.6613381477509392E-16</v>
      </c>
    </row>
    <row r="34" spans="1:12" ht="20.100000000000001" customHeight="1" x14ac:dyDescent="0.25">
      <c r="A34" s="257"/>
      <c r="B34" s="24">
        <f t="shared" si="5"/>
        <v>41107</v>
      </c>
      <c r="C34" s="150">
        <f t="shared" si="5"/>
        <v>41534</v>
      </c>
      <c r="D34" s="166">
        <v>0.35416666666666702</v>
      </c>
      <c r="E34" s="153">
        <v>0.54166666666666696</v>
      </c>
      <c r="F34" s="153">
        <v>0.57291666666666696</v>
      </c>
      <c r="G34" s="187">
        <v>0.67708333333333304</v>
      </c>
      <c r="H34" s="194">
        <f t="shared" si="0"/>
        <v>0.18749999999999994</v>
      </c>
      <c r="I34" s="174">
        <f t="shared" si="3"/>
        <v>0.10416666666666607</v>
      </c>
      <c r="J34" s="195">
        <f t="shared" si="1"/>
        <v>0.29166666666666602</v>
      </c>
      <c r="K34" s="60">
        <f t="shared" si="2"/>
        <v>-6.6613381477509392E-16</v>
      </c>
    </row>
    <row r="35" spans="1:12" ht="20.100000000000001" customHeight="1" x14ac:dyDescent="0.25">
      <c r="A35" s="257"/>
      <c r="B35" s="24">
        <f>B34+1</f>
        <v>41108</v>
      </c>
      <c r="C35" s="150">
        <f t="shared" ref="C35:C36" si="6">C34+1</f>
        <v>41535</v>
      </c>
      <c r="D35" s="166">
        <v>0.35416666666666702</v>
      </c>
      <c r="E35" s="153">
        <v>0.54166666666666696</v>
      </c>
      <c r="F35" s="153">
        <v>0.57291666666666696</v>
      </c>
      <c r="G35" s="187">
        <v>0.67708333333333304</v>
      </c>
      <c r="H35" s="194">
        <f t="shared" si="0"/>
        <v>0.18749999999999994</v>
      </c>
      <c r="I35" s="174">
        <f t="shared" si="3"/>
        <v>0.10416666666666607</v>
      </c>
      <c r="J35" s="195">
        <f t="shared" si="1"/>
        <v>0.29166666666666602</v>
      </c>
      <c r="K35" s="60">
        <f t="shared" si="2"/>
        <v>-6.6613381477509392E-16</v>
      </c>
    </row>
    <row r="36" spans="1:12" ht="20.100000000000001" customHeight="1" thickBot="1" x14ac:dyDescent="0.3">
      <c r="A36" s="258"/>
      <c r="B36" s="171">
        <f t="shared" ref="B36" si="7">B35+1</f>
        <v>41109</v>
      </c>
      <c r="C36" s="172">
        <f t="shared" si="6"/>
        <v>41536</v>
      </c>
      <c r="D36" s="167">
        <v>0.35416666666666669</v>
      </c>
      <c r="E36" s="154">
        <v>0.54166666666666663</v>
      </c>
      <c r="F36" s="154">
        <v>0.57291666666666663</v>
      </c>
      <c r="G36" s="188">
        <v>0.67708333333333304</v>
      </c>
      <c r="H36" s="196">
        <f t="shared" si="0"/>
        <v>0.18749999999999994</v>
      </c>
      <c r="I36" s="175">
        <f t="shared" si="3"/>
        <v>0.10416666666666641</v>
      </c>
      <c r="J36" s="197">
        <f t="shared" si="1"/>
        <v>0.29166666666666635</v>
      </c>
      <c r="K36" s="61">
        <f t="shared" si="2"/>
        <v>0</v>
      </c>
    </row>
    <row r="37" spans="1:12" ht="16.5" thickBot="1" x14ac:dyDescent="0.3">
      <c r="B37" s="276" t="s">
        <v>25</v>
      </c>
      <c r="C37" s="277"/>
      <c r="D37" s="277"/>
      <c r="E37" s="277"/>
      <c r="F37" s="277"/>
      <c r="G37" s="277"/>
      <c r="H37" s="277"/>
      <c r="I37" s="277"/>
      <c r="J37" s="277"/>
      <c r="K37" s="168">
        <f>SUM(K6:K36)</f>
        <v>-1.532107773982716E-14</v>
      </c>
      <c r="L37" s="159" t="s">
        <v>48</v>
      </c>
    </row>
    <row r="38" spans="1:12" ht="16.5" thickBot="1" x14ac:dyDescent="0.3">
      <c r="C38" s="4"/>
    </row>
    <row r="39" spans="1:12" x14ac:dyDescent="0.25">
      <c r="B39" s="280" t="s">
        <v>49</v>
      </c>
      <c r="C39" s="278" t="s">
        <v>50</v>
      </c>
      <c r="D39" s="160"/>
      <c r="E39" s="157" t="s">
        <v>51</v>
      </c>
    </row>
    <row r="40" spans="1:12" ht="16.5" thickBot="1" x14ac:dyDescent="0.3">
      <c r="B40" s="281"/>
      <c r="C40" s="279"/>
      <c r="D40" s="161"/>
      <c r="E40" s="158" t="s">
        <v>48</v>
      </c>
    </row>
    <row r="41" spans="1:12" x14ac:dyDescent="0.25">
      <c r="C41" s="4"/>
    </row>
    <row r="42" spans="1:12" x14ac:dyDescent="0.25">
      <c r="C42" s="4"/>
    </row>
    <row r="43" spans="1:12" x14ac:dyDescent="0.25">
      <c r="C43" s="4"/>
    </row>
    <row r="44" spans="1:12" x14ac:dyDescent="0.25">
      <c r="C44" s="4"/>
    </row>
    <row r="45" spans="1:12" x14ac:dyDescent="0.25">
      <c r="C45" s="4"/>
    </row>
    <row r="46" spans="1:12" x14ac:dyDescent="0.25">
      <c r="C46" s="4"/>
    </row>
    <row r="47" spans="1:12" x14ac:dyDescent="0.25">
      <c r="C47" s="4"/>
    </row>
    <row r="48" spans="1:12" x14ac:dyDescent="0.25">
      <c r="C48" s="4"/>
    </row>
    <row r="49" spans="3:3" x14ac:dyDescent="0.25">
      <c r="C49" s="4"/>
    </row>
    <row r="50" spans="3:3" x14ac:dyDescent="0.25">
      <c r="C50" s="4"/>
    </row>
    <row r="51" spans="3:3" x14ac:dyDescent="0.25">
      <c r="C51" s="4"/>
    </row>
    <row r="52" spans="3:3" x14ac:dyDescent="0.25">
      <c r="C52" s="4"/>
    </row>
    <row r="53" spans="3:3" x14ac:dyDescent="0.25">
      <c r="C53" s="4"/>
    </row>
    <row r="54" spans="3:3" x14ac:dyDescent="0.25">
      <c r="C54" s="4"/>
    </row>
    <row r="55" spans="3:3" x14ac:dyDescent="0.25">
      <c r="C55" s="4"/>
    </row>
    <row r="56" spans="3:3" x14ac:dyDescent="0.25">
      <c r="C56" s="4"/>
    </row>
    <row r="57" spans="3:3" x14ac:dyDescent="0.25">
      <c r="C57" s="4"/>
    </row>
    <row r="58" spans="3:3" x14ac:dyDescent="0.25">
      <c r="C58" s="4"/>
    </row>
    <row r="59" spans="3:3" x14ac:dyDescent="0.25">
      <c r="C59" s="4"/>
    </row>
    <row r="60" spans="3:3" x14ac:dyDescent="0.25">
      <c r="C60" s="4"/>
    </row>
    <row r="61" spans="3:3" x14ac:dyDescent="0.25">
      <c r="C61" s="4"/>
    </row>
    <row r="62" spans="3:3" x14ac:dyDescent="0.25">
      <c r="C62" s="4"/>
    </row>
    <row r="63" spans="3:3" x14ac:dyDescent="0.25">
      <c r="C63" s="4"/>
    </row>
    <row r="64" spans="3:3" x14ac:dyDescent="0.25">
      <c r="C64" s="4"/>
    </row>
    <row r="65" spans="3:3" x14ac:dyDescent="0.25">
      <c r="C65" s="4"/>
    </row>
    <row r="66" spans="3:3" x14ac:dyDescent="0.25">
      <c r="C66" s="4"/>
    </row>
    <row r="67" spans="3:3" x14ac:dyDescent="0.25">
      <c r="C67" s="4"/>
    </row>
    <row r="68" spans="3:3" x14ac:dyDescent="0.25">
      <c r="C68" s="4"/>
    </row>
    <row r="69" spans="3:3" x14ac:dyDescent="0.25">
      <c r="C69" s="4"/>
    </row>
    <row r="70" spans="3:3" x14ac:dyDescent="0.25">
      <c r="C70" s="4"/>
    </row>
    <row r="71" spans="3:3" x14ac:dyDescent="0.25">
      <c r="C71" s="4"/>
    </row>
    <row r="72" spans="3:3" x14ac:dyDescent="0.25">
      <c r="C72" s="4"/>
    </row>
    <row r="73" spans="3:3" x14ac:dyDescent="0.25">
      <c r="C73" s="4"/>
    </row>
    <row r="74" spans="3:3" x14ac:dyDescent="0.25">
      <c r="C74" s="4"/>
    </row>
    <row r="75" spans="3:3" x14ac:dyDescent="0.25">
      <c r="C75" s="4"/>
    </row>
    <row r="76" spans="3:3" x14ac:dyDescent="0.25">
      <c r="C76" s="4"/>
    </row>
    <row r="77" spans="3:3" x14ac:dyDescent="0.25">
      <c r="C77" s="4"/>
    </row>
    <row r="78" spans="3:3" x14ac:dyDescent="0.25">
      <c r="C78" s="4"/>
    </row>
    <row r="79" spans="3:3" x14ac:dyDescent="0.25">
      <c r="C79" s="4"/>
    </row>
    <row r="80" spans="3:3" x14ac:dyDescent="0.25">
      <c r="C80" s="4"/>
    </row>
    <row r="81" spans="3:3" x14ac:dyDescent="0.25">
      <c r="C81" s="4"/>
    </row>
    <row r="82" spans="3:3" x14ac:dyDescent="0.25">
      <c r="C82" s="4"/>
    </row>
    <row r="83" spans="3:3" x14ac:dyDescent="0.25">
      <c r="C83" s="4"/>
    </row>
    <row r="84" spans="3:3" x14ac:dyDescent="0.25">
      <c r="C84" s="4"/>
    </row>
    <row r="85" spans="3:3" x14ac:dyDescent="0.25">
      <c r="C85" s="4"/>
    </row>
    <row r="86" spans="3:3" x14ac:dyDescent="0.25">
      <c r="C86" s="4"/>
    </row>
    <row r="87" spans="3:3" x14ac:dyDescent="0.25">
      <c r="C87" s="4"/>
    </row>
    <row r="88" spans="3:3" x14ac:dyDescent="0.25">
      <c r="C88" s="4"/>
    </row>
    <row r="89" spans="3:3" x14ac:dyDescent="0.25">
      <c r="C89" s="4"/>
    </row>
    <row r="90" spans="3:3" x14ac:dyDescent="0.25">
      <c r="C90" s="4"/>
    </row>
    <row r="91" spans="3:3" x14ac:dyDescent="0.25">
      <c r="C91" s="4"/>
    </row>
    <row r="92" spans="3:3" x14ac:dyDescent="0.25">
      <c r="C92" s="4"/>
    </row>
    <row r="93" spans="3:3" x14ac:dyDescent="0.25">
      <c r="C93" s="4"/>
    </row>
    <row r="94" spans="3:3" x14ac:dyDescent="0.25">
      <c r="C94" s="4"/>
    </row>
    <row r="95" spans="3:3" x14ac:dyDescent="0.25">
      <c r="C95" s="4"/>
    </row>
    <row r="96" spans="3:3" x14ac:dyDescent="0.25">
      <c r="C96" s="4"/>
    </row>
    <row r="97" spans="3:3" x14ac:dyDescent="0.25">
      <c r="C97" s="4"/>
    </row>
    <row r="98" spans="3:3" x14ac:dyDescent="0.25">
      <c r="C98" s="4"/>
    </row>
    <row r="99" spans="3:3" x14ac:dyDescent="0.25">
      <c r="C99" s="4"/>
    </row>
    <row r="100" spans="3:3" x14ac:dyDescent="0.25">
      <c r="C100" s="4"/>
    </row>
  </sheetData>
  <mergeCells count="6">
    <mergeCell ref="A1:K1"/>
    <mergeCell ref="A6:A16"/>
    <mergeCell ref="A17:A36"/>
    <mergeCell ref="B37:J37"/>
    <mergeCell ref="B39:B40"/>
    <mergeCell ref="C39:C40"/>
  </mergeCells>
  <conditionalFormatting sqref="K6:K36">
    <cfRule type="cellIs" dxfId="96" priority="13" operator="equal">
      <formula>"abs"</formula>
    </cfRule>
    <cfRule type="cellIs" dxfId="95" priority="24" stopIfTrue="1" operator="equal">
      <formula>""</formula>
    </cfRule>
    <cfRule type="cellIs" dxfId="94" priority="25" stopIfTrue="1" operator="lessThan">
      <formula>0</formula>
    </cfRule>
    <cfRule type="cellIs" dxfId="93" priority="26" stopIfTrue="1" operator="greaterThan">
      <formula>0</formula>
    </cfRule>
  </conditionalFormatting>
  <conditionalFormatting sqref="I16:J16 H14:H16">
    <cfRule type="expression" dxfId="92" priority="23" stopIfTrue="1">
      <formula>MONTH($B$14)&lt;&gt;$D$3</formula>
    </cfRule>
  </conditionalFormatting>
  <conditionalFormatting sqref="I15:J15">
    <cfRule type="expression" dxfId="91" priority="22" stopIfTrue="1">
      <formula>MONTH($B$14)&lt;&gt;$D$3</formula>
    </cfRule>
  </conditionalFormatting>
  <conditionalFormatting sqref="I14:J14">
    <cfRule type="expression" dxfId="90" priority="21" stopIfTrue="1">
      <formula>MONTH($B$14)&lt;&gt;$D$3</formula>
    </cfRule>
  </conditionalFormatting>
  <conditionalFormatting sqref="B14:C14">
    <cfRule type="expression" dxfId="89" priority="20" stopIfTrue="1">
      <formula>MONTH($B$14)&lt;&gt;$D$3</formula>
    </cfRule>
  </conditionalFormatting>
  <conditionalFormatting sqref="B15:C15">
    <cfRule type="expression" dxfId="88" priority="19" stopIfTrue="1">
      <formula>MONTH($B$15)&lt;&gt;$D$3</formula>
    </cfRule>
  </conditionalFormatting>
  <conditionalFormatting sqref="B16:C16">
    <cfRule type="expression" dxfId="87" priority="18" stopIfTrue="1">
      <formula>MONTH($B$16)&lt;&gt;$D$3</formula>
    </cfRule>
  </conditionalFormatting>
  <conditionalFormatting sqref="D6:D36">
    <cfRule type="cellIs" dxfId="86" priority="4" operator="notEqual">
      <formula>0.354166666666667</formula>
    </cfRule>
  </conditionalFormatting>
  <conditionalFormatting sqref="E6:E36">
    <cfRule type="cellIs" dxfId="85" priority="3" operator="notEqual">
      <formula>0.541666666666667</formula>
    </cfRule>
  </conditionalFormatting>
  <conditionalFormatting sqref="F6:F36">
    <cfRule type="cellIs" dxfId="84" priority="2" operator="notEqual">
      <formula>0.572916666666667</formula>
    </cfRule>
  </conditionalFormatting>
  <conditionalFormatting sqref="G6:G36">
    <cfRule type="cellIs" dxfId="83" priority="1" operator="notEqual">
      <formula>0.677083333333333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source!$C$1:$C$18</xm:f>
          </x14:formula1>
          <xm:sqref>A1</xm:sqref>
        </x14:dataValidation>
        <x14:dataValidation type="list" allowBlank="1" showInputMessage="1" showErrorMessage="1">
          <x14:formula1>
            <xm:f>source!$E$1:$E$3</xm:f>
          </x14:formula1>
          <xm:sqref>L37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O100"/>
  <sheetViews>
    <sheetView showZeros="0" topLeftCell="A7" workbookViewId="0">
      <selection activeCell="G13" sqref="G13"/>
    </sheetView>
  </sheetViews>
  <sheetFormatPr baseColWidth="10" defaultRowHeight="15.75" x14ac:dyDescent="0.25"/>
  <cols>
    <col min="1" max="1" width="2.625" style="1" bestFit="1" customWidth="1"/>
    <col min="2" max="2" width="9.75" style="70" customWidth="1"/>
    <col min="3" max="3" width="8.875" style="1" bestFit="1" customWidth="1"/>
    <col min="4" max="8" width="11" style="1"/>
    <col min="9" max="9" width="11" style="9"/>
    <col min="10" max="10" width="11" style="8"/>
    <col min="11" max="11" width="11.375" style="1" bestFit="1" customWidth="1"/>
    <col min="12" max="12" width="9.625" style="1" customWidth="1"/>
    <col min="13" max="13" width="12.875" style="1" bestFit="1" customWidth="1"/>
    <col min="14" max="16384" width="11" style="1"/>
  </cols>
  <sheetData>
    <row r="1" spans="1:15" ht="20.25" customHeight="1" thickBot="1" x14ac:dyDescent="0.3">
      <c r="A1" s="253" t="s">
        <v>8</v>
      </c>
      <c r="B1" s="254"/>
      <c r="C1" s="254"/>
      <c r="D1" s="254"/>
      <c r="E1" s="254"/>
      <c r="F1" s="254"/>
      <c r="G1" s="254"/>
      <c r="H1" s="254"/>
      <c r="I1" s="254"/>
      <c r="J1" s="254"/>
      <c r="K1" s="255"/>
    </row>
    <row r="2" spans="1:15" ht="16.5" thickBot="1" x14ac:dyDescent="0.3">
      <c r="M2" s="200" t="s">
        <v>54</v>
      </c>
      <c r="O2" s="49">
        <v>0.33333333333333331</v>
      </c>
    </row>
    <row r="3" spans="1:15" ht="16.5" thickBot="1" x14ac:dyDescent="0.3">
      <c r="B3" s="71" t="s">
        <v>13</v>
      </c>
      <c r="C3" s="74">
        <v>21</v>
      </c>
      <c r="D3" s="10">
        <f>CAROLE!D3</f>
        <v>6</v>
      </c>
      <c r="E3" s="11">
        <f>CAROLE!E3</f>
        <v>2016</v>
      </c>
      <c r="F3" s="118" t="s">
        <v>14</v>
      </c>
      <c r="G3" s="74">
        <v>20</v>
      </c>
      <c r="H3" s="10">
        <f>CAROLE!H3</f>
        <v>7</v>
      </c>
      <c r="I3" s="11">
        <f>CAROLE!I3</f>
        <v>2016</v>
      </c>
      <c r="J3" s="201"/>
      <c r="K3" s="202"/>
      <c r="M3" s="200" t="s">
        <v>55</v>
      </c>
      <c r="O3" s="49">
        <v>0.14583333333333334</v>
      </c>
    </row>
    <row r="4" spans="1:15" ht="16.5" thickBot="1" x14ac:dyDescent="0.3">
      <c r="M4" s="200" t="s">
        <v>56</v>
      </c>
      <c r="O4" s="49">
        <v>0.3125</v>
      </c>
    </row>
    <row r="5" spans="1:15" s="2" customFormat="1" ht="48" thickBot="1" x14ac:dyDescent="0.3">
      <c r="A5" s="14"/>
      <c r="B5" s="72" t="s">
        <v>23</v>
      </c>
      <c r="C5" s="25" t="s">
        <v>24</v>
      </c>
      <c r="D5" s="26" t="s">
        <v>15</v>
      </c>
      <c r="E5" s="29" t="s">
        <v>17</v>
      </c>
      <c r="F5" s="34" t="s">
        <v>16</v>
      </c>
      <c r="G5" s="185" t="s">
        <v>18</v>
      </c>
      <c r="H5" s="190" t="s">
        <v>20</v>
      </c>
      <c r="I5" s="13" t="s">
        <v>22</v>
      </c>
      <c r="J5" s="191" t="s">
        <v>19</v>
      </c>
      <c r="K5" s="151" t="s">
        <v>21</v>
      </c>
    </row>
    <row r="6" spans="1:15" ht="20.100000000000001" customHeight="1" x14ac:dyDescent="0.25">
      <c r="A6" s="256">
        <f>D3</f>
        <v>6</v>
      </c>
      <c r="B6" s="20">
        <f>DATE($E$3,$D$3,21)</f>
        <v>41080</v>
      </c>
      <c r="C6" s="148">
        <f>DATE($E$3,$D$3,21)</f>
        <v>41080</v>
      </c>
      <c r="D6" s="165">
        <v>0.35416666666666669</v>
      </c>
      <c r="E6" s="152" t="str">
        <f t="shared" ref="E6:E36" si="0">IF(TEXT(B6,"jjjj")="mercredi","12:00","13:15")</f>
        <v>13:15</v>
      </c>
      <c r="F6" s="152" t="str">
        <f t="shared" ref="F6:F36" si="1">IF(TEXT(B6,"jjjj")="mercredi","12:00","13:45")</f>
        <v>13:45</v>
      </c>
      <c r="G6" s="204" t="str">
        <f t="shared" ref="G6:G36" si="2">IF(OR(TEXT(B6,"jjjj")="lundi",TEXT(B6,"jjjj")="mardi",TEXT(B6,"jjjj")="jeudi"),"17:00",IF(TEXT(B6,"jjjj")="mercredi","12:00","16:30"))</f>
        <v>17:00</v>
      </c>
      <c r="H6" s="192">
        <f t="shared" ref="H6:H36" si="3">E6-D6</f>
        <v>0.19791666666666669</v>
      </c>
      <c r="I6" s="173">
        <f t="shared" ref="I6:I36" si="4">G6-F6</f>
        <v>0.13541666666666674</v>
      </c>
      <c r="J6" s="193">
        <f t="shared" ref="J6:J36" si="5">H6+I6</f>
        <v>0.33333333333333343</v>
      </c>
      <c r="K6" s="59">
        <f>IF(OR(TEXT(B6,"jjjj")="lundi",TEXT(B6,"jjjj")="mardi",TEXT(B6,"jjjj")="jeudi"),J6-$O$2,IF(TEXT(B6,"jjjj")="mercredi",J6-$O$3,J6-$O$4))</f>
        <v>1.1102230246251565E-16</v>
      </c>
    </row>
    <row r="7" spans="1:15" ht="20.100000000000001" customHeight="1" x14ac:dyDescent="0.25">
      <c r="A7" s="257"/>
      <c r="B7" s="21">
        <f>B6+1</f>
        <v>41081</v>
      </c>
      <c r="C7" s="149">
        <f>C6+1</f>
        <v>41081</v>
      </c>
      <c r="D7" s="166">
        <v>0.35416666666666669</v>
      </c>
      <c r="E7" s="153" t="str">
        <f t="shared" si="0"/>
        <v>12:00</v>
      </c>
      <c r="F7" s="153" t="str">
        <f t="shared" si="1"/>
        <v>12:00</v>
      </c>
      <c r="G7" s="205" t="str">
        <f t="shared" si="2"/>
        <v>12:00</v>
      </c>
      <c r="H7" s="194">
        <f t="shared" si="3"/>
        <v>0.14583333333333331</v>
      </c>
      <c r="I7" s="174">
        <f t="shared" si="4"/>
        <v>0</v>
      </c>
      <c r="J7" s="195">
        <f t="shared" si="5"/>
        <v>0.14583333333333331</v>
      </c>
      <c r="K7" s="60">
        <f t="shared" ref="K7:K36" si="6">IF(OR(TEXT(B7,"jjjj")="lundi",TEXT(B7,"jjjj")="mardi",TEXT(B7,"jjjj")="jeudi"),J7-$O$2,IF(TEXT(B7,"jjjj")="mercredi",J7-$O$3,J7-$O$4))</f>
        <v>-2.7755575615628914E-17</v>
      </c>
      <c r="M7" s="6"/>
      <c r="N7" s="6"/>
    </row>
    <row r="8" spans="1:15" ht="20.100000000000001" customHeight="1" x14ac:dyDescent="0.25">
      <c r="A8" s="257"/>
      <c r="B8" s="21">
        <f t="shared" ref="B8:C16" si="7">B7+1</f>
        <v>41082</v>
      </c>
      <c r="C8" s="149">
        <f t="shared" si="7"/>
        <v>41082</v>
      </c>
      <c r="D8" s="166">
        <v>0.35416666666666702</v>
      </c>
      <c r="E8" s="153" t="str">
        <f t="shared" si="0"/>
        <v>13:15</v>
      </c>
      <c r="F8" s="153" t="str">
        <f t="shared" si="1"/>
        <v>13:45</v>
      </c>
      <c r="G8" s="205" t="str">
        <f t="shared" si="2"/>
        <v>17:00</v>
      </c>
      <c r="H8" s="194">
        <f t="shared" si="3"/>
        <v>0.19791666666666635</v>
      </c>
      <c r="I8" s="174">
        <f t="shared" si="4"/>
        <v>0.13541666666666674</v>
      </c>
      <c r="J8" s="195">
        <f t="shared" si="5"/>
        <v>0.33333333333333309</v>
      </c>
      <c r="K8" s="60">
        <f t="shared" si="6"/>
        <v>-2.2204460492503131E-16</v>
      </c>
      <c r="L8" s="7"/>
      <c r="M8" s="7"/>
    </row>
    <row r="9" spans="1:15" ht="20.100000000000001" customHeight="1" x14ac:dyDescent="0.25">
      <c r="A9" s="257"/>
      <c r="B9" s="21">
        <f t="shared" si="7"/>
        <v>41083</v>
      </c>
      <c r="C9" s="149">
        <f t="shared" si="7"/>
        <v>41083</v>
      </c>
      <c r="D9" s="166">
        <v>0.35416666666666702</v>
      </c>
      <c r="E9" s="153" t="str">
        <f t="shared" si="0"/>
        <v>13:15</v>
      </c>
      <c r="F9" s="153" t="str">
        <f t="shared" si="1"/>
        <v>13:45</v>
      </c>
      <c r="G9" s="205" t="str">
        <f t="shared" si="2"/>
        <v>16:30</v>
      </c>
      <c r="H9" s="194">
        <f t="shared" si="3"/>
        <v>0.19791666666666635</v>
      </c>
      <c r="I9" s="174">
        <f t="shared" si="4"/>
        <v>0.11458333333333337</v>
      </c>
      <c r="J9" s="195">
        <f t="shared" si="5"/>
        <v>0.31249999999999972</v>
      </c>
      <c r="K9" s="60">
        <f t="shared" si="6"/>
        <v>-2.7755575615628914E-16</v>
      </c>
      <c r="L9" s="49"/>
      <c r="M9" s="7"/>
    </row>
    <row r="10" spans="1:15" ht="20.100000000000001" customHeight="1" x14ac:dyDescent="0.25">
      <c r="A10" s="257"/>
      <c r="B10" s="21">
        <f t="shared" si="7"/>
        <v>41084</v>
      </c>
      <c r="C10" s="149">
        <f t="shared" si="7"/>
        <v>41084</v>
      </c>
      <c r="D10" s="166">
        <v>0.35416666666666702</v>
      </c>
      <c r="E10" s="153" t="str">
        <f t="shared" si="0"/>
        <v>13:15</v>
      </c>
      <c r="F10" s="153" t="str">
        <f t="shared" si="1"/>
        <v>13:45</v>
      </c>
      <c r="G10" s="205" t="str">
        <f t="shared" si="2"/>
        <v>16:30</v>
      </c>
      <c r="H10" s="194">
        <f t="shared" si="3"/>
        <v>0.19791666666666635</v>
      </c>
      <c r="I10" s="174">
        <f t="shared" si="4"/>
        <v>0.11458333333333337</v>
      </c>
      <c r="J10" s="195">
        <f t="shared" si="5"/>
        <v>0.31249999999999972</v>
      </c>
      <c r="K10" s="60">
        <f t="shared" si="6"/>
        <v>-2.7755575615628914E-16</v>
      </c>
    </row>
    <row r="11" spans="1:15" ht="20.100000000000001" customHeight="1" x14ac:dyDescent="0.25">
      <c r="A11" s="257"/>
      <c r="B11" s="21">
        <f t="shared" si="7"/>
        <v>41085</v>
      </c>
      <c r="C11" s="149">
        <f t="shared" si="7"/>
        <v>41085</v>
      </c>
      <c r="D11" s="207">
        <v>0.35416666666666702</v>
      </c>
      <c r="E11" s="208" t="str">
        <f t="shared" si="0"/>
        <v>13:15</v>
      </c>
      <c r="F11" s="208" t="str">
        <f t="shared" si="1"/>
        <v>13:45</v>
      </c>
      <c r="G11" s="209" t="str">
        <f t="shared" si="2"/>
        <v>16:30</v>
      </c>
      <c r="H11" s="194">
        <f t="shared" si="3"/>
        <v>0.19791666666666635</v>
      </c>
      <c r="I11" s="174">
        <f t="shared" si="4"/>
        <v>0.11458333333333337</v>
      </c>
      <c r="J11" s="195">
        <f t="shared" si="5"/>
        <v>0.31249999999999972</v>
      </c>
      <c r="K11" s="60">
        <f t="shared" si="6"/>
        <v>-2.7755575615628914E-16</v>
      </c>
    </row>
    <row r="12" spans="1:15" ht="20.100000000000001" customHeight="1" x14ac:dyDescent="0.25">
      <c r="A12" s="257"/>
      <c r="B12" s="21">
        <f t="shared" si="7"/>
        <v>41086</v>
      </c>
      <c r="C12" s="149">
        <f t="shared" si="7"/>
        <v>41086</v>
      </c>
      <c r="D12" s="207">
        <v>0.35416666666666702</v>
      </c>
      <c r="E12" s="208" t="str">
        <f t="shared" si="0"/>
        <v>13:15</v>
      </c>
      <c r="F12" s="208" t="str">
        <f t="shared" si="1"/>
        <v>13:45</v>
      </c>
      <c r="G12" s="209">
        <v>0.70833333333333337</v>
      </c>
      <c r="H12" s="194">
        <f t="shared" si="3"/>
        <v>0.19791666666666635</v>
      </c>
      <c r="I12" s="174">
        <f t="shared" si="4"/>
        <v>0.13541666666666674</v>
      </c>
      <c r="J12" s="195">
        <f t="shared" si="5"/>
        <v>0.33333333333333309</v>
      </c>
      <c r="K12" s="60">
        <f t="shared" si="6"/>
        <v>-2.2204460492503131E-16</v>
      </c>
      <c r="M12" s="3"/>
    </row>
    <row r="13" spans="1:15" ht="20.100000000000001" customHeight="1" x14ac:dyDescent="0.25">
      <c r="A13" s="257"/>
      <c r="B13" s="21">
        <f t="shared" si="7"/>
        <v>41087</v>
      </c>
      <c r="C13" s="149">
        <f t="shared" si="7"/>
        <v>41087</v>
      </c>
      <c r="D13" s="166">
        <v>0.35416666666666702</v>
      </c>
      <c r="E13" s="153" t="str">
        <f t="shared" si="0"/>
        <v>13:15</v>
      </c>
      <c r="F13" s="153" t="str">
        <f t="shared" si="1"/>
        <v>13:45</v>
      </c>
      <c r="G13" s="205" t="str">
        <f t="shared" si="2"/>
        <v>17:00</v>
      </c>
      <c r="H13" s="194">
        <f t="shared" si="3"/>
        <v>0.19791666666666635</v>
      </c>
      <c r="I13" s="174">
        <f t="shared" si="4"/>
        <v>0.13541666666666674</v>
      </c>
      <c r="J13" s="195">
        <f t="shared" si="5"/>
        <v>0.33333333333333309</v>
      </c>
      <c r="K13" s="60">
        <f t="shared" si="6"/>
        <v>-2.2204460492503131E-16</v>
      </c>
      <c r="M13" s="3"/>
    </row>
    <row r="14" spans="1:15" ht="20.100000000000001" customHeight="1" x14ac:dyDescent="0.25">
      <c r="A14" s="257"/>
      <c r="B14" s="21">
        <f t="shared" si="7"/>
        <v>41088</v>
      </c>
      <c r="C14" s="149">
        <f t="shared" si="7"/>
        <v>41088</v>
      </c>
      <c r="D14" s="166">
        <v>0.35416666666666702</v>
      </c>
      <c r="E14" s="153" t="str">
        <f t="shared" si="0"/>
        <v>12:00</v>
      </c>
      <c r="F14" s="153" t="str">
        <f t="shared" si="1"/>
        <v>12:00</v>
      </c>
      <c r="G14" s="205" t="str">
        <f t="shared" si="2"/>
        <v>12:00</v>
      </c>
      <c r="H14" s="194">
        <f t="shared" si="3"/>
        <v>0.14583333333333298</v>
      </c>
      <c r="I14" s="174">
        <f t="shared" si="4"/>
        <v>0</v>
      </c>
      <c r="J14" s="195">
        <f t="shared" si="5"/>
        <v>0.14583333333333298</v>
      </c>
      <c r="K14" s="60">
        <f t="shared" si="6"/>
        <v>-3.6082248300317588E-16</v>
      </c>
    </row>
    <row r="15" spans="1:15" ht="20.100000000000001" customHeight="1" x14ac:dyDescent="0.25">
      <c r="A15" s="257"/>
      <c r="B15" s="21">
        <f t="shared" si="7"/>
        <v>41089</v>
      </c>
      <c r="C15" s="149">
        <f t="shared" si="7"/>
        <v>41089</v>
      </c>
      <c r="D15" s="166">
        <v>0.35416666666666702</v>
      </c>
      <c r="E15" s="153" t="str">
        <f t="shared" si="0"/>
        <v>13:15</v>
      </c>
      <c r="F15" s="153" t="str">
        <f t="shared" si="1"/>
        <v>13:45</v>
      </c>
      <c r="G15" s="205" t="str">
        <f t="shared" si="2"/>
        <v>17:00</v>
      </c>
      <c r="H15" s="194">
        <f t="shared" si="3"/>
        <v>0.19791666666666635</v>
      </c>
      <c r="I15" s="174">
        <f t="shared" si="4"/>
        <v>0.13541666666666674</v>
      </c>
      <c r="J15" s="195">
        <f t="shared" si="5"/>
        <v>0.33333333333333309</v>
      </c>
      <c r="K15" s="60">
        <f t="shared" si="6"/>
        <v>-2.2204460492503131E-16</v>
      </c>
    </row>
    <row r="16" spans="1:15" ht="20.100000000000001" customHeight="1" thickBot="1" x14ac:dyDescent="0.3">
      <c r="A16" s="258"/>
      <c r="B16" s="163">
        <f t="shared" si="7"/>
        <v>41090</v>
      </c>
      <c r="C16" s="164">
        <f t="shared" si="7"/>
        <v>41090</v>
      </c>
      <c r="D16" s="167">
        <v>0.35416666666666702</v>
      </c>
      <c r="E16" s="154" t="str">
        <f t="shared" si="0"/>
        <v>13:15</v>
      </c>
      <c r="F16" s="154" t="str">
        <f t="shared" si="1"/>
        <v>13:45</v>
      </c>
      <c r="G16" s="206" t="str">
        <f t="shared" si="2"/>
        <v>16:30</v>
      </c>
      <c r="H16" s="196">
        <f t="shared" si="3"/>
        <v>0.19791666666666635</v>
      </c>
      <c r="I16" s="175">
        <f t="shared" si="4"/>
        <v>0.11458333333333337</v>
      </c>
      <c r="J16" s="197">
        <f t="shared" si="5"/>
        <v>0.31249999999999972</v>
      </c>
      <c r="K16" s="61">
        <f t="shared" si="6"/>
        <v>-2.7755575615628914E-16</v>
      </c>
    </row>
    <row r="17" spans="1:11" ht="20.100000000000001" customHeight="1" x14ac:dyDescent="0.25">
      <c r="A17" s="259">
        <f>H3</f>
        <v>7</v>
      </c>
      <c r="B17" s="169">
        <f>DATE($I$3,$H$3,1)</f>
        <v>41090</v>
      </c>
      <c r="C17" s="170">
        <f>DATE($I$3,$G$3+1,1)</f>
        <v>41517</v>
      </c>
      <c r="D17" s="165">
        <v>0.35416666666666702</v>
      </c>
      <c r="E17" s="152" t="str">
        <f t="shared" si="0"/>
        <v>13:15</v>
      </c>
      <c r="F17" s="152" t="str">
        <f t="shared" si="1"/>
        <v>13:45</v>
      </c>
      <c r="G17" s="204" t="str">
        <f t="shared" si="2"/>
        <v>16:30</v>
      </c>
      <c r="H17" s="198">
        <f t="shared" si="3"/>
        <v>0.19791666666666635</v>
      </c>
      <c r="I17" s="177">
        <f t="shared" si="4"/>
        <v>0.11458333333333337</v>
      </c>
      <c r="J17" s="199">
        <f t="shared" si="5"/>
        <v>0.31249999999999972</v>
      </c>
      <c r="K17" s="62">
        <f t="shared" si="6"/>
        <v>-2.7755575615628914E-16</v>
      </c>
    </row>
    <row r="18" spans="1:11" ht="20.100000000000001" customHeight="1" x14ac:dyDescent="0.25">
      <c r="A18" s="257"/>
      <c r="B18" s="24">
        <f>B17+1</f>
        <v>41091</v>
      </c>
      <c r="C18" s="150">
        <f>C17+1</f>
        <v>41518</v>
      </c>
      <c r="D18" s="166">
        <v>0.35416666666666702</v>
      </c>
      <c r="E18" s="153" t="str">
        <f t="shared" si="0"/>
        <v>13:15</v>
      </c>
      <c r="F18" s="153" t="str">
        <f t="shared" si="1"/>
        <v>13:45</v>
      </c>
      <c r="G18" s="205" t="str">
        <f t="shared" si="2"/>
        <v>16:30</v>
      </c>
      <c r="H18" s="194">
        <f t="shared" si="3"/>
        <v>0.19791666666666635</v>
      </c>
      <c r="I18" s="174">
        <f t="shared" si="4"/>
        <v>0.11458333333333337</v>
      </c>
      <c r="J18" s="195">
        <f t="shared" si="5"/>
        <v>0.31249999999999972</v>
      </c>
      <c r="K18" s="60">
        <f t="shared" si="6"/>
        <v>-2.7755575615628914E-16</v>
      </c>
    </row>
    <row r="19" spans="1:11" ht="20.100000000000001" customHeight="1" x14ac:dyDescent="0.25">
      <c r="A19" s="257"/>
      <c r="B19" s="24">
        <f t="shared" ref="B19:C34" si="8">B18+1</f>
        <v>41092</v>
      </c>
      <c r="C19" s="150">
        <f t="shared" si="8"/>
        <v>41519</v>
      </c>
      <c r="D19" s="166">
        <v>0.35416666666666702</v>
      </c>
      <c r="E19" s="153" t="str">
        <f t="shared" si="0"/>
        <v>13:15</v>
      </c>
      <c r="F19" s="153" t="str">
        <f t="shared" si="1"/>
        <v>13:45</v>
      </c>
      <c r="G19" s="205" t="str">
        <f t="shared" si="2"/>
        <v>16:30</v>
      </c>
      <c r="H19" s="194">
        <f t="shared" si="3"/>
        <v>0.19791666666666635</v>
      </c>
      <c r="I19" s="174">
        <f t="shared" si="4"/>
        <v>0.11458333333333337</v>
      </c>
      <c r="J19" s="195">
        <f t="shared" si="5"/>
        <v>0.31249999999999972</v>
      </c>
      <c r="K19" s="60">
        <f t="shared" si="6"/>
        <v>-2.7755575615628914E-16</v>
      </c>
    </row>
    <row r="20" spans="1:11" ht="20.100000000000001" customHeight="1" x14ac:dyDescent="0.25">
      <c r="A20" s="257"/>
      <c r="B20" s="24">
        <f t="shared" si="8"/>
        <v>41093</v>
      </c>
      <c r="C20" s="150">
        <f t="shared" si="8"/>
        <v>41520</v>
      </c>
      <c r="D20" s="166">
        <v>0.35416666666666702</v>
      </c>
      <c r="E20" s="153" t="str">
        <f t="shared" si="0"/>
        <v>13:15</v>
      </c>
      <c r="F20" s="153" t="str">
        <f t="shared" si="1"/>
        <v>13:45</v>
      </c>
      <c r="G20" s="205" t="str">
        <f t="shared" si="2"/>
        <v>17:00</v>
      </c>
      <c r="H20" s="194">
        <f t="shared" si="3"/>
        <v>0.19791666666666635</v>
      </c>
      <c r="I20" s="174">
        <f t="shared" si="4"/>
        <v>0.13541666666666674</v>
      </c>
      <c r="J20" s="195">
        <f t="shared" si="5"/>
        <v>0.33333333333333309</v>
      </c>
      <c r="K20" s="60">
        <f t="shared" si="6"/>
        <v>-2.2204460492503131E-16</v>
      </c>
    </row>
    <row r="21" spans="1:11" ht="20.100000000000001" customHeight="1" x14ac:dyDescent="0.25">
      <c r="A21" s="257"/>
      <c r="B21" s="24">
        <f t="shared" si="8"/>
        <v>41094</v>
      </c>
      <c r="C21" s="150">
        <f t="shared" si="8"/>
        <v>41521</v>
      </c>
      <c r="D21" s="166">
        <v>0.35416666666666702</v>
      </c>
      <c r="E21" s="153" t="str">
        <f t="shared" si="0"/>
        <v>13:15</v>
      </c>
      <c r="F21" s="153" t="str">
        <f t="shared" si="1"/>
        <v>13:45</v>
      </c>
      <c r="G21" s="205" t="str">
        <f t="shared" si="2"/>
        <v>17:00</v>
      </c>
      <c r="H21" s="194">
        <f t="shared" si="3"/>
        <v>0.19791666666666635</v>
      </c>
      <c r="I21" s="174">
        <f t="shared" si="4"/>
        <v>0.13541666666666674</v>
      </c>
      <c r="J21" s="195">
        <f t="shared" si="5"/>
        <v>0.33333333333333309</v>
      </c>
      <c r="K21" s="60">
        <f t="shared" si="6"/>
        <v>-2.2204460492503131E-16</v>
      </c>
    </row>
    <row r="22" spans="1:11" ht="20.100000000000001" customHeight="1" x14ac:dyDescent="0.25">
      <c r="A22" s="257"/>
      <c r="B22" s="24">
        <f t="shared" si="8"/>
        <v>41095</v>
      </c>
      <c r="C22" s="150">
        <f t="shared" si="8"/>
        <v>41522</v>
      </c>
      <c r="D22" s="166">
        <v>0.35416666666666702</v>
      </c>
      <c r="E22" s="153" t="str">
        <f t="shared" si="0"/>
        <v>12:00</v>
      </c>
      <c r="F22" s="153" t="str">
        <f t="shared" si="1"/>
        <v>12:00</v>
      </c>
      <c r="G22" s="205" t="str">
        <f t="shared" si="2"/>
        <v>12:00</v>
      </c>
      <c r="H22" s="194">
        <f t="shared" si="3"/>
        <v>0.14583333333333298</v>
      </c>
      <c r="I22" s="174">
        <f t="shared" si="4"/>
        <v>0</v>
      </c>
      <c r="J22" s="195">
        <f t="shared" si="5"/>
        <v>0.14583333333333298</v>
      </c>
      <c r="K22" s="60">
        <f t="shared" si="6"/>
        <v>-3.6082248300317588E-16</v>
      </c>
    </row>
    <row r="23" spans="1:11" ht="20.100000000000001" customHeight="1" x14ac:dyDescent="0.25">
      <c r="A23" s="257"/>
      <c r="B23" s="24">
        <f t="shared" si="8"/>
        <v>41096</v>
      </c>
      <c r="C23" s="150">
        <f t="shared" si="8"/>
        <v>41523</v>
      </c>
      <c r="D23" s="166">
        <v>0.35416666666666702</v>
      </c>
      <c r="E23" s="153" t="str">
        <f t="shared" si="0"/>
        <v>13:15</v>
      </c>
      <c r="F23" s="153" t="str">
        <f t="shared" si="1"/>
        <v>13:45</v>
      </c>
      <c r="G23" s="205" t="str">
        <f t="shared" si="2"/>
        <v>17:00</v>
      </c>
      <c r="H23" s="194">
        <f t="shared" si="3"/>
        <v>0.19791666666666635</v>
      </c>
      <c r="I23" s="174">
        <f t="shared" si="4"/>
        <v>0.13541666666666674</v>
      </c>
      <c r="J23" s="195">
        <f t="shared" si="5"/>
        <v>0.33333333333333309</v>
      </c>
      <c r="K23" s="60">
        <f t="shared" si="6"/>
        <v>-2.2204460492503131E-16</v>
      </c>
    </row>
    <row r="24" spans="1:11" ht="20.100000000000001" customHeight="1" x14ac:dyDescent="0.25">
      <c r="A24" s="257"/>
      <c r="B24" s="24">
        <f t="shared" si="8"/>
        <v>41097</v>
      </c>
      <c r="C24" s="150">
        <f t="shared" si="8"/>
        <v>41524</v>
      </c>
      <c r="D24" s="166">
        <v>0.35416666666666702</v>
      </c>
      <c r="E24" s="153" t="str">
        <f t="shared" si="0"/>
        <v>13:15</v>
      </c>
      <c r="F24" s="153" t="str">
        <f t="shared" si="1"/>
        <v>13:45</v>
      </c>
      <c r="G24" s="205" t="str">
        <f t="shared" si="2"/>
        <v>16:30</v>
      </c>
      <c r="H24" s="194">
        <f t="shared" si="3"/>
        <v>0.19791666666666635</v>
      </c>
      <c r="I24" s="174">
        <f t="shared" si="4"/>
        <v>0.11458333333333337</v>
      </c>
      <c r="J24" s="195">
        <f t="shared" si="5"/>
        <v>0.31249999999999972</v>
      </c>
      <c r="K24" s="60">
        <f t="shared" si="6"/>
        <v>-2.7755575615628914E-16</v>
      </c>
    </row>
    <row r="25" spans="1:11" ht="20.100000000000001" customHeight="1" x14ac:dyDescent="0.25">
      <c r="A25" s="257"/>
      <c r="B25" s="24">
        <f t="shared" si="8"/>
        <v>41098</v>
      </c>
      <c r="C25" s="150">
        <f t="shared" si="8"/>
        <v>41525</v>
      </c>
      <c r="D25" s="166">
        <v>0.35416666666666702</v>
      </c>
      <c r="E25" s="153" t="str">
        <f t="shared" si="0"/>
        <v>13:15</v>
      </c>
      <c r="F25" s="153" t="str">
        <f t="shared" si="1"/>
        <v>13:45</v>
      </c>
      <c r="G25" s="205" t="str">
        <f t="shared" si="2"/>
        <v>16:30</v>
      </c>
      <c r="H25" s="194">
        <f t="shared" si="3"/>
        <v>0.19791666666666635</v>
      </c>
      <c r="I25" s="174">
        <f t="shared" si="4"/>
        <v>0.11458333333333337</v>
      </c>
      <c r="J25" s="195">
        <f t="shared" si="5"/>
        <v>0.31249999999999972</v>
      </c>
      <c r="K25" s="60">
        <f t="shared" si="6"/>
        <v>-2.7755575615628914E-16</v>
      </c>
    </row>
    <row r="26" spans="1:11" ht="20.100000000000001" customHeight="1" x14ac:dyDescent="0.25">
      <c r="A26" s="257"/>
      <c r="B26" s="24">
        <f t="shared" si="8"/>
        <v>41099</v>
      </c>
      <c r="C26" s="150">
        <f t="shared" si="8"/>
        <v>41526</v>
      </c>
      <c r="D26" s="166">
        <v>0.35416666666666702</v>
      </c>
      <c r="E26" s="153" t="str">
        <f t="shared" si="0"/>
        <v>13:15</v>
      </c>
      <c r="F26" s="153" t="str">
        <f t="shared" si="1"/>
        <v>13:45</v>
      </c>
      <c r="G26" s="205" t="str">
        <f t="shared" si="2"/>
        <v>16:30</v>
      </c>
      <c r="H26" s="194">
        <f t="shared" si="3"/>
        <v>0.19791666666666635</v>
      </c>
      <c r="I26" s="174">
        <f t="shared" si="4"/>
        <v>0.11458333333333337</v>
      </c>
      <c r="J26" s="195">
        <f t="shared" si="5"/>
        <v>0.31249999999999972</v>
      </c>
      <c r="K26" s="60">
        <f t="shared" si="6"/>
        <v>-2.7755575615628914E-16</v>
      </c>
    </row>
    <row r="27" spans="1:11" ht="20.100000000000001" customHeight="1" x14ac:dyDescent="0.25">
      <c r="A27" s="257"/>
      <c r="B27" s="24">
        <f t="shared" si="8"/>
        <v>41100</v>
      </c>
      <c r="C27" s="150">
        <f t="shared" si="8"/>
        <v>41527</v>
      </c>
      <c r="D27" s="166">
        <v>0.35416666666666702</v>
      </c>
      <c r="E27" s="153" t="str">
        <f t="shared" si="0"/>
        <v>13:15</v>
      </c>
      <c r="F27" s="153" t="str">
        <f t="shared" si="1"/>
        <v>13:45</v>
      </c>
      <c r="G27" s="205" t="str">
        <f t="shared" si="2"/>
        <v>17:00</v>
      </c>
      <c r="H27" s="194">
        <f t="shared" si="3"/>
        <v>0.19791666666666635</v>
      </c>
      <c r="I27" s="174">
        <f t="shared" si="4"/>
        <v>0.13541666666666674</v>
      </c>
      <c r="J27" s="195">
        <f t="shared" si="5"/>
        <v>0.33333333333333309</v>
      </c>
      <c r="K27" s="60">
        <f t="shared" si="6"/>
        <v>-2.2204460492503131E-16</v>
      </c>
    </row>
    <row r="28" spans="1:11" ht="20.100000000000001" customHeight="1" x14ac:dyDescent="0.25">
      <c r="A28" s="257"/>
      <c r="B28" s="24">
        <f t="shared" si="8"/>
        <v>41101</v>
      </c>
      <c r="C28" s="150">
        <f t="shared" si="8"/>
        <v>41528</v>
      </c>
      <c r="D28" s="166">
        <v>0.35416666666666702</v>
      </c>
      <c r="E28" s="153" t="str">
        <f t="shared" si="0"/>
        <v>13:15</v>
      </c>
      <c r="F28" s="153" t="str">
        <f t="shared" si="1"/>
        <v>13:45</v>
      </c>
      <c r="G28" s="205" t="str">
        <f t="shared" si="2"/>
        <v>17:00</v>
      </c>
      <c r="H28" s="194">
        <f t="shared" si="3"/>
        <v>0.19791666666666635</v>
      </c>
      <c r="I28" s="174">
        <f t="shared" si="4"/>
        <v>0.13541666666666674</v>
      </c>
      <c r="J28" s="195">
        <f t="shared" si="5"/>
        <v>0.33333333333333309</v>
      </c>
      <c r="K28" s="60">
        <f t="shared" si="6"/>
        <v>-2.2204460492503131E-16</v>
      </c>
    </row>
    <row r="29" spans="1:11" ht="20.100000000000001" customHeight="1" x14ac:dyDescent="0.25">
      <c r="A29" s="257"/>
      <c r="B29" s="24">
        <f t="shared" si="8"/>
        <v>41102</v>
      </c>
      <c r="C29" s="150">
        <f t="shared" si="8"/>
        <v>41529</v>
      </c>
      <c r="D29" s="166">
        <v>0.35416666666666702</v>
      </c>
      <c r="E29" s="153" t="str">
        <f t="shared" si="0"/>
        <v>12:00</v>
      </c>
      <c r="F29" s="153" t="str">
        <f t="shared" si="1"/>
        <v>12:00</v>
      </c>
      <c r="G29" s="205" t="str">
        <f t="shared" si="2"/>
        <v>12:00</v>
      </c>
      <c r="H29" s="194">
        <f t="shared" si="3"/>
        <v>0.14583333333333298</v>
      </c>
      <c r="I29" s="174">
        <f t="shared" si="4"/>
        <v>0</v>
      </c>
      <c r="J29" s="195">
        <f t="shared" si="5"/>
        <v>0.14583333333333298</v>
      </c>
      <c r="K29" s="60">
        <f t="shared" si="6"/>
        <v>-3.6082248300317588E-16</v>
      </c>
    </row>
    <row r="30" spans="1:11" ht="20.100000000000001" customHeight="1" x14ac:dyDescent="0.25">
      <c r="A30" s="257"/>
      <c r="B30" s="24">
        <f t="shared" si="8"/>
        <v>41103</v>
      </c>
      <c r="C30" s="150">
        <f t="shared" si="8"/>
        <v>41530</v>
      </c>
      <c r="D30" s="166">
        <v>0.35416666666666702</v>
      </c>
      <c r="E30" s="153" t="str">
        <f t="shared" si="0"/>
        <v>13:15</v>
      </c>
      <c r="F30" s="153" t="str">
        <f t="shared" si="1"/>
        <v>13:45</v>
      </c>
      <c r="G30" s="205" t="str">
        <f t="shared" si="2"/>
        <v>17:00</v>
      </c>
      <c r="H30" s="194">
        <f t="shared" si="3"/>
        <v>0.19791666666666635</v>
      </c>
      <c r="I30" s="174">
        <f t="shared" si="4"/>
        <v>0.13541666666666674</v>
      </c>
      <c r="J30" s="195">
        <f t="shared" si="5"/>
        <v>0.33333333333333309</v>
      </c>
      <c r="K30" s="60">
        <f t="shared" si="6"/>
        <v>-2.2204460492503131E-16</v>
      </c>
    </row>
    <row r="31" spans="1:11" ht="20.100000000000001" customHeight="1" x14ac:dyDescent="0.25">
      <c r="A31" s="257"/>
      <c r="B31" s="24">
        <f t="shared" si="8"/>
        <v>41104</v>
      </c>
      <c r="C31" s="150">
        <f t="shared" si="8"/>
        <v>41531</v>
      </c>
      <c r="D31" s="166">
        <v>0.35416666666666702</v>
      </c>
      <c r="E31" s="153" t="str">
        <f t="shared" si="0"/>
        <v>13:15</v>
      </c>
      <c r="F31" s="153" t="str">
        <f t="shared" si="1"/>
        <v>13:45</v>
      </c>
      <c r="G31" s="205" t="str">
        <f t="shared" si="2"/>
        <v>16:30</v>
      </c>
      <c r="H31" s="194">
        <f t="shared" si="3"/>
        <v>0.19791666666666635</v>
      </c>
      <c r="I31" s="174">
        <f t="shared" si="4"/>
        <v>0.11458333333333337</v>
      </c>
      <c r="J31" s="195">
        <f t="shared" si="5"/>
        <v>0.31249999999999972</v>
      </c>
      <c r="K31" s="60">
        <f t="shared" si="6"/>
        <v>-2.7755575615628914E-16</v>
      </c>
    </row>
    <row r="32" spans="1:11" ht="20.100000000000001" customHeight="1" x14ac:dyDescent="0.25">
      <c r="A32" s="257"/>
      <c r="B32" s="24">
        <f t="shared" si="8"/>
        <v>41105</v>
      </c>
      <c r="C32" s="150">
        <f t="shared" si="8"/>
        <v>41532</v>
      </c>
      <c r="D32" s="166">
        <v>0.35416666666666702</v>
      </c>
      <c r="E32" s="153" t="str">
        <f t="shared" si="0"/>
        <v>13:15</v>
      </c>
      <c r="F32" s="153" t="str">
        <f t="shared" si="1"/>
        <v>13:45</v>
      </c>
      <c r="G32" s="205" t="str">
        <f t="shared" si="2"/>
        <v>16:30</v>
      </c>
      <c r="H32" s="194">
        <f t="shared" si="3"/>
        <v>0.19791666666666635</v>
      </c>
      <c r="I32" s="174">
        <f t="shared" si="4"/>
        <v>0.11458333333333337</v>
      </c>
      <c r="J32" s="195">
        <f t="shared" si="5"/>
        <v>0.31249999999999972</v>
      </c>
      <c r="K32" s="60">
        <f t="shared" si="6"/>
        <v>-2.7755575615628914E-16</v>
      </c>
    </row>
    <row r="33" spans="1:12" ht="20.100000000000001" customHeight="1" x14ac:dyDescent="0.25">
      <c r="A33" s="257"/>
      <c r="B33" s="24">
        <f t="shared" si="8"/>
        <v>41106</v>
      </c>
      <c r="C33" s="150">
        <f t="shared" si="8"/>
        <v>41533</v>
      </c>
      <c r="D33" s="166">
        <v>0.35416666666666702</v>
      </c>
      <c r="E33" s="153" t="str">
        <f t="shared" si="0"/>
        <v>13:15</v>
      </c>
      <c r="F33" s="153" t="str">
        <f t="shared" si="1"/>
        <v>13:45</v>
      </c>
      <c r="G33" s="205" t="str">
        <f t="shared" si="2"/>
        <v>16:30</v>
      </c>
      <c r="H33" s="194">
        <f t="shared" si="3"/>
        <v>0.19791666666666635</v>
      </c>
      <c r="I33" s="174">
        <f t="shared" si="4"/>
        <v>0.11458333333333337</v>
      </c>
      <c r="J33" s="195">
        <f t="shared" si="5"/>
        <v>0.31249999999999972</v>
      </c>
      <c r="K33" s="60">
        <f t="shared" si="6"/>
        <v>-2.7755575615628914E-16</v>
      </c>
    </row>
    <row r="34" spans="1:12" ht="20.100000000000001" customHeight="1" x14ac:dyDescent="0.25">
      <c r="A34" s="257"/>
      <c r="B34" s="24">
        <f t="shared" si="8"/>
        <v>41107</v>
      </c>
      <c r="C34" s="150">
        <f t="shared" si="8"/>
        <v>41534</v>
      </c>
      <c r="D34" s="166">
        <v>0.35416666666666702</v>
      </c>
      <c r="E34" s="153" t="str">
        <f t="shared" si="0"/>
        <v>13:15</v>
      </c>
      <c r="F34" s="153" t="str">
        <f t="shared" si="1"/>
        <v>13:45</v>
      </c>
      <c r="G34" s="205" t="str">
        <f t="shared" si="2"/>
        <v>17:00</v>
      </c>
      <c r="H34" s="194">
        <f t="shared" si="3"/>
        <v>0.19791666666666635</v>
      </c>
      <c r="I34" s="174">
        <f t="shared" si="4"/>
        <v>0.13541666666666674</v>
      </c>
      <c r="J34" s="195">
        <f t="shared" si="5"/>
        <v>0.33333333333333309</v>
      </c>
      <c r="K34" s="60">
        <f t="shared" si="6"/>
        <v>-2.2204460492503131E-16</v>
      </c>
      <c r="L34" s="200"/>
    </row>
    <row r="35" spans="1:12" ht="20.100000000000001" customHeight="1" x14ac:dyDescent="0.25">
      <c r="A35" s="257"/>
      <c r="B35" s="24">
        <f>B34+1</f>
        <v>41108</v>
      </c>
      <c r="C35" s="150">
        <f t="shared" ref="C35:C36" si="9">C34+1</f>
        <v>41535</v>
      </c>
      <c r="D35" s="166">
        <v>0.35416666666666702</v>
      </c>
      <c r="E35" s="153" t="str">
        <f t="shared" si="0"/>
        <v>13:15</v>
      </c>
      <c r="F35" s="153" t="str">
        <f t="shared" si="1"/>
        <v>13:45</v>
      </c>
      <c r="G35" s="205" t="str">
        <f t="shared" si="2"/>
        <v>17:00</v>
      </c>
      <c r="H35" s="194">
        <f t="shared" si="3"/>
        <v>0.19791666666666635</v>
      </c>
      <c r="I35" s="174">
        <f t="shared" si="4"/>
        <v>0.13541666666666674</v>
      </c>
      <c r="J35" s="195">
        <f t="shared" si="5"/>
        <v>0.33333333333333309</v>
      </c>
      <c r="K35" s="60">
        <f t="shared" si="6"/>
        <v>-2.2204460492503131E-16</v>
      </c>
    </row>
    <row r="36" spans="1:12" ht="20.100000000000001" customHeight="1" thickBot="1" x14ac:dyDescent="0.3">
      <c r="A36" s="258"/>
      <c r="B36" s="171">
        <f t="shared" ref="B36" si="10">B35+1</f>
        <v>41109</v>
      </c>
      <c r="C36" s="172">
        <f t="shared" si="9"/>
        <v>41536</v>
      </c>
      <c r="D36" s="167">
        <v>0.35416666666666702</v>
      </c>
      <c r="E36" s="154" t="str">
        <f t="shared" si="0"/>
        <v>12:00</v>
      </c>
      <c r="F36" s="154" t="str">
        <f t="shared" si="1"/>
        <v>12:00</v>
      </c>
      <c r="G36" s="206" t="str">
        <f t="shared" si="2"/>
        <v>12:00</v>
      </c>
      <c r="H36" s="196">
        <f t="shared" si="3"/>
        <v>0.14583333333333298</v>
      </c>
      <c r="I36" s="175">
        <f t="shared" si="4"/>
        <v>0</v>
      </c>
      <c r="J36" s="197">
        <f t="shared" si="5"/>
        <v>0.14583333333333298</v>
      </c>
      <c r="K36" s="60">
        <f t="shared" si="6"/>
        <v>-3.6082248300317588E-16</v>
      </c>
    </row>
    <row r="37" spans="1:12" ht="16.5" thickBot="1" x14ac:dyDescent="0.3">
      <c r="B37" s="276" t="s">
        <v>25</v>
      </c>
      <c r="C37" s="277"/>
      <c r="D37" s="277"/>
      <c r="E37" s="277"/>
      <c r="F37" s="277"/>
      <c r="G37" s="277"/>
      <c r="H37" s="277"/>
      <c r="I37" s="277"/>
      <c r="J37" s="277"/>
      <c r="K37" s="168">
        <f>SUM(K6:K36)</f>
        <v>-7.6327832942979512E-15</v>
      </c>
      <c r="L37" s="159" t="s">
        <v>48</v>
      </c>
    </row>
    <row r="38" spans="1:12" ht="16.5" thickBot="1" x14ac:dyDescent="0.3">
      <c r="C38" s="4"/>
    </row>
    <row r="39" spans="1:12" x14ac:dyDescent="0.25">
      <c r="B39" s="280" t="s">
        <v>49</v>
      </c>
      <c r="C39" s="278" t="s">
        <v>50</v>
      </c>
      <c r="D39" s="160"/>
      <c r="E39" s="157" t="s">
        <v>51</v>
      </c>
    </row>
    <row r="40" spans="1:12" ht="16.5" thickBot="1" x14ac:dyDescent="0.3">
      <c r="B40" s="281"/>
      <c r="C40" s="279"/>
      <c r="D40" s="161"/>
      <c r="E40" s="158" t="s">
        <v>48</v>
      </c>
    </row>
    <row r="41" spans="1:12" x14ac:dyDescent="0.25">
      <c r="C41" s="4"/>
    </row>
    <row r="42" spans="1:12" x14ac:dyDescent="0.25">
      <c r="C42" s="4"/>
    </row>
    <row r="43" spans="1:12" x14ac:dyDescent="0.25">
      <c r="C43" s="4"/>
    </row>
    <row r="44" spans="1:12" x14ac:dyDescent="0.25">
      <c r="C44" s="4"/>
    </row>
    <row r="45" spans="1:12" x14ac:dyDescent="0.25">
      <c r="C45" s="4"/>
    </row>
    <row r="46" spans="1:12" x14ac:dyDescent="0.25">
      <c r="C46" s="4"/>
    </row>
    <row r="47" spans="1:12" x14ac:dyDescent="0.25">
      <c r="C47" s="4"/>
    </row>
    <row r="48" spans="1:12" x14ac:dyDescent="0.25">
      <c r="C48" s="4"/>
    </row>
    <row r="49" spans="3:3" x14ac:dyDescent="0.25">
      <c r="C49" s="4"/>
    </row>
    <row r="50" spans="3:3" x14ac:dyDescent="0.25">
      <c r="C50" s="4"/>
    </row>
    <row r="51" spans="3:3" x14ac:dyDescent="0.25">
      <c r="C51" s="4"/>
    </row>
    <row r="52" spans="3:3" x14ac:dyDescent="0.25">
      <c r="C52" s="4"/>
    </row>
    <row r="53" spans="3:3" x14ac:dyDescent="0.25">
      <c r="C53" s="4"/>
    </row>
    <row r="54" spans="3:3" x14ac:dyDescent="0.25">
      <c r="C54" s="4"/>
    </row>
    <row r="55" spans="3:3" x14ac:dyDescent="0.25">
      <c r="C55" s="4"/>
    </row>
    <row r="56" spans="3:3" x14ac:dyDescent="0.25">
      <c r="C56" s="4"/>
    </row>
    <row r="57" spans="3:3" x14ac:dyDescent="0.25">
      <c r="C57" s="4"/>
    </row>
    <row r="58" spans="3:3" x14ac:dyDescent="0.25">
      <c r="C58" s="4"/>
    </row>
    <row r="59" spans="3:3" x14ac:dyDescent="0.25">
      <c r="C59" s="4"/>
    </row>
    <row r="60" spans="3:3" x14ac:dyDescent="0.25">
      <c r="C60" s="4"/>
    </row>
    <row r="61" spans="3:3" x14ac:dyDescent="0.25">
      <c r="C61" s="4"/>
    </row>
    <row r="62" spans="3:3" x14ac:dyDescent="0.25">
      <c r="C62" s="4"/>
    </row>
    <row r="63" spans="3:3" x14ac:dyDescent="0.25">
      <c r="C63" s="4"/>
    </row>
    <row r="64" spans="3:3" x14ac:dyDescent="0.25">
      <c r="C64" s="4"/>
    </row>
    <row r="65" spans="3:3" x14ac:dyDescent="0.25">
      <c r="C65" s="4"/>
    </row>
    <row r="66" spans="3:3" x14ac:dyDescent="0.25">
      <c r="C66" s="4"/>
    </row>
    <row r="67" spans="3:3" x14ac:dyDescent="0.25">
      <c r="C67" s="4"/>
    </row>
    <row r="68" spans="3:3" x14ac:dyDescent="0.25">
      <c r="C68" s="4"/>
    </row>
    <row r="69" spans="3:3" x14ac:dyDescent="0.25">
      <c r="C69" s="4"/>
    </row>
    <row r="70" spans="3:3" x14ac:dyDescent="0.25">
      <c r="C70" s="4"/>
    </row>
    <row r="71" spans="3:3" x14ac:dyDescent="0.25">
      <c r="C71" s="4"/>
    </row>
    <row r="72" spans="3:3" x14ac:dyDescent="0.25">
      <c r="C72" s="4"/>
    </row>
    <row r="73" spans="3:3" x14ac:dyDescent="0.25">
      <c r="C73" s="4"/>
    </row>
    <row r="74" spans="3:3" x14ac:dyDescent="0.25">
      <c r="C74" s="4"/>
    </row>
    <row r="75" spans="3:3" x14ac:dyDescent="0.25">
      <c r="C75" s="4"/>
    </row>
    <row r="76" spans="3:3" x14ac:dyDescent="0.25">
      <c r="C76" s="4"/>
    </row>
    <row r="77" spans="3:3" x14ac:dyDescent="0.25">
      <c r="C77" s="4"/>
    </row>
    <row r="78" spans="3:3" x14ac:dyDescent="0.25">
      <c r="C78" s="4"/>
    </row>
    <row r="79" spans="3:3" x14ac:dyDescent="0.25">
      <c r="C79" s="4"/>
    </row>
    <row r="80" spans="3:3" x14ac:dyDescent="0.25">
      <c r="C80" s="4"/>
    </row>
    <row r="81" spans="3:3" x14ac:dyDescent="0.25">
      <c r="C81" s="4"/>
    </row>
    <row r="82" spans="3:3" x14ac:dyDescent="0.25">
      <c r="C82" s="4"/>
    </row>
    <row r="83" spans="3:3" x14ac:dyDescent="0.25">
      <c r="C83" s="4"/>
    </row>
    <row r="84" spans="3:3" x14ac:dyDescent="0.25">
      <c r="C84" s="4"/>
    </row>
    <row r="85" spans="3:3" x14ac:dyDescent="0.25">
      <c r="C85" s="4"/>
    </row>
    <row r="86" spans="3:3" x14ac:dyDescent="0.25">
      <c r="C86" s="4"/>
    </row>
    <row r="87" spans="3:3" x14ac:dyDescent="0.25">
      <c r="C87" s="4"/>
    </row>
    <row r="88" spans="3:3" x14ac:dyDescent="0.25">
      <c r="C88" s="4"/>
    </row>
    <row r="89" spans="3:3" x14ac:dyDescent="0.25">
      <c r="C89" s="4"/>
    </row>
    <row r="90" spans="3:3" x14ac:dyDescent="0.25">
      <c r="C90" s="4"/>
    </row>
    <row r="91" spans="3:3" x14ac:dyDescent="0.25">
      <c r="C91" s="4"/>
    </row>
    <row r="92" spans="3:3" x14ac:dyDescent="0.25">
      <c r="C92" s="4"/>
    </row>
    <row r="93" spans="3:3" x14ac:dyDescent="0.25">
      <c r="C93" s="4"/>
    </row>
    <row r="94" spans="3:3" x14ac:dyDescent="0.25">
      <c r="C94" s="4"/>
    </row>
    <row r="95" spans="3:3" x14ac:dyDescent="0.25">
      <c r="C95" s="4"/>
    </row>
    <row r="96" spans="3:3" x14ac:dyDescent="0.25">
      <c r="C96" s="4"/>
    </row>
    <row r="97" spans="3:3" x14ac:dyDescent="0.25">
      <c r="C97" s="4"/>
    </row>
    <row r="98" spans="3:3" x14ac:dyDescent="0.25">
      <c r="C98" s="4"/>
    </row>
    <row r="99" spans="3:3" x14ac:dyDescent="0.25">
      <c r="C99" s="4"/>
    </row>
    <row r="100" spans="3:3" x14ac:dyDescent="0.25">
      <c r="C100" s="4"/>
    </row>
  </sheetData>
  <mergeCells count="6">
    <mergeCell ref="A1:K1"/>
    <mergeCell ref="A6:A16"/>
    <mergeCell ref="A17:A36"/>
    <mergeCell ref="B37:J37"/>
    <mergeCell ref="B39:B40"/>
    <mergeCell ref="C39:C40"/>
  </mergeCells>
  <conditionalFormatting sqref="K6:K36">
    <cfRule type="cellIs" dxfId="82" priority="9" stopIfTrue="1" operator="equal">
      <formula>""</formula>
    </cfRule>
    <cfRule type="cellIs" dxfId="81" priority="10" stopIfTrue="1" operator="lessThan">
      <formula>0</formula>
    </cfRule>
    <cfRule type="cellIs" dxfId="80" priority="11" stopIfTrue="1" operator="greaterThan">
      <formula>0</formula>
    </cfRule>
    <cfRule type="cellIs" dxfId="79" priority="16" operator="equal">
      <formula>"abs"</formula>
    </cfRule>
  </conditionalFormatting>
  <conditionalFormatting sqref="I16:J16 H14:H16">
    <cfRule type="expression" dxfId="78" priority="26" stopIfTrue="1">
      <formula>MONTH($B$14)&lt;&gt;$D$3</formula>
    </cfRule>
  </conditionalFormatting>
  <conditionalFormatting sqref="I15:J15">
    <cfRule type="expression" dxfId="77" priority="25" stopIfTrue="1">
      <formula>MONTH($B$14)&lt;&gt;$D$3</formula>
    </cfRule>
  </conditionalFormatting>
  <conditionalFormatting sqref="I14:J14">
    <cfRule type="expression" dxfId="76" priority="24" stopIfTrue="1">
      <formula>MONTH($B$14)&lt;&gt;$D$3</formula>
    </cfRule>
  </conditionalFormatting>
  <conditionalFormatting sqref="B14:C14">
    <cfRule type="expression" dxfId="75" priority="23" stopIfTrue="1">
      <formula>MONTH($B$14)&lt;&gt;$D$3</formula>
    </cfRule>
  </conditionalFormatting>
  <conditionalFormatting sqref="B15:C15">
    <cfRule type="expression" dxfId="74" priority="22" stopIfTrue="1">
      <formula>MONTH($B$15)&lt;&gt;$D$3</formula>
    </cfRule>
  </conditionalFormatting>
  <conditionalFormatting sqref="B16:C16">
    <cfRule type="expression" dxfId="73" priority="21" stopIfTrue="1">
      <formula>MONTH($B$16)&lt;&gt;$D$3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source!$C$1:$C$18</xm:f>
          </x14:formula1>
          <xm:sqref>A1</xm:sqref>
        </x14:dataValidation>
        <x14:dataValidation type="list" allowBlank="1" showInputMessage="1" showErrorMessage="1">
          <x14:formula1>
            <xm:f>source!$E$1:$E$3</xm:f>
          </x14:formula1>
          <xm:sqref>L37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100"/>
  <sheetViews>
    <sheetView showZeros="0" topLeftCell="A16" workbookViewId="0">
      <selection activeCell="D40" sqref="D40"/>
    </sheetView>
  </sheetViews>
  <sheetFormatPr baseColWidth="10" defaultRowHeight="15.75" x14ac:dyDescent="0.25"/>
  <cols>
    <col min="1" max="1" width="2.625" style="1" bestFit="1" customWidth="1"/>
    <col min="2" max="2" width="9.75" style="70" customWidth="1"/>
    <col min="3" max="3" width="8.875" style="1" bestFit="1" customWidth="1"/>
    <col min="4" max="8" width="11" style="1"/>
    <col min="9" max="9" width="11" style="9"/>
    <col min="10" max="10" width="11" style="8"/>
    <col min="11" max="11" width="11.375" style="1" bestFit="1" customWidth="1"/>
    <col min="12" max="12" width="11" style="1"/>
    <col min="13" max="13" width="12.875" style="1" bestFit="1" customWidth="1"/>
    <col min="14" max="16384" width="11" style="1"/>
  </cols>
  <sheetData>
    <row r="1" spans="1:14" ht="20.25" customHeight="1" thickBot="1" x14ac:dyDescent="0.3">
      <c r="A1" s="253" t="s">
        <v>9</v>
      </c>
      <c r="B1" s="254"/>
      <c r="C1" s="254"/>
      <c r="D1" s="254"/>
      <c r="E1" s="254"/>
      <c r="F1" s="254"/>
      <c r="G1" s="254"/>
      <c r="H1" s="254"/>
      <c r="I1" s="254"/>
      <c r="J1" s="254"/>
      <c r="K1" s="255"/>
    </row>
    <row r="2" spans="1:14" ht="16.5" thickBot="1" x14ac:dyDescent="0.3"/>
    <row r="3" spans="1:14" ht="16.5" thickBot="1" x14ac:dyDescent="0.3">
      <c r="B3" s="71" t="s">
        <v>13</v>
      </c>
      <c r="C3" s="74">
        <v>21</v>
      </c>
      <c r="D3" s="10">
        <f>CAROLE!D3</f>
        <v>6</v>
      </c>
      <c r="E3" s="11">
        <f>CAROLE!E3</f>
        <v>2016</v>
      </c>
      <c r="F3" s="118" t="s">
        <v>14</v>
      </c>
      <c r="G3" s="74">
        <v>20</v>
      </c>
      <c r="H3" s="10">
        <f>CAROLE!H3</f>
        <v>7</v>
      </c>
      <c r="I3" s="11">
        <f>CAROLE!I3</f>
        <v>2016</v>
      </c>
      <c r="J3" s="53" t="s">
        <v>26</v>
      </c>
      <c r="K3" s="66">
        <v>0.29166666666666669</v>
      </c>
    </row>
    <row r="4" spans="1:14" ht="16.5" thickBot="1" x14ac:dyDescent="0.3"/>
    <row r="5" spans="1:14" s="2" customFormat="1" ht="48" thickBot="1" x14ac:dyDescent="0.3">
      <c r="A5" s="14"/>
      <c r="B5" s="72" t="s">
        <v>23</v>
      </c>
      <c r="C5" s="25" t="s">
        <v>24</v>
      </c>
      <c r="D5" s="26" t="s">
        <v>15</v>
      </c>
      <c r="E5" s="29" t="s">
        <v>17</v>
      </c>
      <c r="F5" s="34" t="s">
        <v>16</v>
      </c>
      <c r="G5" s="185" t="s">
        <v>18</v>
      </c>
      <c r="H5" s="190" t="s">
        <v>20</v>
      </c>
      <c r="I5" s="13" t="s">
        <v>22</v>
      </c>
      <c r="J5" s="191" t="s">
        <v>19</v>
      </c>
      <c r="K5" s="151" t="s">
        <v>21</v>
      </c>
    </row>
    <row r="6" spans="1:14" ht="20.100000000000001" customHeight="1" x14ac:dyDescent="0.25">
      <c r="A6" s="256">
        <f>D3</f>
        <v>6</v>
      </c>
      <c r="B6" s="20">
        <f>DATE($E$3,$D$3,21)</f>
        <v>41080</v>
      </c>
      <c r="C6" s="148">
        <f>DATE($E$3,$D$3,21)</f>
        <v>41080</v>
      </c>
      <c r="D6" s="165">
        <v>0.35416666666666669</v>
      </c>
      <c r="E6" s="152">
        <v>0.54166666666666663</v>
      </c>
      <c r="F6" s="152">
        <v>0.57291666666666663</v>
      </c>
      <c r="G6" s="186">
        <v>0.67708333333333304</v>
      </c>
      <c r="H6" s="192">
        <f t="shared" ref="H6:H36" si="0">E6-D6</f>
        <v>0.18749999999999994</v>
      </c>
      <c r="I6" s="173">
        <f>G6-F6</f>
        <v>0.10416666666666641</v>
      </c>
      <c r="J6" s="193">
        <f t="shared" ref="J6:J36" si="1">H6+I6</f>
        <v>0.29166666666666635</v>
      </c>
      <c r="K6" s="59">
        <f t="shared" ref="K6:K36" si="2">J6-$K$3</f>
        <v>0</v>
      </c>
    </row>
    <row r="7" spans="1:14" ht="20.100000000000001" customHeight="1" x14ac:dyDescent="0.25">
      <c r="A7" s="257"/>
      <c r="B7" s="21">
        <f>B6+1</f>
        <v>41081</v>
      </c>
      <c r="C7" s="149">
        <f>C6+1</f>
        <v>41081</v>
      </c>
      <c r="D7" s="166">
        <v>0.35416666666666669</v>
      </c>
      <c r="E7" s="153">
        <v>0.54166666666666663</v>
      </c>
      <c r="F7" s="153">
        <v>0.57291666666666663</v>
      </c>
      <c r="G7" s="187">
        <v>0.67708333333333337</v>
      </c>
      <c r="H7" s="194">
        <f t="shared" si="0"/>
        <v>0.18749999999999994</v>
      </c>
      <c r="I7" s="174">
        <f t="shared" ref="I7:I36" si="3">G7-F7</f>
        <v>0.10416666666666674</v>
      </c>
      <c r="J7" s="195">
        <f t="shared" si="1"/>
        <v>0.29166666666666669</v>
      </c>
      <c r="K7" s="60">
        <f t="shared" si="2"/>
        <v>0</v>
      </c>
      <c r="M7" s="6"/>
      <c r="N7" s="6"/>
    </row>
    <row r="8" spans="1:14" ht="20.100000000000001" customHeight="1" x14ac:dyDescent="0.25">
      <c r="A8" s="257"/>
      <c r="B8" s="21">
        <f t="shared" ref="B8:C16" si="4">B7+1</f>
        <v>41082</v>
      </c>
      <c r="C8" s="149">
        <f t="shared" si="4"/>
        <v>41082</v>
      </c>
      <c r="D8" s="166">
        <v>0.35416666666666669</v>
      </c>
      <c r="E8" s="153">
        <v>0.54166666666666663</v>
      </c>
      <c r="F8" s="153">
        <v>0.57291666666666663</v>
      </c>
      <c r="G8" s="187">
        <v>0.67708333333333304</v>
      </c>
      <c r="H8" s="194">
        <f t="shared" si="0"/>
        <v>0.18749999999999994</v>
      </c>
      <c r="I8" s="174">
        <f t="shared" si="3"/>
        <v>0.10416666666666641</v>
      </c>
      <c r="J8" s="195">
        <f t="shared" si="1"/>
        <v>0.29166666666666635</v>
      </c>
      <c r="K8" s="60">
        <f t="shared" si="2"/>
        <v>0</v>
      </c>
      <c r="L8" s="7"/>
      <c r="M8" s="7"/>
    </row>
    <row r="9" spans="1:14" ht="20.100000000000001" customHeight="1" x14ac:dyDescent="0.25">
      <c r="A9" s="257"/>
      <c r="B9" s="21">
        <f t="shared" si="4"/>
        <v>41083</v>
      </c>
      <c r="C9" s="149">
        <f t="shared" si="4"/>
        <v>41083</v>
      </c>
      <c r="D9" s="166">
        <v>0.35416666666666669</v>
      </c>
      <c r="E9" s="153">
        <v>0.54166666666666663</v>
      </c>
      <c r="F9" s="153">
        <v>0.57291666666666663</v>
      </c>
      <c r="G9" s="187">
        <v>0.67708333333333304</v>
      </c>
      <c r="H9" s="194">
        <f t="shared" si="0"/>
        <v>0.18749999999999994</v>
      </c>
      <c r="I9" s="174">
        <f t="shared" si="3"/>
        <v>0.10416666666666641</v>
      </c>
      <c r="J9" s="195">
        <f t="shared" si="1"/>
        <v>0.29166666666666635</v>
      </c>
      <c r="K9" s="60">
        <f t="shared" si="2"/>
        <v>0</v>
      </c>
      <c r="L9" s="49"/>
      <c r="M9" s="7"/>
    </row>
    <row r="10" spans="1:14" ht="20.100000000000001" customHeight="1" x14ac:dyDescent="0.25">
      <c r="A10" s="257"/>
      <c r="B10" s="21">
        <f t="shared" si="4"/>
        <v>41084</v>
      </c>
      <c r="C10" s="149">
        <f t="shared" si="4"/>
        <v>41084</v>
      </c>
      <c r="D10" s="166">
        <v>0.35416666666666702</v>
      </c>
      <c r="E10" s="153">
        <v>0.54166666666666696</v>
      </c>
      <c r="F10" s="153">
        <v>0.57291666666666696</v>
      </c>
      <c r="G10" s="187">
        <v>0.67708333333333304</v>
      </c>
      <c r="H10" s="194">
        <f t="shared" si="0"/>
        <v>0.18749999999999994</v>
      </c>
      <c r="I10" s="174">
        <f t="shared" si="3"/>
        <v>0.10416666666666607</v>
      </c>
      <c r="J10" s="195">
        <f t="shared" si="1"/>
        <v>0.29166666666666602</v>
      </c>
      <c r="K10" s="60">
        <f t="shared" si="2"/>
        <v>-6.6613381477509392E-16</v>
      </c>
    </row>
    <row r="11" spans="1:14" ht="20.100000000000001" customHeight="1" x14ac:dyDescent="0.25">
      <c r="A11" s="257"/>
      <c r="B11" s="21">
        <f t="shared" si="4"/>
        <v>41085</v>
      </c>
      <c r="C11" s="149">
        <f t="shared" si="4"/>
        <v>41085</v>
      </c>
      <c r="D11" s="166">
        <v>0.35416666666666702</v>
      </c>
      <c r="E11" s="153">
        <v>0.54166666666666696</v>
      </c>
      <c r="F11" s="153">
        <v>0.57291666666666696</v>
      </c>
      <c r="G11" s="187">
        <v>0.67708333333333304</v>
      </c>
      <c r="H11" s="194">
        <f t="shared" si="0"/>
        <v>0.18749999999999994</v>
      </c>
      <c r="I11" s="174">
        <f t="shared" si="3"/>
        <v>0.10416666666666607</v>
      </c>
      <c r="J11" s="195">
        <f t="shared" si="1"/>
        <v>0.29166666666666602</v>
      </c>
      <c r="K11" s="60">
        <f t="shared" si="2"/>
        <v>-6.6613381477509392E-16</v>
      </c>
    </row>
    <row r="12" spans="1:14" ht="20.100000000000001" customHeight="1" x14ac:dyDescent="0.25">
      <c r="A12" s="257"/>
      <c r="B12" s="21">
        <f t="shared" si="4"/>
        <v>41086</v>
      </c>
      <c r="C12" s="149">
        <f t="shared" si="4"/>
        <v>41086</v>
      </c>
      <c r="D12" s="166">
        <v>0.35416666666666702</v>
      </c>
      <c r="E12" s="153">
        <v>0.54166666666666696</v>
      </c>
      <c r="F12" s="153">
        <v>0.57291666666666696</v>
      </c>
      <c r="G12" s="187">
        <v>0.67708333333333304</v>
      </c>
      <c r="H12" s="194">
        <f t="shared" si="0"/>
        <v>0.18749999999999994</v>
      </c>
      <c r="I12" s="174">
        <f t="shared" si="3"/>
        <v>0.10416666666666607</v>
      </c>
      <c r="J12" s="195">
        <f t="shared" si="1"/>
        <v>0.29166666666666602</v>
      </c>
      <c r="K12" s="60">
        <f t="shared" si="2"/>
        <v>-6.6613381477509392E-16</v>
      </c>
      <c r="M12" s="3"/>
    </row>
    <row r="13" spans="1:14" ht="20.100000000000001" customHeight="1" x14ac:dyDescent="0.25">
      <c r="A13" s="257"/>
      <c r="B13" s="21">
        <f t="shared" si="4"/>
        <v>41087</v>
      </c>
      <c r="C13" s="149">
        <f t="shared" si="4"/>
        <v>41087</v>
      </c>
      <c r="D13" s="166">
        <v>0.35416666666666702</v>
      </c>
      <c r="E13" s="153">
        <v>0.54166666666666696</v>
      </c>
      <c r="F13" s="153">
        <v>0.57291666666666696</v>
      </c>
      <c r="G13" s="187">
        <v>0.67708333333333304</v>
      </c>
      <c r="H13" s="194">
        <f t="shared" si="0"/>
        <v>0.18749999999999994</v>
      </c>
      <c r="I13" s="174">
        <f t="shared" si="3"/>
        <v>0.10416666666666607</v>
      </c>
      <c r="J13" s="195">
        <f t="shared" si="1"/>
        <v>0.29166666666666602</v>
      </c>
      <c r="K13" s="60">
        <f t="shared" si="2"/>
        <v>-6.6613381477509392E-16</v>
      </c>
      <c r="M13" s="3"/>
    </row>
    <row r="14" spans="1:14" ht="20.100000000000001" customHeight="1" x14ac:dyDescent="0.25">
      <c r="A14" s="257"/>
      <c r="B14" s="21">
        <f t="shared" si="4"/>
        <v>41088</v>
      </c>
      <c r="C14" s="149">
        <f t="shared" si="4"/>
        <v>41088</v>
      </c>
      <c r="D14" s="166">
        <v>0.35416666666666702</v>
      </c>
      <c r="E14" s="153">
        <v>0.54166666666666696</v>
      </c>
      <c r="F14" s="153">
        <v>0.57291666666666696</v>
      </c>
      <c r="G14" s="187">
        <v>0.67708333333333304</v>
      </c>
      <c r="H14" s="194">
        <f t="shared" si="0"/>
        <v>0.18749999999999994</v>
      </c>
      <c r="I14" s="174">
        <f t="shared" si="3"/>
        <v>0.10416666666666607</v>
      </c>
      <c r="J14" s="195">
        <f t="shared" si="1"/>
        <v>0.29166666666666602</v>
      </c>
      <c r="K14" s="60">
        <f t="shared" si="2"/>
        <v>-6.6613381477509392E-16</v>
      </c>
    </row>
    <row r="15" spans="1:14" ht="20.100000000000001" customHeight="1" x14ac:dyDescent="0.25">
      <c r="A15" s="257"/>
      <c r="B15" s="21">
        <f t="shared" si="4"/>
        <v>41089</v>
      </c>
      <c r="C15" s="149">
        <f t="shared" si="4"/>
        <v>41089</v>
      </c>
      <c r="D15" s="166">
        <v>0.35416666666666702</v>
      </c>
      <c r="E15" s="153">
        <v>0.54166666666666696</v>
      </c>
      <c r="F15" s="153">
        <v>0.57291666666666696</v>
      </c>
      <c r="G15" s="187">
        <v>0.67708333333333304</v>
      </c>
      <c r="H15" s="194">
        <f t="shared" si="0"/>
        <v>0.18749999999999994</v>
      </c>
      <c r="I15" s="174">
        <f t="shared" si="3"/>
        <v>0.10416666666666607</v>
      </c>
      <c r="J15" s="195">
        <f t="shared" si="1"/>
        <v>0.29166666666666602</v>
      </c>
      <c r="K15" s="60">
        <f t="shared" si="2"/>
        <v>-6.6613381477509392E-16</v>
      </c>
    </row>
    <row r="16" spans="1:14" ht="20.100000000000001" customHeight="1" thickBot="1" x14ac:dyDescent="0.3">
      <c r="A16" s="258"/>
      <c r="B16" s="163">
        <f t="shared" si="4"/>
        <v>41090</v>
      </c>
      <c r="C16" s="164">
        <f t="shared" si="4"/>
        <v>41090</v>
      </c>
      <c r="D16" s="167">
        <v>0.35416666666666702</v>
      </c>
      <c r="E16" s="154">
        <v>0.54166666666666696</v>
      </c>
      <c r="F16" s="154">
        <v>0.57291666666666696</v>
      </c>
      <c r="G16" s="188">
        <v>0.67708333333333304</v>
      </c>
      <c r="H16" s="196">
        <f t="shared" si="0"/>
        <v>0.18749999999999994</v>
      </c>
      <c r="I16" s="175">
        <f t="shared" si="3"/>
        <v>0.10416666666666607</v>
      </c>
      <c r="J16" s="197">
        <f t="shared" si="1"/>
        <v>0.29166666666666602</v>
      </c>
      <c r="K16" s="61">
        <f t="shared" si="2"/>
        <v>-6.6613381477509392E-16</v>
      </c>
    </row>
    <row r="17" spans="1:11" ht="20.100000000000001" customHeight="1" x14ac:dyDescent="0.25">
      <c r="A17" s="259">
        <f>H3</f>
        <v>7</v>
      </c>
      <c r="B17" s="169">
        <f>DATE($I$3,$H$3,1)</f>
        <v>41090</v>
      </c>
      <c r="C17" s="170">
        <f>DATE($I$3,$G$3+1,1)</f>
        <v>41517</v>
      </c>
      <c r="D17" s="176">
        <v>0.35416666666666702</v>
      </c>
      <c r="E17" s="155">
        <v>0.54166666666666696</v>
      </c>
      <c r="F17" s="155">
        <v>0.57291666666666696</v>
      </c>
      <c r="G17" s="189">
        <v>0.67708333333333337</v>
      </c>
      <c r="H17" s="198">
        <f t="shared" si="0"/>
        <v>0.18749999999999994</v>
      </c>
      <c r="I17" s="177">
        <f t="shared" si="3"/>
        <v>0.10416666666666641</v>
      </c>
      <c r="J17" s="199">
        <f t="shared" si="1"/>
        <v>0.29166666666666635</v>
      </c>
      <c r="K17" s="62">
        <f t="shared" si="2"/>
        <v>0</v>
      </c>
    </row>
    <row r="18" spans="1:11" ht="20.100000000000001" customHeight="1" x14ac:dyDescent="0.25">
      <c r="A18" s="257"/>
      <c r="B18" s="24">
        <f>B17+1</f>
        <v>41091</v>
      </c>
      <c r="C18" s="150">
        <f>C17+1</f>
        <v>41518</v>
      </c>
      <c r="D18" s="166">
        <v>0.35416666666666702</v>
      </c>
      <c r="E18" s="153">
        <v>0.54166666666666696</v>
      </c>
      <c r="F18" s="153">
        <v>0.57291666666666696</v>
      </c>
      <c r="G18" s="187">
        <v>0.67708333333333337</v>
      </c>
      <c r="H18" s="194">
        <f t="shared" si="0"/>
        <v>0.18749999999999994</v>
      </c>
      <c r="I18" s="174">
        <f t="shared" si="3"/>
        <v>0.10416666666666641</v>
      </c>
      <c r="J18" s="195">
        <f t="shared" si="1"/>
        <v>0.29166666666666635</v>
      </c>
      <c r="K18" s="60">
        <f t="shared" si="2"/>
        <v>0</v>
      </c>
    </row>
    <row r="19" spans="1:11" ht="20.100000000000001" customHeight="1" x14ac:dyDescent="0.25">
      <c r="A19" s="257"/>
      <c r="B19" s="24">
        <f t="shared" ref="B19:C34" si="5">B18+1</f>
        <v>41092</v>
      </c>
      <c r="C19" s="150">
        <f t="shared" si="5"/>
        <v>41519</v>
      </c>
      <c r="D19" s="166">
        <v>0.35416666666666702</v>
      </c>
      <c r="E19" s="153">
        <v>0.54166666666666663</v>
      </c>
      <c r="F19" s="153">
        <v>0.57291666666666663</v>
      </c>
      <c r="G19" s="187">
        <v>0.67708333333333337</v>
      </c>
      <c r="H19" s="194">
        <f t="shared" si="0"/>
        <v>0.18749999999999961</v>
      </c>
      <c r="I19" s="174">
        <f t="shared" si="3"/>
        <v>0.10416666666666674</v>
      </c>
      <c r="J19" s="195">
        <f t="shared" si="1"/>
        <v>0.29166666666666635</v>
      </c>
      <c r="K19" s="60">
        <f t="shared" si="2"/>
        <v>0</v>
      </c>
    </row>
    <row r="20" spans="1:11" ht="20.100000000000001" customHeight="1" x14ac:dyDescent="0.25">
      <c r="A20" s="257"/>
      <c r="B20" s="24">
        <f t="shared" si="5"/>
        <v>41093</v>
      </c>
      <c r="C20" s="150">
        <f t="shared" si="5"/>
        <v>41520</v>
      </c>
      <c r="D20" s="166">
        <v>0.35416666666666702</v>
      </c>
      <c r="E20" s="153">
        <v>0.54166666666666696</v>
      </c>
      <c r="F20" s="153">
        <v>0.57291666666666696</v>
      </c>
      <c r="G20" s="187">
        <v>0.67708333333333304</v>
      </c>
      <c r="H20" s="194">
        <f t="shared" si="0"/>
        <v>0.18749999999999994</v>
      </c>
      <c r="I20" s="174">
        <f t="shared" si="3"/>
        <v>0.10416666666666607</v>
      </c>
      <c r="J20" s="195">
        <f t="shared" si="1"/>
        <v>0.29166666666666602</v>
      </c>
      <c r="K20" s="60">
        <f t="shared" si="2"/>
        <v>-6.6613381477509392E-16</v>
      </c>
    </row>
    <row r="21" spans="1:11" ht="20.100000000000001" customHeight="1" x14ac:dyDescent="0.25">
      <c r="A21" s="257"/>
      <c r="B21" s="24">
        <f t="shared" si="5"/>
        <v>41094</v>
      </c>
      <c r="C21" s="150">
        <f t="shared" si="5"/>
        <v>41521</v>
      </c>
      <c r="D21" s="166">
        <v>0.35416666666666702</v>
      </c>
      <c r="E21" s="153">
        <v>0.54166666666666696</v>
      </c>
      <c r="F21" s="153">
        <v>0.57291666666666696</v>
      </c>
      <c r="G21" s="187">
        <v>0.67708333333333304</v>
      </c>
      <c r="H21" s="194">
        <f t="shared" si="0"/>
        <v>0.18749999999999994</v>
      </c>
      <c r="I21" s="174">
        <f t="shared" si="3"/>
        <v>0.10416666666666607</v>
      </c>
      <c r="J21" s="195">
        <f t="shared" si="1"/>
        <v>0.29166666666666602</v>
      </c>
      <c r="K21" s="60">
        <f t="shared" si="2"/>
        <v>-6.6613381477509392E-16</v>
      </c>
    </row>
    <row r="22" spans="1:11" ht="20.100000000000001" customHeight="1" x14ac:dyDescent="0.25">
      <c r="A22" s="257"/>
      <c r="B22" s="24">
        <f t="shared" si="5"/>
        <v>41095</v>
      </c>
      <c r="C22" s="150">
        <f t="shared" si="5"/>
        <v>41522</v>
      </c>
      <c r="D22" s="166">
        <v>0.35416666666666702</v>
      </c>
      <c r="E22" s="153">
        <v>0.54166666666666696</v>
      </c>
      <c r="F22" s="153">
        <v>0.57291666666666696</v>
      </c>
      <c r="G22" s="187">
        <v>0.67708333333333304</v>
      </c>
      <c r="H22" s="194">
        <f t="shared" si="0"/>
        <v>0.18749999999999994</v>
      </c>
      <c r="I22" s="174">
        <f t="shared" si="3"/>
        <v>0.10416666666666607</v>
      </c>
      <c r="J22" s="195">
        <f t="shared" si="1"/>
        <v>0.29166666666666602</v>
      </c>
      <c r="K22" s="60">
        <f t="shared" si="2"/>
        <v>-6.6613381477509392E-16</v>
      </c>
    </row>
    <row r="23" spans="1:11" ht="20.100000000000001" customHeight="1" x14ac:dyDescent="0.25">
      <c r="A23" s="257"/>
      <c r="B23" s="24">
        <f t="shared" si="5"/>
        <v>41096</v>
      </c>
      <c r="C23" s="150">
        <f t="shared" si="5"/>
        <v>41523</v>
      </c>
      <c r="D23" s="166">
        <v>0.35416666666666702</v>
      </c>
      <c r="E23" s="153">
        <v>0.54166666666666696</v>
      </c>
      <c r="F23" s="153">
        <v>0.57291666666666696</v>
      </c>
      <c r="G23" s="187">
        <v>0.67708333333333304</v>
      </c>
      <c r="H23" s="194">
        <f t="shared" si="0"/>
        <v>0.18749999999999994</v>
      </c>
      <c r="I23" s="174">
        <f t="shared" si="3"/>
        <v>0.10416666666666607</v>
      </c>
      <c r="J23" s="195">
        <f t="shared" si="1"/>
        <v>0.29166666666666602</v>
      </c>
      <c r="K23" s="60">
        <f t="shared" si="2"/>
        <v>-6.6613381477509392E-16</v>
      </c>
    </row>
    <row r="24" spans="1:11" ht="20.100000000000001" customHeight="1" x14ac:dyDescent="0.25">
      <c r="A24" s="257"/>
      <c r="B24" s="24">
        <f t="shared" si="5"/>
        <v>41097</v>
      </c>
      <c r="C24" s="150">
        <f t="shared" si="5"/>
        <v>41524</v>
      </c>
      <c r="D24" s="166">
        <v>0.35416666666666702</v>
      </c>
      <c r="E24" s="153">
        <v>0.54166666666666696</v>
      </c>
      <c r="F24" s="153">
        <v>0.57291666666666696</v>
      </c>
      <c r="G24" s="187">
        <v>0.67708333333333304</v>
      </c>
      <c r="H24" s="194">
        <f t="shared" si="0"/>
        <v>0.18749999999999994</v>
      </c>
      <c r="I24" s="174">
        <f t="shared" si="3"/>
        <v>0.10416666666666607</v>
      </c>
      <c r="J24" s="195">
        <f t="shared" si="1"/>
        <v>0.29166666666666602</v>
      </c>
      <c r="K24" s="60">
        <f t="shared" si="2"/>
        <v>-6.6613381477509392E-16</v>
      </c>
    </row>
    <row r="25" spans="1:11" ht="20.100000000000001" customHeight="1" x14ac:dyDescent="0.25">
      <c r="A25" s="257"/>
      <c r="B25" s="24">
        <f t="shared" si="5"/>
        <v>41098</v>
      </c>
      <c r="C25" s="150">
        <f t="shared" si="5"/>
        <v>41525</v>
      </c>
      <c r="D25" s="166">
        <v>0.35416666666666702</v>
      </c>
      <c r="E25" s="153">
        <v>0.54166666666666696</v>
      </c>
      <c r="F25" s="153">
        <v>0.57291666666666696</v>
      </c>
      <c r="G25" s="187">
        <v>0.67708333333333304</v>
      </c>
      <c r="H25" s="194">
        <f t="shared" si="0"/>
        <v>0.18749999999999994</v>
      </c>
      <c r="I25" s="174">
        <f t="shared" si="3"/>
        <v>0.10416666666666607</v>
      </c>
      <c r="J25" s="195">
        <f t="shared" si="1"/>
        <v>0.29166666666666602</v>
      </c>
      <c r="K25" s="60">
        <f t="shared" si="2"/>
        <v>-6.6613381477509392E-16</v>
      </c>
    </row>
    <row r="26" spans="1:11" ht="20.100000000000001" customHeight="1" x14ac:dyDescent="0.25">
      <c r="A26" s="257"/>
      <c r="B26" s="24">
        <f t="shared" si="5"/>
        <v>41099</v>
      </c>
      <c r="C26" s="150">
        <f t="shared" si="5"/>
        <v>41526</v>
      </c>
      <c r="D26" s="166">
        <v>0.35416666666666702</v>
      </c>
      <c r="E26" s="153">
        <v>0.54166666666666696</v>
      </c>
      <c r="F26" s="153">
        <v>0.57291666666666696</v>
      </c>
      <c r="G26" s="187">
        <v>0.67708333333333304</v>
      </c>
      <c r="H26" s="194">
        <f t="shared" si="0"/>
        <v>0.18749999999999994</v>
      </c>
      <c r="I26" s="174">
        <f t="shared" si="3"/>
        <v>0.10416666666666607</v>
      </c>
      <c r="J26" s="195">
        <f t="shared" si="1"/>
        <v>0.29166666666666602</v>
      </c>
      <c r="K26" s="60">
        <f t="shared" si="2"/>
        <v>-6.6613381477509392E-16</v>
      </c>
    </row>
    <row r="27" spans="1:11" ht="20.100000000000001" customHeight="1" x14ac:dyDescent="0.25">
      <c r="A27" s="257"/>
      <c r="B27" s="24">
        <f t="shared" si="5"/>
        <v>41100</v>
      </c>
      <c r="C27" s="150">
        <f t="shared" si="5"/>
        <v>41527</v>
      </c>
      <c r="D27" s="166">
        <v>0.35416666666666702</v>
      </c>
      <c r="E27" s="153">
        <v>0.54166666666666663</v>
      </c>
      <c r="F27" s="153">
        <v>0.57291666666666663</v>
      </c>
      <c r="G27" s="187">
        <v>0.67708333333333304</v>
      </c>
      <c r="H27" s="194">
        <f t="shared" si="0"/>
        <v>0.18749999999999961</v>
      </c>
      <c r="I27" s="174">
        <f t="shared" si="3"/>
        <v>0.10416666666666641</v>
      </c>
      <c r="J27" s="195">
        <f t="shared" si="1"/>
        <v>0.29166666666666602</v>
      </c>
      <c r="K27" s="60">
        <f t="shared" si="2"/>
        <v>-6.6613381477509392E-16</v>
      </c>
    </row>
    <row r="28" spans="1:11" ht="20.100000000000001" customHeight="1" x14ac:dyDescent="0.25">
      <c r="A28" s="257"/>
      <c r="B28" s="24">
        <f t="shared" si="5"/>
        <v>41101</v>
      </c>
      <c r="C28" s="150">
        <f t="shared" si="5"/>
        <v>41528</v>
      </c>
      <c r="D28" s="166">
        <v>0.35416666666666702</v>
      </c>
      <c r="E28" s="153">
        <v>0.54166666666666696</v>
      </c>
      <c r="F28" s="153">
        <v>0.57291666666666696</v>
      </c>
      <c r="G28" s="187">
        <v>0.67708333333333304</v>
      </c>
      <c r="H28" s="194">
        <f t="shared" si="0"/>
        <v>0.18749999999999994</v>
      </c>
      <c r="I28" s="174">
        <f t="shared" si="3"/>
        <v>0.10416666666666607</v>
      </c>
      <c r="J28" s="195">
        <f t="shared" si="1"/>
        <v>0.29166666666666602</v>
      </c>
      <c r="K28" s="60">
        <f t="shared" si="2"/>
        <v>-6.6613381477509392E-16</v>
      </c>
    </row>
    <row r="29" spans="1:11" ht="20.100000000000001" customHeight="1" x14ac:dyDescent="0.25">
      <c r="A29" s="257"/>
      <c r="B29" s="24">
        <f t="shared" si="5"/>
        <v>41102</v>
      </c>
      <c r="C29" s="150">
        <f t="shared" si="5"/>
        <v>41529</v>
      </c>
      <c r="D29" s="166">
        <v>0.35416666666666702</v>
      </c>
      <c r="E29" s="153">
        <v>0.54166666666666696</v>
      </c>
      <c r="F29" s="153">
        <v>0.57291666666666696</v>
      </c>
      <c r="G29" s="187">
        <v>0.67708333333333304</v>
      </c>
      <c r="H29" s="194">
        <f t="shared" si="0"/>
        <v>0.18749999999999994</v>
      </c>
      <c r="I29" s="174">
        <f t="shared" si="3"/>
        <v>0.10416666666666607</v>
      </c>
      <c r="J29" s="195">
        <f t="shared" si="1"/>
        <v>0.29166666666666602</v>
      </c>
      <c r="K29" s="60">
        <f t="shared" si="2"/>
        <v>-6.6613381477509392E-16</v>
      </c>
    </row>
    <row r="30" spans="1:11" ht="20.100000000000001" customHeight="1" x14ac:dyDescent="0.25">
      <c r="A30" s="257"/>
      <c r="B30" s="24">
        <f t="shared" si="5"/>
        <v>41103</v>
      </c>
      <c r="C30" s="150">
        <f t="shared" si="5"/>
        <v>41530</v>
      </c>
      <c r="D30" s="166">
        <v>0.35416666666666702</v>
      </c>
      <c r="E30" s="153">
        <v>0.54166666666666696</v>
      </c>
      <c r="F30" s="153">
        <v>0.57291666666666696</v>
      </c>
      <c r="G30" s="187">
        <v>0.67708333333333304</v>
      </c>
      <c r="H30" s="194">
        <f t="shared" si="0"/>
        <v>0.18749999999999994</v>
      </c>
      <c r="I30" s="174">
        <f t="shared" si="3"/>
        <v>0.10416666666666607</v>
      </c>
      <c r="J30" s="195">
        <f t="shared" si="1"/>
        <v>0.29166666666666602</v>
      </c>
      <c r="K30" s="60">
        <f t="shared" si="2"/>
        <v>-6.6613381477509392E-16</v>
      </c>
    </row>
    <row r="31" spans="1:11" ht="20.100000000000001" customHeight="1" x14ac:dyDescent="0.25">
      <c r="A31" s="257"/>
      <c r="B31" s="24">
        <f t="shared" si="5"/>
        <v>41104</v>
      </c>
      <c r="C31" s="150">
        <f t="shared" si="5"/>
        <v>41531</v>
      </c>
      <c r="D31" s="166">
        <v>0.35416666666666702</v>
      </c>
      <c r="E31" s="153">
        <v>0.54166666666666696</v>
      </c>
      <c r="F31" s="153">
        <v>0.57291666666666696</v>
      </c>
      <c r="G31" s="187">
        <v>0.67708333333333304</v>
      </c>
      <c r="H31" s="194">
        <f t="shared" si="0"/>
        <v>0.18749999999999994</v>
      </c>
      <c r="I31" s="174">
        <f t="shared" si="3"/>
        <v>0.10416666666666607</v>
      </c>
      <c r="J31" s="195">
        <f t="shared" si="1"/>
        <v>0.29166666666666602</v>
      </c>
      <c r="K31" s="60">
        <f t="shared" si="2"/>
        <v>-6.6613381477509392E-16</v>
      </c>
    </row>
    <row r="32" spans="1:11" ht="20.100000000000001" customHeight="1" x14ac:dyDescent="0.25">
      <c r="A32" s="257"/>
      <c r="B32" s="24">
        <f t="shared" si="5"/>
        <v>41105</v>
      </c>
      <c r="C32" s="150">
        <f t="shared" si="5"/>
        <v>41532</v>
      </c>
      <c r="D32" s="166">
        <v>0.35416666666666702</v>
      </c>
      <c r="E32" s="153">
        <v>0.54166666666666696</v>
      </c>
      <c r="F32" s="153">
        <v>0.57291666666666696</v>
      </c>
      <c r="G32" s="187">
        <v>0.67708333333333304</v>
      </c>
      <c r="H32" s="194">
        <f t="shared" si="0"/>
        <v>0.18749999999999994</v>
      </c>
      <c r="I32" s="174">
        <f t="shared" si="3"/>
        <v>0.10416666666666607</v>
      </c>
      <c r="J32" s="195">
        <f t="shared" si="1"/>
        <v>0.29166666666666602</v>
      </c>
      <c r="K32" s="60">
        <f t="shared" si="2"/>
        <v>-6.6613381477509392E-16</v>
      </c>
    </row>
    <row r="33" spans="1:12" ht="20.100000000000001" customHeight="1" x14ac:dyDescent="0.25">
      <c r="A33" s="257"/>
      <c r="B33" s="24">
        <f t="shared" si="5"/>
        <v>41106</v>
      </c>
      <c r="C33" s="150">
        <f t="shared" si="5"/>
        <v>41533</v>
      </c>
      <c r="D33" s="166">
        <v>0.35416666666666702</v>
      </c>
      <c r="E33" s="153">
        <v>0.54166666666666696</v>
      </c>
      <c r="F33" s="153">
        <v>0.57291666666666696</v>
      </c>
      <c r="G33" s="187">
        <v>0.67708333333333304</v>
      </c>
      <c r="H33" s="194">
        <f t="shared" si="0"/>
        <v>0.18749999999999994</v>
      </c>
      <c r="I33" s="174">
        <f t="shared" si="3"/>
        <v>0.10416666666666607</v>
      </c>
      <c r="J33" s="195">
        <f t="shared" si="1"/>
        <v>0.29166666666666602</v>
      </c>
      <c r="K33" s="60">
        <f t="shared" si="2"/>
        <v>-6.6613381477509392E-16</v>
      </c>
    </row>
    <row r="34" spans="1:12" ht="20.100000000000001" customHeight="1" x14ac:dyDescent="0.25">
      <c r="A34" s="257"/>
      <c r="B34" s="24">
        <f t="shared" si="5"/>
        <v>41107</v>
      </c>
      <c r="C34" s="150">
        <f t="shared" si="5"/>
        <v>41534</v>
      </c>
      <c r="D34" s="166">
        <v>0.35416666666666702</v>
      </c>
      <c r="E34" s="153">
        <v>0.54166666666666696</v>
      </c>
      <c r="F34" s="153">
        <v>0.57291666666666696</v>
      </c>
      <c r="G34" s="187">
        <v>0.67708333333333304</v>
      </c>
      <c r="H34" s="194">
        <f t="shared" si="0"/>
        <v>0.18749999999999994</v>
      </c>
      <c r="I34" s="174">
        <f t="shared" si="3"/>
        <v>0.10416666666666607</v>
      </c>
      <c r="J34" s="195">
        <f t="shared" si="1"/>
        <v>0.29166666666666602</v>
      </c>
      <c r="K34" s="60">
        <f t="shared" si="2"/>
        <v>-6.6613381477509392E-16</v>
      </c>
    </row>
    <row r="35" spans="1:12" ht="20.100000000000001" customHeight="1" x14ac:dyDescent="0.25">
      <c r="A35" s="257"/>
      <c r="B35" s="24">
        <f>B34+1</f>
        <v>41108</v>
      </c>
      <c r="C35" s="150">
        <f t="shared" ref="C35:C36" si="6">C34+1</f>
        <v>41535</v>
      </c>
      <c r="D35" s="166">
        <v>0.35416666666666702</v>
      </c>
      <c r="E35" s="153">
        <v>0.54166666666666696</v>
      </c>
      <c r="F35" s="153">
        <v>0.57291666666666696</v>
      </c>
      <c r="G35" s="187">
        <v>0.67708333333333304</v>
      </c>
      <c r="H35" s="194">
        <f t="shared" si="0"/>
        <v>0.18749999999999994</v>
      </c>
      <c r="I35" s="174">
        <f t="shared" si="3"/>
        <v>0.10416666666666607</v>
      </c>
      <c r="J35" s="195">
        <f t="shared" si="1"/>
        <v>0.29166666666666602</v>
      </c>
      <c r="K35" s="60">
        <f t="shared" si="2"/>
        <v>-6.6613381477509392E-16</v>
      </c>
    </row>
    <row r="36" spans="1:12" ht="20.100000000000001" customHeight="1" thickBot="1" x14ac:dyDescent="0.3">
      <c r="A36" s="258"/>
      <c r="B36" s="171">
        <f t="shared" ref="B36" si="7">B35+1</f>
        <v>41109</v>
      </c>
      <c r="C36" s="172">
        <f t="shared" si="6"/>
        <v>41536</v>
      </c>
      <c r="D36" s="167">
        <v>0.35416666666666669</v>
      </c>
      <c r="E36" s="154">
        <v>0.54166666666666663</v>
      </c>
      <c r="F36" s="154">
        <v>0.57291666666666663</v>
      </c>
      <c r="G36" s="188">
        <v>0.67708333333333304</v>
      </c>
      <c r="H36" s="196">
        <f t="shared" si="0"/>
        <v>0.18749999999999994</v>
      </c>
      <c r="I36" s="175">
        <f t="shared" si="3"/>
        <v>0.10416666666666641</v>
      </c>
      <c r="J36" s="197">
        <f t="shared" si="1"/>
        <v>0.29166666666666635</v>
      </c>
      <c r="K36" s="61">
        <f t="shared" si="2"/>
        <v>0</v>
      </c>
    </row>
    <row r="37" spans="1:12" ht="16.5" thickBot="1" x14ac:dyDescent="0.3">
      <c r="B37" s="276" t="s">
        <v>25</v>
      </c>
      <c r="C37" s="277"/>
      <c r="D37" s="277"/>
      <c r="E37" s="277"/>
      <c r="F37" s="277"/>
      <c r="G37" s="277"/>
      <c r="H37" s="277"/>
      <c r="I37" s="277"/>
      <c r="J37" s="277"/>
      <c r="K37" s="168">
        <f>SUM(K6:K36)</f>
        <v>-1.532107773982716E-14</v>
      </c>
      <c r="L37" s="159" t="s">
        <v>48</v>
      </c>
    </row>
    <row r="38" spans="1:12" ht="16.5" thickBot="1" x14ac:dyDescent="0.3">
      <c r="C38" s="4"/>
    </row>
    <row r="39" spans="1:12" x14ac:dyDescent="0.25">
      <c r="B39" s="280" t="s">
        <v>49</v>
      </c>
      <c r="C39" s="278" t="s">
        <v>50</v>
      </c>
      <c r="D39" s="160"/>
      <c r="E39" s="157" t="s">
        <v>51</v>
      </c>
    </row>
    <row r="40" spans="1:12" ht="16.5" thickBot="1" x14ac:dyDescent="0.3">
      <c r="B40" s="281"/>
      <c r="C40" s="279"/>
      <c r="D40" s="161"/>
      <c r="E40" s="158" t="s">
        <v>48</v>
      </c>
    </row>
    <row r="41" spans="1:12" x14ac:dyDescent="0.25">
      <c r="C41" s="4"/>
    </row>
    <row r="42" spans="1:12" x14ac:dyDescent="0.25">
      <c r="C42" s="4"/>
    </row>
    <row r="43" spans="1:12" x14ac:dyDescent="0.25">
      <c r="C43" s="4"/>
    </row>
    <row r="44" spans="1:12" x14ac:dyDescent="0.25">
      <c r="C44" s="4"/>
    </row>
    <row r="45" spans="1:12" x14ac:dyDescent="0.25">
      <c r="C45" s="4"/>
    </row>
    <row r="46" spans="1:12" x14ac:dyDescent="0.25">
      <c r="C46" s="4"/>
    </row>
    <row r="47" spans="1:12" x14ac:dyDescent="0.25">
      <c r="C47" s="4"/>
    </row>
    <row r="48" spans="1:12" x14ac:dyDescent="0.25">
      <c r="C48" s="4"/>
    </row>
    <row r="49" spans="3:3" x14ac:dyDescent="0.25">
      <c r="C49" s="4"/>
    </row>
    <row r="50" spans="3:3" x14ac:dyDescent="0.25">
      <c r="C50" s="4"/>
    </row>
    <row r="51" spans="3:3" x14ac:dyDescent="0.25">
      <c r="C51" s="4"/>
    </row>
    <row r="52" spans="3:3" x14ac:dyDescent="0.25">
      <c r="C52" s="4"/>
    </row>
    <row r="53" spans="3:3" x14ac:dyDescent="0.25">
      <c r="C53" s="4"/>
    </row>
    <row r="54" spans="3:3" x14ac:dyDescent="0.25">
      <c r="C54" s="4"/>
    </row>
    <row r="55" spans="3:3" x14ac:dyDescent="0.25">
      <c r="C55" s="4"/>
    </row>
    <row r="56" spans="3:3" x14ac:dyDescent="0.25">
      <c r="C56" s="4"/>
    </row>
    <row r="57" spans="3:3" x14ac:dyDescent="0.25">
      <c r="C57" s="4"/>
    </row>
    <row r="58" spans="3:3" x14ac:dyDescent="0.25">
      <c r="C58" s="4"/>
    </row>
    <row r="59" spans="3:3" x14ac:dyDescent="0.25">
      <c r="C59" s="4"/>
    </row>
    <row r="60" spans="3:3" x14ac:dyDescent="0.25">
      <c r="C60" s="4"/>
    </row>
    <row r="61" spans="3:3" x14ac:dyDescent="0.25">
      <c r="C61" s="4"/>
    </row>
    <row r="62" spans="3:3" x14ac:dyDescent="0.25">
      <c r="C62" s="4"/>
    </row>
    <row r="63" spans="3:3" x14ac:dyDescent="0.25">
      <c r="C63" s="4"/>
    </row>
    <row r="64" spans="3:3" x14ac:dyDescent="0.25">
      <c r="C64" s="4"/>
    </row>
    <row r="65" spans="3:3" x14ac:dyDescent="0.25">
      <c r="C65" s="4"/>
    </row>
    <row r="66" spans="3:3" x14ac:dyDescent="0.25">
      <c r="C66" s="4"/>
    </row>
    <row r="67" spans="3:3" x14ac:dyDescent="0.25">
      <c r="C67" s="4"/>
    </row>
    <row r="68" spans="3:3" x14ac:dyDescent="0.25">
      <c r="C68" s="4"/>
    </row>
    <row r="69" spans="3:3" x14ac:dyDescent="0.25">
      <c r="C69" s="4"/>
    </row>
    <row r="70" spans="3:3" x14ac:dyDescent="0.25">
      <c r="C70" s="4"/>
    </row>
    <row r="71" spans="3:3" x14ac:dyDescent="0.25">
      <c r="C71" s="4"/>
    </row>
    <row r="72" spans="3:3" x14ac:dyDescent="0.25">
      <c r="C72" s="4"/>
    </row>
    <row r="73" spans="3:3" x14ac:dyDescent="0.25">
      <c r="C73" s="4"/>
    </row>
    <row r="74" spans="3:3" x14ac:dyDescent="0.25">
      <c r="C74" s="4"/>
    </row>
    <row r="75" spans="3:3" x14ac:dyDescent="0.25">
      <c r="C75" s="4"/>
    </row>
    <row r="76" spans="3:3" x14ac:dyDescent="0.25">
      <c r="C76" s="4"/>
    </row>
    <row r="77" spans="3:3" x14ac:dyDescent="0.25">
      <c r="C77" s="4"/>
    </row>
    <row r="78" spans="3:3" x14ac:dyDescent="0.25">
      <c r="C78" s="4"/>
    </row>
    <row r="79" spans="3:3" x14ac:dyDescent="0.25">
      <c r="C79" s="4"/>
    </row>
    <row r="80" spans="3:3" x14ac:dyDescent="0.25">
      <c r="C80" s="4"/>
    </row>
    <row r="81" spans="3:3" x14ac:dyDescent="0.25">
      <c r="C81" s="4"/>
    </row>
    <row r="82" spans="3:3" x14ac:dyDescent="0.25">
      <c r="C82" s="4"/>
    </row>
    <row r="83" spans="3:3" x14ac:dyDescent="0.25">
      <c r="C83" s="4"/>
    </row>
    <row r="84" spans="3:3" x14ac:dyDescent="0.25">
      <c r="C84" s="4"/>
    </row>
    <row r="85" spans="3:3" x14ac:dyDescent="0.25">
      <c r="C85" s="4"/>
    </row>
    <row r="86" spans="3:3" x14ac:dyDescent="0.25">
      <c r="C86" s="4"/>
    </row>
    <row r="87" spans="3:3" x14ac:dyDescent="0.25">
      <c r="C87" s="4"/>
    </row>
    <row r="88" spans="3:3" x14ac:dyDescent="0.25">
      <c r="C88" s="4"/>
    </row>
    <row r="89" spans="3:3" x14ac:dyDescent="0.25">
      <c r="C89" s="4"/>
    </row>
    <row r="90" spans="3:3" x14ac:dyDescent="0.25">
      <c r="C90" s="4"/>
    </row>
    <row r="91" spans="3:3" x14ac:dyDescent="0.25">
      <c r="C91" s="4"/>
    </row>
    <row r="92" spans="3:3" x14ac:dyDescent="0.25">
      <c r="C92" s="4"/>
    </row>
    <row r="93" spans="3:3" x14ac:dyDescent="0.25">
      <c r="C93" s="4"/>
    </row>
    <row r="94" spans="3:3" x14ac:dyDescent="0.25">
      <c r="C94" s="4"/>
    </row>
    <row r="95" spans="3:3" x14ac:dyDescent="0.25">
      <c r="C95" s="4"/>
    </row>
    <row r="96" spans="3:3" x14ac:dyDescent="0.25">
      <c r="C96" s="4"/>
    </row>
    <row r="97" spans="3:3" x14ac:dyDescent="0.25">
      <c r="C97" s="4"/>
    </row>
    <row r="98" spans="3:3" x14ac:dyDescent="0.25">
      <c r="C98" s="4"/>
    </row>
    <row r="99" spans="3:3" x14ac:dyDescent="0.25">
      <c r="C99" s="4"/>
    </row>
    <row r="100" spans="3:3" x14ac:dyDescent="0.25">
      <c r="C100" s="4"/>
    </row>
  </sheetData>
  <mergeCells count="6">
    <mergeCell ref="A1:K1"/>
    <mergeCell ref="A6:A16"/>
    <mergeCell ref="A17:A36"/>
    <mergeCell ref="B37:J37"/>
    <mergeCell ref="B39:B40"/>
    <mergeCell ref="C39:C40"/>
  </mergeCells>
  <conditionalFormatting sqref="K6:K36">
    <cfRule type="cellIs" dxfId="72" priority="13" operator="equal">
      <formula>"abs"</formula>
    </cfRule>
    <cfRule type="cellIs" dxfId="71" priority="24" stopIfTrue="1" operator="equal">
      <formula>""</formula>
    </cfRule>
    <cfRule type="cellIs" dxfId="70" priority="25" stopIfTrue="1" operator="lessThan">
      <formula>0</formula>
    </cfRule>
    <cfRule type="cellIs" dxfId="69" priority="26" stopIfTrue="1" operator="greaterThan">
      <formula>0</formula>
    </cfRule>
  </conditionalFormatting>
  <conditionalFormatting sqref="I16:J16 H14:H16">
    <cfRule type="expression" dxfId="68" priority="23" stopIfTrue="1">
      <formula>MONTH($B$14)&lt;&gt;$D$3</formula>
    </cfRule>
  </conditionalFormatting>
  <conditionalFormatting sqref="I15:J15">
    <cfRule type="expression" dxfId="67" priority="22" stopIfTrue="1">
      <formula>MONTH($B$14)&lt;&gt;$D$3</formula>
    </cfRule>
  </conditionalFormatting>
  <conditionalFormatting sqref="I14:J14">
    <cfRule type="expression" dxfId="66" priority="21" stopIfTrue="1">
      <formula>MONTH($B$14)&lt;&gt;$D$3</formula>
    </cfRule>
  </conditionalFormatting>
  <conditionalFormatting sqref="B14:C14">
    <cfRule type="expression" dxfId="65" priority="20" stopIfTrue="1">
      <formula>MONTH($B$14)&lt;&gt;$D$3</formula>
    </cfRule>
  </conditionalFormatting>
  <conditionalFormatting sqref="B15:C15">
    <cfRule type="expression" dxfId="64" priority="19" stopIfTrue="1">
      <formula>MONTH($B$15)&lt;&gt;$D$3</formula>
    </cfRule>
  </conditionalFormatting>
  <conditionalFormatting sqref="B16:C16">
    <cfRule type="expression" dxfId="63" priority="18" stopIfTrue="1">
      <formula>MONTH($B$16)&lt;&gt;$D$3</formula>
    </cfRule>
  </conditionalFormatting>
  <conditionalFormatting sqref="D6:D36">
    <cfRule type="cellIs" dxfId="62" priority="4" operator="notEqual">
      <formula>0.354166666666667</formula>
    </cfRule>
  </conditionalFormatting>
  <conditionalFormatting sqref="E6:E36">
    <cfRule type="cellIs" dxfId="61" priority="3" operator="notEqual">
      <formula>0.541666666666667</formula>
    </cfRule>
  </conditionalFormatting>
  <conditionalFormatting sqref="F6:F36">
    <cfRule type="cellIs" dxfId="60" priority="2" operator="notEqual">
      <formula>0.572916666666667</formula>
    </cfRule>
  </conditionalFormatting>
  <conditionalFormatting sqref="G6:G36">
    <cfRule type="cellIs" dxfId="59" priority="1" operator="notEqual">
      <formula>0.677083333333333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source!$C$1:$C$18</xm:f>
          </x14:formula1>
          <xm:sqref>A1</xm:sqref>
        </x14:dataValidation>
        <x14:dataValidation type="list" allowBlank="1" showInputMessage="1" showErrorMessage="1">
          <x14:formula1>
            <xm:f>source!$E$1:$E$3</xm:f>
          </x14:formula1>
          <xm:sqref>L37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N100"/>
  <sheetViews>
    <sheetView showZeros="0" topLeftCell="A19" workbookViewId="0">
      <selection activeCell="D6" sqref="D6:G36"/>
    </sheetView>
  </sheetViews>
  <sheetFormatPr baseColWidth="10" defaultRowHeight="15.75" x14ac:dyDescent="0.25"/>
  <cols>
    <col min="1" max="1" width="2.625" style="1" bestFit="1" customWidth="1"/>
    <col min="2" max="2" width="9.75" style="70" customWidth="1"/>
    <col min="3" max="3" width="8.875" style="1" bestFit="1" customWidth="1"/>
    <col min="4" max="8" width="11" style="1"/>
    <col min="9" max="9" width="11" style="9"/>
    <col min="10" max="10" width="11" style="8"/>
    <col min="11" max="11" width="11.375" style="1" bestFit="1" customWidth="1"/>
    <col min="12" max="12" width="11" style="1"/>
    <col min="13" max="13" width="12.875" style="1" bestFit="1" customWidth="1"/>
    <col min="14" max="16384" width="11" style="1"/>
  </cols>
  <sheetData>
    <row r="1" spans="1:14" ht="20.25" customHeight="1" thickBot="1" x14ac:dyDescent="0.3">
      <c r="A1" s="253" t="s">
        <v>10</v>
      </c>
      <c r="B1" s="254"/>
      <c r="C1" s="254"/>
      <c r="D1" s="254"/>
      <c r="E1" s="254"/>
      <c r="F1" s="254"/>
      <c r="G1" s="254"/>
      <c r="H1" s="254"/>
      <c r="I1" s="254"/>
      <c r="J1" s="254"/>
      <c r="K1" s="255"/>
    </row>
    <row r="2" spans="1:14" ht="16.5" thickBot="1" x14ac:dyDescent="0.3"/>
    <row r="3" spans="1:14" ht="16.5" thickBot="1" x14ac:dyDescent="0.3">
      <c r="B3" s="71" t="s">
        <v>13</v>
      </c>
      <c r="C3" s="74">
        <v>21</v>
      </c>
      <c r="D3" s="10">
        <f>CAROLE!D3</f>
        <v>6</v>
      </c>
      <c r="E3" s="11">
        <f>CAROLE!E3</f>
        <v>2016</v>
      </c>
      <c r="F3" s="118" t="s">
        <v>14</v>
      </c>
      <c r="G3" s="74">
        <v>20</v>
      </c>
      <c r="H3" s="10">
        <f>CAROLE!H3</f>
        <v>7</v>
      </c>
      <c r="I3" s="11">
        <f>CAROLE!I3</f>
        <v>2016</v>
      </c>
      <c r="J3" s="53" t="s">
        <v>26</v>
      </c>
      <c r="K3" s="66">
        <v>0.29166666666666669</v>
      </c>
    </row>
    <row r="4" spans="1:14" ht="16.5" thickBot="1" x14ac:dyDescent="0.3"/>
    <row r="5" spans="1:14" s="2" customFormat="1" ht="48" thickBot="1" x14ac:dyDescent="0.3">
      <c r="A5" s="14"/>
      <c r="B5" s="72" t="s">
        <v>23</v>
      </c>
      <c r="C5" s="25" t="s">
        <v>24</v>
      </c>
      <c r="D5" s="26" t="s">
        <v>15</v>
      </c>
      <c r="E5" s="29" t="s">
        <v>17</v>
      </c>
      <c r="F5" s="34" t="s">
        <v>16</v>
      </c>
      <c r="G5" s="185" t="s">
        <v>18</v>
      </c>
      <c r="H5" s="190" t="s">
        <v>20</v>
      </c>
      <c r="I5" s="13" t="s">
        <v>22</v>
      </c>
      <c r="J5" s="191" t="s">
        <v>19</v>
      </c>
      <c r="K5" s="151" t="s">
        <v>21</v>
      </c>
    </row>
    <row r="6" spans="1:14" ht="20.100000000000001" customHeight="1" x14ac:dyDescent="0.25">
      <c r="A6" s="256">
        <f>D3</f>
        <v>6</v>
      </c>
      <c r="B6" s="20">
        <f>DATE($E$3,$D$3,21)</f>
        <v>41080</v>
      </c>
      <c r="C6" s="148">
        <f>DATE($E$3,$D$3,21)</f>
        <v>41080</v>
      </c>
      <c r="D6" s="165">
        <v>0.35416666666666669</v>
      </c>
      <c r="E6" s="152">
        <v>0.54166666666666663</v>
      </c>
      <c r="F6" s="152">
        <v>0.57291666666666663</v>
      </c>
      <c r="G6" s="186">
        <v>0.67708333333333304</v>
      </c>
      <c r="H6" s="192">
        <f t="shared" ref="H6:H36" si="0">E6-D6</f>
        <v>0.18749999999999994</v>
      </c>
      <c r="I6" s="173">
        <f>G6-F6</f>
        <v>0.10416666666666641</v>
      </c>
      <c r="J6" s="193">
        <f t="shared" ref="J6:J36" si="1">H6+I6</f>
        <v>0.29166666666666635</v>
      </c>
      <c r="K6" s="59">
        <f t="shared" ref="K6:K36" si="2">J6-$K$3</f>
        <v>0</v>
      </c>
    </row>
    <row r="7" spans="1:14" ht="20.100000000000001" customHeight="1" x14ac:dyDescent="0.25">
      <c r="A7" s="257"/>
      <c r="B7" s="21">
        <f>B6+1</f>
        <v>41081</v>
      </c>
      <c r="C7" s="149">
        <f>C6+1</f>
        <v>41081</v>
      </c>
      <c r="D7" s="166">
        <v>0.35416666666666669</v>
      </c>
      <c r="E7" s="153">
        <v>0.54166666666666663</v>
      </c>
      <c r="F7" s="153">
        <v>0.57291666666666663</v>
      </c>
      <c r="G7" s="187">
        <v>0.67708333333333337</v>
      </c>
      <c r="H7" s="194">
        <f t="shared" si="0"/>
        <v>0.18749999999999994</v>
      </c>
      <c r="I7" s="174">
        <f t="shared" ref="I7:I36" si="3">G7-F7</f>
        <v>0.10416666666666674</v>
      </c>
      <c r="J7" s="195">
        <f t="shared" si="1"/>
        <v>0.29166666666666669</v>
      </c>
      <c r="K7" s="60">
        <f t="shared" si="2"/>
        <v>0</v>
      </c>
      <c r="M7" s="6"/>
      <c r="N7" s="6"/>
    </row>
    <row r="8" spans="1:14" ht="20.100000000000001" customHeight="1" x14ac:dyDescent="0.25">
      <c r="A8" s="257"/>
      <c r="B8" s="21">
        <f t="shared" ref="B8:C16" si="4">B7+1</f>
        <v>41082</v>
      </c>
      <c r="C8" s="149">
        <f t="shared" si="4"/>
        <v>41082</v>
      </c>
      <c r="D8" s="166">
        <v>0.35416666666666669</v>
      </c>
      <c r="E8" s="153">
        <v>0.54166666666666663</v>
      </c>
      <c r="F8" s="153">
        <v>0.57291666666666663</v>
      </c>
      <c r="G8" s="187">
        <v>0.67708333333333304</v>
      </c>
      <c r="H8" s="194">
        <f t="shared" si="0"/>
        <v>0.18749999999999994</v>
      </c>
      <c r="I8" s="174">
        <f t="shared" si="3"/>
        <v>0.10416666666666641</v>
      </c>
      <c r="J8" s="195">
        <f t="shared" si="1"/>
        <v>0.29166666666666635</v>
      </c>
      <c r="K8" s="60">
        <f t="shared" si="2"/>
        <v>0</v>
      </c>
      <c r="L8" s="7"/>
      <c r="M8" s="7"/>
    </row>
    <row r="9" spans="1:14" ht="20.100000000000001" customHeight="1" x14ac:dyDescent="0.25">
      <c r="A9" s="257"/>
      <c r="B9" s="21">
        <f t="shared" si="4"/>
        <v>41083</v>
      </c>
      <c r="C9" s="149">
        <f t="shared" si="4"/>
        <v>41083</v>
      </c>
      <c r="D9" s="166">
        <v>0.35416666666666669</v>
      </c>
      <c r="E9" s="153">
        <v>0.54166666666666663</v>
      </c>
      <c r="F9" s="153">
        <v>0.57291666666666663</v>
      </c>
      <c r="G9" s="187">
        <v>0.67708333333333304</v>
      </c>
      <c r="H9" s="194">
        <f t="shared" si="0"/>
        <v>0.18749999999999994</v>
      </c>
      <c r="I9" s="174">
        <f t="shared" si="3"/>
        <v>0.10416666666666641</v>
      </c>
      <c r="J9" s="195">
        <f t="shared" si="1"/>
        <v>0.29166666666666635</v>
      </c>
      <c r="K9" s="60">
        <f t="shared" si="2"/>
        <v>0</v>
      </c>
      <c r="L9" s="49"/>
      <c r="M9" s="7"/>
    </row>
    <row r="10" spans="1:14" ht="20.100000000000001" customHeight="1" x14ac:dyDescent="0.25">
      <c r="A10" s="257"/>
      <c r="B10" s="21">
        <f t="shared" si="4"/>
        <v>41084</v>
      </c>
      <c r="C10" s="149">
        <f t="shared" si="4"/>
        <v>41084</v>
      </c>
      <c r="D10" s="166">
        <v>0.35416666666666702</v>
      </c>
      <c r="E10" s="153">
        <v>0.54166666666666696</v>
      </c>
      <c r="F10" s="153">
        <v>0.57291666666666696</v>
      </c>
      <c r="G10" s="187">
        <v>0.67708333333333304</v>
      </c>
      <c r="H10" s="194">
        <f t="shared" si="0"/>
        <v>0.18749999999999994</v>
      </c>
      <c r="I10" s="174">
        <f t="shared" si="3"/>
        <v>0.10416666666666607</v>
      </c>
      <c r="J10" s="195">
        <f t="shared" si="1"/>
        <v>0.29166666666666602</v>
      </c>
      <c r="K10" s="60">
        <f t="shared" si="2"/>
        <v>-6.6613381477509392E-16</v>
      </c>
    </row>
    <row r="11" spans="1:14" ht="20.100000000000001" customHeight="1" x14ac:dyDescent="0.25">
      <c r="A11" s="257"/>
      <c r="B11" s="21">
        <f t="shared" si="4"/>
        <v>41085</v>
      </c>
      <c r="C11" s="149">
        <f t="shared" si="4"/>
        <v>41085</v>
      </c>
      <c r="D11" s="166">
        <v>0.35416666666666702</v>
      </c>
      <c r="E11" s="153">
        <v>0.54166666666666696</v>
      </c>
      <c r="F11" s="153">
        <v>0.57291666666666696</v>
      </c>
      <c r="G11" s="187">
        <v>0.67708333333333304</v>
      </c>
      <c r="H11" s="194">
        <f t="shared" si="0"/>
        <v>0.18749999999999994</v>
      </c>
      <c r="I11" s="174">
        <f t="shared" si="3"/>
        <v>0.10416666666666607</v>
      </c>
      <c r="J11" s="195">
        <f t="shared" si="1"/>
        <v>0.29166666666666602</v>
      </c>
      <c r="K11" s="60">
        <f t="shared" si="2"/>
        <v>-6.6613381477509392E-16</v>
      </c>
    </row>
    <row r="12" spans="1:14" ht="20.100000000000001" customHeight="1" x14ac:dyDescent="0.25">
      <c r="A12" s="257"/>
      <c r="B12" s="21">
        <f t="shared" si="4"/>
        <v>41086</v>
      </c>
      <c r="C12" s="149">
        <f t="shared" si="4"/>
        <v>41086</v>
      </c>
      <c r="D12" s="166">
        <v>0.35416666666666702</v>
      </c>
      <c r="E12" s="153">
        <v>0.54166666666666696</v>
      </c>
      <c r="F12" s="153">
        <v>0.57291666666666696</v>
      </c>
      <c r="G12" s="187">
        <v>0.67708333333333304</v>
      </c>
      <c r="H12" s="194">
        <f t="shared" si="0"/>
        <v>0.18749999999999994</v>
      </c>
      <c r="I12" s="174">
        <f t="shared" si="3"/>
        <v>0.10416666666666607</v>
      </c>
      <c r="J12" s="195">
        <f t="shared" si="1"/>
        <v>0.29166666666666602</v>
      </c>
      <c r="K12" s="60">
        <f t="shared" si="2"/>
        <v>-6.6613381477509392E-16</v>
      </c>
      <c r="M12" s="3"/>
    </row>
    <row r="13" spans="1:14" ht="20.100000000000001" customHeight="1" x14ac:dyDescent="0.25">
      <c r="A13" s="257"/>
      <c r="B13" s="21">
        <f t="shared" si="4"/>
        <v>41087</v>
      </c>
      <c r="C13" s="149">
        <f t="shared" si="4"/>
        <v>41087</v>
      </c>
      <c r="D13" s="166">
        <v>0.35416666666666702</v>
      </c>
      <c r="E13" s="153">
        <v>0.54166666666666696</v>
      </c>
      <c r="F13" s="153">
        <v>0.57291666666666696</v>
      </c>
      <c r="G13" s="187">
        <v>0.67708333333333304</v>
      </c>
      <c r="H13" s="194">
        <f t="shared" si="0"/>
        <v>0.18749999999999994</v>
      </c>
      <c r="I13" s="174">
        <f t="shared" si="3"/>
        <v>0.10416666666666607</v>
      </c>
      <c r="J13" s="195">
        <f t="shared" si="1"/>
        <v>0.29166666666666602</v>
      </c>
      <c r="K13" s="60">
        <f t="shared" si="2"/>
        <v>-6.6613381477509392E-16</v>
      </c>
      <c r="M13" s="3"/>
    </row>
    <row r="14" spans="1:14" ht="20.100000000000001" customHeight="1" x14ac:dyDescent="0.25">
      <c r="A14" s="257"/>
      <c r="B14" s="21">
        <f t="shared" si="4"/>
        <v>41088</v>
      </c>
      <c r="C14" s="149">
        <f t="shared" si="4"/>
        <v>41088</v>
      </c>
      <c r="D14" s="166">
        <v>0.35416666666666702</v>
      </c>
      <c r="E14" s="153">
        <v>0.54166666666666696</v>
      </c>
      <c r="F14" s="153">
        <v>0.57291666666666696</v>
      </c>
      <c r="G14" s="187">
        <v>0.67708333333333304</v>
      </c>
      <c r="H14" s="194">
        <f t="shared" si="0"/>
        <v>0.18749999999999994</v>
      </c>
      <c r="I14" s="174">
        <f t="shared" si="3"/>
        <v>0.10416666666666607</v>
      </c>
      <c r="J14" s="195">
        <f t="shared" si="1"/>
        <v>0.29166666666666602</v>
      </c>
      <c r="K14" s="60">
        <f t="shared" si="2"/>
        <v>-6.6613381477509392E-16</v>
      </c>
    </row>
    <row r="15" spans="1:14" ht="20.100000000000001" customHeight="1" x14ac:dyDescent="0.25">
      <c r="A15" s="257"/>
      <c r="B15" s="21">
        <f t="shared" si="4"/>
        <v>41089</v>
      </c>
      <c r="C15" s="149">
        <f t="shared" si="4"/>
        <v>41089</v>
      </c>
      <c r="D15" s="166">
        <v>0.35416666666666702</v>
      </c>
      <c r="E15" s="153">
        <v>0.54166666666666696</v>
      </c>
      <c r="F15" s="153">
        <v>0.57291666666666696</v>
      </c>
      <c r="G15" s="187">
        <v>0.67708333333333304</v>
      </c>
      <c r="H15" s="194">
        <f t="shared" si="0"/>
        <v>0.18749999999999994</v>
      </c>
      <c r="I15" s="174">
        <f t="shared" si="3"/>
        <v>0.10416666666666607</v>
      </c>
      <c r="J15" s="195">
        <f t="shared" si="1"/>
        <v>0.29166666666666602</v>
      </c>
      <c r="K15" s="60">
        <f t="shared" si="2"/>
        <v>-6.6613381477509392E-16</v>
      </c>
    </row>
    <row r="16" spans="1:14" ht="20.100000000000001" customHeight="1" thickBot="1" x14ac:dyDescent="0.3">
      <c r="A16" s="258"/>
      <c r="B16" s="163">
        <f t="shared" si="4"/>
        <v>41090</v>
      </c>
      <c r="C16" s="164">
        <f t="shared" si="4"/>
        <v>41090</v>
      </c>
      <c r="D16" s="167">
        <v>0.35416666666666702</v>
      </c>
      <c r="E16" s="154">
        <v>0.54166666666666696</v>
      </c>
      <c r="F16" s="154">
        <v>0.57291666666666696</v>
      </c>
      <c r="G16" s="188">
        <v>0.67708333333333304</v>
      </c>
      <c r="H16" s="196">
        <f t="shared" si="0"/>
        <v>0.18749999999999994</v>
      </c>
      <c r="I16" s="175">
        <f t="shared" si="3"/>
        <v>0.10416666666666607</v>
      </c>
      <c r="J16" s="197">
        <f t="shared" si="1"/>
        <v>0.29166666666666602</v>
      </c>
      <c r="K16" s="61">
        <f t="shared" si="2"/>
        <v>-6.6613381477509392E-16</v>
      </c>
    </row>
    <row r="17" spans="1:11" ht="20.100000000000001" customHeight="1" x14ac:dyDescent="0.25">
      <c r="A17" s="259">
        <f>H3</f>
        <v>7</v>
      </c>
      <c r="B17" s="169">
        <f>DATE($I$3,$H$3,1)</f>
        <v>41090</v>
      </c>
      <c r="C17" s="170">
        <f>DATE($I$3,$G$3+1,1)</f>
        <v>41517</v>
      </c>
      <c r="D17" s="176">
        <v>0.35416666666666702</v>
      </c>
      <c r="E17" s="155">
        <v>0.54166666666666696</v>
      </c>
      <c r="F17" s="155">
        <v>0.57291666666666696</v>
      </c>
      <c r="G17" s="189">
        <v>0.67708333333333337</v>
      </c>
      <c r="H17" s="198">
        <f t="shared" si="0"/>
        <v>0.18749999999999994</v>
      </c>
      <c r="I17" s="177">
        <f t="shared" si="3"/>
        <v>0.10416666666666641</v>
      </c>
      <c r="J17" s="199">
        <f t="shared" si="1"/>
        <v>0.29166666666666635</v>
      </c>
      <c r="K17" s="62">
        <f t="shared" si="2"/>
        <v>0</v>
      </c>
    </row>
    <row r="18" spans="1:11" ht="20.100000000000001" customHeight="1" x14ac:dyDescent="0.25">
      <c r="A18" s="257"/>
      <c r="B18" s="24">
        <f>B17+1</f>
        <v>41091</v>
      </c>
      <c r="C18" s="150">
        <f>C17+1</f>
        <v>41518</v>
      </c>
      <c r="D18" s="166">
        <v>0.35416666666666702</v>
      </c>
      <c r="E18" s="153">
        <v>0.54166666666666696</v>
      </c>
      <c r="F18" s="153">
        <v>0.57291666666666696</v>
      </c>
      <c r="G18" s="187">
        <v>0.67708333333333337</v>
      </c>
      <c r="H18" s="194">
        <f t="shared" si="0"/>
        <v>0.18749999999999994</v>
      </c>
      <c r="I18" s="174">
        <f t="shared" si="3"/>
        <v>0.10416666666666641</v>
      </c>
      <c r="J18" s="195">
        <f t="shared" si="1"/>
        <v>0.29166666666666635</v>
      </c>
      <c r="K18" s="60">
        <f t="shared" si="2"/>
        <v>0</v>
      </c>
    </row>
    <row r="19" spans="1:11" ht="20.100000000000001" customHeight="1" x14ac:dyDescent="0.25">
      <c r="A19" s="257"/>
      <c r="B19" s="24">
        <f t="shared" ref="B19:C34" si="5">B18+1</f>
        <v>41092</v>
      </c>
      <c r="C19" s="150">
        <f t="shared" si="5"/>
        <v>41519</v>
      </c>
      <c r="D19" s="166">
        <v>0.35416666666666702</v>
      </c>
      <c r="E19" s="153">
        <v>0.54166666666666663</v>
      </c>
      <c r="F19" s="153">
        <v>0.57291666666666663</v>
      </c>
      <c r="G19" s="187">
        <v>0.67708333333333337</v>
      </c>
      <c r="H19" s="194">
        <f t="shared" si="0"/>
        <v>0.18749999999999961</v>
      </c>
      <c r="I19" s="174">
        <f t="shared" si="3"/>
        <v>0.10416666666666674</v>
      </c>
      <c r="J19" s="195">
        <f t="shared" si="1"/>
        <v>0.29166666666666635</v>
      </c>
      <c r="K19" s="60">
        <f t="shared" si="2"/>
        <v>0</v>
      </c>
    </row>
    <row r="20" spans="1:11" ht="20.100000000000001" customHeight="1" x14ac:dyDescent="0.25">
      <c r="A20" s="257"/>
      <c r="B20" s="24">
        <f t="shared" si="5"/>
        <v>41093</v>
      </c>
      <c r="C20" s="150">
        <f t="shared" si="5"/>
        <v>41520</v>
      </c>
      <c r="D20" s="166">
        <v>0.35416666666666702</v>
      </c>
      <c r="E20" s="153">
        <v>0.54166666666666696</v>
      </c>
      <c r="F20" s="153">
        <v>0.57291666666666696</v>
      </c>
      <c r="G20" s="187">
        <v>0.67708333333333304</v>
      </c>
      <c r="H20" s="194">
        <f t="shared" si="0"/>
        <v>0.18749999999999994</v>
      </c>
      <c r="I20" s="174">
        <f t="shared" si="3"/>
        <v>0.10416666666666607</v>
      </c>
      <c r="J20" s="195">
        <f t="shared" si="1"/>
        <v>0.29166666666666602</v>
      </c>
      <c r="K20" s="60">
        <f t="shared" si="2"/>
        <v>-6.6613381477509392E-16</v>
      </c>
    </row>
    <row r="21" spans="1:11" ht="20.100000000000001" customHeight="1" x14ac:dyDescent="0.25">
      <c r="A21" s="257"/>
      <c r="B21" s="24">
        <f t="shared" si="5"/>
        <v>41094</v>
      </c>
      <c r="C21" s="150">
        <f t="shared" si="5"/>
        <v>41521</v>
      </c>
      <c r="D21" s="166">
        <v>0.35416666666666702</v>
      </c>
      <c r="E21" s="153">
        <v>0.54166666666666696</v>
      </c>
      <c r="F21" s="153">
        <v>0.57291666666666696</v>
      </c>
      <c r="G21" s="187">
        <v>0.67708333333333304</v>
      </c>
      <c r="H21" s="194">
        <f t="shared" si="0"/>
        <v>0.18749999999999994</v>
      </c>
      <c r="I21" s="174">
        <f t="shared" si="3"/>
        <v>0.10416666666666607</v>
      </c>
      <c r="J21" s="195">
        <f t="shared" si="1"/>
        <v>0.29166666666666602</v>
      </c>
      <c r="K21" s="60">
        <f t="shared" si="2"/>
        <v>-6.6613381477509392E-16</v>
      </c>
    </row>
    <row r="22" spans="1:11" ht="20.100000000000001" customHeight="1" x14ac:dyDescent="0.25">
      <c r="A22" s="257"/>
      <c r="B22" s="24">
        <f t="shared" si="5"/>
        <v>41095</v>
      </c>
      <c r="C22" s="150">
        <f t="shared" si="5"/>
        <v>41522</v>
      </c>
      <c r="D22" s="166">
        <v>0.35416666666666702</v>
      </c>
      <c r="E22" s="153">
        <v>0.54166666666666696</v>
      </c>
      <c r="F22" s="153">
        <v>0.57291666666666696</v>
      </c>
      <c r="G22" s="187">
        <v>0.67708333333333304</v>
      </c>
      <c r="H22" s="194">
        <f t="shared" si="0"/>
        <v>0.18749999999999994</v>
      </c>
      <c r="I22" s="174">
        <f t="shared" si="3"/>
        <v>0.10416666666666607</v>
      </c>
      <c r="J22" s="195">
        <f t="shared" si="1"/>
        <v>0.29166666666666602</v>
      </c>
      <c r="K22" s="60">
        <f t="shared" si="2"/>
        <v>-6.6613381477509392E-16</v>
      </c>
    </row>
    <row r="23" spans="1:11" ht="20.100000000000001" customHeight="1" x14ac:dyDescent="0.25">
      <c r="A23" s="257"/>
      <c r="B23" s="24">
        <f t="shared" si="5"/>
        <v>41096</v>
      </c>
      <c r="C23" s="150">
        <f t="shared" si="5"/>
        <v>41523</v>
      </c>
      <c r="D23" s="166">
        <v>0.35416666666666702</v>
      </c>
      <c r="E23" s="153">
        <v>0.54166666666666696</v>
      </c>
      <c r="F23" s="153">
        <v>0.57291666666666696</v>
      </c>
      <c r="G23" s="187">
        <v>0.67708333333333304</v>
      </c>
      <c r="H23" s="194">
        <f t="shared" si="0"/>
        <v>0.18749999999999994</v>
      </c>
      <c r="I23" s="174">
        <f t="shared" si="3"/>
        <v>0.10416666666666607</v>
      </c>
      <c r="J23" s="195">
        <f t="shared" si="1"/>
        <v>0.29166666666666602</v>
      </c>
      <c r="K23" s="60">
        <f t="shared" si="2"/>
        <v>-6.6613381477509392E-16</v>
      </c>
    </row>
    <row r="24" spans="1:11" ht="20.100000000000001" customHeight="1" x14ac:dyDescent="0.25">
      <c r="A24" s="257"/>
      <c r="B24" s="24">
        <f t="shared" si="5"/>
        <v>41097</v>
      </c>
      <c r="C24" s="150">
        <f t="shared" si="5"/>
        <v>41524</v>
      </c>
      <c r="D24" s="166">
        <v>0.35416666666666702</v>
      </c>
      <c r="E24" s="153">
        <v>0.54166666666666696</v>
      </c>
      <c r="F24" s="153">
        <v>0.57291666666666696</v>
      </c>
      <c r="G24" s="187">
        <v>0.67708333333333304</v>
      </c>
      <c r="H24" s="194">
        <f t="shared" si="0"/>
        <v>0.18749999999999994</v>
      </c>
      <c r="I24" s="174">
        <f t="shared" si="3"/>
        <v>0.10416666666666607</v>
      </c>
      <c r="J24" s="195">
        <f t="shared" si="1"/>
        <v>0.29166666666666602</v>
      </c>
      <c r="K24" s="60">
        <f t="shared" si="2"/>
        <v>-6.6613381477509392E-16</v>
      </c>
    </row>
    <row r="25" spans="1:11" ht="20.100000000000001" customHeight="1" x14ac:dyDescent="0.25">
      <c r="A25" s="257"/>
      <c r="B25" s="24">
        <f t="shared" si="5"/>
        <v>41098</v>
      </c>
      <c r="C25" s="150">
        <f t="shared" si="5"/>
        <v>41525</v>
      </c>
      <c r="D25" s="166">
        <v>0.35416666666666702</v>
      </c>
      <c r="E25" s="153">
        <v>0.54166666666666696</v>
      </c>
      <c r="F25" s="153">
        <v>0.57291666666666696</v>
      </c>
      <c r="G25" s="187">
        <v>0.67708333333333304</v>
      </c>
      <c r="H25" s="194">
        <f t="shared" si="0"/>
        <v>0.18749999999999994</v>
      </c>
      <c r="I25" s="174">
        <f t="shared" si="3"/>
        <v>0.10416666666666607</v>
      </c>
      <c r="J25" s="195">
        <f t="shared" si="1"/>
        <v>0.29166666666666602</v>
      </c>
      <c r="K25" s="60">
        <f t="shared" si="2"/>
        <v>-6.6613381477509392E-16</v>
      </c>
    </row>
    <row r="26" spans="1:11" ht="20.100000000000001" customHeight="1" x14ac:dyDescent="0.25">
      <c r="A26" s="257"/>
      <c r="B26" s="24">
        <f t="shared" si="5"/>
        <v>41099</v>
      </c>
      <c r="C26" s="150">
        <f t="shared" si="5"/>
        <v>41526</v>
      </c>
      <c r="D26" s="166">
        <v>0.35416666666666702</v>
      </c>
      <c r="E26" s="153">
        <v>0.54166666666666696</v>
      </c>
      <c r="F26" s="153">
        <v>0.57291666666666696</v>
      </c>
      <c r="G26" s="187">
        <v>0.67708333333333304</v>
      </c>
      <c r="H26" s="194">
        <f t="shared" si="0"/>
        <v>0.18749999999999994</v>
      </c>
      <c r="I26" s="174">
        <f t="shared" si="3"/>
        <v>0.10416666666666607</v>
      </c>
      <c r="J26" s="195">
        <f t="shared" si="1"/>
        <v>0.29166666666666602</v>
      </c>
      <c r="K26" s="60">
        <f t="shared" si="2"/>
        <v>-6.6613381477509392E-16</v>
      </c>
    </row>
    <row r="27" spans="1:11" ht="20.100000000000001" customHeight="1" x14ac:dyDescent="0.25">
      <c r="A27" s="257"/>
      <c r="B27" s="24">
        <f t="shared" si="5"/>
        <v>41100</v>
      </c>
      <c r="C27" s="150">
        <f t="shared" si="5"/>
        <v>41527</v>
      </c>
      <c r="D27" s="166">
        <v>0.35416666666666702</v>
      </c>
      <c r="E27" s="153">
        <v>0.54166666666666663</v>
      </c>
      <c r="F27" s="153">
        <v>0.57291666666666663</v>
      </c>
      <c r="G27" s="187">
        <v>0.67708333333333304</v>
      </c>
      <c r="H27" s="194">
        <f t="shared" si="0"/>
        <v>0.18749999999999961</v>
      </c>
      <c r="I27" s="174">
        <f t="shared" si="3"/>
        <v>0.10416666666666641</v>
      </c>
      <c r="J27" s="195">
        <f t="shared" si="1"/>
        <v>0.29166666666666602</v>
      </c>
      <c r="K27" s="60">
        <f t="shared" si="2"/>
        <v>-6.6613381477509392E-16</v>
      </c>
    </row>
    <row r="28" spans="1:11" ht="20.100000000000001" customHeight="1" x14ac:dyDescent="0.25">
      <c r="A28" s="257"/>
      <c r="B28" s="24">
        <f t="shared" si="5"/>
        <v>41101</v>
      </c>
      <c r="C28" s="150">
        <f t="shared" si="5"/>
        <v>41528</v>
      </c>
      <c r="D28" s="166">
        <v>0.35416666666666702</v>
      </c>
      <c r="E28" s="153">
        <v>0.54166666666666696</v>
      </c>
      <c r="F28" s="153">
        <v>0.57291666666666696</v>
      </c>
      <c r="G28" s="187">
        <v>0.67708333333333304</v>
      </c>
      <c r="H28" s="194">
        <f t="shared" si="0"/>
        <v>0.18749999999999994</v>
      </c>
      <c r="I28" s="174">
        <f t="shared" si="3"/>
        <v>0.10416666666666607</v>
      </c>
      <c r="J28" s="195">
        <f t="shared" si="1"/>
        <v>0.29166666666666602</v>
      </c>
      <c r="K28" s="60">
        <f t="shared" si="2"/>
        <v>-6.6613381477509392E-16</v>
      </c>
    </row>
    <row r="29" spans="1:11" ht="20.100000000000001" customHeight="1" x14ac:dyDescent="0.25">
      <c r="A29" s="257"/>
      <c r="B29" s="24">
        <f t="shared" si="5"/>
        <v>41102</v>
      </c>
      <c r="C29" s="150">
        <f t="shared" si="5"/>
        <v>41529</v>
      </c>
      <c r="D29" s="166">
        <v>0.35416666666666702</v>
      </c>
      <c r="E29" s="153">
        <v>0.54166666666666696</v>
      </c>
      <c r="F29" s="153">
        <v>0.57291666666666696</v>
      </c>
      <c r="G29" s="187">
        <v>0.67708333333333304</v>
      </c>
      <c r="H29" s="194">
        <f t="shared" si="0"/>
        <v>0.18749999999999994</v>
      </c>
      <c r="I29" s="174">
        <f t="shared" si="3"/>
        <v>0.10416666666666607</v>
      </c>
      <c r="J29" s="195">
        <f t="shared" si="1"/>
        <v>0.29166666666666602</v>
      </c>
      <c r="K29" s="60">
        <f t="shared" si="2"/>
        <v>-6.6613381477509392E-16</v>
      </c>
    </row>
    <row r="30" spans="1:11" ht="20.100000000000001" customHeight="1" x14ac:dyDescent="0.25">
      <c r="A30" s="257"/>
      <c r="B30" s="24">
        <f t="shared" si="5"/>
        <v>41103</v>
      </c>
      <c r="C30" s="150">
        <f t="shared" si="5"/>
        <v>41530</v>
      </c>
      <c r="D30" s="166">
        <v>0.35416666666666702</v>
      </c>
      <c r="E30" s="153">
        <v>0.54166666666666696</v>
      </c>
      <c r="F30" s="153">
        <v>0.57291666666666696</v>
      </c>
      <c r="G30" s="187">
        <v>0.67708333333333304</v>
      </c>
      <c r="H30" s="194">
        <f t="shared" si="0"/>
        <v>0.18749999999999994</v>
      </c>
      <c r="I30" s="174">
        <f t="shared" si="3"/>
        <v>0.10416666666666607</v>
      </c>
      <c r="J30" s="195">
        <f t="shared" si="1"/>
        <v>0.29166666666666602</v>
      </c>
      <c r="K30" s="60">
        <f t="shared" si="2"/>
        <v>-6.6613381477509392E-16</v>
      </c>
    </row>
    <row r="31" spans="1:11" ht="20.100000000000001" customHeight="1" x14ac:dyDescent="0.25">
      <c r="A31" s="257"/>
      <c r="B31" s="24">
        <f t="shared" si="5"/>
        <v>41104</v>
      </c>
      <c r="C31" s="150">
        <f t="shared" si="5"/>
        <v>41531</v>
      </c>
      <c r="D31" s="166">
        <v>0.35416666666666702</v>
      </c>
      <c r="E31" s="153">
        <v>0.54166666666666696</v>
      </c>
      <c r="F31" s="153">
        <v>0.57291666666666696</v>
      </c>
      <c r="G31" s="187">
        <v>0.67708333333333304</v>
      </c>
      <c r="H31" s="194">
        <f t="shared" si="0"/>
        <v>0.18749999999999994</v>
      </c>
      <c r="I31" s="174">
        <f t="shared" si="3"/>
        <v>0.10416666666666607</v>
      </c>
      <c r="J31" s="195">
        <f t="shared" si="1"/>
        <v>0.29166666666666602</v>
      </c>
      <c r="K31" s="60">
        <f t="shared" si="2"/>
        <v>-6.6613381477509392E-16</v>
      </c>
    </row>
    <row r="32" spans="1:11" ht="20.100000000000001" customHeight="1" x14ac:dyDescent="0.25">
      <c r="A32" s="257"/>
      <c r="B32" s="24">
        <f t="shared" si="5"/>
        <v>41105</v>
      </c>
      <c r="C32" s="150">
        <f t="shared" si="5"/>
        <v>41532</v>
      </c>
      <c r="D32" s="166">
        <v>0.35416666666666702</v>
      </c>
      <c r="E32" s="153">
        <v>0.54166666666666696</v>
      </c>
      <c r="F32" s="153">
        <v>0.57291666666666696</v>
      </c>
      <c r="G32" s="187">
        <v>0.67708333333333304</v>
      </c>
      <c r="H32" s="194">
        <f t="shared" si="0"/>
        <v>0.18749999999999994</v>
      </c>
      <c r="I32" s="174">
        <f t="shared" si="3"/>
        <v>0.10416666666666607</v>
      </c>
      <c r="J32" s="195">
        <f t="shared" si="1"/>
        <v>0.29166666666666602</v>
      </c>
      <c r="K32" s="60">
        <f t="shared" si="2"/>
        <v>-6.6613381477509392E-16</v>
      </c>
    </row>
    <row r="33" spans="1:12" ht="20.100000000000001" customHeight="1" x14ac:dyDescent="0.25">
      <c r="A33" s="257"/>
      <c r="B33" s="24">
        <f t="shared" si="5"/>
        <v>41106</v>
      </c>
      <c r="C33" s="150">
        <f t="shared" si="5"/>
        <v>41533</v>
      </c>
      <c r="D33" s="166">
        <v>0.35416666666666702</v>
      </c>
      <c r="E33" s="153">
        <v>0.54166666666666696</v>
      </c>
      <c r="F33" s="153">
        <v>0.57291666666666696</v>
      </c>
      <c r="G33" s="187">
        <v>0.67708333333333304</v>
      </c>
      <c r="H33" s="194">
        <f t="shared" si="0"/>
        <v>0.18749999999999994</v>
      </c>
      <c r="I33" s="174">
        <f t="shared" si="3"/>
        <v>0.10416666666666607</v>
      </c>
      <c r="J33" s="195">
        <f t="shared" si="1"/>
        <v>0.29166666666666602</v>
      </c>
      <c r="K33" s="60">
        <f t="shared" si="2"/>
        <v>-6.6613381477509392E-16</v>
      </c>
    </row>
    <row r="34" spans="1:12" ht="20.100000000000001" customHeight="1" x14ac:dyDescent="0.25">
      <c r="A34" s="257"/>
      <c r="B34" s="24">
        <f t="shared" si="5"/>
        <v>41107</v>
      </c>
      <c r="C34" s="150">
        <f t="shared" si="5"/>
        <v>41534</v>
      </c>
      <c r="D34" s="166">
        <v>0.35416666666666702</v>
      </c>
      <c r="E34" s="153">
        <v>0.54166666666666696</v>
      </c>
      <c r="F34" s="153">
        <v>0.57291666666666696</v>
      </c>
      <c r="G34" s="187">
        <v>0.67708333333333304</v>
      </c>
      <c r="H34" s="194">
        <f t="shared" si="0"/>
        <v>0.18749999999999994</v>
      </c>
      <c r="I34" s="174">
        <f t="shared" si="3"/>
        <v>0.10416666666666607</v>
      </c>
      <c r="J34" s="195">
        <f t="shared" si="1"/>
        <v>0.29166666666666602</v>
      </c>
      <c r="K34" s="60">
        <f t="shared" si="2"/>
        <v>-6.6613381477509392E-16</v>
      </c>
    </row>
    <row r="35" spans="1:12" ht="20.100000000000001" customHeight="1" x14ac:dyDescent="0.25">
      <c r="A35" s="257"/>
      <c r="B35" s="24">
        <f>B34+1</f>
        <v>41108</v>
      </c>
      <c r="C35" s="150">
        <f t="shared" ref="C35:C36" si="6">C34+1</f>
        <v>41535</v>
      </c>
      <c r="D35" s="166">
        <v>0.35416666666666702</v>
      </c>
      <c r="E35" s="153">
        <v>0.54166666666666696</v>
      </c>
      <c r="F35" s="153">
        <v>0.57291666666666696</v>
      </c>
      <c r="G35" s="187">
        <v>0.67708333333333304</v>
      </c>
      <c r="H35" s="194">
        <f t="shared" si="0"/>
        <v>0.18749999999999994</v>
      </c>
      <c r="I35" s="174">
        <f t="shared" si="3"/>
        <v>0.10416666666666607</v>
      </c>
      <c r="J35" s="195">
        <f t="shared" si="1"/>
        <v>0.29166666666666602</v>
      </c>
      <c r="K35" s="60">
        <f t="shared" si="2"/>
        <v>-6.6613381477509392E-16</v>
      </c>
    </row>
    <row r="36" spans="1:12" ht="20.100000000000001" customHeight="1" thickBot="1" x14ac:dyDescent="0.3">
      <c r="A36" s="258"/>
      <c r="B36" s="171">
        <f t="shared" ref="B36" si="7">B35+1</f>
        <v>41109</v>
      </c>
      <c r="C36" s="172">
        <f t="shared" si="6"/>
        <v>41536</v>
      </c>
      <c r="D36" s="167">
        <v>0.35416666666666669</v>
      </c>
      <c r="E36" s="154">
        <v>0.54166666666666663</v>
      </c>
      <c r="F36" s="154">
        <v>0.57291666666666663</v>
      </c>
      <c r="G36" s="188">
        <v>0.67708333333333304</v>
      </c>
      <c r="H36" s="196">
        <f t="shared" si="0"/>
        <v>0.18749999999999994</v>
      </c>
      <c r="I36" s="175">
        <f t="shared" si="3"/>
        <v>0.10416666666666641</v>
      </c>
      <c r="J36" s="197">
        <f t="shared" si="1"/>
        <v>0.29166666666666635</v>
      </c>
      <c r="K36" s="61">
        <f t="shared" si="2"/>
        <v>0</v>
      </c>
    </row>
    <row r="37" spans="1:12" ht="16.5" thickBot="1" x14ac:dyDescent="0.3">
      <c r="B37" s="276" t="s">
        <v>25</v>
      </c>
      <c r="C37" s="277"/>
      <c r="D37" s="277"/>
      <c r="E37" s="277"/>
      <c r="F37" s="277"/>
      <c r="G37" s="277"/>
      <c r="H37" s="277"/>
      <c r="I37" s="277"/>
      <c r="J37" s="277"/>
      <c r="K37" s="168">
        <f>SUM(K6:K36)</f>
        <v>-1.532107773982716E-14</v>
      </c>
      <c r="L37" s="159" t="s">
        <v>48</v>
      </c>
    </row>
    <row r="38" spans="1:12" ht="16.5" thickBot="1" x14ac:dyDescent="0.3">
      <c r="C38" s="4"/>
    </row>
    <row r="39" spans="1:12" x14ac:dyDescent="0.25">
      <c r="B39" s="280" t="s">
        <v>49</v>
      </c>
      <c r="C39" s="278" t="s">
        <v>50</v>
      </c>
      <c r="D39" s="160">
        <v>0</v>
      </c>
      <c r="E39" s="157" t="s">
        <v>51</v>
      </c>
    </row>
    <row r="40" spans="1:12" ht="16.5" thickBot="1" x14ac:dyDescent="0.3">
      <c r="B40" s="281"/>
      <c r="C40" s="279"/>
      <c r="D40" s="161">
        <v>0</v>
      </c>
      <c r="E40" s="158" t="s">
        <v>48</v>
      </c>
    </row>
    <row r="41" spans="1:12" x14ac:dyDescent="0.25">
      <c r="C41" s="4"/>
    </row>
    <row r="42" spans="1:12" x14ac:dyDescent="0.25">
      <c r="C42" s="4"/>
    </row>
    <row r="43" spans="1:12" x14ac:dyDescent="0.25">
      <c r="C43" s="4"/>
    </row>
    <row r="44" spans="1:12" x14ac:dyDescent="0.25">
      <c r="C44" s="4"/>
    </row>
    <row r="45" spans="1:12" x14ac:dyDescent="0.25">
      <c r="C45" s="4"/>
    </row>
    <row r="46" spans="1:12" x14ac:dyDescent="0.25">
      <c r="C46" s="4"/>
    </row>
    <row r="47" spans="1:12" x14ac:dyDescent="0.25">
      <c r="C47" s="4"/>
    </row>
    <row r="48" spans="1:12" x14ac:dyDescent="0.25">
      <c r="C48" s="4"/>
    </row>
    <row r="49" spans="3:3" x14ac:dyDescent="0.25">
      <c r="C49" s="4"/>
    </row>
    <row r="50" spans="3:3" x14ac:dyDescent="0.25">
      <c r="C50" s="4"/>
    </row>
    <row r="51" spans="3:3" x14ac:dyDescent="0.25">
      <c r="C51" s="4"/>
    </row>
    <row r="52" spans="3:3" x14ac:dyDescent="0.25">
      <c r="C52" s="4"/>
    </row>
    <row r="53" spans="3:3" x14ac:dyDescent="0.25">
      <c r="C53" s="4"/>
    </row>
    <row r="54" spans="3:3" x14ac:dyDescent="0.25">
      <c r="C54" s="4"/>
    </row>
    <row r="55" spans="3:3" x14ac:dyDescent="0.25">
      <c r="C55" s="4"/>
    </row>
    <row r="56" spans="3:3" x14ac:dyDescent="0.25">
      <c r="C56" s="4"/>
    </row>
    <row r="57" spans="3:3" x14ac:dyDescent="0.25">
      <c r="C57" s="4"/>
    </row>
    <row r="58" spans="3:3" x14ac:dyDescent="0.25">
      <c r="C58" s="4"/>
    </row>
    <row r="59" spans="3:3" x14ac:dyDescent="0.25">
      <c r="C59" s="4"/>
    </row>
    <row r="60" spans="3:3" x14ac:dyDescent="0.25">
      <c r="C60" s="4"/>
    </row>
    <row r="61" spans="3:3" x14ac:dyDescent="0.25">
      <c r="C61" s="4"/>
    </row>
    <row r="62" spans="3:3" x14ac:dyDescent="0.25">
      <c r="C62" s="4"/>
    </row>
    <row r="63" spans="3:3" x14ac:dyDescent="0.25">
      <c r="C63" s="4"/>
    </row>
    <row r="64" spans="3:3" x14ac:dyDescent="0.25">
      <c r="C64" s="4"/>
    </row>
    <row r="65" spans="3:3" x14ac:dyDescent="0.25">
      <c r="C65" s="4"/>
    </row>
    <row r="66" spans="3:3" x14ac:dyDescent="0.25">
      <c r="C66" s="4"/>
    </row>
    <row r="67" spans="3:3" x14ac:dyDescent="0.25">
      <c r="C67" s="4"/>
    </row>
    <row r="68" spans="3:3" x14ac:dyDescent="0.25">
      <c r="C68" s="4"/>
    </row>
    <row r="69" spans="3:3" x14ac:dyDescent="0.25">
      <c r="C69" s="4"/>
    </row>
    <row r="70" spans="3:3" x14ac:dyDescent="0.25">
      <c r="C70" s="4"/>
    </row>
    <row r="71" spans="3:3" x14ac:dyDescent="0.25">
      <c r="C71" s="4"/>
    </row>
    <row r="72" spans="3:3" x14ac:dyDescent="0.25">
      <c r="C72" s="4"/>
    </row>
    <row r="73" spans="3:3" x14ac:dyDescent="0.25">
      <c r="C73" s="4"/>
    </row>
    <row r="74" spans="3:3" x14ac:dyDescent="0.25">
      <c r="C74" s="4"/>
    </row>
    <row r="75" spans="3:3" x14ac:dyDescent="0.25">
      <c r="C75" s="4"/>
    </row>
    <row r="76" spans="3:3" x14ac:dyDescent="0.25">
      <c r="C76" s="4"/>
    </row>
    <row r="77" spans="3:3" x14ac:dyDescent="0.25">
      <c r="C77" s="4"/>
    </row>
    <row r="78" spans="3:3" x14ac:dyDescent="0.25">
      <c r="C78" s="4"/>
    </row>
    <row r="79" spans="3:3" x14ac:dyDescent="0.25">
      <c r="C79" s="4"/>
    </row>
    <row r="80" spans="3:3" x14ac:dyDescent="0.25">
      <c r="C80" s="4"/>
    </row>
    <row r="81" spans="3:3" x14ac:dyDescent="0.25">
      <c r="C81" s="4"/>
    </row>
    <row r="82" spans="3:3" x14ac:dyDescent="0.25">
      <c r="C82" s="4"/>
    </row>
    <row r="83" spans="3:3" x14ac:dyDescent="0.25">
      <c r="C83" s="4"/>
    </row>
    <row r="84" spans="3:3" x14ac:dyDescent="0.25">
      <c r="C84" s="4"/>
    </row>
    <row r="85" spans="3:3" x14ac:dyDescent="0.25">
      <c r="C85" s="4"/>
    </row>
    <row r="86" spans="3:3" x14ac:dyDescent="0.25">
      <c r="C86" s="4"/>
    </row>
    <row r="87" spans="3:3" x14ac:dyDescent="0.25">
      <c r="C87" s="4"/>
    </row>
    <row r="88" spans="3:3" x14ac:dyDescent="0.25">
      <c r="C88" s="4"/>
    </row>
    <row r="89" spans="3:3" x14ac:dyDescent="0.25">
      <c r="C89" s="4"/>
    </row>
    <row r="90" spans="3:3" x14ac:dyDescent="0.25">
      <c r="C90" s="4"/>
    </row>
    <row r="91" spans="3:3" x14ac:dyDescent="0.25">
      <c r="C91" s="4"/>
    </row>
    <row r="92" spans="3:3" x14ac:dyDescent="0.25">
      <c r="C92" s="4"/>
    </row>
    <row r="93" spans="3:3" x14ac:dyDescent="0.25">
      <c r="C93" s="4"/>
    </row>
    <row r="94" spans="3:3" x14ac:dyDescent="0.25">
      <c r="C94" s="4"/>
    </row>
    <row r="95" spans="3:3" x14ac:dyDescent="0.25">
      <c r="C95" s="4"/>
    </row>
    <row r="96" spans="3:3" x14ac:dyDescent="0.25">
      <c r="C96" s="4"/>
    </row>
    <row r="97" spans="3:3" x14ac:dyDescent="0.25">
      <c r="C97" s="4"/>
    </row>
    <row r="98" spans="3:3" x14ac:dyDescent="0.25">
      <c r="C98" s="4"/>
    </row>
    <row r="99" spans="3:3" x14ac:dyDescent="0.25">
      <c r="C99" s="4"/>
    </row>
    <row r="100" spans="3:3" x14ac:dyDescent="0.25">
      <c r="C100" s="4"/>
    </row>
  </sheetData>
  <mergeCells count="6">
    <mergeCell ref="A1:K1"/>
    <mergeCell ref="A6:A16"/>
    <mergeCell ref="A17:A36"/>
    <mergeCell ref="B37:J37"/>
    <mergeCell ref="B39:B40"/>
    <mergeCell ref="C39:C40"/>
  </mergeCells>
  <conditionalFormatting sqref="K6:K36">
    <cfRule type="cellIs" dxfId="58" priority="13" operator="equal">
      <formula>"abs"</formula>
    </cfRule>
    <cfRule type="cellIs" dxfId="57" priority="24" stopIfTrue="1" operator="equal">
      <formula>""</formula>
    </cfRule>
    <cfRule type="cellIs" dxfId="56" priority="25" stopIfTrue="1" operator="lessThan">
      <formula>0</formula>
    </cfRule>
    <cfRule type="cellIs" dxfId="55" priority="26" stopIfTrue="1" operator="greaterThan">
      <formula>0</formula>
    </cfRule>
  </conditionalFormatting>
  <conditionalFormatting sqref="I16:J16 H14:H16">
    <cfRule type="expression" dxfId="54" priority="23" stopIfTrue="1">
      <formula>MONTH($B$14)&lt;&gt;$D$3</formula>
    </cfRule>
  </conditionalFormatting>
  <conditionalFormatting sqref="I15:J15">
    <cfRule type="expression" dxfId="53" priority="22" stopIfTrue="1">
      <formula>MONTH($B$14)&lt;&gt;$D$3</formula>
    </cfRule>
  </conditionalFormatting>
  <conditionalFormatting sqref="I14:J14">
    <cfRule type="expression" dxfId="52" priority="21" stopIfTrue="1">
      <formula>MONTH($B$14)&lt;&gt;$D$3</formula>
    </cfRule>
  </conditionalFormatting>
  <conditionalFormatting sqref="B14:C14">
    <cfRule type="expression" dxfId="51" priority="20" stopIfTrue="1">
      <formula>MONTH($B$14)&lt;&gt;$D$3</formula>
    </cfRule>
  </conditionalFormatting>
  <conditionalFormatting sqref="B15:C15">
    <cfRule type="expression" dxfId="50" priority="19" stopIfTrue="1">
      <formula>MONTH($B$15)&lt;&gt;$D$3</formula>
    </cfRule>
  </conditionalFormatting>
  <conditionalFormatting sqref="B16:C16">
    <cfRule type="expression" dxfId="49" priority="18" stopIfTrue="1">
      <formula>MONTH($B$16)&lt;&gt;$D$3</formula>
    </cfRule>
  </conditionalFormatting>
  <conditionalFormatting sqref="D6:D36">
    <cfRule type="cellIs" dxfId="48" priority="4" operator="notEqual">
      <formula>0.354166666666667</formula>
    </cfRule>
  </conditionalFormatting>
  <conditionalFormatting sqref="E6:E36">
    <cfRule type="cellIs" dxfId="47" priority="3" operator="notEqual">
      <formula>0.541666666666667</formula>
    </cfRule>
  </conditionalFormatting>
  <conditionalFormatting sqref="F6:F36">
    <cfRule type="cellIs" dxfId="46" priority="2" operator="notEqual">
      <formula>0.572916666666667</formula>
    </cfRule>
  </conditionalFormatting>
  <conditionalFormatting sqref="G6:G36">
    <cfRule type="cellIs" dxfId="45" priority="1" operator="notEqual">
      <formula>0.677083333333333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source!$C$1:$C$18</xm:f>
          </x14:formula1>
          <xm:sqref>A1</xm:sqref>
        </x14:dataValidation>
        <x14:dataValidation type="list" allowBlank="1" showInputMessage="1" showErrorMessage="1">
          <x14:formula1>
            <xm:f>source!$E$1:$E$3</xm:f>
          </x14:formula1>
          <xm:sqref>L37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N100"/>
  <sheetViews>
    <sheetView showZeros="0" topLeftCell="A22" workbookViewId="0">
      <selection activeCell="D40" sqref="D40:D41"/>
    </sheetView>
  </sheetViews>
  <sheetFormatPr baseColWidth="10" defaultRowHeight="15.75" x14ac:dyDescent="0.25"/>
  <cols>
    <col min="1" max="1" width="2.625" style="1" bestFit="1" customWidth="1"/>
    <col min="2" max="2" width="9.75" style="70" customWidth="1"/>
    <col min="3" max="3" width="8.875" style="1" bestFit="1" customWidth="1"/>
    <col min="4" max="8" width="11" style="1"/>
    <col min="9" max="9" width="11" style="9"/>
    <col min="10" max="10" width="11" style="8"/>
    <col min="11" max="11" width="11.375" style="1" bestFit="1" customWidth="1"/>
    <col min="12" max="12" width="11" style="1"/>
    <col min="13" max="13" width="12.875" style="1" bestFit="1" customWidth="1"/>
    <col min="14" max="16384" width="11" style="1"/>
  </cols>
  <sheetData>
    <row r="1" spans="1:14" ht="20.25" customHeight="1" thickBot="1" x14ac:dyDescent="0.3">
      <c r="A1" s="253" t="s">
        <v>11</v>
      </c>
      <c r="B1" s="254"/>
      <c r="C1" s="254"/>
      <c r="D1" s="254"/>
      <c r="E1" s="254"/>
      <c r="F1" s="254"/>
      <c r="G1" s="254"/>
      <c r="H1" s="254"/>
      <c r="I1" s="254"/>
      <c r="J1" s="254"/>
      <c r="K1" s="255"/>
    </row>
    <row r="2" spans="1:14" ht="16.5" thickBot="1" x14ac:dyDescent="0.3"/>
    <row r="3" spans="1:14" ht="16.5" thickBot="1" x14ac:dyDescent="0.3">
      <c r="B3" s="71" t="s">
        <v>13</v>
      </c>
      <c r="C3" s="74">
        <v>21</v>
      </c>
      <c r="D3" s="10">
        <f>CAROLE!D3</f>
        <v>6</v>
      </c>
      <c r="E3" s="11">
        <f>CAROLE!E3</f>
        <v>2016</v>
      </c>
      <c r="F3" s="118" t="s">
        <v>14</v>
      </c>
      <c r="G3" s="74">
        <v>20</v>
      </c>
      <c r="H3" s="10">
        <f>CAROLE!H3</f>
        <v>7</v>
      </c>
      <c r="I3" s="11">
        <f>CAROLE!I3</f>
        <v>2016</v>
      </c>
      <c r="J3" s="53" t="s">
        <v>26</v>
      </c>
      <c r="K3" s="66">
        <v>0.29166666666666669</v>
      </c>
    </row>
    <row r="4" spans="1:14" ht="16.5" thickBot="1" x14ac:dyDescent="0.3"/>
    <row r="5" spans="1:14" s="2" customFormat="1" ht="48" thickBot="1" x14ac:dyDescent="0.3">
      <c r="A5" s="14"/>
      <c r="B5" s="72" t="s">
        <v>23</v>
      </c>
      <c r="C5" s="25" t="s">
        <v>24</v>
      </c>
      <c r="D5" s="26" t="s">
        <v>15</v>
      </c>
      <c r="E5" s="29" t="s">
        <v>17</v>
      </c>
      <c r="F5" s="34" t="s">
        <v>16</v>
      </c>
      <c r="G5" s="185" t="s">
        <v>18</v>
      </c>
      <c r="H5" s="190" t="s">
        <v>20</v>
      </c>
      <c r="I5" s="13" t="s">
        <v>22</v>
      </c>
      <c r="J5" s="191" t="s">
        <v>19</v>
      </c>
      <c r="K5" s="151" t="s">
        <v>21</v>
      </c>
    </row>
    <row r="6" spans="1:14" ht="20.100000000000001" customHeight="1" x14ac:dyDescent="0.25">
      <c r="A6" s="256">
        <f>D3</f>
        <v>6</v>
      </c>
      <c r="B6" s="20">
        <f>DATE($E$3,$D$3,21)</f>
        <v>41080</v>
      </c>
      <c r="C6" s="148">
        <f>DATE($E$3,$D$3,21)</f>
        <v>41080</v>
      </c>
      <c r="D6" s="165">
        <v>0.35416666666666669</v>
      </c>
      <c r="E6" s="152">
        <v>0.54166666666666663</v>
      </c>
      <c r="F6" s="152">
        <v>0.57291666666666663</v>
      </c>
      <c r="G6" s="186">
        <v>0.67708333333333304</v>
      </c>
      <c r="H6" s="192">
        <f t="shared" ref="H6:H36" si="0">E6-D6</f>
        <v>0.18749999999999994</v>
      </c>
      <c r="I6" s="173">
        <f>G6-F6</f>
        <v>0.10416666666666641</v>
      </c>
      <c r="J6" s="193">
        <f t="shared" ref="J6:J36" si="1">H6+I6</f>
        <v>0.29166666666666635</v>
      </c>
      <c r="K6" s="59">
        <f t="shared" ref="K6:K36" si="2">J6-$K$3</f>
        <v>0</v>
      </c>
    </row>
    <row r="7" spans="1:14" ht="20.100000000000001" customHeight="1" x14ac:dyDescent="0.25">
      <c r="A7" s="257"/>
      <c r="B7" s="21">
        <f>B6+1</f>
        <v>41081</v>
      </c>
      <c r="C7" s="149">
        <f>C6+1</f>
        <v>41081</v>
      </c>
      <c r="D7" s="166">
        <v>0.35416666666666669</v>
      </c>
      <c r="E7" s="153">
        <v>0.54166666666666663</v>
      </c>
      <c r="F7" s="153">
        <v>0.57291666666666663</v>
      </c>
      <c r="G7" s="187">
        <v>0.67708333333333337</v>
      </c>
      <c r="H7" s="194">
        <f t="shared" si="0"/>
        <v>0.18749999999999994</v>
      </c>
      <c r="I7" s="174">
        <f t="shared" ref="I7:I36" si="3">G7-F7</f>
        <v>0.10416666666666674</v>
      </c>
      <c r="J7" s="195">
        <f t="shared" si="1"/>
        <v>0.29166666666666669</v>
      </c>
      <c r="K7" s="60">
        <f t="shared" si="2"/>
        <v>0</v>
      </c>
      <c r="M7" s="6"/>
      <c r="N7" s="6"/>
    </row>
    <row r="8" spans="1:14" ht="20.100000000000001" customHeight="1" x14ac:dyDescent="0.25">
      <c r="A8" s="257"/>
      <c r="B8" s="21">
        <f t="shared" ref="B8:C16" si="4">B7+1</f>
        <v>41082</v>
      </c>
      <c r="C8" s="149">
        <f t="shared" si="4"/>
        <v>41082</v>
      </c>
      <c r="D8" s="166">
        <v>0.35416666666666669</v>
      </c>
      <c r="E8" s="153">
        <v>0.54166666666666663</v>
      </c>
      <c r="F8" s="153">
        <v>0.57291666666666663</v>
      </c>
      <c r="G8" s="187">
        <v>0.67708333333333304</v>
      </c>
      <c r="H8" s="194">
        <f t="shared" si="0"/>
        <v>0.18749999999999994</v>
      </c>
      <c r="I8" s="174">
        <f t="shared" si="3"/>
        <v>0.10416666666666641</v>
      </c>
      <c r="J8" s="195">
        <f t="shared" si="1"/>
        <v>0.29166666666666635</v>
      </c>
      <c r="K8" s="60">
        <f t="shared" si="2"/>
        <v>0</v>
      </c>
      <c r="L8" s="7"/>
      <c r="M8" s="7"/>
    </row>
    <row r="9" spans="1:14" ht="20.100000000000001" customHeight="1" x14ac:dyDescent="0.25">
      <c r="A9" s="257"/>
      <c r="B9" s="21">
        <f t="shared" si="4"/>
        <v>41083</v>
      </c>
      <c r="C9" s="149">
        <f t="shared" si="4"/>
        <v>41083</v>
      </c>
      <c r="D9" s="166">
        <v>0.35416666666666669</v>
      </c>
      <c r="E9" s="153">
        <v>0.54166666666666663</v>
      </c>
      <c r="F9" s="153">
        <v>0.57291666666666663</v>
      </c>
      <c r="G9" s="187">
        <v>0.67708333333333304</v>
      </c>
      <c r="H9" s="194">
        <f t="shared" si="0"/>
        <v>0.18749999999999994</v>
      </c>
      <c r="I9" s="174">
        <f t="shared" si="3"/>
        <v>0.10416666666666641</v>
      </c>
      <c r="J9" s="195">
        <f t="shared" si="1"/>
        <v>0.29166666666666635</v>
      </c>
      <c r="K9" s="60">
        <f t="shared" si="2"/>
        <v>0</v>
      </c>
      <c r="L9" s="49"/>
      <c r="M9" s="7"/>
    </row>
    <row r="10" spans="1:14" ht="20.100000000000001" customHeight="1" x14ac:dyDescent="0.25">
      <c r="A10" s="257"/>
      <c r="B10" s="21">
        <f t="shared" si="4"/>
        <v>41084</v>
      </c>
      <c r="C10" s="149">
        <f t="shared" si="4"/>
        <v>41084</v>
      </c>
      <c r="D10" s="166">
        <v>0.35416666666666702</v>
      </c>
      <c r="E10" s="153">
        <v>0.54166666666666696</v>
      </c>
      <c r="F10" s="153">
        <v>0.57291666666666696</v>
      </c>
      <c r="G10" s="187">
        <v>0.67708333333333304</v>
      </c>
      <c r="H10" s="194">
        <f t="shared" si="0"/>
        <v>0.18749999999999994</v>
      </c>
      <c r="I10" s="174">
        <f t="shared" si="3"/>
        <v>0.10416666666666607</v>
      </c>
      <c r="J10" s="195">
        <f t="shared" si="1"/>
        <v>0.29166666666666602</v>
      </c>
      <c r="K10" s="60">
        <f t="shared" si="2"/>
        <v>-6.6613381477509392E-16</v>
      </c>
    </row>
    <row r="11" spans="1:14" ht="20.100000000000001" customHeight="1" x14ac:dyDescent="0.25">
      <c r="A11" s="257"/>
      <c r="B11" s="21">
        <f t="shared" si="4"/>
        <v>41085</v>
      </c>
      <c r="C11" s="149">
        <f t="shared" si="4"/>
        <v>41085</v>
      </c>
      <c r="D11" s="166">
        <v>0.35416666666666702</v>
      </c>
      <c r="E11" s="153">
        <v>0.54166666666666696</v>
      </c>
      <c r="F11" s="153">
        <v>0.57291666666666696</v>
      </c>
      <c r="G11" s="187">
        <v>0.67708333333333304</v>
      </c>
      <c r="H11" s="194">
        <f t="shared" si="0"/>
        <v>0.18749999999999994</v>
      </c>
      <c r="I11" s="174">
        <f t="shared" si="3"/>
        <v>0.10416666666666607</v>
      </c>
      <c r="J11" s="195">
        <f t="shared" si="1"/>
        <v>0.29166666666666602</v>
      </c>
      <c r="K11" s="60">
        <f t="shared" si="2"/>
        <v>-6.6613381477509392E-16</v>
      </c>
    </row>
    <row r="12" spans="1:14" ht="20.100000000000001" customHeight="1" x14ac:dyDescent="0.25">
      <c r="A12" s="257"/>
      <c r="B12" s="21">
        <f t="shared" si="4"/>
        <v>41086</v>
      </c>
      <c r="C12" s="149">
        <f t="shared" si="4"/>
        <v>41086</v>
      </c>
      <c r="D12" s="166">
        <v>0.35416666666666702</v>
      </c>
      <c r="E12" s="153">
        <v>0.54166666666666696</v>
      </c>
      <c r="F12" s="153">
        <v>0.57291666666666696</v>
      </c>
      <c r="G12" s="187">
        <v>0.67708333333333304</v>
      </c>
      <c r="H12" s="194">
        <f t="shared" si="0"/>
        <v>0.18749999999999994</v>
      </c>
      <c r="I12" s="174">
        <f t="shared" si="3"/>
        <v>0.10416666666666607</v>
      </c>
      <c r="J12" s="195">
        <f t="shared" si="1"/>
        <v>0.29166666666666602</v>
      </c>
      <c r="K12" s="60">
        <f t="shared" si="2"/>
        <v>-6.6613381477509392E-16</v>
      </c>
      <c r="M12" s="3"/>
    </row>
    <row r="13" spans="1:14" ht="20.100000000000001" customHeight="1" x14ac:dyDescent="0.25">
      <c r="A13" s="257"/>
      <c r="B13" s="21">
        <f t="shared" si="4"/>
        <v>41087</v>
      </c>
      <c r="C13" s="149">
        <f t="shared" si="4"/>
        <v>41087</v>
      </c>
      <c r="D13" s="166">
        <v>0.35416666666666702</v>
      </c>
      <c r="E13" s="153">
        <v>0.54166666666666696</v>
      </c>
      <c r="F13" s="153">
        <v>0.57291666666666696</v>
      </c>
      <c r="G13" s="187">
        <v>0.67708333333333304</v>
      </c>
      <c r="H13" s="194">
        <f t="shared" si="0"/>
        <v>0.18749999999999994</v>
      </c>
      <c r="I13" s="174">
        <f t="shared" si="3"/>
        <v>0.10416666666666607</v>
      </c>
      <c r="J13" s="195">
        <f t="shared" si="1"/>
        <v>0.29166666666666602</v>
      </c>
      <c r="K13" s="60">
        <f t="shared" si="2"/>
        <v>-6.6613381477509392E-16</v>
      </c>
      <c r="M13" s="3"/>
    </row>
    <row r="14" spans="1:14" ht="20.100000000000001" customHeight="1" x14ac:dyDescent="0.25">
      <c r="A14" s="257"/>
      <c r="B14" s="21">
        <f t="shared" si="4"/>
        <v>41088</v>
      </c>
      <c r="C14" s="149">
        <f t="shared" si="4"/>
        <v>41088</v>
      </c>
      <c r="D14" s="166">
        <v>0.35416666666666702</v>
      </c>
      <c r="E14" s="153">
        <v>0.54166666666666696</v>
      </c>
      <c r="F14" s="153">
        <v>0.57291666666666696</v>
      </c>
      <c r="G14" s="187">
        <v>0.67708333333333304</v>
      </c>
      <c r="H14" s="194">
        <f t="shared" si="0"/>
        <v>0.18749999999999994</v>
      </c>
      <c r="I14" s="174">
        <f t="shared" si="3"/>
        <v>0.10416666666666607</v>
      </c>
      <c r="J14" s="195">
        <f t="shared" si="1"/>
        <v>0.29166666666666602</v>
      </c>
      <c r="K14" s="60">
        <f t="shared" si="2"/>
        <v>-6.6613381477509392E-16</v>
      </c>
    </row>
    <row r="15" spans="1:14" ht="20.100000000000001" customHeight="1" x14ac:dyDescent="0.25">
      <c r="A15" s="257"/>
      <c r="B15" s="21">
        <f t="shared" si="4"/>
        <v>41089</v>
      </c>
      <c r="C15" s="149">
        <f t="shared" si="4"/>
        <v>41089</v>
      </c>
      <c r="D15" s="166">
        <v>0.35416666666666702</v>
      </c>
      <c r="E15" s="153">
        <v>0.54166666666666696</v>
      </c>
      <c r="F15" s="153">
        <v>0.57291666666666696</v>
      </c>
      <c r="G15" s="187">
        <v>0.67708333333333304</v>
      </c>
      <c r="H15" s="194">
        <f t="shared" si="0"/>
        <v>0.18749999999999994</v>
      </c>
      <c r="I15" s="174">
        <f t="shared" si="3"/>
        <v>0.10416666666666607</v>
      </c>
      <c r="J15" s="195">
        <f t="shared" si="1"/>
        <v>0.29166666666666602</v>
      </c>
      <c r="K15" s="60">
        <f t="shared" si="2"/>
        <v>-6.6613381477509392E-16</v>
      </c>
    </row>
    <row r="16" spans="1:14" ht="20.100000000000001" customHeight="1" thickBot="1" x14ac:dyDescent="0.3">
      <c r="A16" s="258"/>
      <c r="B16" s="163">
        <f t="shared" si="4"/>
        <v>41090</v>
      </c>
      <c r="C16" s="164">
        <f t="shared" si="4"/>
        <v>41090</v>
      </c>
      <c r="D16" s="167">
        <v>0.35416666666666702</v>
      </c>
      <c r="E16" s="154">
        <v>0.54166666666666696</v>
      </c>
      <c r="F16" s="154">
        <v>0.57291666666666696</v>
      </c>
      <c r="G16" s="188">
        <v>0.67708333333333304</v>
      </c>
      <c r="H16" s="196">
        <f t="shared" si="0"/>
        <v>0.18749999999999994</v>
      </c>
      <c r="I16" s="175">
        <f t="shared" si="3"/>
        <v>0.10416666666666607</v>
      </c>
      <c r="J16" s="197">
        <f t="shared" si="1"/>
        <v>0.29166666666666602</v>
      </c>
      <c r="K16" s="61">
        <f t="shared" si="2"/>
        <v>-6.6613381477509392E-16</v>
      </c>
    </row>
    <row r="17" spans="1:11" ht="20.100000000000001" customHeight="1" x14ac:dyDescent="0.25">
      <c r="A17" s="259">
        <f>H3</f>
        <v>7</v>
      </c>
      <c r="B17" s="169">
        <f>DATE($I$3,$H$3,1)</f>
        <v>41090</v>
      </c>
      <c r="C17" s="170">
        <f>DATE($I$3,$G$3+1,1)</f>
        <v>41517</v>
      </c>
      <c r="D17" s="176">
        <v>0.35416666666666702</v>
      </c>
      <c r="E17" s="155">
        <v>0.54166666666666696</v>
      </c>
      <c r="F17" s="155">
        <v>0.57291666666666696</v>
      </c>
      <c r="G17" s="189">
        <v>0.67708333333333337</v>
      </c>
      <c r="H17" s="198">
        <f t="shared" si="0"/>
        <v>0.18749999999999994</v>
      </c>
      <c r="I17" s="177">
        <f t="shared" si="3"/>
        <v>0.10416666666666641</v>
      </c>
      <c r="J17" s="199">
        <f t="shared" si="1"/>
        <v>0.29166666666666635</v>
      </c>
      <c r="K17" s="62">
        <f t="shared" si="2"/>
        <v>0</v>
      </c>
    </row>
    <row r="18" spans="1:11" ht="20.100000000000001" customHeight="1" x14ac:dyDescent="0.25">
      <c r="A18" s="257"/>
      <c r="B18" s="24">
        <f>B17+1</f>
        <v>41091</v>
      </c>
      <c r="C18" s="150">
        <f>C17+1</f>
        <v>41518</v>
      </c>
      <c r="D18" s="166">
        <v>0.35416666666666702</v>
      </c>
      <c r="E18" s="153">
        <v>0.54166666666666696</v>
      </c>
      <c r="F18" s="153">
        <v>0.57291666666666696</v>
      </c>
      <c r="G18" s="187">
        <v>0.67708333333333337</v>
      </c>
      <c r="H18" s="194">
        <f t="shared" si="0"/>
        <v>0.18749999999999994</v>
      </c>
      <c r="I18" s="174">
        <f t="shared" si="3"/>
        <v>0.10416666666666641</v>
      </c>
      <c r="J18" s="195">
        <f t="shared" si="1"/>
        <v>0.29166666666666635</v>
      </c>
      <c r="K18" s="60">
        <f t="shared" si="2"/>
        <v>0</v>
      </c>
    </row>
    <row r="19" spans="1:11" ht="20.100000000000001" customHeight="1" x14ac:dyDescent="0.25">
      <c r="A19" s="257"/>
      <c r="B19" s="24">
        <f t="shared" ref="B19:C34" si="5">B18+1</f>
        <v>41092</v>
      </c>
      <c r="C19" s="150">
        <f t="shared" si="5"/>
        <v>41519</v>
      </c>
      <c r="D19" s="166">
        <v>0.35416666666666702</v>
      </c>
      <c r="E19" s="153">
        <v>0.54166666666666663</v>
      </c>
      <c r="F19" s="153">
        <v>0.57291666666666663</v>
      </c>
      <c r="G19" s="187">
        <v>0.67708333333333337</v>
      </c>
      <c r="H19" s="194">
        <f t="shared" si="0"/>
        <v>0.18749999999999961</v>
      </c>
      <c r="I19" s="174">
        <f t="shared" si="3"/>
        <v>0.10416666666666674</v>
      </c>
      <c r="J19" s="195">
        <f t="shared" si="1"/>
        <v>0.29166666666666635</v>
      </c>
      <c r="K19" s="60">
        <f t="shared" si="2"/>
        <v>0</v>
      </c>
    </row>
    <row r="20" spans="1:11" ht="20.100000000000001" customHeight="1" x14ac:dyDescent="0.25">
      <c r="A20" s="257"/>
      <c r="B20" s="24">
        <f t="shared" si="5"/>
        <v>41093</v>
      </c>
      <c r="C20" s="150">
        <f t="shared" si="5"/>
        <v>41520</v>
      </c>
      <c r="D20" s="166">
        <v>0.35416666666666702</v>
      </c>
      <c r="E20" s="153">
        <v>0.54166666666666696</v>
      </c>
      <c r="F20" s="153">
        <v>0.57291666666666696</v>
      </c>
      <c r="G20" s="187">
        <v>0.67708333333333304</v>
      </c>
      <c r="H20" s="194">
        <f t="shared" si="0"/>
        <v>0.18749999999999994</v>
      </c>
      <c r="I20" s="174">
        <f t="shared" si="3"/>
        <v>0.10416666666666607</v>
      </c>
      <c r="J20" s="195">
        <f t="shared" si="1"/>
        <v>0.29166666666666602</v>
      </c>
      <c r="K20" s="60">
        <f t="shared" si="2"/>
        <v>-6.6613381477509392E-16</v>
      </c>
    </row>
    <row r="21" spans="1:11" ht="20.100000000000001" customHeight="1" x14ac:dyDescent="0.25">
      <c r="A21" s="257"/>
      <c r="B21" s="24">
        <f t="shared" si="5"/>
        <v>41094</v>
      </c>
      <c r="C21" s="150">
        <f t="shared" si="5"/>
        <v>41521</v>
      </c>
      <c r="D21" s="166">
        <v>0.35416666666666702</v>
      </c>
      <c r="E21" s="153">
        <v>0.54166666666666696</v>
      </c>
      <c r="F21" s="153">
        <v>0.57291666666666696</v>
      </c>
      <c r="G21" s="187">
        <v>0.67708333333333304</v>
      </c>
      <c r="H21" s="194">
        <f t="shared" si="0"/>
        <v>0.18749999999999994</v>
      </c>
      <c r="I21" s="174">
        <f t="shared" si="3"/>
        <v>0.10416666666666607</v>
      </c>
      <c r="J21" s="195">
        <f t="shared" si="1"/>
        <v>0.29166666666666602</v>
      </c>
      <c r="K21" s="60">
        <f t="shared" si="2"/>
        <v>-6.6613381477509392E-16</v>
      </c>
    </row>
    <row r="22" spans="1:11" ht="20.100000000000001" customHeight="1" x14ac:dyDescent="0.25">
      <c r="A22" s="257"/>
      <c r="B22" s="24">
        <f t="shared" si="5"/>
        <v>41095</v>
      </c>
      <c r="C22" s="150">
        <f t="shared" si="5"/>
        <v>41522</v>
      </c>
      <c r="D22" s="166">
        <v>0.35416666666666702</v>
      </c>
      <c r="E22" s="153">
        <v>0.54166666666666696</v>
      </c>
      <c r="F22" s="153">
        <v>0.57291666666666696</v>
      </c>
      <c r="G22" s="187">
        <v>0.67708333333333304</v>
      </c>
      <c r="H22" s="194">
        <f t="shared" si="0"/>
        <v>0.18749999999999994</v>
      </c>
      <c r="I22" s="174">
        <f t="shared" si="3"/>
        <v>0.10416666666666607</v>
      </c>
      <c r="J22" s="195">
        <f t="shared" si="1"/>
        <v>0.29166666666666602</v>
      </c>
      <c r="K22" s="60">
        <f t="shared" si="2"/>
        <v>-6.6613381477509392E-16</v>
      </c>
    </row>
    <row r="23" spans="1:11" ht="20.100000000000001" customHeight="1" x14ac:dyDescent="0.25">
      <c r="A23" s="257"/>
      <c r="B23" s="24">
        <f t="shared" si="5"/>
        <v>41096</v>
      </c>
      <c r="C23" s="150">
        <f t="shared" si="5"/>
        <v>41523</v>
      </c>
      <c r="D23" s="166">
        <v>0.35416666666666702</v>
      </c>
      <c r="E23" s="153">
        <v>0.54166666666666696</v>
      </c>
      <c r="F23" s="153">
        <v>0.57291666666666696</v>
      </c>
      <c r="G23" s="187">
        <v>0.67708333333333304</v>
      </c>
      <c r="H23" s="194">
        <f t="shared" si="0"/>
        <v>0.18749999999999994</v>
      </c>
      <c r="I23" s="174">
        <f t="shared" si="3"/>
        <v>0.10416666666666607</v>
      </c>
      <c r="J23" s="195">
        <f t="shared" si="1"/>
        <v>0.29166666666666602</v>
      </c>
      <c r="K23" s="60">
        <f t="shared" si="2"/>
        <v>-6.6613381477509392E-16</v>
      </c>
    </row>
    <row r="24" spans="1:11" ht="20.100000000000001" customHeight="1" x14ac:dyDescent="0.25">
      <c r="A24" s="257"/>
      <c r="B24" s="24">
        <f t="shared" si="5"/>
        <v>41097</v>
      </c>
      <c r="C24" s="150">
        <f t="shared" si="5"/>
        <v>41524</v>
      </c>
      <c r="D24" s="166">
        <v>0.35416666666666702</v>
      </c>
      <c r="E24" s="153">
        <v>0.54166666666666696</v>
      </c>
      <c r="F24" s="153">
        <v>0.57291666666666696</v>
      </c>
      <c r="G24" s="187">
        <v>0.67708333333333304</v>
      </c>
      <c r="H24" s="194">
        <f t="shared" si="0"/>
        <v>0.18749999999999994</v>
      </c>
      <c r="I24" s="174">
        <f t="shared" si="3"/>
        <v>0.10416666666666607</v>
      </c>
      <c r="J24" s="195">
        <f t="shared" si="1"/>
        <v>0.29166666666666602</v>
      </c>
      <c r="K24" s="60">
        <f t="shared" si="2"/>
        <v>-6.6613381477509392E-16</v>
      </c>
    </row>
    <row r="25" spans="1:11" ht="20.100000000000001" customHeight="1" x14ac:dyDescent="0.25">
      <c r="A25" s="257"/>
      <c r="B25" s="24">
        <f t="shared" si="5"/>
        <v>41098</v>
      </c>
      <c r="C25" s="150">
        <f t="shared" si="5"/>
        <v>41525</v>
      </c>
      <c r="D25" s="166">
        <v>0.35416666666666702</v>
      </c>
      <c r="E25" s="153">
        <v>0.54166666666666696</v>
      </c>
      <c r="F25" s="153">
        <v>0.57291666666666696</v>
      </c>
      <c r="G25" s="187">
        <v>0.67708333333333304</v>
      </c>
      <c r="H25" s="194">
        <f t="shared" si="0"/>
        <v>0.18749999999999994</v>
      </c>
      <c r="I25" s="174">
        <f t="shared" si="3"/>
        <v>0.10416666666666607</v>
      </c>
      <c r="J25" s="195">
        <f t="shared" si="1"/>
        <v>0.29166666666666602</v>
      </c>
      <c r="K25" s="60">
        <f t="shared" si="2"/>
        <v>-6.6613381477509392E-16</v>
      </c>
    </row>
    <row r="26" spans="1:11" ht="20.100000000000001" customHeight="1" x14ac:dyDescent="0.25">
      <c r="A26" s="257"/>
      <c r="B26" s="24">
        <f t="shared" si="5"/>
        <v>41099</v>
      </c>
      <c r="C26" s="150">
        <f t="shared" si="5"/>
        <v>41526</v>
      </c>
      <c r="D26" s="166">
        <v>0.35416666666666702</v>
      </c>
      <c r="E26" s="153">
        <v>0.54166666666666696</v>
      </c>
      <c r="F26" s="153">
        <v>0.57291666666666696</v>
      </c>
      <c r="G26" s="187">
        <v>0.67708333333333304</v>
      </c>
      <c r="H26" s="194">
        <f t="shared" si="0"/>
        <v>0.18749999999999994</v>
      </c>
      <c r="I26" s="174">
        <f t="shared" si="3"/>
        <v>0.10416666666666607</v>
      </c>
      <c r="J26" s="195">
        <f t="shared" si="1"/>
        <v>0.29166666666666602</v>
      </c>
      <c r="K26" s="60">
        <f t="shared" si="2"/>
        <v>-6.6613381477509392E-16</v>
      </c>
    </row>
    <row r="27" spans="1:11" ht="20.100000000000001" customHeight="1" x14ac:dyDescent="0.25">
      <c r="A27" s="257"/>
      <c r="B27" s="24">
        <f t="shared" si="5"/>
        <v>41100</v>
      </c>
      <c r="C27" s="150">
        <f t="shared" si="5"/>
        <v>41527</v>
      </c>
      <c r="D27" s="166">
        <v>0.35416666666666702</v>
      </c>
      <c r="E27" s="153">
        <v>0.54166666666666663</v>
      </c>
      <c r="F27" s="153">
        <v>0.57291666666666663</v>
      </c>
      <c r="G27" s="187">
        <v>0.67708333333333304</v>
      </c>
      <c r="H27" s="194">
        <f t="shared" si="0"/>
        <v>0.18749999999999961</v>
      </c>
      <c r="I27" s="174">
        <f t="shared" si="3"/>
        <v>0.10416666666666641</v>
      </c>
      <c r="J27" s="195">
        <f t="shared" si="1"/>
        <v>0.29166666666666602</v>
      </c>
      <c r="K27" s="60">
        <f t="shared" si="2"/>
        <v>-6.6613381477509392E-16</v>
      </c>
    </row>
    <row r="28" spans="1:11" ht="20.100000000000001" customHeight="1" x14ac:dyDescent="0.25">
      <c r="A28" s="257"/>
      <c r="B28" s="24">
        <f t="shared" si="5"/>
        <v>41101</v>
      </c>
      <c r="C28" s="150">
        <f t="shared" si="5"/>
        <v>41528</v>
      </c>
      <c r="D28" s="166">
        <v>0.35416666666666702</v>
      </c>
      <c r="E28" s="153">
        <v>0.54166666666666696</v>
      </c>
      <c r="F28" s="153">
        <v>0.57291666666666696</v>
      </c>
      <c r="G28" s="187">
        <v>0.67708333333333304</v>
      </c>
      <c r="H28" s="194">
        <f t="shared" si="0"/>
        <v>0.18749999999999994</v>
      </c>
      <c r="I28" s="174">
        <f t="shared" si="3"/>
        <v>0.10416666666666607</v>
      </c>
      <c r="J28" s="195">
        <f t="shared" si="1"/>
        <v>0.29166666666666602</v>
      </c>
      <c r="K28" s="60">
        <f t="shared" si="2"/>
        <v>-6.6613381477509392E-16</v>
      </c>
    </row>
    <row r="29" spans="1:11" ht="20.100000000000001" customHeight="1" x14ac:dyDescent="0.25">
      <c r="A29" s="257"/>
      <c r="B29" s="24">
        <f t="shared" si="5"/>
        <v>41102</v>
      </c>
      <c r="C29" s="150">
        <f t="shared" si="5"/>
        <v>41529</v>
      </c>
      <c r="D29" s="166">
        <v>0.35416666666666702</v>
      </c>
      <c r="E29" s="153">
        <v>0.54166666666666696</v>
      </c>
      <c r="F29" s="153">
        <v>0.57291666666666696</v>
      </c>
      <c r="G29" s="187">
        <v>0.67708333333333304</v>
      </c>
      <c r="H29" s="194">
        <f t="shared" si="0"/>
        <v>0.18749999999999994</v>
      </c>
      <c r="I29" s="174">
        <f t="shared" si="3"/>
        <v>0.10416666666666607</v>
      </c>
      <c r="J29" s="195">
        <f t="shared" si="1"/>
        <v>0.29166666666666602</v>
      </c>
      <c r="K29" s="60">
        <f t="shared" si="2"/>
        <v>-6.6613381477509392E-16</v>
      </c>
    </row>
    <row r="30" spans="1:11" ht="20.100000000000001" customHeight="1" x14ac:dyDescent="0.25">
      <c r="A30" s="257"/>
      <c r="B30" s="24">
        <f t="shared" si="5"/>
        <v>41103</v>
      </c>
      <c r="C30" s="150">
        <f t="shared" si="5"/>
        <v>41530</v>
      </c>
      <c r="D30" s="166">
        <v>0.35416666666666702</v>
      </c>
      <c r="E30" s="153">
        <v>0.54166666666666696</v>
      </c>
      <c r="F30" s="153">
        <v>0.57291666666666696</v>
      </c>
      <c r="G30" s="187">
        <v>0.67708333333333304</v>
      </c>
      <c r="H30" s="194">
        <f t="shared" si="0"/>
        <v>0.18749999999999994</v>
      </c>
      <c r="I30" s="174">
        <f t="shared" si="3"/>
        <v>0.10416666666666607</v>
      </c>
      <c r="J30" s="195">
        <f t="shared" si="1"/>
        <v>0.29166666666666602</v>
      </c>
      <c r="K30" s="60">
        <f t="shared" si="2"/>
        <v>-6.6613381477509392E-16</v>
      </c>
    </row>
    <row r="31" spans="1:11" ht="20.100000000000001" customHeight="1" x14ac:dyDescent="0.25">
      <c r="A31" s="257"/>
      <c r="B31" s="24">
        <f t="shared" si="5"/>
        <v>41104</v>
      </c>
      <c r="C31" s="150">
        <f t="shared" si="5"/>
        <v>41531</v>
      </c>
      <c r="D31" s="166">
        <v>0.35416666666666702</v>
      </c>
      <c r="E31" s="153">
        <v>0.54166666666666696</v>
      </c>
      <c r="F31" s="153">
        <v>0.57291666666666696</v>
      </c>
      <c r="G31" s="187">
        <v>0.67708333333333304</v>
      </c>
      <c r="H31" s="194">
        <f t="shared" si="0"/>
        <v>0.18749999999999994</v>
      </c>
      <c r="I31" s="174">
        <f t="shared" si="3"/>
        <v>0.10416666666666607</v>
      </c>
      <c r="J31" s="195">
        <f t="shared" si="1"/>
        <v>0.29166666666666602</v>
      </c>
      <c r="K31" s="60">
        <f t="shared" si="2"/>
        <v>-6.6613381477509392E-16</v>
      </c>
    </row>
    <row r="32" spans="1:11" ht="20.100000000000001" customHeight="1" x14ac:dyDescent="0.25">
      <c r="A32" s="257"/>
      <c r="B32" s="24">
        <f t="shared" si="5"/>
        <v>41105</v>
      </c>
      <c r="C32" s="150">
        <f t="shared" si="5"/>
        <v>41532</v>
      </c>
      <c r="D32" s="166">
        <v>0.35416666666666702</v>
      </c>
      <c r="E32" s="153">
        <v>0.54166666666666696</v>
      </c>
      <c r="F32" s="153">
        <v>0.57291666666666696</v>
      </c>
      <c r="G32" s="187">
        <v>0.67708333333333304</v>
      </c>
      <c r="H32" s="194">
        <f t="shared" si="0"/>
        <v>0.18749999999999994</v>
      </c>
      <c r="I32" s="174">
        <f t="shared" si="3"/>
        <v>0.10416666666666607</v>
      </c>
      <c r="J32" s="195">
        <f t="shared" si="1"/>
        <v>0.29166666666666602</v>
      </c>
      <c r="K32" s="60">
        <f t="shared" si="2"/>
        <v>-6.6613381477509392E-16</v>
      </c>
    </row>
    <row r="33" spans="1:12" ht="20.100000000000001" customHeight="1" x14ac:dyDescent="0.25">
      <c r="A33" s="257"/>
      <c r="B33" s="24">
        <f t="shared" si="5"/>
        <v>41106</v>
      </c>
      <c r="C33" s="150">
        <f t="shared" si="5"/>
        <v>41533</v>
      </c>
      <c r="D33" s="166">
        <v>0.35416666666666702</v>
      </c>
      <c r="E33" s="153">
        <v>0.54166666666666696</v>
      </c>
      <c r="F33" s="153">
        <v>0.57291666666666696</v>
      </c>
      <c r="G33" s="187">
        <v>0.67708333333333304</v>
      </c>
      <c r="H33" s="194">
        <f t="shared" si="0"/>
        <v>0.18749999999999994</v>
      </c>
      <c r="I33" s="174">
        <f t="shared" si="3"/>
        <v>0.10416666666666607</v>
      </c>
      <c r="J33" s="195">
        <f t="shared" si="1"/>
        <v>0.29166666666666602</v>
      </c>
      <c r="K33" s="60">
        <f t="shared" si="2"/>
        <v>-6.6613381477509392E-16</v>
      </c>
    </row>
    <row r="34" spans="1:12" ht="20.100000000000001" customHeight="1" x14ac:dyDescent="0.25">
      <c r="A34" s="257"/>
      <c r="B34" s="24">
        <f t="shared" si="5"/>
        <v>41107</v>
      </c>
      <c r="C34" s="150">
        <f t="shared" si="5"/>
        <v>41534</v>
      </c>
      <c r="D34" s="166">
        <v>0.35416666666666702</v>
      </c>
      <c r="E34" s="153">
        <v>0.54166666666666696</v>
      </c>
      <c r="F34" s="153">
        <v>0.57291666666666696</v>
      </c>
      <c r="G34" s="187">
        <v>0.67708333333333304</v>
      </c>
      <c r="H34" s="194">
        <f t="shared" si="0"/>
        <v>0.18749999999999994</v>
      </c>
      <c r="I34" s="174">
        <f t="shared" si="3"/>
        <v>0.10416666666666607</v>
      </c>
      <c r="J34" s="195">
        <f t="shared" si="1"/>
        <v>0.29166666666666602</v>
      </c>
      <c r="K34" s="60">
        <f t="shared" si="2"/>
        <v>-6.6613381477509392E-16</v>
      </c>
    </row>
    <row r="35" spans="1:12" ht="20.100000000000001" customHeight="1" x14ac:dyDescent="0.25">
      <c r="A35" s="257"/>
      <c r="B35" s="24">
        <f>B34+1</f>
        <v>41108</v>
      </c>
      <c r="C35" s="150">
        <f t="shared" ref="C35:C36" si="6">C34+1</f>
        <v>41535</v>
      </c>
      <c r="D35" s="166">
        <v>0.35416666666666702</v>
      </c>
      <c r="E35" s="153">
        <v>0.54166666666666696</v>
      </c>
      <c r="F35" s="153">
        <v>0.57291666666666696</v>
      </c>
      <c r="G35" s="187">
        <v>0.67708333333333304</v>
      </c>
      <c r="H35" s="194">
        <f t="shared" si="0"/>
        <v>0.18749999999999994</v>
      </c>
      <c r="I35" s="174">
        <f t="shared" si="3"/>
        <v>0.10416666666666607</v>
      </c>
      <c r="J35" s="195">
        <f t="shared" si="1"/>
        <v>0.29166666666666602</v>
      </c>
      <c r="K35" s="60">
        <f t="shared" si="2"/>
        <v>-6.6613381477509392E-16</v>
      </c>
    </row>
    <row r="36" spans="1:12" ht="20.100000000000001" customHeight="1" thickBot="1" x14ac:dyDescent="0.3">
      <c r="A36" s="258"/>
      <c r="B36" s="171">
        <f t="shared" ref="B36" si="7">B35+1</f>
        <v>41109</v>
      </c>
      <c r="C36" s="172">
        <f t="shared" si="6"/>
        <v>41536</v>
      </c>
      <c r="D36" s="167">
        <v>0.35416666666666669</v>
      </c>
      <c r="E36" s="154">
        <v>0.54166666666666663</v>
      </c>
      <c r="F36" s="154">
        <v>0.57291666666666663</v>
      </c>
      <c r="G36" s="188">
        <v>0.67708333333333304</v>
      </c>
      <c r="H36" s="196">
        <f t="shared" si="0"/>
        <v>0.18749999999999994</v>
      </c>
      <c r="I36" s="175">
        <f t="shared" si="3"/>
        <v>0.10416666666666641</v>
      </c>
      <c r="J36" s="197">
        <f t="shared" si="1"/>
        <v>0.29166666666666635</v>
      </c>
      <c r="K36" s="61">
        <f t="shared" si="2"/>
        <v>0</v>
      </c>
    </row>
    <row r="37" spans="1:12" ht="16.5" thickBot="1" x14ac:dyDescent="0.3">
      <c r="B37" s="276" t="s">
        <v>25</v>
      </c>
      <c r="C37" s="277"/>
      <c r="D37" s="277"/>
      <c r="E37" s="277"/>
      <c r="F37" s="277"/>
      <c r="G37" s="277"/>
      <c r="H37" s="277"/>
      <c r="I37" s="277"/>
      <c r="J37" s="277"/>
      <c r="K37" s="168">
        <f>SUM(K6:K36)</f>
        <v>-1.532107773982716E-14</v>
      </c>
      <c r="L37" s="159" t="s">
        <v>51</v>
      </c>
    </row>
    <row r="38" spans="1:12" ht="16.5" thickBot="1" x14ac:dyDescent="0.3">
      <c r="C38" s="4"/>
    </row>
    <row r="39" spans="1:12" x14ac:dyDescent="0.25">
      <c r="B39" s="280" t="s">
        <v>49</v>
      </c>
      <c r="C39" s="278" t="s">
        <v>50</v>
      </c>
      <c r="D39" s="162"/>
      <c r="E39" s="157" t="s">
        <v>51</v>
      </c>
    </row>
    <row r="40" spans="1:12" ht="16.5" thickBot="1" x14ac:dyDescent="0.3">
      <c r="B40" s="281"/>
      <c r="C40" s="279"/>
      <c r="D40" s="161"/>
      <c r="E40" s="158" t="s">
        <v>48</v>
      </c>
    </row>
    <row r="41" spans="1:12" x14ac:dyDescent="0.25">
      <c r="C41" s="4"/>
    </row>
    <row r="42" spans="1:12" x14ac:dyDescent="0.25">
      <c r="C42" s="4"/>
    </row>
    <row r="43" spans="1:12" x14ac:dyDescent="0.25">
      <c r="C43" s="4"/>
    </row>
    <row r="44" spans="1:12" x14ac:dyDescent="0.25">
      <c r="C44" s="4"/>
    </row>
    <row r="45" spans="1:12" x14ac:dyDescent="0.25">
      <c r="C45" s="4"/>
    </row>
    <row r="46" spans="1:12" x14ac:dyDescent="0.25">
      <c r="C46" s="4"/>
    </row>
    <row r="47" spans="1:12" x14ac:dyDescent="0.25">
      <c r="C47" s="4"/>
    </row>
    <row r="48" spans="1:12" x14ac:dyDescent="0.25">
      <c r="C48" s="4"/>
    </row>
    <row r="49" spans="3:3" x14ac:dyDescent="0.25">
      <c r="C49" s="4"/>
    </row>
    <row r="50" spans="3:3" x14ac:dyDescent="0.25">
      <c r="C50" s="4"/>
    </row>
    <row r="51" spans="3:3" x14ac:dyDescent="0.25">
      <c r="C51" s="4"/>
    </row>
    <row r="52" spans="3:3" x14ac:dyDescent="0.25">
      <c r="C52" s="4"/>
    </row>
    <row r="53" spans="3:3" x14ac:dyDescent="0.25">
      <c r="C53" s="4"/>
    </row>
    <row r="54" spans="3:3" x14ac:dyDescent="0.25">
      <c r="C54" s="4"/>
    </row>
    <row r="55" spans="3:3" x14ac:dyDescent="0.25">
      <c r="C55" s="4"/>
    </row>
    <row r="56" spans="3:3" x14ac:dyDescent="0.25">
      <c r="C56" s="4"/>
    </row>
    <row r="57" spans="3:3" x14ac:dyDescent="0.25">
      <c r="C57" s="4"/>
    </row>
    <row r="58" spans="3:3" x14ac:dyDescent="0.25">
      <c r="C58" s="4"/>
    </row>
    <row r="59" spans="3:3" x14ac:dyDescent="0.25">
      <c r="C59" s="4"/>
    </row>
    <row r="60" spans="3:3" x14ac:dyDescent="0.25">
      <c r="C60" s="4"/>
    </row>
    <row r="61" spans="3:3" x14ac:dyDescent="0.25">
      <c r="C61" s="4"/>
    </row>
    <row r="62" spans="3:3" x14ac:dyDescent="0.25">
      <c r="C62" s="4"/>
    </row>
    <row r="63" spans="3:3" x14ac:dyDescent="0.25">
      <c r="C63" s="4"/>
    </row>
    <row r="64" spans="3:3" x14ac:dyDescent="0.25">
      <c r="C64" s="4"/>
    </row>
    <row r="65" spans="3:3" x14ac:dyDescent="0.25">
      <c r="C65" s="4"/>
    </row>
    <row r="66" spans="3:3" x14ac:dyDescent="0.25">
      <c r="C66" s="4"/>
    </row>
    <row r="67" spans="3:3" x14ac:dyDescent="0.25">
      <c r="C67" s="4"/>
    </row>
    <row r="68" spans="3:3" x14ac:dyDescent="0.25">
      <c r="C68" s="4"/>
    </row>
    <row r="69" spans="3:3" x14ac:dyDescent="0.25">
      <c r="C69" s="4"/>
    </row>
    <row r="70" spans="3:3" x14ac:dyDescent="0.25">
      <c r="C70" s="4"/>
    </row>
    <row r="71" spans="3:3" x14ac:dyDescent="0.25">
      <c r="C71" s="4"/>
    </row>
    <row r="72" spans="3:3" x14ac:dyDescent="0.25">
      <c r="C72" s="4"/>
    </row>
    <row r="73" spans="3:3" x14ac:dyDescent="0.25">
      <c r="C73" s="4"/>
    </row>
    <row r="74" spans="3:3" x14ac:dyDescent="0.25">
      <c r="C74" s="4"/>
    </row>
    <row r="75" spans="3:3" x14ac:dyDescent="0.25">
      <c r="C75" s="4"/>
    </row>
    <row r="76" spans="3:3" x14ac:dyDescent="0.25">
      <c r="C76" s="4"/>
    </row>
    <row r="77" spans="3:3" x14ac:dyDescent="0.25">
      <c r="C77" s="4"/>
    </row>
    <row r="78" spans="3:3" x14ac:dyDescent="0.25">
      <c r="C78" s="4"/>
    </row>
    <row r="79" spans="3:3" x14ac:dyDescent="0.25">
      <c r="C79" s="4"/>
    </row>
    <row r="80" spans="3:3" x14ac:dyDescent="0.25">
      <c r="C80" s="4"/>
    </row>
    <row r="81" spans="3:3" x14ac:dyDescent="0.25">
      <c r="C81" s="4"/>
    </row>
    <row r="82" spans="3:3" x14ac:dyDescent="0.25">
      <c r="C82" s="4"/>
    </row>
    <row r="83" spans="3:3" x14ac:dyDescent="0.25">
      <c r="C83" s="4"/>
    </row>
    <row r="84" spans="3:3" x14ac:dyDescent="0.25">
      <c r="C84" s="4"/>
    </row>
    <row r="85" spans="3:3" x14ac:dyDescent="0.25">
      <c r="C85" s="4"/>
    </row>
    <row r="86" spans="3:3" x14ac:dyDescent="0.25">
      <c r="C86" s="4"/>
    </row>
    <row r="87" spans="3:3" x14ac:dyDescent="0.25">
      <c r="C87" s="4"/>
    </row>
    <row r="88" spans="3:3" x14ac:dyDescent="0.25">
      <c r="C88" s="4"/>
    </row>
    <row r="89" spans="3:3" x14ac:dyDescent="0.25">
      <c r="C89" s="4"/>
    </row>
    <row r="90" spans="3:3" x14ac:dyDescent="0.25">
      <c r="C90" s="4"/>
    </row>
    <row r="91" spans="3:3" x14ac:dyDescent="0.25">
      <c r="C91" s="4"/>
    </row>
    <row r="92" spans="3:3" x14ac:dyDescent="0.25">
      <c r="C92" s="4"/>
    </row>
    <row r="93" spans="3:3" x14ac:dyDescent="0.25">
      <c r="C93" s="4"/>
    </row>
    <row r="94" spans="3:3" x14ac:dyDescent="0.25">
      <c r="C94" s="4"/>
    </row>
    <row r="95" spans="3:3" x14ac:dyDescent="0.25">
      <c r="C95" s="4"/>
    </row>
    <row r="96" spans="3:3" x14ac:dyDescent="0.25">
      <c r="C96" s="4"/>
    </row>
    <row r="97" spans="3:3" x14ac:dyDescent="0.25">
      <c r="C97" s="4"/>
    </row>
    <row r="98" spans="3:3" x14ac:dyDescent="0.25">
      <c r="C98" s="4"/>
    </row>
    <row r="99" spans="3:3" x14ac:dyDescent="0.25">
      <c r="C99" s="4"/>
    </row>
    <row r="100" spans="3:3" x14ac:dyDescent="0.25">
      <c r="C100" s="4"/>
    </row>
  </sheetData>
  <mergeCells count="6">
    <mergeCell ref="A1:K1"/>
    <mergeCell ref="A6:A16"/>
    <mergeCell ref="A17:A36"/>
    <mergeCell ref="B37:J37"/>
    <mergeCell ref="B39:B40"/>
    <mergeCell ref="C39:C40"/>
  </mergeCells>
  <conditionalFormatting sqref="K6:K36">
    <cfRule type="cellIs" dxfId="44" priority="13" operator="equal">
      <formula>"abs"</formula>
    </cfRule>
    <cfRule type="cellIs" dxfId="43" priority="24" stopIfTrue="1" operator="equal">
      <formula>""</formula>
    </cfRule>
    <cfRule type="cellIs" dxfId="42" priority="25" stopIfTrue="1" operator="lessThan">
      <formula>0</formula>
    </cfRule>
    <cfRule type="cellIs" dxfId="41" priority="26" stopIfTrue="1" operator="greaterThan">
      <formula>0</formula>
    </cfRule>
  </conditionalFormatting>
  <conditionalFormatting sqref="I16:J16 H14:H16">
    <cfRule type="expression" dxfId="40" priority="23" stopIfTrue="1">
      <formula>MONTH($B$14)&lt;&gt;$D$3</formula>
    </cfRule>
  </conditionalFormatting>
  <conditionalFormatting sqref="I15:J15">
    <cfRule type="expression" dxfId="39" priority="22" stopIfTrue="1">
      <formula>MONTH($B$14)&lt;&gt;$D$3</formula>
    </cfRule>
  </conditionalFormatting>
  <conditionalFormatting sqref="I14:J14">
    <cfRule type="expression" dxfId="38" priority="21" stopIfTrue="1">
      <formula>MONTH($B$14)&lt;&gt;$D$3</formula>
    </cfRule>
  </conditionalFormatting>
  <conditionalFormatting sqref="B14:C14">
    <cfRule type="expression" dxfId="37" priority="20" stopIfTrue="1">
      <formula>MONTH($B$14)&lt;&gt;$D$3</formula>
    </cfRule>
  </conditionalFormatting>
  <conditionalFormatting sqref="B15:C15">
    <cfRule type="expression" dxfId="36" priority="19" stopIfTrue="1">
      <formula>MONTH($B$15)&lt;&gt;$D$3</formula>
    </cfRule>
  </conditionalFormatting>
  <conditionalFormatting sqref="B16:C16">
    <cfRule type="expression" dxfId="35" priority="18" stopIfTrue="1">
      <formula>MONTH($B$16)&lt;&gt;$D$3</formula>
    </cfRule>
  </conditionalFormatting>
  <conditionalFormatting sqref="D6:D36">
    <cfRule type="cellIs" dxfId="34" priority="4" operator="notEqual">
      <formula>0.354166666666667</formula>
    </cfRule>
  </conditionalFormatting>
  <conditionalFormatting sqref="E6:E36">
    <cfRule type="cellIs" dxfId="33" priority="3" operator="notEqual">
      <formula>0.541666666666667</formula>
    </cfRule>
  </conditionalFormatting>
  <conditionalFormatting sqref="F6:F36">
    <cfRule type="cellIs" dxfId="32" priority="2" operator="notEqual">
      <formula>0.572916666666667</formula>
    </cfRule>
  </conditionalFormatting>
  <conditionalFormatting sqref="G6:G36">
    <cfRule type="cellIs" dxfId="31" priority="1" operator="notEqual">
      <formula>0.677083333333333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source!$C$1:$C$18</xm:f>
          </x14:formula1>
          <xm:sqref>A1</xm:sqref>
        </x14:dataValidation>
        <x14:dataValidation type="list" allowBlank="1" showInputMessage="1" showErrorMessage="1">
          <x14:formula1>
            <xm:f>source!$E$1:$E$3</xm:f>
          </x14:formula1>
          <xm:sqref>L37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N100"/>
  <sheetViews>
    <sheetView showZeros="0" topLeftCell="A16" workbookViewId="0">
      <selection activeCell="D6" sqref="D6:G36"/>
    </sheetView>
  </sheetViews>
  <sheetFormatPr baseColWidth="10" defaultRowHeight="15.75" x14ac:dyDescent="0.25"/>
  <cols>
    <col min="1" max="1" width="2.625" style="1" bestFit="1" customWidth="1"/>
    <col min="2" max="2" width="9.75" style="70" customWidth="1"/>
    <col min="3" max="3" width="8.875" style="1" bestFit="1" customWidth="1"/>
    <col min="4" max="8" width="11" style="1"/>
    <col min="9" max="9" width="11" style="9"/>
    <col min="10" max="10" width="11" style="8"/>
    <col min="11" max="11" width="11.375" style="1" bestFit="1" customWidth="1"/>
    <col min="12" max="12" width="11" style="1"/>
    <col min="13" max="13" width="12.875" style="1" bestFit="1" customWidth="1"/>
    <col min="14" max="16384" width="11" style="1"/>
  </cols>
  <sheetData>
    <row r="1" spans="1:14" ht="20.25" customHeight="1" thickBot="1" x14ac:dyDescent="0.3">
      <c r="A1" s="253" t="s">
        <v>57</v>
      </c>
      <c r="B1" s="254"/>
      <c r="C1" s="254"/>
      <c r="D1" s="254"/>
      <c r="E1" s="254"/>
      <c r="F1" s="254"/>
      <c r="G1" s="254"/>
      <c r="H1" s="254"/>
      <c r="I1" s="254"/>
      <c r="J1" s="254"/>
      <c r="K1" s="255"/>
    </row>
    <row r="2" spans="1:14" ht="16.5" thickBot="1" x14ac:dyDescent="0.3"/>
    <row r="3" spans="1:14" ht="16.5" thickBot="1" x14ac:dyDescent="0.3">
      <c r="B3" s="71" t="s">
        <v>13</v>
      </c>
      <c r="C3" s="74">
        <v>21</v>
      </c>
      <c r="D3" s="10">
        <f>CAROLE!D3</f>
        <v>6</v>
      </c>
      <c r="E3" s="11">
        <f>CAROLE!E3</f>
        <v>2016</v>
      </c>
      <c r="F3" s="118" t="s">
        <v>14</v>
      </c>
      <c r="G3" s="74">
        <v>20</v>
      </c>
      <c r="H3" s="10">
        <f>CAROLE!H3</f>
        <v>7</v>
      </c>
      <c r="I3" s="11">
        <f>CAROLE!I3</f>
        <v>2016</v>
      </c>
      <c r="J3" s="53" t="s">
        <v>26</v>
      </c>
      <c r="K3" s="66">
        <v>0.29166666666666669</v>
      </c>
    </row>
    <row r="4" spans="1:14" ht="16.5" thickBot="1" x14ac:dyDescent="0.3"/>
    <row r="5" spans="1:14" s="2" customFormat="1" ht="48" thickBot="1" x14ac:dyDescent="0.3">
      <c r="A5" s="14"/>
      <c r="B5" s="72" t="s">
        <v>23</v>
      </c>
      <c r="C5" s="25" t="s">
        <v>24</v>
      </c>
      <c r="D5" s="26" t="s">
        <v>15</v>
      </c>
      <c r="E5" s="29" t="s">
        <v>17</v>
      </c>
      <c r="F5" s="34" t="s">
        <v>16</v>
      </c>
      <c r="G5" s="185" t="s">
        <v>18</v>
      </c>
      <c r="H5" s="190" t="s">
        <v>20</v>
      </c>
      <c r="I5" s="13" t="s">
        <v>22</v>
      </c>
      <c r="J5" s="191" t="s">
        <v>19</v>
      </c>
      <c r="K5" s="151" t="s">
        <v>21</v>
      </c>
    </row>
    <row r="6" spans="1:14" ht="20.100000000000001" customHeight="1" x14ac:dyDescent="0.25">
      <c r="A6" s="256">
        <f>D3</f>
        <v>6</v>
      </c>
      <c r="B6" s="20">
        <f>DATE($E$3,$D$3,21)</f>
        <v>41080</v>
      </c>
      <c r="C6" s="148">
        <f>DATE($E$3,$D$3,21)</f>
        <v>41080</v>
      </c>
      <c r="D6" s="165">
        <v>0.35416666666666669</v>
      </c>
      <c r="E6" s="152">
        <v>0.54166666666666663</v>
      </c>
      <c r="F6" s="152">
        <v>0.57291666666666663</v>
      </c>
      <c r="G6" s="186">
        <v>0.67708333333333304</v>
      </c>
      <c r="H6" s="192">
        <f t="shared" ref="H6:H36" si="0">E6-D6</f>
        <v>0.18749999999999994</v>
      </c>
      <c r="I6" s="173">
        <f>G6-F6</f>
        <v>0.10416666666666641</v>
      </c>
      <c r="J6" s="193">
        <f t="shared" ref="J6:J36" si="1">H6+I6</f>
        <v>0.29166666666666635</v>
      </c>
      <c r="K6" s="59">
        <f t="shared" ref="K6:K36" si="2">J6-$K$3</f>
        <v>0</v>
      </c>
    </row>
    <row r="7" spans="1:14" ht="20.100000000000001" customHeight="1" x14ac:dyDescent="0.25">
      <c r="A7" s="257"/>
      <c r="B7" s="21">
        <f>B6+1</f>
        <v>41081</v>
      </c>
      <c r="C7" s="149">
        <f>C6+1</f>
        <v>41081</v>
      </c>
      <c r="D7" s="166">
        <v>0.35416666666666669</v>
      </c>
      <c r="E7" s="153">
        <v>0.54166666666666663</v>
      </c>
      <c r="F7" s="153">
        <v>0.57291666666666663</v>
      </c>
      <c r="G7" s="187">
        <v>0.67708333333333337</v>
      </c>
      <c r="H7" s="194">
        <f t="shared" si="0"/>
        <v>0.18749999999999994</v>
      </c>
      <c r="I7" s="174">
        <f t="shared" ref="I7:I36" si="3">G7-F7</f>
        <v>0.10416666666666674</v>
      </c>
      <c r="J7" s="195">
        <f t="shared" si="1"/>
        <v>0.29166666666666669</v>
      </c>
      <c r="K7" s="60">
        <f t="shared" si="2"/>
        <v>0</v>
      </c>
      <c r="M7" s="6"/>
      <c r="N7" s="6"/>
    </row>
    <row r="8" spans="1:14" ht="20.100000000000001" customHeight="1" x14ac:dyDescent="0.25">
      <c r="A8" s="257"/>
      <c r="B8" s="21">
        <f t="shared" ref="B8:C16" si="4">B7+1</f>
        <v>41082</v>
      </c>
      <c r="C8" s="149">
        <f t="shared" si="4"/>
        <v>41082</v>
      </c>
      <c r="D8" s="166">
        <v>0.35416666666666669</v>
      </c>
      <c r="E8" s="153">
        <v>0.54166666666666663</v>
      </c>
      <c r="F8" s="153">
        <v>0.57291666666666663</v>
      </c>
      <c r="G8" s="187">
        <v>0.67708333333333304</v>
      </c>
      <c r="H8" s="194">
        <f t="shared" si="0"/>
        <v>0.18749999999999994</v>
      </c>
      <c r="I8" s="174">
        <f t="shared" si="3"/>
        <v>0.10416666666666641</v>
      </c>
      <c r="J8" s="195">
        <f t="shared" si="1"/>
        <v>0.29166666666666635</v>
      </c>
      <c r="K8" s="60">
        <f t="shared" si="2"/>
        <v>0</v>
      </c>
      <c r="L8" s="7"/>
      <c r="M8" s="7"/>
    </row>
    <row r="9" spans="1:14" ht="20.100000000000001" customHeight="1" x14ac:dyDescent="0.25">
      <c r="A9" s="257"/>
      <c r="B9" s="21">
        <f t="shared" si="4"/>
        <v>41083</v>
      </c>
      <c r="C9" s="149">
        <f t="shared" si="4"/>
        <v>41083</v>
      </c>
      <c r="D9" s="166">
        <v>0.35416666666666669</v>
      </c>
      <c r="E9" s="153">
        <v>0.54166666666666663</v>
      </c>
      <c r="F9" s="153">
        <v>0.57291666666666663</v>
      </c>
      <c r="G9" s="187">
        <v>0.67708333333333304</v>
      </c>
      <c r="H9" s="194">
        <f t="shared" si="0"/>
        <v>0.18749999999999994</v>
      </c>
      <c r="I9" s="174">
        <f t="shared" si="3"/>
        <v>0.10416666666666641</v>
      </c>
      <c r="J9" s="195">
        <f t="shared" si="1"/>
        <v>0.29166666666666635</v>
      </c>
      <c r="K9" s="60">
        <f t="shared" si="2"/>
        <v>0</v>
      </c>
      <c r="L9" s="49"/>
      <c r="M9" s="7"/>
    </row>
    <row r="10" spans="1:14" ht="20.100000000000001" customHeight="1" x14ac:dyDescent="0.25">
      <c r="A10" s="257"/>
      <c r="B10" s="21">
        <f t="shared" si="4"/>
        <v>41084</v>
      </c>
      <c r="C10" s="149">
        <f t="shared" si="4"/>
        <v>41084</v>
      </c>
      <c r="D10" s="166">
        <v>0.35416666666666702</v>
      </c>
      <c r="E10" s="153">
        <v>0.54166666666666696</v>
      </c>
      <c r="F10" s="153">
        <v>0.57291666666666696</v>
      </c>
      <c r="G10" s="187">
        <v>0.67708333333333304</v>
      </c>
      <c r="H10" s="194">
        <f t="shared" si="0"/>
        <v>0.18749999999999994</v>
      </c>
      <c r="I10" s="174">
        <f t="shared" si="3"/>
        <v>0.10416666666666607</v>
      </c>
      <c r="J10" s="195">
        <f t="shared" si="1"/>
        <v>0.29166666666666602</v>
      </c>
      <c r="K10" s="60">
        <f t="shared" si="2"/>
        <v>-6.6613381477509392E-16</v>
      </c>
    </row>
    <row r="11" spans="1:14" ht="20.100000000000001" customHeight="1" x14ac:dyDescent="0.25">
      <c r="A11" s="257"/>
      <c r="B11" s="21">
        <f t="shared" si="4"/>
        <v>41085</v>
      </c>
      <c r="C11" s="149">
        <f t="shared" si="4"/>
        <v>41085</v>
      </c>
      <c r="D11" s="166">
        <v>0.35416666666666702</v>
      </c>
      <c r="E11" s="153">
        <v>0.54166666666666696</v>
      </c>
      <c r="F11" s="153">
        <v>0.57291666666666696</v>
      </c>
      <c r="G11" s="187">
        <v>0.67708333333333304</v>
      </c>
      <c r="H11" s="194">
        <f t="shared" si="0"/>
        <v>0.18749999999999994</v>
      </c>
      <c r="I11" s="174">
        <f t="shared" si="3"/>
        <v>0.10416666666666607</v>
      </c>
      <c r="J11" s="195">
        <f t="shared" si="1"/>
        <v>0.29166666666666602</v>
      </c>
      <c r="K11" s="60">
        <f t="shared" si="2"/>
        <v>-6.6613381477509392E-16</v>
      </c>
    </row>
    <row r="12" spans="1:14" ht="20.100000000000001" customHeight="1" x14ac:dyDescent="0.25">
      <c r="A12" s="257"/>
      <c r="B12" s="21">
        <f t="shared" si="4"/>
        <v>41086</v>
      </c>
      <c r="C12" s="149">
        <f t="shared" si="4"/>
        <v>41086</v>
      </c>
      <c r="D12" s="166">
        <v>0.35416666666666702</v>
      </c>
      <c r="E12" s="153">
        <v>0.54166666666666696</v>
      </c>
      <c r="F12" s="153">
        <v>0.57291666666666696</v>
      </c>
      <c r="G12" s="187">
        <v>0.67708333333333304</v>
      </c>
      <c r="H12" s="194">
        <f t="shared" si="0"/>
        <v>0.18749999999999994</v>
      </c>
      <c r="I12" s="174">
        <f t="shared" si="3"/>
        <v>0.10416666666666607</v>
      </c>
      <c r="J12" s="195">
        <f t="shared" si="1"/>
        <v>0.29166666666666602</v>
      </c>
      <c r="K12" s="60">
        <f t="shared" si="2"/>
        <v>-6.6613381477509392E-16</v>
      </c>
      <c r="M12" s="3"/>
    </row>
    <row r="13" spans="1:14" ht="20.100000000000001" customHeight="1" x14ac:dyDescent="0.25">
      <c r="A13" s="257"/>
      <c r="B13" s="21">
        <f t="shared" si="4"/>
        <v>41087</v>
      </c>
      <c r="C13" s="149">
        <f t="shared" si="4"/>
        <v>41087</v>
      </c>
      <c r="D13" s="166">
        <v>0.35416666666666702</v>
      </c>
      <c r="E13" s="153">
        <v>0.54166666666666696</v>
      </c>
      <c r="F13" s="153">
        <v>0.57291666666666696</v>
      </c>
      <c r="G13" s="187">
        <v>0.67708333333333304</v>
      </c>
      <c r="H13" s="194">
        <f t="shared" si="0"/>
        <v>0.18749999999999994</v>
      </c>
      <c r="I13" s="174">
        <f t="shared" si="3"/>
        <v>0.10416666666666607</v>
      </c>
      <c r="J13" s="195">
        <f t="shared" si="1"/>
        <v>0.29166666666666602</v>
      </c>
      <c r="K13" s="60">
        <f t="shared" si="2"/>
        <v>-6.6613381477509392E-16</v>
      </c>
      <c r="M13" s="3"/>
    </row>
    <row r="14" spans="1:14" ht="20.100000000000001" customHeight="1" x14ac:dyDescent="0.25">
      <c r="A14" s="257"/>
      <c r="B14" s="21">
        <f t="shared" si="4"/>
        <v>41088</v>
      </c>
      <c r="C14" s="149">
        <f t="shared" si="4"/>
        <v>41088</v>
      </c>
      <c r="D14" s="166">
        <v>0.35416666666666702</v>
      </c>
      <c r="E14" s="153">
        <v>0.54166666666666696</v>
      </c>
      <c r="F14" s="153">
        <v>0.57291666666666696</v>
      </c>
      <c r="G14" s="187">
        <v>0.67708333333333304</v>
      </c>
      <c r="H14" s="194">
        <f t="shared" si="0"/>
        <v>0.18749999999999994</v>
      </c>
      <c r="I14" s="174">
        <f t="shared" si="3"/>
        <v>0.10416666666666607</v>
      </c>
      <c r="J14" s="195">
        <f t="shared" si="1"/>
        <v>0.29166666666666602</v>
      </c>
      <c r="K14" s="60">
        <f t="shared" si="2"/>
        <v>-6.6613381477509392E-16</v>
      </c>
    </row>
    <row r="15" spans="1:14" ht="20.100000000000001" customHeight="1" x14ac:dyDescent="0.25">
      <c r="A15" s="257"/>
      <c r="B15" s="21">
        <f t="shared" si="4"/>
        <v>41089</v>
      </c>
      <c r="C15" s="149">
        <f t="shared" si="4"/>
        <v>41089</v>
      </c>
      <c r="D15" s="166">
        <v>0.35416666666666702</v>
      </c>
      <c r="E15" s="153">
        <v>0.54166666666666696</v>
      </c>
      <c r="F15" s="153">
        <v>0.57291666666666696</v>
      </c>
      <c r="G15" s="187">
        <v>0.67708333333333304</v>
      </c>
      <c r="H15" s="194">
        <f t="shared" si="0"/>
        <v>0.18749999999999994</v>
      </c>
      <c r="I15" s="174">
        <f t="shared" si="3"/>
        <v>0.10416666666666607</v>
      </c>
      <c r="J15" s="195">
        <f t="shared" si="1"/>
        <v>0.29166666666666602</v>
      </c>
      <c r="K15" s="60">
        <f t="shared" si="2"/>
        <v>-6.6613381477509392E-16</v>
      </c>
    </row>
    <row r="16" spans="1:14" ht="20.100000000000001" customHeight="1" thickBot="1" x14ac:dyDescent="0.3">
      <c r="A16" s="258"/>
      <c r="B16" s="163">
        <f t="shared" si="4"/>
        <v>41090</v>
      </c>
      <c r="C16" s="164">
        <f t="shared" si="4"/>
        <v>41090</v>
      </c>
      <c r="D16" s="167">
        <v>0.35416666666666702</v>
      </c>
      <c r="E16" s="154">
        <v>0.54166666666666696</v>
      </c>
      <c r="F16" s="154">
        <v>0.57291666666666696</v>
      </c>
      <c r="G16" s="188">
        <v>0.67708333333333304</v>
      </c>
      <c r="H16" s="196">
        <f t="shared" si="0"/>
        <v>0.18749999999999994</v>
      </c>
      <c r="I16" s="175">
        <f t="shared" si="3"/>
        <v>0.10416666666666607</v>
      </c>
      <c r="J16" s="197">
        <f t="shared" si="1"/>
        <v>0.29166666666666602</v>
      </c>
      <c r="K16" s="61">
        <f t="shared" si="2"/>
        <v>-6.6613381477509392E-16</v>
      </c>
    </row>
    <row r="17" spans="1:11" ht="20.100000000000001" customHeight="1" x14ac:dyDescent="0.25">
      <c r="A17" s="259">
        <f>H3</f>
        <v>7</v>
      </c>
      <c r="B17" s="169">
        <f>DATE($I$3,$H$3,1)</f>
        <v>41090</v>
      </c>
      <c r="C17" s="170">
        <f>DATE($I$3,$G$3+1,1)</f>
        <v>41517</v>
      </c>
      <c r="D17" s="176">
        <v>0.35416666666666702</v>
      </c>
      <c r="E17" s="155">
        <v>0.54166666666666696</v>
      </c>
      <c r="F17" s="155">
        <v>0.57291666666666696</v>
      </c>
      <c r="G17" s="189">
        <v>0.67708333333333337</v>
      </c>
      <c r="H17" s="198">
        <f t="shared" si="0"/>
        <v>0.18749999999999994</v>
      </c>
      <c r="I17" s="177">
        <f t="shared" si="3"/>
        <v>0.10416666666666641</v>
      </c>
      <c r="J17" s="199">
        <f t="shared" si="1"/>
        <v>0.29166666666666635</v>
      </c>
      <c r="K17" s="62">
        <f t="shared" si="2"/>
        <v>0</v>
      </c>
    </row>
    <row r="18" spans="1:11" ht="20.100000000000001" customHeight="1" x14ac:dyDescent="0.25">
      <c r="A18" s="257"/>
      <c r="B18" s="24">
        <f>B17+1</f>
        <v>41091</v>
      </c>
      <c r="C18" s="150">
        <f>C17+1</f>
        <v>41518</v>
      </c>
      <c r="D18" s="166">
        <v>0.35416666666666702</v>
      </c>
      <c r="E18" s="153">
        <v>0.54166666666666696</v>
      </c>
      <c r="F18" s="153">
        <v>0.57291666666666696</v>
      </c>
      <c r="G18" s="187">
        <v>0.67708333333333337</v>
      </c>
      <c r="H18" s="194">
        <f t="shared" si="0"/>
        <v>0.18749999999999994</v>
      </c>
      <c r="I18" s="174">
        <f t="shared" si="3"/>
        <v>0.10416666666666641</v>
      </c>
      <c r="J18" s="195">
        <f t="shared" si="1"/>
        <v>0.29166666666666635</v>
      </c>
      <c r="K18" s="60">
        <f t="shared" si="2"/>
        <v>0</v>
      </c>
    </row>
    <row r="19" spans="1:11" ht="20.100000000000001" customHeight="1" x14ac:dyDescent="0.25">
      <c r="A19" s="257"/>
      <c r="B19" s="24">
        <f t="shared" ref="B19:C34" si="5">B18+1</f>
        <v>41092</v>
      </c>
      <c r="C19" s="150">
        <f t="shared" si="5"/>
        <v>41519</v>
      </c>
      <c r="D19" s="166">
        <v>0.35416666666666702</v>
      </c>
      <c r="E19" s="153">
        <v>0.54166666666666663</v>
      </c>
      <c r="F19" s="153">
        <v>0.57291666666666663</v>
      </c>
      <c r="G19" s="187">
        <v>0.67708333333333337</v>
      </c>
      <c r="H19" s="194">
        <f t="shared" si="0"/>
        <v>0.18749999999999961</v>
      </c>
      <c r="I19" s="174">
        <f t="shared" si="3"/>
        <v>0.10416666666666674</v>
      </c>
      <c r="J19" s="195">
        <f t="shared" si="1"/>
        <v>0.29166666666666635</v>
      </c>
      <c r="K19" s="60">
        <f t="shared" si="2"/>
        <v>0</v>
      </c>
    </row>
    <row r="20" spans="1:11" ht="20.100000000000001" customHeight="1" x14ac:dyDescent="0.25">
      <c r="A20" s="257"/>
      <c r="B20" s="24">
        <f t="shared" si="5"/>
        <v>41093</v>
      </c>
      <c r="C20" s="150">
        <f t="shared" si="5"/>
        <v>41520</v>
      </c>
      <c r="D20" s="166">
        <v>0.35416666666666702</v>
      </c>
      <c r="E20" s="153">
        <v>0.54166666666666696</v>
      </c>
      <c r="F20" s="153">
        <v>0.57291666666666696</v>
      </c>
      <c r="G20" s="187">
        <v>0.67708333333333304</v>
      </c>
      <c r="H20" s="194">
        <f t="shared" si="0"/>
        <v>0.18749999999999994</v>
      </c>
      <c r="I20" s="174">
        <f t="shared" si="3"/>
        <v>0.10416666666666607</v>
      </c>
      <c r="J20" s="195">
        <f t="shared" si="1"/>
        <v>0.29166666666666602</v>
      </c>
      <c r="K20" s="60">
        <f t="shared" si="2"/>
        <v>-6.6613381477509392E-16</v>
      </c>
    </row>
    <row r="21" spans="1:11" ht="20.100000000000001" customHeight="1" x14ac:dyDescent="0.25">
      <c r="A21" s="257"/>
      <c r="B21" s="24">
        <f t="shared" si="5"/>
        <v>41094</v>
      </c>
      <c r="C21" s="150">
        <f t="shared" si="5"/>
        <v>41521</v>
      </c>
      <c r="D21" s="166">
        <v>0.35416666666666702</v>
      </c>
      <c r="E21" s="153">
        <v>0.54166666666666696</v>
      </c>
      <c r="F21" s="153">
        <v>0.57291666666666696</v>
      </c>
      <c r="G21" s="187">
        <v>0.67708333333333304</v>
      </c>
      <c r="H21" s="194">
        <f t="shared" si="0"/>
        <v>0.18749999999999994</v>
      </c>
      <c r="I21" s="174">
        <f t="shared" si="3"/>
        <v>0.10416666666666607</v>
      </c>
      <c r="J21" s="195">
        <f t="shared" si="1"/>
        <v>0.29166666666666602</v>
      </c>
      <c r="K21" s="60">
        <f t="shared" si="2"/>
        <v>-6.6613381477509392E-16</v>
      </c>
    </row>
    <row r="22" spans="1:11" ht="20.100000000000001" customHeight="1" x14ac:dyDescent="0.25">
      <c r="A22" s="257"/>
      <c r="B22" s="24">
        <f t="shared" si="5"/>
        <v>41095</v>
      </c>
      <c r="C22" s="150">
        <f t="shared" si="5"/>
        <v>41522</v>
      </c>
      <c r="D22" s="166">
        <v>0.35416666666666702</v>
      </c>
      <c r="E22" s="153">
        <v>0.54166666666666696</v>
      </c>
      <c r="F22" s="153">
        <v>0.57291666666666696</v>
      </c>
      <c r="G22" s="187">
        <v>0.67708333333333304</v>
      </c>
      <c r="H22" s="194">
        <f t="shared" si="0"/>
        <v>0.18749999999999994</v>
      </c>
      <c r="I22" s="174">
        <f t="shared" si="3"/>
        <v>0.10416666666666607</v>
      </c>
      <c r="J22" s="195">
        <f t="shared" si="1"/>
        <v>0.29166666666666602</v>
      </c>
      <c r="K22" s="60">
        <f t="shared" si="2"/>
        <v>-6.6613381477509392E-16</v>
      </c>
    </row>
    <row r="23" spans="1:11" ht="20.100000000000001" customHeight="1" x14ac:dyDescent="0.25">
      <c r="A23" s="257"/>
      <c r="B23" s="24">
        <f t="shared" si="5"/>
        <v>41096</v>
      </c>
      <c r="C23" s="150">
        <f t="shared" si="5"/>
        <v>41523</v>
      </c>
      <c r="D23" s="166">
        <v>0.35416666666666702</v>
      </c>
      <c r="E23" s="153">
        <v>0.54166666666666696</v>
      </c>
      <c r="F23" s="153">
        <v>0.57291666666666696</v>
      </c>
      <c r="G23" s="187">
        <v>0.67708333333333304</v>
      </c>
      <c r="H23" s="194">
        <f t="shared" si="0"/>
        <v>0.18749999999999994</v>
      </c>
      <c r="I23" s="174">
        <f t="shared" si="3"/>
        <v>0.10416666666666607</v>
      </c>
      <c r="J23" s="195">
        <f t="shared" si="1"/>
        <v>0.29166666666666602</v>
      </c>
      <c r="K23" s="60">
        <f t="shared" si="2"/>
        <v>-6.6613381477509392E-16</v>
      </c>
    </row>
    <row r="24" spans="1:11" ht="20.100000000000001" customHeight="1" x14ac:dyDescent="0.25">
      <c r="A24" s="257"/>
      <c r="B24" s="24">
        <f t="shared" si="5"/>
        <v>41097</v>
      </c>
      <c r="C24" s="150">
        <f t="shared" si="5"/>
        <v>41524</v>
      </c>
      <c r="D24" s="166">
        <v>0.35416666666666702</v>
      </c>
      <c r="E24" s="153">
        <v>0.54166666666666696</v>
      </c>
      <c r="F24" s="153">
        <v>0.57291666666666696</v>
      </c>
      <c r="G24" s="187">
        <v>0.67708333333333304</v>
      </c>
      <c r="H24" s="194">
        <f t="shared" si="0"/>
        <v>0.18749999999999994</v>
      </c>
      <c r="I24" s="174">
        <f t="shared" si="3"/>
        <v>0.10416666666666607</v>
      </c>
      <c r="J24" s="195">
        <f t="shared" si="1"/>
        <v>0.29166666666666602</v>
      </c>
      <c r="K24" s="60">
        <f t="shared" si="2"/>
        <v>-6.6613381477509392E-16</v>
      </c>
    </row>
    <row r="25" spans="1:11" ht="20.100000000000001" customHeight="1" x14ac:dyDescent="0.25">
      <c r="A25" s="257"/>
      <c r="B25" s="24">
        <f t="shared" si="5"/>
        <v>41098</v>
      </c>
      <c r="C25" s="150">
        <f t="shared" si="5"/>
        <v>41525</v>
      </c>
      <c r="D25" s="166">
        <v>0.35416666666666702</v>
      </c>
      <c r="E25" s="153">
        <v>0.54166666666666696</v>
      </c>
      <c r="F25" s="153">
        <v>0.57291666666666696</v>
      </c>
      <c r="G25" s="187">
        <v>0.67708333333333304</v>
      </c>
      <c r="H25" s="194">
        <f t="shared" si="0"/>
        <v>0.18749999999999994</v>
      </c>
      <c r="I25" s="174">
        <f t="shared" si="3"/>
        <v>0.10416666666666607</v>
      </c>
      <c r="J25" s="195">
        <f t="shared" si="1"/>
        <v>0.29166666666666602</v>
      </c>
      <c r="K25" s="60">
        <f t="shared" si="2"/>
        <v>-6.6613381477509392E-16</v>
      </c>
    </row>
    <row r="26" spans="1:11" ht="20.100000000000001" customHeight="1" x14ac:dyDescent="0.25">
      <c r="A26" s="257"/>
      <c r="B26" s="24">
        <f t="shared" si="5"/>
        <v>41099</v>
      </c>
      <c r="C26" s="150">
        <f t="shared" si="5"/>
        <v>41526</v>
      </c>
      <c r="D26" s="166">
        <v>0.35416666666666702</v>
      </c>
      <c r="E26" s="153">
        <v>0.54166666666666696</v>
      </c>
      <c r="F26" s="153">
        <v>0.57291666666666696</v>
      </c>
      <c r="G26" s="187">
        <v>0.67708333333333304</v>
      </c>
      <c r="H26" s="194">
        <f t="shared" si="0"/>
        <v>0.18749999999999994</v>
      </c>
      <c r="I26" s="174">
        <f t="shared" si="3"/>
        <v>0.10416666666666607</v>
      </c>
      <c r="J26" s="195">
        <f t="shared" si="1"/>
        <v>0.29166666666666602</v>
      </c>
      <c r="K26" s="60">
        <f t="shared" si="2"/>
        <v>-6.6613381477509392E-16</v>
      </c>
    </row>
    <row r="27" spans="1:11" ht="20.100000000000001" customHeight="1" x14ac:dyDescent="0.25">
      <c r="A27" s="257"/>
      <c r="B27" s="24">
        <f t="shared" si="5"/>
        <v>41100</v>
      </c>
      <c r="C27" s="150">
        <f t="shared" si="5"/>
        <v>41527</v>
      </c>
      <c r="D27" s="166">
        <v>0.35416666666666702</v>
      </c>
      <c r="E27" s="153">
        <v>0.54166666666666663</v>
      </c>
      <c r="F27" s="153">
        <v>0.57291666666666663</v>
      </c>
      <c r="G27" s="187">
        <v>0.67708333333333304</v>
      </c>
      <c r="H27" s="194">
        <f t="shared" si="0"/>
        <v>0.18749999999999961</v>
      </c>
      <c r="I27" s="174">
        <f t="shared" si="3"/>
        <v>0.10416666666666641</v>
      </c>
      <c r="J27" s="195">
        <f t="shared" si="1"/>
        <v>0.29166666666666602</v>
      </c>
      <c r="K27" s="60">
        <f t="shared" si="2"/>
        <v>-6.6613381477509392E-16</v>
      </c>
    </row>
    <row r="28" spans="1:11" ht="20.100000000000001" customHeight="1" x14ac:dyDescent="0.25">
      <c r="A28" s="257"/>
      <c r="B28" s="24">
        <f t="shared" si="5"/>
        <v>41101</v>
      </c>
      <c r="C28" s="150">
        <f t="shared" si="5"/>
        <v>41528</v>
      </c>
      <c r="D28" s="166">
        <v>0.35416666666666702</v>
      </c>
      <c r="E28" s="153">
        <v>0.54166666666666696</v>
      </c>
      <c r="F28" s="153">
        <v>0.57291666666666696</v>
      </c>
      <c r="G28" s="187">
        <v>0.67708333333333304</v>
      </c>
      <c r="H28" s="194">
        <f t="shared" si="0"/>
        <v>0.18749999999999994</v>
      </c>
      <c r="I28" s="174">
        <f t="shared" si="3"/>
        <v>0.10416666666666607</v>
      </c>
      <c r="J28" s="195">
        <f t="shared" si="1"/>
        <v>0.29166666666666602</v>
      </c>
      <c r="K28" s="60">
        <f t="shared" si="2"/>
        <v>-6.6613381477509392E-16</v>
      </c>
    </row>
    <row r="29" spans="1:11" ht="20.100000000000001" customHeight="1" x14ac:dyDescent="0.25">
      <c r="A29" s="257"/>
      <c r="B29" s="24">
        <f t="shared" si="5"/>
        <v>41102</v>
      </c>
      <c r="C29" s="150">
        <f t="shared" si="5"/>
        <v>41529</v>
      </c>
      <c r="D29" s="166">
        <v>0.35416666666666702</v>
      </c>
      <c r="E29" s="153">
        <v>0.54166666666666696</v>
      </c>
      <c r="F29" s="153">
        <v>0.57291666666666696</v>
      </c>
      <c r="G29" s="187">
        <v>0.67708333333333304</v>
      </c>
      <c r="H29" s="194">
        <f t="shared" si="0"/>
        <v>0.18749999999999994</v>
      </c>
      <c r="I29" s="174">
        <f t="shared" si="3"/>
        <v>0.10416666666666607</v>
      </c>
      <c r="J29" s="195">
        <f t="shared" si="1"/>
        <v>0.29166666666666602</v>
      </c>
      <c r="K29" s="60">
        <f t="shared" si="2"/>
        <v>-6.6613381477509392E-16</v>
      </c>
    </row>
    <row r="30" spans="1:11" ht="20.100000000000001" customHeight="1" x14ac:dyDescent="0.25">
      <c r="A30" s="257"/>
      <c r="B30" s="24">
        <f t="shared" si="5"/>
        <v>41103</v>
      </c>
      <c r="C30" s="150">
        <f t="shared" si="5"/>
        <v>41530</v>
      </c>
      <c r="D30" s="166">
        <v>0.35416666666666702</v>
      </c>
      <c r="E30" s="153">
        <v>0.54166666666666696</v>
      </c>
      <c r="F30" s="153">
        <v>0.57291666666666696</v>
      </c>
      <c r="G30" s="187">
        <v>0.67708333333333304</v>
      </c>
      <c r="H30" s="194">
        <f t="shared" si="0"/>
        <v>0.18749999999999994</v>
      </c>
      <c r="I30" s="174">
        <f t="shared" si="3"/>
        <v>0.10416666666666607</v>
      </c>
      <c r="J30" s="195">
        <f t="shared" si="1"/>
        <v>0.29166666666666602</v>
      </c>
      <c r="K30" s="60">
        <f t="shared" si="2"/>
        <v>-6.6613381477509392E-16</v>
      </c>
    </row>
    <row r="31" spans="1:11" ht="20.100000000000001" customHeight="1" x14ac:dyDescent="0.25">
      <c r="A31" s="257"/>
      <c r="B31" s="24">
        <f t="shared" si="5"/>
        <v>41104</v>
      </c>
      <c r="C31" s="150">
        <f t="shared" si="5"/>
        <v>41531</v>
      </c>
      <c r="D31" s="166">
        <v>0.35416666666666702</v>
      </c>
      <c r="E31" s="153">
        <v>0.54166666666666696</v>
      </c>
      <c r="F31" s="153">
        <v>0.57291666666666696</v>
      </c>
      <c r="G31" s="187">
        <v>0.67708333333333304</v>
      </c>
      <c r="H31" s="194">
        <f t="shared" si="0"/>
        <v>0.18749999999999994</v>
      </c>
      <c r="I31" s="174">
        <f t="shared" si="3"/>
        <v>0.10416666666666607</v>
      </c>
      <c r="J31" s="195">
        <f t="shared" si="1"/>
        <v>0.29166666666666602</v>
      </c>
      <c r="K31" s="60">
        <f t="shared" si="2"/>
        <v>-6.6613381477509392E-16</v>
      </c>
    </row>
    <row r="32" spans="1:11" ht="20.100000000000001" customHeight="1" x14ac:dyDescent="0.25">
      <c r="A32" s="257"/>
      <c r="B32" s="24">
        <f t="shared" si="5"/>
        <v>41105</v>
      </c>
      <c r="C32" s="150">
        <f t="shared" si="5"/>
        <v>41532</v>
      </c>
      <c r="D32" s="166">
        <v>0.35416666666666702</v>
      </c>
      <c r="E32" s="153">
        <v>0.54166666666666696</v>
      </c>
      <c r="F32" s="153">
        <v>0.57291666666666696</v>
      </c>
      <c r="G32" s="187">
        <v>0.67708333333333304</v>
      </c>
      <c r="H32" s="194">
        <f t="shared" si="0"/>
        <v>0.18749999999999994</v>
      </c>
      <c r="I32" s="174">
        <f t="shared" si="3"/>
        <v>0.10416666666666607</v>
      </c>
      <c r="J32" s="195">
        <f t="shared" si="1"/>
        <v>0.29166666666666602</v>
      </c>
      <c r="K32" s="60">
        <f t="shared" si="2"/>
        <v>-6.6613381477509392E-16</v>
      </c>
    </row>
    <row r="33" spans="1:12" ht="20.100000000000001" customHeight="1" x14ac:dyDescent="0.25">
      <c r="A33" s="257"/>
      <c r="B33" s="24">
        <f t="shared" si="5"/>
        <v>41106</v>
      </c>
      <c r="C33" s="150">
        <f t="shared" si="5"/>
        <v>41533</v>
      </c>
      <c r="D33" s="166">
        <v>0.35416666666666702</v>
      </c>
      <c r="E33" s="153">
        <v>0.54166666666666696</v>
      </c>
      <c r="F33" s="153">
        <v>0.57291666666666696</v>
      </c>
      <c r="G33" s="187">
        <v>0.67708333333333304</v>
      </c>
      <c r="H33" s="194">
        <f t="shared" si="0"/>
        <v>0.18749999999999994</v>
      </c>
      <c r="I33" s="174">
        <f t="shared" si="3"/>
        <v>0.10416666666666607</v>
      </c>
      <c r="J33" s="195">
        <f t="shared" si="1"/>
        <v>0.29166666666666602</v>
      </c>
      <c r="K33" s="60">
        <f t="shared" si="2"/>
        <v>-6.6613381477509392E-16</v>
      </c>
    </row>
    <row r="34" spans="1:12" ht="20.100000000000001" customHeight="1" x14ac:dyDescent="0.25">
      <c r="A34" s="257"/>
      <c r="B34" s="24">
        <f t="shared" si="5"/>
        <v>41107</v>
      </c>
      <c r="C34" s="150">
        <f t="shared" si="5"/>
        <v>41534</v>
      </c>
      <c r="D34" s="166">
        <v>0.35416666666666702</v>
      </c>
      <c r="E34" s="153">
        <v>0.54166666666666696</v>
      </c>
      <c r="F34" s="153">
        <v>0.57291666666666696</v>
      </c>
      <c r="G34" s="187">
        <v>0.67708333333333304</v>
      </c>
      <c r="H34" s="194">
        <f t="shared" si="0"/>
        <v>0.18749999999999994</v>
      </c>
      <c r="I34" s="174">
        <f t="shared" si="3"/>
        <v>0.10416666666666607</v>
      </c>
      <c r="J34" s="195">
        <f t="shared" si="1"/>
        <v>0.29166666666666602</v>
      </c>
      <c r="K34" s="60">
        <f t="shared" si="2"/>
        <v>-6.6613381477509392E-16</v>
      </c>
    </row>
    <row r="35" spans="1:12" ht="20.100000000000001" customHeight="1" x14ac:dyDescent="0.25">
      <c r="A35" s="257"/>
      <c r="B35" s="24">
        <f>B34+1</f>
        <v>41108</v>
      </c>
      <c r="C35" s="150">
        <f t="shared" ref="C35:C36" si="6">C34+1</f>
        <v>41535</v>
      </c>
      <c r="D35" s="166">
        <v>0.35416666666666702</v>
      </c>
      <c r="E35" s="153">
        <v>0.54166666666666696</v>
      </c>
      <c r="F35" s="153">
        <v>0.57291666666666696</v>
      </c>
      <c r="G35" s="187">
        <v>0.67708333333333304</v>
      </c>
      <c r="H35" s="194">
        <f t="shared" si="0"/>
        <v>0.18749999999999994</v>
      </c>
      <c r="I35" s="174">
        <f t="shared" si="3"/>
        <v>0.10416666666666607</v>
      </c>
      <c r="J35" s="195">
        <f t="shared" si="1"/>
        <v>0.29166666666666602</v>
      </c>
      <c r="K35" s="60">
        <f t="shared" si="2"/>
        <v>-6.6613381477509392E-16</v>
      </c>
    </row>
    <row r="36" spans="1:12" ht="20.100000000000001" customHeight="1" thickBot="1" x14ac:dyDescent="0.3">
      <c r="A36" s="258"/>
      <c r="B36" s="171">
        <f t="shared" ref="B36" si="7">B35+1</f>
        <v>41109</v>
      </c>
      <c r="C36" s="172">
        <f t="shared" si="6"/>
        <v>41536</v>
      </c>
      <c r="D36" s="167">
        <v>0.35416666666666669</v>
      </c>
      <c r="E36" s="154">
        <v>0.54166666666666663</v>
      </c>
      <c r="F36" s="154">
        <v>0.57291666666666663</v>
      </c>
      <c r="G36" s="188">
        <v>0.67708333333333304</v>
      </c>
      <c r="H36" s="196">
        <f t="shared" si="0"/>
        <v>0.18749999999999994</v>
      </c>
      <c r="I36" s="175">
        <f t="shared" si="3"/>
        <v>0.10416666666666641</v>
      </c>
      <c r="J36" s="197">
        <f t="shared" si="1"/>
        <v>0.29166666666666635</v>
      </c>
      <c r="K36" s="61">
        <f t="shared" si="2"/>
        <v>0</v>
      </c>
    </row>
    <row r="37" spans="1:12" ht="16.5" thickBot="1" x14ac:dyDescent="0.3">
      <c r="B37" s="276" t="s">
        <v>25</v>
      </c>
      <c r="C37" s="277"/>
      <c r="D37" s="277"/>
      <c r="E37" s="277"/>
      <c r="F37" s="277"/>
      <c r="G37" s="277"/>
      <c r="H37" s="277"/>
      <c r="I37" s="277"/>
      <c r="J37" s="277"/>
      <c r="K37" s="168">
        <f>SUM(K6:K36)</f>
        <v>-1.532107773982716E-14</v>
      </c>
      <c r="L37" s="159" t="s">
        <v>51</v>
      </c>
    </row>
    <row r="38" spans="1:12" ht="16.5" thickBot="1" x14ac:dyDescent="0.3">
      <c r="C38" s="4"/>
    </row>
    <row r="39" spans="1:12" x14ac:dyDescent="0.25">
      <c r="B39" s="280" t="s">
        <v>49</v>
      </c>
      <c r="C39" s="278" t="s">
        <v>50</v>
      </c>
      <c r="D39" s="160"/>
      <c r="E39" s="157" t="s">
        <v>51</v>
      </c>
    </row>
    <row r="40" spans="1:12" ht="16.5" thickBot="1" x14ac:dyDescent="0.3">
      <c r="B40" s="281"/>
      <c r="C40" s="279"/>
      <c r="D40" s="161"/>
      <c r="E40" s="158" t="s">
        <v>48</v>
      </c>
    </row>
    <row r="41" spans="1:12" x14ac:dyDescent="0.25">
      <c r="C41" s="4"/>
    </row>
    <row r="42" spans="1:12" x14ac:dyDescent="0.25">
      <c r="C42" s="4"/>
    </row>
    <row r="43" spans="1:12" x14ac:dyDescent="0.25">
      <c r="C43" s="4"/>
    </row>
    <row r="44" spans="1:12" x14ac:dyDescent="0.25">
      <c r="C44" s="4"/>
    </row>
    <row r="45" spans="1:12" x14ac:dyDescent="0.25">
      <c r="C45" s="4"/>
    </row>
    <row r="46" spans="1:12" x14ac:dyDescent="0.25">
      <c r="C46" s="4"/>
    </row>
    <row r="47" spans="1:12" x14ac:dyDescent="0.25">
      <c r="C47" s="4"/>
    </row>
    <row r="48" spans="1:12" x14ac:dyDescent="0.25">
      <c r="C48" s="4"/>
    </row>
    <row r="49" spans="3:3" x14ac:dyDescent="0.25">
      <c r="C49" s="4"/>
    </row>
    <row r="50" spans="3:3" x14ac:dyDescent="0.25">
      <c r="C50" s="4"/>
    </row>
    <row r="51" spans="3:3" x14ac:dyDescent="0.25">
      <c r="C51" s="4"/>
    </row>
    <row r="52" spans="3:3" x14ac:dyDescent="0.25">
      <c r="C52" s="4"/>
    </row>
    <row r="53" spans="3:3" x14ac:dyDescent="0.25">
      <c r="C53" s="4"/>
    </row>
    <row r="54" spans="3:3" x14ac:dyDescent="0.25">
      <c r="C54" s="4"/>
    </row>
    <row r="55" spans="3:3" x14ac:dyDescent="0.25">
      <c r="C55" s="4"/>
    </row>
    <row r="56" spans="3:3" x14ac:dyDescent="0.25">
      <c r="C56" s="4"/>
    </row>
    <row r="57" spans="3:3" x14ac:dyDescent="0.25">
      <c r="C57" s="4"/>
    </row>
    <row r="58" spans="3:3" x14ac:dyDescent="0.25">
      <c r="C58" s="4"/>
    </row>
    <row r="59" spans="3:3" x14ac:dyDescent="0.25">
      <c r="C59" s="4"/>
    </row>
    <row r="60" spans="3:3" x14ac:dyDescent="0.25">
      <c r="C60" s="4"/>
    </row>
    <row r="61" spans="3:3" x14ac:dyDescent="0.25">
      <c r="C61" s="4"/>
    </row>
    <row r="62" spans="3:3" x14ac:dyDescent="0.25">
      <c r="C62" s="4"/>
    </row>
    <row r="63" spans="3:3" x14ac:dyDescent="0.25">
      <c r="C63" s="4"/>
    </row>
    <row r="64" spans="3:3" x14ac:dyDescent="0.25">
      <c r="C64" s="4"/>
    </row>
    <row r="65" spans="3:3" x14ac:dyDescent="0.25">
      <c r="C65" s="4"/>
    </row>
    <row r="66" spans="3:3" x14ac:dyDescent="0.25">
      <c r="C66" s="4"/>
    </row>
    <row r="67" spans="3:3" x14ac:dyDescent="0.25">
      <c r="C67" s="4"/>
    </row>
    <row r="68" spans="3:3" x14ac:dyDescent="0.25">
      <c r="C68" s="4"/>
    </row>
    <row r="69" spans="3:3" x14ac:dyDescent="0.25">
      <c r="C69" s="4"/>
    </row>
    <row r="70" spans="3:3" x14ac:dyDescent="0.25">
      <c r="C70" s="4"/>
    </row>
    <row r="71" spans="3:3" x14ac:dyDescent="0.25">
      <c r="C71" s="4"/>
    </row>
    <row r="72" spans="3:3" x14ac:dyDescent="0.25">
      <c r="C72" s="4"/>
    </row>
    <row r="73" spans="3:3" x14ac:dyDescent="0.25">
      <c r="C73" s="4"/>
    </row>
    <row r="74" spans="3:3" x14ac:dyDescent="0.25">
      <c r="C74" s="4"/>
    </row>
    <row r="75" spans="3:3" x14ac:dyDescent="0.25">
      <c r="C75" s="4"/>
    </row>
    <row r="76" spans="3:3" x14ac:dyDescent="0.25">
      <c r="C76" s="4"/>
    </row>
    <row r="77" spans="3:3" x14ac:dyDescent="0.25">
      <c r="C77" s="4"/>
    </row>
    <row r="78" spans="3:3" x14ac:dyDescent="0.25">
      <c r="C78" s="4"/>
    </row>
    <row r="79" spans="3:3" x14ac:dyDescent="0.25">
      <c r="C79" s="4"/>
    </row>
    <row r="80" spans="3:3" x14ac:dyDescent="0.25">
      <c r="C80" s="4"/>
    </row>
    <row r="81" spans="3:3" x14ac:dyDescent="0.25">
      <c r="C81" s="4"/>
    </row>
    <row r="82" spans="3:3" x14ac:dyDescent="0.25">
      <c r="C82" s="4"/>
    </row>
    <row r="83" spans="3:3" x14ac:dyDescent="0.25">
      <c r="C83" s="4"/>
    </row>
    <row r="84" spans="3:3" x14ac:dyDescent="0.25">
      <c r="C84" s="4"/>
    </row>
    <row r="85" spans="3:3" x14ac:dyDescent="0.25">
      <c r="C85" s="4"/>
    </row>
    <row r="86" spans="3:3" x14ac:dyDescent="0.25">
      <c r="C86" s="4"/>
    </row>
    <row r="87" spans="3:3" x14ac:dyDescent="0.25">
      <c r="C87" s="4"/>
    </row>
    <row r="88" spans="3:3" x14ac:dyDescent="0.25">
      <c r="C88" s="4"/>
    </row>
    <row r="89" spans="3:3" x14ac:dyDescent="0.25">
      <c r="C89" s="4"/>
    </row>
    <row r="90" spans="3:3" x14ac:dyDescent="0.25">
      <c r="C90" s="4"/>
    </row>
    <row r="91" spans="3:3" x14ac:dyDescent="0.25">
      <c r="C91" s="4"/>
    </row>
    <row r="92" spans="3:3" x14ac:dyDescent="0.25">
      <c r="C92" s="4"/>
    </row>
    <row r="93" spans="3:3" x14ac:dyDescent="0.25">
      <c r="C93" s="4"/>
    </row>
    <row r="94" spans="3:3" x14ac:dyDescent="0.25">
      <c r="C94" s="4"/>
    </row>
    <row r="95" spans="3:3" x14ac:dyDescent="0.25">
      <c r="C95" s="4"/>
    </row>
    <row r="96" spans="3:3" x14ac:dyDescent="0.25">
      <c r="C96" s="4"/>
    </row>
    <row r="97" spans="3:3" x14ac:dyDescent="0.25">
      <c r="C97" s="4"/>
    </row>
    <row r="98" spans="3:3" x14ac:dyDescent="0.25">
      <c r="C98" s="4"/>
    </row>
    <row r="99" spans="3:3" x14ac:dyDescent="0.25">
      <c r="C99" s="4"/>
    </row>
    <row r="100" spans="3:3" x14ac:dyDescent="0.25">
      <c r="C100" s="4"/>
    </row>
  </sheetData>
  <mergeCells count="6">
    <mergeCell ref="A1:K1"/>
    <mergeCell ref="A6:A16"/>
    <mergeCell ref="A17:A36"/>
    <mergeCell ref="B37:J37"/>
    <mergeCell ref="B39:B40"/>
    <mergeCell ref="C39:C40"/>
  </mergeCells>
  <conditionalFormatting sqref="K6:K36">
    <cfRule type="cellIs" dxfId="30" priority="9" operator="equal">
      <formula>"abs"</formula>
    </cfRule>
    <cfRule type="cellIs" dxfId="29" priority="20" stopIfTrue="1" operator="equal">
      <formula>""</formula>
    </cfRule>
    <cfRule type="cellIs" dxfId="28" priority="21" stopIfTrue="1" operator="lessThan">
      <formula>0</formula>
    </cfRule>
    <cfRule type="cellIs" dxfId="27" priority="22" stopIfTrue="1" operator="greaterThan">
      <formula>0</formula>
    </cfRule>
  </conditionalFormatting>
  <conditionalFormatting sqref="I16:J16 H14:H16">
    <cfRule type="expression" dxfId="26" priority="19" stopIfTrue="1">
      <formula>MONTH($B$14)&lt;&gt;$D$3</formula>
    </cfRule>
  </conditionalFormatting>
  <conditionalFormatting sqref="I15:J15">
    <cfRule type="expression" dxfId="25" priority="18" stopIfTrue="1">
      <formula>MONTH($B$14)&lt;&gt;$D$3</formula>
    </cfRule>
  </conditionalFormatting>
  <conditionalFormatting sqref="I14:J14">
    <cfRule type="expression" dxfId="24" priority="17" stopIfTrue="1">
      <formula>MONTH($B$14)&lt;&gt;$D$3</formula>
    </cfRule>
  </conditionalFormatting>
  <conditionalFormatting sqref="B14:C14">
    <cfRule type="expression" dxfId="23" priority="16" stopIfTrue="1">
      <formula>MONTH($B$14)&lt;&gt;$D$3</formula>
    </cfRule>
  </conditionalFormatting>
  <conditionalFormatting sqref="B15:C15">
    <cfRule type="expression" dxfId="22" priority="15" stopIfTrue="1">
      <formula>MONTH($B$15)&lt;&gt;$D$3</formula>
    </cfRule>
  </conditionalFormatting>
  <conditionalFormatting sqref="B16:C16">
    <cfRule type="expression" dxfId="21" priority="14" stopIfTrue="1">
      <formula>MONTH($B$16)&lt;&gt;$D$3</formula>
    </cfRule>
  </conditionalFormatting>
  <conditionalFormatting sqref="D6:D36">
    <cfRule type="cellIs" dxfId="20" priority="4" operator="notEqual">
      <formula>0.354166666666667</formula>
    </cfRule>
  </conditionalFormatting>
  <conditionalFormatting sqref="E6:E36">
    <cfRule type="cellIs" dxfId="19" priority="3" operator="notEqual">
      <formula>0.541666666666667</formula>
    </cfRule>
  </conditionalFormatting>
  <conditionalFormatting sqref="F6:F36">
    <cfRule type="cellIs" dxfId="18" priority="2" operator="notEqual">
      <formula>0.572916666666667</formula>
    </cfRule>
  </conditionalFormatting>
  <conditionalFormatting sqref="G6:G36">
    <cfRule type="cellIs" dxfId="17" priority="1" operator="notEqual">
      <formula>0.677083333333333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source!$C$1:$C$18</xm:f>
          </x14:formula1>
          <xm:sqref>A1</xm:sqref>
        </x14:dataValidation>
        <x14:dataValidation type="list" allowBlank="1" showInputMessage="1" showErrorMessage="1">
          <x14:formula1>
            <xm:f>source!$E$1:$E$3</xm:f>
          </x14:formula1>
          <xm:sqref>L37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N100"/>
  <sheetViews>
    <sheetView showZeros="0" topLeftCell="A16" workbookViewId="0">
      <selection activeCell="D6" sqref="D6:G36"/>
    </sheetView>
  </sheetViews>
  <sheetFormatPr baseColWidth="10" defaultRowHeight="15.75" x14ac:dyDescent="0.25"/>
  <cols>
    <col min="1" max="1" width="2.625" style="1" bestFit="1" customWidth="1"/>
    <col min="2" max="2" width="9.75" style="70" customWidth="1"/>
    <col min="3" max="3" width="8.875" style="1" bestFit="1" customWidth="1"/>
    <col min="4" max="8" width="11" style="1"/>
    <col min="9" max="9" width="11" style="9"/>
    <col min="10" max="10" width="11" style="8"/>
    <col min="11" max="11" width="11.375" style="1" bestFit="1" customWidth="1"/>
    <col min="12" max="12" width="11" style="1"/>
    <col min="13" max="13" width="12.875" style="1" bestFit="1" customWidth="1"/>
    <col min="14" max="16384" width="11" style="1"/>
  </cols>
  <sheetData>
    <row r="1" spans="1:14" ht="20.25" customHeight="1" thickBot="1" x14ac:dyDescent="0.3">
      <c r="A1" s="253" t="s">
        <v>58</v>
      </c>
      <c r="B1" s="254"/>
      <c r="C1" s="254"/>
      <c r="D1" s="254"/>
      <c r="E1" s="254"/>
      <c r="F1" s="254"/>
      <c r="G1" s="254"/>
      <c r="H1" s="254"/>
      <c r="I1" s="254"/>
      <c r="J1" s="254"/>
      <c r="K1" s="255"/>
    </row>
    <row r="2" spans="1:14" ht="16.5" thickBot="1" x14ac:dyDescent="0.3"/>
    <row r="3" spans="1:14" ht="16.5" thickBot="1" x14ac:dyDescent="0.3">
      <c r="B3" s="71" t="s">
        <v>13</v>
      </c>
      <c r="C3" s="74">
        <v>21</v>
      </c>
      <c r="D3" s="10">
        <f>CAROLE!D3</f>
        <v>6</v>
      </c>
      <c r="E3" s="11">
        <f>CAROLE!E3</f>
        <v>2016</v>
      </c>
      <c r="F3" s="118" t="s">
        <v>14</v>
      </c>
      <c r="G3" s="74">
        <v>20</v>
      </c>
      <c r="H3" s="10">
        <f>CAROLE!H3</f>
        <v>7</v>
      </c>
      <c r="I3" s="11">
        <f>CAROLE!I3</f>
        <v>2016</v>
      </c>
      <c r="J3" s="53" t="s">
        <v>26</v>
      </c>
      <c r="K3" s="66">
        <v>0.29166666666666669</v>
      </c>
    </row>
    <row r="4" spans="1:14" ht="16.5" thickBot="1" x14ac:dyDescent="0.3"/>
    <row r="5" spans="1:14" s="2" customFormat="1" ht="48" thickBot="1" x14ac:dyDescent="0.3">
      <c r="A5" s="14"/>
      <c r="B5" s="72" t="s">
        <v>23</v>
      </c>
      <c r="C5" s="25" t="s">
        <v>24</v>
      </c>
      <c r="D5" s="26" t="s">
        <v>15</v>
      </c>
      <c r="E5" s="29" t="s">
        <v>17</v>
      </c>
      <c r="F5" s="34" t="s">
        <v>16</v>
      </c>
      <c r="G5" s="185" t="s">
        <v>18</v>
      </c>
      <c r="H5" s="190" t="s">
        <v>20</v>
      </c>
      <c r="I5" s="13" t="s">
        <v>22</v>
      </c>
      <c r="J5" s="191" t="s">
        <v>19</v>
      </c>
      <c r="K5" s="151" t="s">
        <v>21</v>
      </c>
    </row>
    <row r="6" spans="1:14" ht="20.100000000000001" customHeight="1" x14ac:dyDescent="0.25">
      <c r="A6" s="256">
        <f>D3</f>
        <v>6</v>
      </c>
      <c r="B6" s="20">
        <f>DATE($E$3,$D$3,21)</f>
        <v>41080</v>
      </c>
      <c r="C6" s="148">
        <f>DATE($E$3,$D$3,21)</f>
        <v>41080</v>
      </c>
      <c r="D6" s="165">
        <v>0.35416666666666669</v>
      </c>
      <c r="E6" s="152">
        <v>0.54166666666666663</v>
      </c>
      <c r="F6" s="152">
        <v>0.57291666666666663</v>
      </c>
      <c r="G6" s="186">
        <v>0.67708333333333304</v>
      </c>
      <c r="H6" s="192">
        <f t="shared" ref="H6:H36" si="0">E6-D6</f>
        <v>0.18749999999999994</v>
      </c>
      <c r="I6" s="173">
        <f>G6-F6</f>
        <v>0.10416666666666641</v>
      </c>
      <c r="J6" s="193">
        <f t="shared" ref="J6:J36" si="1">H6+I6</f>
        <v>0.29166666666666635</v>
      </c>
      <c r="K6" s="59">
        <f t="shared" ref="K6:K36" si="2">J6-$K$3</f>
        <v>0</v>
      </c>
    </row>
    <row r="7" spans="1:14" ht="20.100000000000001" customHeight="1" x14ac:dyDescent="0.25">
      <c r="A7" s="257"/>
      <c r="B7" s="21">
        <f>B6+1</f>
        <v>41081</v>
      </c>
      <c r="C7" s="149">
        <f>C6+1</f>
        <v>41081</v>
      </c>
      <c r="D7" s="166">
        <v>0.35416666666666669</v>
      </c>
      <c r="E7" s="153">
        <v>0.54166666666666663</v>
      </c>
      <c r="F7" s="153">
        <v>0.57291666666666663</v>
      </c>
      <c r="G7" s="187">
        <v>0.67708333333333337</v>
      </c>
      <c r="H7" s="194">
        <f t="shared" si="0"/>
        <v>0.18749999999999994</v>
      </c>
      <c r="I7" s="174">
        <f t="shared" ref="I7:I36" si="3">G7-F7</f>
        <v>0.10416666666666674</v>
      </c>
      <c r="J7" s="195">
        <f t="shared" si="1"/>
        <v>0.29166666666666669</v>
      </c>
      <c r="K7" s="60">
        <f t="shared" si="2"/>
        <v>0</v>
      </c>
      <c r="M7" s="6"/>
      <c r="N7" s="6"/>
    </row>
    <row r="8" spans="1:14" ht="20.100000000000001" customHeight="1" x14ac:dyDescent="0.25">
      <c r="A8" s="257"/>
      <c r="B8" s="21">
        <f t="shared" ref="B8:C16" si="4">B7+1</f>
        <v>41082</v>
      </c>
      <c r="C8" s="149">
        <f t="shared" si="4"/>
        <v>41082</v>
      </c>
      <c r="D8" s="166">
        <v>0.35416666666666669</v>
      </c>
      <c r="E8" s="153">
        <v>0.54166666666666663</v>
      </c>
      <c r="F8" s="153">
        <v>0.57291666666666663</v>
      </c>
      <c r="G8" s="187">
        <v>0.67708333333333304</v>
      </c>
      <c r="H8" s="194">
        <f t="shared" si="0"/>
        <v>0.18749999999999994</v>
      </c>
      <c r="I8" s="174">
        <f t="shared" si="3"/>
        <v>0.10416666666666641</v>
      </c>
      <c r="J8" s="195">
        <f t="shared" si="1"/>
        <v>0.29166666666666635</v>
      </c>
      <c r="K8" s="60">
        <f t="shared" si="2"/>
        <v>0</v>
      </c>
      <c r="L8" s="7"/>
      <c r="M8" s="7"/>
    </row>
    <row r="9" spans="1:14" ht="20.100000000000001" customHeight="1" x14ac:dyDescent="0.25">
      <c r="A9" s="257"/>
      <c r="B9" s="21">
        <f t="shared" si="4"/>
        <v>41083</v>
      </c>
      <c r="C9" s="149">
        <f t="shared" si="4"/>
        <v>41083</v>
      </c>
      <c r="D9" s="166">
        <v>0.35416666666666669</v>
      </c>
      <c r="E9" s="153">
        <v>0.54166666666666663</v>
      </c>
      <c r="F9" s="153">
        <v>0.57291666666666663</v>
      </c>
      <c r="G9" s="187">
        <v>0.67708333333333304</v>
      </c>
      <c r="H9" s="194">
        <f t="shared" si="0"/>
        <v>0.18749999999999994</v>
      </c>
      <c r="I9" s="174">
        <f t="shared" si="3"/>
        <v>0.10416666666666641</v>
      </c>
      <c r="J9" s="195">
        <f t="shared" si="1"/>
        <v>0.29166666666666635</v>
      </c>
      <c r="K9" s="60">
        <f t="shared" si="2"/>
        <v>0</v>
      </c>
      <c r="L9" s="49"/>
      <c r="M9" s="7"/>
    </row>
    <row r="10" spans="1:14" ht="20.100000000000001" customHeight="1" x14ac:dyDescent="0.25">
      <c r="A10" s="257"/>
      <c r="B10" s="21">
        <f t="shared" si="4"/>
        <v>41084</v>
      </c>
      <c r="C10" s="149">
        <f t="shared" si="4"/>
        <v>41084</v>
      </c>
      <c r="D10" s="166">
        <v>0.35416666666666702</v>
      </c>
      <c r="E10" s="153">
        <v>0.54166666666666696</v>
      </c>
      <c r="F10" s="153">
        <v>0.57291666666666696</v>
      </c>
      <c r="G10" s="187">
        <v>0.67708333333333304</v>
      </c>
      <c r="H10" s="194">
        <f t="shared" si="0"/>
        <v>0.18749999999999994</v>
      </c>
      <c r="I10" s="174">
        <f t="shared" si="3"/>
        <v>0.10416666666666607</v>
      </c>
      <c r="J10" s="195">
        <f t="shared" si="1"/>
        <v>0.29166666666666602</v>
      </c>
      <c r="K10" s="60">
        <f t="shared" si="2"/>
        <v>-6.6613381477509392E-16</v>
      </c>
    </row>
    <row r="11" spans="1:14" ht="20.100000000000001" customHeight="1" x14ac:dyDescent="0.25">
      <c r="A11" s="257"/>
      <c r="B11" s="21">
        <f t="shared" si="4"/>
        <v>41085</v>
      </c>
      <c r="C11" s="149">
        <f t="shared" si="4"/>
        <v>41085</v>
      </c>
      <c r="D11" s="166">
        <v>0.35416666666666702</v>
      </c>
      <c r="E11" s="153">
        <v>0.54166666666666696</v>
      </c>
      <c r="F11" s="153">
        <v>0.57291666666666696</v>
      </c>
      <c r="G11" s="187">
        <v>0.67708333333333304</v>
      </c>
      <c r="H11" s="194">
        <f t="shared" si="0"/>
        <v>0.18749999999999994</v>
      </c>
      <c r="I11" s="174">
        <f t="shared" si="3"/>
        <v>0.10416666666666607</v>
      </c>
      <c r="J11" s="195">
        <f t="shared" si="1"/>
        <v>0.29166666666666602</v>
      </c>
      <c r="K11" s="60">
        <f t="shared" si="2"/>
        <v>-6.6613381477509392E-16</v>
      </c>
    </row>
    <row r="12" spans="1:14" ht="20.100000000000001" customHeight="1" x14ac:dyDescent="0.25">
      <c r="A12" s="257"/>
      <c r="B12" s="21">
        <f t="shared" si="4"/>
        <v>41086</v>
      </c>
      <c r="C12" s="149">
        <f t="shared" si="4"/>
        <v>41086</v>
      </c>
      <c r="D12" s="166">
        <v>0.35416666666666702</v>
      </c>
      <c r="E12" s="153">
        <v>0.54166666666666696</v>
      </c>
      <c r="F12" s="153">
        <v>0.57291666666666696</v>
      </c>
      <c r="G12" s="187">
        <v>0.67708333333333304</v>
      </c>
      <c r="H12" s="194">
        <f t="shared" si="0"/>
        <v>0.18749999999999994</v>
      </c>
      <c r="I12" s="174">
        <f t="shared" si="3"/>
        <v>0.10416666666666607</v>
      </c>
      <c r="J12" s="195">
        <f t="shared" si="1"/>
        <v>0.29166666666666602</v>
      </c>
      <c r="K12" s="60">
        <f t="shared" si="2"/>
        <v>-6.6613381477509392E-16</v>
      </c>
      <c r="M12" s="3"/>
    </row>
    <row r="13" spans="1:14" ht="20.100000000000001" customHeight="1" x14ac:dyDescent="0.25">
      <c r="A13" s="257"/>
      <c r="B13" s="21">
        <f t="shared" si="4"/>
        <v>41087</v>
      </c>
      <c r="C13" s="149">
        <f t="shared" si="4"/>
        <v>41087</v>
      </c>
      <c r="D13" s="166">
        <v>0.35416666666666702</v>
      </c>
      <c r="E13" s="153">
        <v>0.54166666666666696</v>
      </c>
      <c r="F13" s="153">
        <v>0.57291666666666696</v>
      </c>
      <c r="G13" s="187">
        <v>0.67708333333333304</v>
      </c>
      <c r="H13" s="194">
        <f t="shared" si="0"/>
        <v>0.18749999999999994</v>
      </c>
      <c r="I13" s="174">
        <f t="shared" si="3"/>
        <v>0.10416666666666607</v>
      </c>
      <c r="J13" s="195">
        <f t="shared" si="1"/>
        <v>0.29166666666666602</v>
      </c>
      <c r="K13" s="60">
        <f t="shared" si="2"/>
        <v>-6.6613381477509392E-16</v>
      </c>
      <c r="M13" s="3"/>
    </row>
    <row r="14" spans="1:14" ht="20.100000000000001" customHeight="1" x14ac:dyDescent="0.25">
      <c r="A14" s="257"/>
      <c r="B14" s="21">
        <f t="shared" si="4"/>
        <v>41088</v>
      </c>
      <c r="C14" s="149">
        <f t="shared" si="4"/>
        <v>41088</v>
      </c>
      <c r="D14" s="166">
        <v>0.35416666666666702</v>
      </c>
      <c r="E14" s="153">
        <v>0.54166666666666696</v>
      </c>
      <c r="F14" s="153">
        <v>0.57291666666666696</v>
      </c>
      <c r="G14" s="187">
        <v>0.67708333333333304</v>
      </c>
      <c r="H14" s="194">
        <f t="shared" si="0"/>
        <v>0.18749999999999994</v>
      </c>
      <c r="I14" s="174">
        <f t="shared" si="3"/>
        <v>0.10416666666666607</v>
      </c>
      <c r="J14" s="195">
        <f t="shared" si="1"/>
        <v>0.29166666666666602</v>
      </c>
      <c r="K14" s="60">
        <f t="shared" si="2"/>
        <v>-6.6613381477509392E-16</v>
      </c>
    </row>
    <row r="15" spans="1:14" ht="20.100000000000001" customHeight="1" x14ac:dyDescent="0.25">
      <c r="A15" s="257"/>
      <c r="B15" s="21">
        <f t="shared" si="4"/>
        <v>41089</v>
      </c>
      <c r="C15" s="149">
        <f t="shared" si="4"/>
        <v>41089</v>
      </c>
      <c r="D15" s="166">
        <v>0.35416666666666702</v>
      </c>
      <c r="E15" s="153">
        <v>0.54166666666666696</v>
      </c>
      <c r="F15" s="153">
        <v>0.57291666666666696</v>
      </c>
      <c r="G15" s="187">
        <v>0.67708333333333304</v>
      </c>
      <c r="H15" s="194">
        <f t="shared" si="0"/>
        <v>0.18749999999999994</v>
      </c>
      <c r="I15" s="174">
        <f t="shared" si="3"/>
        <v>0.10416666666666607</v>
      </c>
      <c r="J15" s="195">
        <f t="shared" si="1"/>
        <v>0.29166666666666602</v>
      </c>
      <c r="K15" s="60">
        <f t="shared" si="2"/>
        <v>-6.6613381477509392E-16</v>
      </c>
    </row>
    <row r="16" spans="1:14" ht="20.100000000000001" customHeight="1" thickBot="1" x14ac:dyDescent="0.3">
      <c r="A16" s="258"/>
      <c r="B16" s="163">
        <f t="shared" si="4"/>
        <v>41090</v>
      </c>
      <c r="C16" s="164">
        <f t="shared" si="4"/>
        <v>41090</v>
      </c>
      <c r="D16" s="167">
        <v>0.35416666666666702</v>
      </c>
      <c r="E16" s="154">
        <v>0.54166666666666696</v>
      </c>
      <c r="F16" s="154">
        <v>0.57291666666666696</v>
      </c>
      <c r="G16" s="188">
        <v>0.67708333333333304</v>
      </c>
      <c r="H16" s="196">
        <f t="shared" si="0"/>
        <v>0.18749999999999994</v>
      </c>
      <c r="I16" s="175">
        <f t="shared" si="3"/>
        <v>0.10416666666666607</v>
      </c>
      <c r="J16" s="197">
        <f t="shared" si="1"/>
        <v>0.29166666666666602</v>
      </c>
      <c r="K16" s="61">
        <f t="shared" si="2"/>
        <v>-6.6613381477509392E-16</v>
      </c>
    </row>
    <row r="17" spans="1:11" ht="20.100000000000001" customHeight="1" x14ac:dyDescent="0.25">
      <c r="A17" s="259">
        <f>H3</f>
        <v>7</v>
      </c>
      <c r="B17" s="169">
        <f>DATE($I$3,$H$3,1)</f>
        <v>41090</v>
      </c>
      <c r="C17" s="170">
        <f>DATE($I$3,$G$3+1,1)</f>
        <v>41517</v>
      </c>
      <c r="D17" s="176">
        <v>0.35416666666666702</v>
      </c>
      <c r="E17" s="155">
        <v>0.54166666666666696</v>
      </c>
      <c r="F17" s="155">
        <v>0.57291666666666696</v>
      </c>
      <c r="G17" s="189">
        <v>0.67708333333333337</v>
      </c>
      <c r="H17" s="198">
        <f t="shared" si="0"/>
        <v>0.18749999999999994</v>
      </c>
      <c r="I17" s="177">
        <f t="shared" si="3"/>
        <v>0.10416666666666641</v>
      </c>
      <c r="J17" s="199">
        <f t="shared" si="1"/>
        <v>0.29166666666666635</v>
      </c>
      <c r="K17" s="62">
        <f t="shared" si="2"/>
        <v>0</v>
      </c>
    </row>
    <row r="18" spans="1:11" ht="20.100000000000001" customHeight="1" x14ac:dyDescent="0.25">
      <c r="A18" s="257"/>
      <c r="B18" s="24">
        <f>B17+1</f>
        <v>41091</v>
      </c>
      <c r="C18" s="150">
        <f>C17+1</f>
        <v>41518</v>
      </c>
      <c r="D18" s="166">
        <v>0.35416666666666702</v>
      </c>
      <c r="E18" s="153">
        <v>0.54166666666666696</v>
      </c>
      <c r="F18" s="153">
        <v>0.57291666666666696</v>
      </c>
      <c r="G18" s="187">
        <v>0.67708333333333337</v>
      </c>
      <c r="H18" s="194">
        <f t="shared" si="0"/>
        <v>0.18749999999999994</v>
      </c>
      <c r="I18" s="174">
        <f t="shared" si="3"/>
        <v>0.10416666666666641</v>
      </c>
      <c r="J18" s="195">
        <f t="shared" si="1"/>
        <v>0.29166666666666635</v>
      </c>
      <c r="K18" s="60">
        <f t="shared" si="2"/>
        <v>0</v>
      </c>
    </row>
    <row r="19" spans="1:11" ht="20.100000000000001" customHeight="1" x14ac:dyDescent="0.25">
      <c r="A19" s="257"/>
      <c r="B19" s="24">
        <f t="shared" ref="B19:C34" si="5">B18+1</f>
        <v>41092</v>
      </c>
      <c r="C19" s="150">
        <f t="shared" si="5"/>
        <v>41519</v>
      </c>
      <c r="D19" s="166">
        <v>0.35416666666666702</v>
      </c>
      <c r="E19" s="153">
        <v>0.54166666666666663</v>
      </c>
      <c r="F19" s="153">
        <v>0.57291666666666663</v>
      </c>
      <c r="G19" s="187">
        <v>0.67708333333333337</v>
      </c>
      <c r="H19" s="194">
        <f t="shared" si="0"/>
        <v>0.18749999999999961</v>
      </c>
      <c r="I19" s="174">
        <f t="shared" si="3"/>
        <v>0.10416666666666674</v>
      </c>
      <c r="J19" s="195">
        <f t="shared" si="1"/>
        <v>0.29166666666666635</v>
      </c>
      <c r="K19" s="60">
        <f t="shared" si="2"/>
        <v>0</v>
      </c>
    </row>
    <row r="20" spans="1:11" ht="20.100000000000001" customHeight="1" x14ac:dyDescent="0.25">
      <c r="A20" s="257"/>
      <c r="B20" s="24">
        <f t="shared" si="5"/>
        <v>41093</v>
      </c>
      <c r="C20" s="150">
        <f t="shared" si="5"/>
        <v>41520</v>
      </c>
      <c r="D20" s="166">
        <v>0.35416666666666702</v>
      </c>
      <c r="E20" s="153">
        <v>0.54166666666666696</v>
      </c>
      <c r="F20" s="153">
        <v>0.57291666666666696</v>
      </c>
      <c r="G20" s="187">
        <v>0.67708333333333304</v>
      </c>
      <c r="H20" s="194">
        <f t="shared" si="0"/>
        <v>0.18749999999999994</v>
      </c>
      <c r="I20" s="174">
        <f t="shared" si="3"/>
        <v>0.10416666666666607</v>
      </c>
      <c r="J20" s="195">
        <f t="shared" si="1"/>
        <v>0.29166666666666602</v>
      </c>
      <c r="K20" s="60">
        <f t="shared" si="2"/>
        <v>-6.6613381477509392E-16</v>
      </c>
    </row>
    <row r="21" spans="1:11" ht="20.100000000000001" customHeight="1" x14ac:dyDescent="0.25">
      <c r="A21" s="257"/>
      <c r="B21" s="24">
        <f t="shared" si="5"/>
        <v>41094</v>
      </c>
      <c r="C21" s="150">
        <f t="shared" si="5"/>
        <v>41521</v>
      </c>
      <c r="D21" s="166">
        <v>0.35416666666666702</v>
      </c>
      <c r="E21" s="153">
        <v>0.54166666666666696</v>
      </c>
      <c r="F21" s="153">
        <v>0.57291666666666696</v>
      </c>
      <c r="G21" s="187">
        <v>0.67708333333333304</v>
      </c>
      <c r="H21" s="194">
        <f t="shared" si="0"/>
        <v>0.18749999999999994</v>
      </c>
      <c r="I21" s="174">
        <f t="shared" si="3"/>
        <v>0.10416666666666607</v>
      </c>
      <c r="J21" s="195">
        <f t="shared" si="1"/>
        <v>0.29166666666666602</v>
      </c>
      <c r="K21" s="60">
        <f t="shared" si="2"/>
        <v>-6.6613381477509392E-16</v>
      </c>
    </row>
    <row r="22" spans="1:11" ht="20.100000000000001" customHeight="1" x14ac:dyDescent="0.25">
      <c r="A22" s="257"/>
      <c r="B22" s="24">
        <f t="shared" si="5"/>
        <v>41095</v>
      </c>
      <c r="C22" s="150">
        <f t="shared" si="5"/>
        <v>41522</v>
      </c>
      <c r="D22" s="166">
        <v>0.35416666666666702</v>
      </c>
      <c r="E22" s="153">
        <v>0.54166666666666696</v>
      </c>
      <c r="F22" s="153">
        <v>0.57291666666666696</v>
      </c>
      <c r="G22" s="187">
        <v>0.67708333333333304</v>
      </c>
      <c r="H22" s="194">
        <f t="shared" si="0"/>
        <v>0.18749999999999994</v>
      </c>
      <c r="I22" s="174">
        <f t="shared" si="3"/>
        <v>0.10416666666666607</v>
      </c>
      <c r="J22" s="195">
        <f t="shared" si="1"/>
        <v>0.29166666666666602</v>
      </c>
      <c r="K22" s="60">
        <f t="shared" si="2"/>
        <v>-6.6613381477509392E-16</v>
      </c>
    </row>
    <row r="23" spans="1:11" ht="20.100000000000001" customHeight="1" x14ac:dyDescent="0.25">
      <c r="A23" s="257"/>
      <c r="B23" s="24">
        <f t="shared" si="5"/>
        <v>41096</v>
      </c>
      <c r="C23" s="150">
        <f t="shared" si="5"/>
        <v>41523</v>
      </c>
      <c r="D23" s="166">
        <v>0.35416666666666702</v>
      </c>
      <c r="E23" s="153">
        <v>0.54166666666666696</v>
      </c>
      <c r="F23" s="153">
        <v>0.57291666666666696</v>
      </c>
      <c r="G23" s="187">
        <v>0.67708333333333304</v>
      </c>
      <c r="H23" s="194">
        <f t="shared" si="0"/>
        <v>0.18749999999999994</v>
      </c>
      <c r="I23" s="174">
        <f t="shared" si="3"/>
        <v>0.10416666666666607</v>
      </c>
      <c r="J23" s="195">
        <f t="shared" si="1"/>
        <v>0.29166666666666602</v>
      </c>
      <c r="K23" s="60">
        <f t="shared" si="2"/>
        <v>-6.6613381477509392E-16</v>
      </c>
    </row>
    <row r="24" spans="1:11" ht="20.100000000000001" customHeight="1" x14ac:dyDescent="0.25">
      <c r="A24" s="257"/>
      <c r="B24" s="24">
        <f t="shared" si="5"/>
        <v>41097</v>
      </c>
      <c r="C24" s="150">
        <f t="shared" si="5"/>
        <v>41524</v>
      </c>
      <c r="D24" s="166">
        <v>0.35416666666666702</v>
      </c>
      <c r="E24" s="153">
        <v>0.54166666666666696</v>
      </c>
      <c r="F24" s="153">
        <v>0.57291666666666696</v>
      </c>
      <c r="G24" s="187">
        <v>0.67708333333333304</v>
      </c>
      <c r="H24" s="194">
        <f t="shared" si="0"/>
        <v>0.18749999999999994</v>
      </c>
      <c r="I24" s="174">
        <f t="shared" si="3"/>
        <v>0.10416666666666607</v>
      </c>
      <c r="J24" s="195">
        <f t="shared" si="1"/>
        <v>0.29166666666666602</v>
      </c>
      <c r="K24" s="60">
        <f t="shared" si="2"/>
        <v>-6.6613381477509392E-16</v>
      </c>
    </row>
    <row r="25" spans="1:11" ht="20.100000000000001" customHeight="1" x14ac:dyDescent="0.25">
      <c r="A25" s="257"/>
      <c r="B25" s="24">
        <f t="shared" si="5"/>
        <v>41098</v>
      </c>
      <c r="C25" s="150">
        <f t="shared" si="5"/>
        <v>41525</v>
      </c>
      <c r="D25" s="166">
        <v>0.35416666666666702</v>
      </c>
      <c r="E25" s="153">
        <v>0.54166666666666696</v>
      </c>
      <c r="F25" s="153">
        <v>0.57291666666666696</v>
      </c>
      <c r="G25" s="187">
        <v>0.67708333333333304</v>
      </c>
      <c r="H25" s="194">
        <f t="shared" si="0"/>
        <v>0.18749999999999994</v>
      </c>
      <c r="I25" s="174">
        <f t="shared" si="3"/>
        <v>0.10416666666666607</v>
      </c>
      <c r="J25" s="195">
        <f t="shared" si="1"/>
        <v>0.29166666666666602</v>
      </c>
      <c r="K25" s="60">
        <f t="shared" si="2"/>
        <v>-6.6613381477509392E-16</v>
      </c>
    </row>
    <row r="26" spans="1:11" ht="20.100000000000001" customHeight="1" x14ac:dyDescent="0.25">
      <c r="A26" s="257"/>
      <c r="B26" s="24">
        <f t="shared" si="5"/>
        <v>41099</v>
      </c>
      <c r="C26" s="150">
        <f t="shared" si="5"/>
        <v>41526</v>
      </c>
      <c r="D26" s="166">
        <v>0.35416666666666702</v>
      </c>
      <c r="E26" s="153">
        <v>0.54166666666666696</v>
      </c>
      <c r="F26" s="153">
        <v>0.57291666666666696</v>
      </c>
      <c r="G26" s="187">
        <v>0.67708333333333304</v>
      </c>
      <c r="H26" s="194">
        <f t="shared" si="0"/>
        <v>0.18749999999999994</v>
      </c>
      <c r="I26" s="174">
        <f t="shared" si="3"/>
        <v>0.10416666666666607</v>
      </c>
      <c r="J26" s="195">
        <f t="shared" si="1"/>
        <v>0.29166666666666602</v>
      </c>
      <c r="K26" s="60">
        <f t="shared" si="2"/>
        <v>-6.6613381477509392E-16</v>
      </c>
    </row>
    <row r="27" spans="1:11" ht="20.100000000000001" customHeight="1" x14ac:dyDescent="0.25">
      <c r="A27" s="257"/>
      <c r="B27" s="24">
        <f t="shared" si="5"/>
        <v>41100</v>
      </c>
      <c r="C27" s="150">
        <f t="shared" si="5"/>
        <v>41527</v>
      </c>
      <c r="D27" s="166">
        <v>0.35416666666666702</v>
      </c>
      <c r="E27" s="153">
        <v>0.54166666666666663</v>
      </c>
      <c r="F27" s="153">
        <v>0.57291666666666663</v>
      </c>
      <c r="G27" s="187">
        <v>0.67708333333333304</v>
      </c>
      <c r="H27" s="194">
        <f t="shared" si="0"/>
        <v>0.18749999999999961</v>
      </c>
      <c r="I27" s="174">
        <f t="shared" si="3"/>
        <v>0.10416666666666641</v>
      </c>
      <c r="J27" s="195">
        <f t="shared" si="1"/>
        <v>0.29166666666666602</v>
      </c>
      <c r="K27" s="60">
        <f t="shared" si="2"/>
        <v>-6.6613381477509392E-16</v>
      </c>
    </row>
    <row r="28" spans="1:11" ht="20.100000000000001" customHeight="1" x14ac:dyDescent="0.25">
      <c r="A28" s="257"/>
      <c r="B28" s="24">
        <f t="shared" si="5"/>
        <v>41101</v>
      </c>
      <c r="C28" s="150">
        <f t="shared" si="5"/>
        <v>41528</v>
      </c>
      <c r="D28" s="166">
        <v>0.35416666666666702</v>
      </c>
      <c r="E28" s="153">
        <v>0.54166666666666696</v>
      </c>
      <c r="F28" s="153">
        <v>0.57291666666666696</v>
      </c>
      <c r="G28" s="187">
        <v>0.67708333333333304</v>
      </c>
      <c r="H28" s="194">
        <f t="shared" si="0"/>
        <v>0.18749999999999994</v>
      </c>
      <c r="I28" s="174">
        <f t="shared" si="3"/>
        <v>0.10416666666666607</v>
      </c>
      <c r="J28" s="195">
        <f t="shared" si="1"/>
        <v>0.29166666666666602</v>
      </c>
      <c r="K28" s="60">
        <f t="shared" si="2"/>
        <v>-6.6613381477509392E-16</v>
      </c>
    </row>
    <row r="29" spans="1:11" ht="20.100000000000001" customHeight="1" x14ac:dyDescent="0.25">
      <c r="A29" s="257"/>
      <c r="B29" s="24">
        <f t="shared" si="5"/>
        <v>41102</v>
      </c>
      <c r="C29" s="150">
        <f t="shared" si="5"/>
        <v>41529</v>
      </c>
      <c r="D29" s="166">
        <v>0.35416666666666702</v>
      </c>
      <c r="E29" s="153">
        <v>0.54166666666666696</v>
      </c>
      <c r="F29" s="153">
        <v>0.57291666666666696</v>
      </c>
      <c r="G29" s="187">
        <v>0.67708333333333304</v>
      </c>
      <c r="H29" s="194">
        <f t="shared" si="0"/>
        <v>0.18749999999999994</v>
      </c>
      <c r="I29" s="174">
        <f t="shared" si="3"/>
        <v>0.10416666666666607</v>
      </c>
      <c r="J29" s="195">
        <f t="shared" si="1"/>
        <v>0.29166666666666602</v>
      </c>
      <c r="K29" s="60">
        <f t="shared" si="2"/>
        <v>-6.6613381477509392E-16</v>
      </c>
    </row>
    <row r="30" spans="1:11" ht="20.100000000000001" customHeight="1" x14ac:dyDescent="0.25">
      <c r="A30" s="257"/>
      <c r="B30" s="24">
        <f t="shared" si="5"/>
        <v>41103</v>
      </c>
      <c r="C30" s="150">
        <f t="shared" si="5"/>
        <v>41530</v>
      </c>
      <c r="D30" s="166">
        <v>0.35416666666666702</v>
      </c>
      <c r="E30" s="153">
        <v>0.54166666666666696</v>
      </c>
      <c r="F30" s="153">
        <v>0.57291666666666696</v>
      </c>
      <c r="G30" s="187">
        <v>0.67708333333333304</v>
      </c>
      <c r="H30" s="194">
        <f t="shared" si="0"/>
        <v>0.18749999999999994</v>
      </c>
      <c r="I30" s="174">
        <f t="shared" si="3"/>
        <v>0.10416666666666607</v>
      </c>
      <c r="J30" s="195">
        <f t="shared" si="1"/>
        <v>0.29166666666666602</v>
      </c>
      <c r="K30" s="60">
        <f t="shared" si="2"/>
        <v>-6.6613381477509392E-16</v>
      </c>
    </row>
    <row r="31" spans="1:11" ht="20.100000000000001" customHeight="1" x14ac:dyDescent="0.25">
      <c r="A31" s="257"/>
      <c r="B31" s="24">
        <f t="shared" si="5"/>
        <v>41104</v>
      </c>
      <c r="C31" s="150">
        <f t="shared" si="5"/>
        <v>41531</v>
      </c>
      <c r="D31" s="166">
        <v>0.35416666666666702</v>
      </c>
      <c r="E31" s="153">
        <v>0.54166666666666696</v>
      </c>
      <c r="F31" s="153">
        <v>0.57291666666666696</v>
      </c>
      <c r="G31" s="187">
        <v>0.67708333333333304</v>
      </c>
      <c r="H31" s="194">
        <f t="shared" si="0"/>
        <v>0.18749999999999994</v>
      </c>
      <c r="I31" s="174">
        <f t="shared" si="3"/>
        <v>0.10416666666666607</v>
      </c>
      <c r="J31" s="195">
        <f t="shared" si="1"/>
        <v>0.29166666666666602</v>
      </c>
      <c r="K31" s="60">
        <f t="shared" si="2"/>
        <v>-6.6613381477509392E-16</v>
      </c>
    </row>
    <row r="32" spans="1:11" ht="20.100000000000001" customHeight="1" x14ac:dyDescent="0.25">
      <c r="A32" s="257"/>
      <c r="B32" s="24">
        <f t="shared" si="5"/>
        <v>41105</v>
      </c>
      <c r="C32" s="150">
        <f t="shared" si="5"/>
        <v>41532</v>
      </c>
      <c r="D32" s="166">
        <v>0.35416666666666702</v>
      </c>
      <c r="E32" s="153">
        <v>0.54166666666666696</v>
      </c>
      <c r="F32" s="153">
        <v>0.57291666666666696</v>
      </c>
      <c r="G32" s="187">
        <v>0.67708333333333304</v>
      </c>
      <c r="H32" s="194">
        <f t="shared" si="0"/>
        <v>0.18749999999999994</v>
      </c>
      <c r="I32" s="174">
        <f t="shared" si="3"/>
        <v>0.10416666666666607</v>
      </c>
      <c r="J32" s="195">
        <f t="shared" si="1"/>
        <v>0.29166666666666602</v>
      </c>
      <c r="K32" s="60">
        <f t="shared" si="2"/>
        <v>-6.6613381477509392E-16</v>
      </c>
    </row>
    <row r="33" spans="1:12" ht="20.100000000000001" customHeight="1" x14ac:dyDescent="0.25">
      <c r="A33" s="257"/>
      <c r="B33" s="24">
        <f t="shared" si="5"/>
        <v>41106</v>
      </c>
      <c r="C33" s="150">
        <f t="shared" si="5"/>
        <v>41533</v>
      </c>
      <c r="D33" s="166">
        <v>0.35416666666666702</v>
      </c>
      <c r="E33" s="153">
        <v>0.54166666666666696</v>
      </c>
      <c r="F33" s="153">
        <v>0.57291666666666696</v>
      </c>
      <c r="G33" s="187">
        <v>0.67708333333333304</v>
      </c>
      <c r="H33" s="194">
        <f t="shared" si="0"/>
        <v>0.18749999999999994</v>
      </c>
      <c r="I33" s="174">
        <f t="shared" si="3"/>
        <v>0.10416666666666607</v>
      </c>
      <c r="J33" s="195">
        <f t="shared" si="1"/>
        <v>0.29166666666666602</v>
      </c>
      <c r="K33" s="60">
        <f t="shared" si="2"/>
        <v>-6.6613381477509392E-16</v>
      </c>
    </row>
    <row r="34" spans="1:12" ht="20.100000000000001" customHeight="1" x14ac:dyDescent="0.25">
      <c r="A34" s="257"/>
      <c r="B34" s="24">
        <f t="shared" si="5"/>
        <v>41107</v>
      </c>
      <c r="C34" s="150">
        <f t="shared" si="5"/>
        <v>41534</v>
      </c>
      <c r="D34" s="166">
        <v>0.35416666666666702</v>
      </c>
      <c r="E34" s="153">
        <v>0.54166666666666696</v>
      </c>
      <c r="F34" s="153">
        <v>0.57291666666666696</v>
      </c>
      <c r="G34" s="187">
        <v>0.67708333333333304</v>
      </c>
      <c r="H34" s="194">
        <f t="shared" si="0"/>
        <v>0.18749999999999994</v>
      </c>
      <c r="I34" s="174">
        <f t="shared" si="3"/>
        <v>0.10416666666666607</v>
      </c>
      <c r="J34" s="195">
        <f t="shared" si="1"/>
        <v>0.29166666666666602</v>
      </c>
      <c r="K34" s="60">
        <f t="shared" si="2"/>
        <v>-6.6613381477509392E-16</v>
      </c>
    </row>
    <row r="35" spans="1:12" ht="20.100000000000001" customHeight="1" x14ac:dyDescent="0.25">
      <c r="A35" s="257"/>
      <c r="B35" s="24">
        <f>B34+1</f>
        <v>41108</v>
      </c>
      <c r="C35" s="150">
        <f t="shared" ref="C35:C36" si="6">C34+1</f>
        <v>41535</v>
      </c>
      <c r="D35" s="166">
        <v>0.35416666666666702</v>
      </c>
      <c r="E35" s="153">
        <v>0.54166666666666696</v>
      </c>
      <c r="F35" s="153">
        <v>0.57291666666666696</v>
      </c>
      <c r="G35" s="187">
        <v>0.67708333333333304</v>
      </c>
      <c r="H35" s="194">
        <f t="shared" si="0"/>
        <v>0.18749999999999994</v>
      </c>
      <c r="I35" s="174">
        <f t="shared" si="3"/>
        <v>0.10416666666666607</v>
      </c>
      <c r="J35" s="195">
        <f t="shared" si="1"/>
        <v>0.29166666666666602</v>
      </c>
      <c r="K35" s="60">
        <f t="shared" si="2"/>
        <v>-6.6613381477509392E-16</v>
      </c>
    </row>
    <row r="36" spans="1:12" ht="20.100000000000001" customHeight="1" thickBot="1" x14ac:dyDescent="0.3">
      <c r="A36" s="258"/>
      <c r="B36" s="171">
        <f t="shared" ref="B36" si="7">B35+1</f>
        <v>41109</v>
      </c>
      <c r="C36" s="172">
        <f t="shared" si="6"/>
        <v>41536</v>
      </c>
      <c r="D36" s="167">
        <v>0.35416666666666669</v>
      </c>
      <c r="E36" s="154">
        <v>0.54166666666666663</v>
      </c>
      <c r="F36" s="154">
        <v>0.57291666666666663</v>
      </c>
      <c r="G36" s="188">
        <v>0.67708333333333304</v>
      </c>
      <c r="H36" s="196">
        <f t="shared" si="0"/>
        <v>0.18749999999999994</v>
      </c>
      <c r="I36" s="175">
        <f t="shared" si="3"/>
        <v>0.10416666666666641</v>
      </c>
      <c r="J36" s="197">
        <f t="shared" si="1"/>
        <v>0.29166666666666635</v>
      </c>
      <c r="K36" s="61">
        <f t="shared" si="2"/>
        <v>0</v>
      </c>
    </row>
    <row r="37" spans="1:12" ht="16.5" thickBot="1" x14ac:dyDescent="0.3">
      <c r="B37" s="276" t="s">
        <v>25</v>
      </c>
      <c r="C37" s="277"/>
      <c r="D37" s="277"/>
      <c r="E37" s="277"/>
      <c r="F37" s="277"/>
      <c r="G37" s="277"/>
      <c r="H37" s="277"/>
      <c r="I37" s="277"/>
      <c r="J37" s="277"/>
      <c r="K37" s="168">
        <f>SUM(K6:K36)</f>
        <v>-1.532107773982716E-14</v>
      </c>
      <c r="L37" s="159" t="s">
        <v>48</v>
      </c>
    </row>
    <row r="38" spans="1:12" ht="16.5" thickBot="1" x14ac:dyDescent="0.3">
      <c r="C38" s="4"/>
    </row>
    <row r="39" spans="1:12" x14ac:dyDescent="0.25">
      <c r="B39" s="280" t="s">
        <v>49</v>
      </c>
      <c r="C39" s="278" t="s">
        <v>50</v>
      </c>
      <c r="D39" s="160"/>
      <c r="E39" s="157" t="s">
        <v>51</v>
      </c>
    </row>
    <row r="40" spans="1:12" ht="16.5" thickBot="1" x14ac:dyDescent="0.3">
      <c r="B40" s="281"/>
      <c r="C40" s="279"/>
      <c r="D40" s="161"/>
      <c r="E40" s="158" t="s">
        <v>48</v>
      </c>
    </row>
    <row r="41" spans="1:12" x14ac:dyDescent="0.25">
      <c r="C41" s="4"/>
    </row>
    <row r="42" spans="1:12" x14ac:dyDescent="0.25">
      <c r="C42" s="4"/>
    </row>
    <row r="43" spans="1:12" x14ac:dyDescent="0.25">
      <c r="C43" s="4"/>
    </row>
    <row r="44" spans="1:12" x14ac:dyDescent="0.25">
      <c r="C44" s="4"/>
    </row>
    <row r="45" spans="1:12" x14ac:dyDescent="0.25">
      <c r="C45" s="4"/>
    </row>
    <row r="46" spans="1:12" x14ac:dyDescent="0.25">
      <c r="C46" s="4"/>
    </row>
    <row r="47" spans="1:12" x14ac:dyDescent="0.25">
      <c r="C47" s="4"/>
    </row>
    <row r="48" spans="1:12" x14ac:dyDescent="0.25">
      <c r="C48" s="4"/>
    </row>
    <row r="49" spans="3:3" x14ac:dyDescent="0.25">
      <c r="C49" s="4"/>
    </row>
    <row r="50" spans="3:3" x14ac:dyDescent="0.25">
      <c r="C50" s="4"/>
    </row>
    <row r="51" spans="3:3" x14ac:dyDescent="0.25">
      <c r="C51" s="4"/>
    </row>
    <row r="52" spans="3:3" x14ac:dyDescent="0.25">
      <c r="C52" s="4"/>
    </row>
    <row r="53" spans="3:3" x14ac:dyDescent="0.25">
      <c r="C53" s="4"/>
    </row>
    <row r="54" spans="3:3" x14ac:dyDescent="0.25">
      <c r="C54" s="4"/>
    </row>
    <row r="55" spans="3:3" x14ac:dyDescent="0.25">
      <c r="C55" s="4"/>
    </row>
    <row r="56" spans="3:3" x14ac:dyDescent="0.25">
      <c r="C56" s="4"/>
    </row>
    <row r="57" spans="3:3" x14ac:dyDescent="0.25">
      <c r="C57" s="4"/>
    </row>
    <row r="58" spans="3:3" x14ac:dyDescent="0.25">
      <c r="C58" s="4"/>
    </row>
    <row r="59" spans="3:3" x14ac:dyDescent="0.25">
      <c r="C59" s="4"/>
    </row>
    <row r="60" spans="3:3" x14ac:dyDescent="0.25">
      <c r="C60" s="4"/>
    </row>
    <row r="61" spans="3:3" x14ac:dyDescent="0.25">
      <c r="C61" s="4"/>
    </row>
    <row r="62" spans="3:3" x14ac:dyDescent="0.25">
      <c r="C62" s="4"/>
    </row>
    <row r="63" spans="3:3" x14ac:dyDescent="0.25">
      <c r="C63" s="4"/>
    </row>
    <row r="64" spans="3:3" x14ac:dyDescent="0.25">
      <c r="C64" s="4"/>
    </row>
    <row r="65" spans="3:3" x14ac:dyDescent="0.25">
      <c r="C65" s="4"/>
    </row>
    <row r="66" spans="3:3" x14ac:dyDescent="0.25">
      <c r="C66" s="4"/>
    </row>
    <row r="67" spans="3:3" x14ac:dyDescent="0.25">
      <c r="C67" s="4"/>
    </row>
    <row r="68" spans="3:3" x14ac:dyDescent="0.25">
      <c r="C68" s="4"/>
    </row>
    <row r="69" spans="3:3" x14ac:dyDescent="0.25">
      <c r="C69" s="4"/>
    </row>
    <row r="70" spans="3:3" x14ac:dyDescent="0.25">
      <c r="C70" s="4"/>
    </row>
    <row r="71" spans="3:3" x14ac:dyDescent="0.25">
      <c r="C71" s="4"/>
    </row>
    <row r="72" spans="3:3" x14ac:dyDescent="0.25">
      <c r="C72" s="4"/>
    </row>
    <row r="73" spans="3:3" x14ac:dyDescent="0.25">
      <c r="C73" s="4"/>
    </row>
    <row r="74" spans="3:3" x14ac:dyDescent="0.25">
      <c r="C74" s="4"/>
    </row>
    <row r="75" spans="3:3" x14ac:dyDescent="0.25">
      <c r="C75" s="4"/>
    </row>
    <row r="76" spans="3:3" x14ac:dyDescent="0.25">
      <c r="C76" s="4"/>
    </row>
    <row r="77" spans="3:3" x14ac:dyDescent="0.25">
      <c r="C77" s="4"/>
    </row>
    <row r="78" spans="3:3" x14ac:dyDescent="0.25">
      <c r="C78" s="4"/>
    </row>
    <row r="79" spans="3:3" x14ac:dyDescent="0.25">
      <c r="C79" s="4"/>
    </row>
    <row r="80" spans="3:3" x14ac:dyDescent="0.25">
      <c r="C80" s="4"/>
    </row>
    <row r="81" spans="3:3" x14ac:dyDescent="0.25">
      <c r="C81" s="4"/>
    </row>
    <row r="82" spans="3:3" x14ac:dyDescent="0.25">
      <c r="C82" s="4"/>
    </row>
    <row r="83" spans="3:3" x14ac:dyDescent="0.25">
      <c r="C83" s="4"/>
    </row>
    <row r="84" spans="3:3" x14ac:dyDescent="0.25">
      <c r="C84" s="4"/>
    </row>
    <row r="85" spans="3:3" x14ac:dyDescent="0.25">
      <c r="C85" s="4"/>
    </row>
    <row r="86" spans="3:3" x14ac:dyDescent="0.25">
      <c r="C86" s="4"/>
    </row>
    <row r="87" spans="3:3" x14ac:dyDescent="0.25">
      <c r="C87" s="4"/>
    </row>
    <row r="88" spans="3:3" x14ac:dyDescent="0.25">
      <c r="C88" s="4"/>
    </row>
    <row r="89" spans="3:3" x14ac:dyDescent="0.25">
      <c r="C89" s="4"/>
    </row>
    <row r="90" spans="3:3" x14ac:dyDescent="0.25">
      <c r="C90" s="4"/>
    </row>
    <row r="91" spans="3:3" x14ac:dyDescent="0.25">
      <c r="C91" s="4"/>
    </row>
    <row r="92" spans="3:3" x14ac:dyDescent="0.25">
      <c r="C92" s="4"/>
    </row>
    <row r="93" spans="3:3" x14ac:dyDescent="0.25">
      <c r="C93" s="4"/>
    </row>
    <row r="94" spans="3:3" x14ac:dyDescent="0.25">
      <c r="C94" s="4"/>
    </row>
    <row r="95" spans="3:3" x14ac:dyDescent="0.25">
      <c r="C95" s="4"/>
    </row>
    <row r="96" spans="3:3" x14ac:dyDescent="0.25">
      <c r="C96" s="4"/>
    </row>
    <row r="97" spans="3:3" x14ac:dyDescent="0.25">
      <c r="C97" s="4"/>
    </row>
    <row r="98" spans="3:3" x14ac:dyDescent="0.25">
      <c r="C98" s="4"/>
    </row>
    <row r="99" spans="3:3" x14ac:dyDescent="0.25">
      <c r="C99" s="4"/>
    </row>
    <row r="100" spans="3:3" x14ac:dyDescent="0.25">
      <c r="C100" s="4"/>
    </row>
  </sheetData>
  <mergeCells count="6">
    <mergeCell ref="A1:K1"/>
    <mergeCell ref="A6:A16"/>
    <mergeCell ref="A17:A36"/>
    <mergeCell ref="B37:J37"/>
    <mergeCell ref="B39:B40"/>
    <mergeCell ref="C39:C40"/>
  </mergeCells>
  <conditionalFormatting sqref="K6:K36">
    <cfRule type="cellIs" dxfId="16" priority="9" operator="equal">
      <formula>"abs"</formula>
    </cfRule>
    <cfRule type="cellIs" dxfId="15" priority="16" stopIfTrue="1" operator="equal">
      <formula>""</formula>
    </cfRule>
    <cfRule type="cellIs" dxfId="14" priority="17" stopIfTrue="1" operator="lessThan">
      <formula>0</formula>
    </cfRule>
    <cfRule type="cellIs" dxfId="13" priority="18" stopIfTrue="1" operator="greaterThan">
      <formula>0</formula>
    </cfRule>
  </conditionalFormatting>
  <conditionalFormatting sqref="I16:J16 H14:H16">
    <cfRule type="expression" dxfId="12" priority="15" stopIfTrue="1">
      <formula>MONTH($B$14)&lt;&gt;$D$3</formula>
    </cfRule>
  </conditionalFormatting>
  <conditionalFormatting sqref="I15:J15">
    <cfRule type="expression" dxfId="11" priority="14" stopIfTrue="1">
      <formula>MONTH($B$14)&lt;&gt;$D$3</formula>
    </cfRule>
  </conditionalFormatting>
  <conditionalFormatting sqref="I14:J14">
    <cfRule type="expression" dxfId="10" priority="13" stopIfTrue="1">
      <formula>MONTH($B$14)&lt;&gt;$D$3</formula>
    </cfRule>
  </conditionalFormatting>
  <conditionalFormatting sqref="B14:C14">
    <cfRule type="expression" dxfId="9" priority="12" stopIfTrue="1">
      <formula>MONTH($B$14)&lt;&gt;$D$3</formula>
    </cfRule>
  </conditionalFormatting>
  <conditionalFormatting sqref="B15:C15">
    <cfRule type="expression" dxfId="8" priority="11" stopIfTrue="1">
      <formula>MONTH($B$15)&lt;&gt;$D$3</formula>
    </cfRule>
  </conditionalFormatting>
  <conditionalFormatting sqref="B16:C16">
    <cfRule type="expression" dxfId="7" priority="10" stopIfTrue="1">
      <formula>MONTH($B$16)&lt;&gt;$D$3</formula>
    </cfRule>
  </conditionalFormatting>
  <conditionalFormatting sqref="D6:D36">
    <cfRule type="cellIs" dxfId="6" priority="4" operator="notEqual">
      <formula>0.354166666666667</formula>
    </cfRule>
  </conditionalFormatting>
  <conditionalFormatting sqref="E6:E36">
    <cfRule type="cellIs" dxfId="5" priority="3" operator="notEqual">
      <formula>0.541666666666667</formula>
    </cfRule>
  </conditionalFormatting>
  <conditionalFormatting sqref="F6:F36">
    <cfRule type="cellIs" dxfId="4" priority="2" operator="notEqual">
      <formula>0.572916666666667</formula>
    </cfRule>
  </conditionalFormatting>
  <conditionalFormatting sqref="G6:G36">
    <cfRule type="cellIs" dxfId="3" priority="1" operator="notEqual">
      <formula>0.677083333333333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source!$E$1:$E$3</xm:f>
          </x14:formula1>
          <xm:sqref>L37</xm:sqref>
        </x14:dataValidation>
        <x14:dataValidation type="list" allowBlank="1" showInputMessage="1" showErrorMessage="1">
          <x14:formula1>
            <xm:f>source!$C$1:$C$18</xm:f>
          </x14:formula1>
          <xm:sqref>A1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V23"/>
  <sheetViews>
    <sheetView workbookViewId="0">
      <selection activeCell="R8" sqref="R8"/>
    </sheetView>
  </sheetViews>
  <sheetFormatPr baseColWidth="10" defaultRowHeight="15.75" x14ac:dyDescent="0.25"/>
  <cols>
    <col min="1" max="1" width="2.125" style="65" customWidth="1"/>
    <col min="2" max="2" width="11" style="77"/>
    <col min="3" max="3" width="8.25" style="122" bestFit="1" customWidth="1"/>
    <col min="4" max="4" width="8.625" style="80" bestFit="1" customWidth="1"/>
    <col min="5" max="5" width="9.5" style="80" customWidth="1"/>
    <col min="6" max="6" width="11.25" style="80" customWidth="1"/>
    <col min="7" max="10" width="9.5" style="80" bestFit="1" customWidth="1"/>
    <col min="11" max="11" width="10.25" style="80" customWidth="1"/>
    <col min="12" max="12" width="10.125" style="80" bestFit="1" customWidth="1"/>
    <col min="13" max="13" width="9.75" style="80" bestFit="1" customWidth="1"/>
    <col min="14" max="15" width="9.125" style="80" bestFit="1" customWidth="1"/>
    <col min="16" max="16" width="8" style="80" customWidth="1"/>
    <col min="17" max="17" width="9" style="80" bestFit="1" customWidth="1"/>
    <col min="18" max="18" width="8.875" style="80" customWidth="1"/>
    <col min="19" max="19" width="9.125" style="80" bestFit="1" customWidth="1"/>
    <col min="20" max="22" width="11" style="80"/>
    <col min="23" max="16384" width="11" style="65"/>
  </cols>
  <sheetData>
    <row r="1" spans="1:22" ht="21.75" thickBot="1" x14ac:dyDescent="0.3">
      <c r="C1" s="143" t="s">
        <v>13</v>
      </c>
      <c r="D1" s="144">
        <v>21</v>
      </c>
      <c r="E1" s="145">
        <f>CAROLE!D3</f>
        <v>6</v>
      </c>
      <c r="F1" s="146">
        <f>CAROLE!E3</f>
        <v>2016</v>
      </c>
      <c r="G1" s="147" t="s">
        <v>14</v>
      </c>
      <c r="H1" s="144">
        <v>20</v>
      </c>
      <c r="I1" s="145">
        <f>CAROLE!H3</f>
        <v>7</v>
      </c>
      <c r="J1" s="146">
        <f>CAROLE!I3</f>
        <v>2016</v>
      </c>
      <c r="K1" s="178"/>
    </row>
    <row r="5" spans="1:22" ht="15" customHeight="1" thickBot="1" x14ac:dyDescent="0.3"/>
    <row r="6" spans="1:22" s="64" customFormat="1" ht="79.5" thickBot="1" x14ac:dyDescent="0.3">
      <c r="B6" s="76" t="s">
        <v>46</v>
      </c>
      <c r="C6" s="123" t="s">
        <v>27</v>
      </c>
      <c r="D6" s="81" t="s">
        <v>28</v>
      </c>
      <c r="E6" s="82" t="s">
        <v>39</v>
      </c>
      <c r="F6" s="83" t="s">
        <v>31</v>
      </c>
      <c r="G6" s="84" t="s">
        <v>37</v>
      </c>
      <c r="H6" s="85" t="s">
        <v>38</v>
      </c>
      <c r="I6" s="86" t="s">
        <v>29</v>
      </c>
      <c r="J6" s="87" t="s">
        <v>30</v>
      </c>
      <c r="K6" s="180" t="s">
        <v>52</v>
      </c>
      <c r="L6" s="84" t="s">
        <v>43</v>
      </c>
      <c r="M6" s="85" t="s">
        <v>36</v>
      </c>
      <c r="N6" s="84" t="s">
        <v>34</v>
      </c>
      <c r="O6" s="88" t="s">
        <v>35</v>
      </c>
      <c r="P6" s="89" t="s">
        <v>25</v>
      </c>
      <c r="Q6" s="90" t="s">
        <v>32</v>
      </c>
      <c r="R6" s="91" t="s">
        <v>33</v>
      </c>
      <c r="S6" s="92" t="s">
        <v>47</v>
      </c>
      <c r="T6" s="93" t="s">
        <v>40</v>
      </c>
      <c r="U6" s="94" t="s">
        <v>41</v>
      </c>
      <c r="V6" s="83" t="s">
        <v>42</v>
      </c>
    </row>
    <row r="7" spans="1:22" ht="20.100000000000001" customHeight="1" x14ac:dyDescent="0.25">
      <c r="B7" s="78" t="s">
        <v>0</v>
      </c>
      <c r="C7" s="124">
        <v>6.3194444444444438</v>
      </c>
      <c r="D7" s="120">
        <f>COUNTIF(CAROLE!K6:K36,"abs")</f>
        <v>0</v>
      </c>
      <c r="E7" s="139"/>
      <c r="F7" s="95">
        <f>E7*source!$D$1</f>
        <v>0</v>
      </c>
      <c r="G7" s="133">
        <f>CAROLE!D39</f>
        <v>0</v>
      </c>
      <c r="H7" s="97">
        <f>CAROLE!D40</f>
        <v>0</v>
      </c>
      <c r="I7" s="96" t="str">
        <f>IF(CAROLE!$L$37="COMPL",CAROLE!$K$37,"0:00")</f>
        <v>0:00</v>
      </c>
      <c r="J7" s="97">
        <f>IF(CAROLE!$L$37="SUPPL",CAROLE!$K$37,"0:00")</f>
        <v>-1.532107773982716E-14</v>
      </c>
      <c r="K7" s="179" t="str">
        <f>IF(CAROLE!$L$37="NEGATIF",CAROLE!$K$37,"0:00")</f>
        <v>0:00</v>
      </c>
      <c r="L7" s="108">
        <f>IF(I7&lt;0,I7,I7+(I7*10/100))</f>
        <v>0</v>
      </c>
      <c r="M7" s="98">
        <f>J7+(J7*25/100)</f>
        <v>-1.915134717478395E-14</v>
      </c>
      <c r="N7" s="99">
        <f>G7+L7</f>
        <v>0</v>
      </c>
      <c r="O7" s="100">
        <f>H7+M7</f>
        <v>-1.915134717478395E-14</v>
      </c>
      <c r="P7" s="101">
        <f>N7+O7</f>
        <v>-1.915134717478395E-14</v>
      </c>
      <c r="Q7" s="181">
        <f>N7</f>
        <v>0</v>
      </c>
      <c r="R7" s="182">
        <f>O7</f>
        <v>-1.915134717478395E-14</v>
      </c>
      <c r="S7" s="183">
        <f>Q7+R7-F7+K7</f>
        <v>-1.915134717478395E-14</v>
      </c>
      <c r="T7" s="102"/>
      <c r="U7" s="103"/>
      <c r="V7" s="104"/>
    </row>
    <row r="8" spans="1:22" x14ac:dyDescent="0.25">
      <c r="A8" s="65" t="s">
        <v>45</v>
      </c>
      <c r="B8" s="79" t="s">
        <v>1</v>
      </c>
      <c r="C8" s="131"/>
      <c r="D8" s="132">
        <v>0</v>
      </c>
      <c r="E8" s="140"/>
      <c r="F8" s="105">
        <f>E8*source!$D$1</f>
        <v>0</v>
      </c>
      <c r="G8" s="133">
        <f>CLAUDINE!D39</f>
        <v>0</v>
      </c>
      <c r="H8" s="134">
        <f>CLAUDINE!D40</f>
        <v>0</v>
      </c>
      <c r="I8" s="133" t="str">
        <f>IF(CLAUDINE!$L$37="COMPL",CLAUDINE!$K$37,"0:00")</f>
        <v>0:00</v>
      </c>
      <c r="J8" s="134" t="str">
        <f>IF(CLAUDINE!$L$37="SUPPL",CLAUDINE!$K$37,"0:00")</f>
        <v>0:00</v>
      </c>
      <c r="K8" s="134">
        <f>IF(CLAUDINE!$L$37="NEGATIF",CLAUDINE!$K$37,"0:00")</f>
        <v>-7.6327832942979512E-15</v>
      </c>
      <c r="L8" s="108">
        <f t="shared" ref="L8:L19" si="0">IF(I8&lt;0,I8,I8+(I8*10/100))</f>
        <v>0</v>
      </c>
      <c r="M8" s="135">
        <f t="shared" ref="M8:M19" si="1">J8+(J8*25/100)</f>
        <v>0</v>
      </c>
      <c r="N8" s="136">
        <f t="shared" ref="N8:N19" si="2">G8+L8</f>
        <v>0</v>
      </c>
      <c r="O8" s="137">
        <f t="shared" ref="O8:O19" si="3">H8+M8</f>
        <v>0</v>
      </c>
      <c r="P8" s="138">
        <f t="shared" ref="P8:P19" si="4">N8+O8</f>
        <v>0</v>
      </c>
      <c r="Q8" s="126">
        <f t="shared" ref="Q8:Q19" si="5">N8</f>
        <v>0</v>
      </c>
      <c r="R8" s="127">
        <f t="shared" ref="R8:R19" si="6">O8</f>
        <v>0</v>
      </c>
      <c r="S8" s="184">
        <f t="shared" ref="S8:S19" si="7">Q8+R8-F8+K8</f>
        <v>-7.6327832942979512E-15</v>
      </c>
      <c r="T8" s="128"/>
      <c r="U8" s="129"/>
      <c r="V8" s="130"/>
    </row>
    <row r="9" spans="1:22" ht="20.100000000000001" customHeight="1" x14ac:dyDescent="0.25">
      <c r="B9" s="78" t="s">
        <v>2</v>
      </c>
      <c r="C9" s="125"/>
      <c r="D9" s="121">
        <f>COUNTIF(EMILIE!K6:K36,"abs")</f>
        <v>0</v>
      </c>
      <c r="E9" s="141"/>
      <c r="F9" s="105">
        <f>E9*source!$D$1</f>
        <v>0</v>
      </c>
      <c r="G9" s="106">
        <f>EMILIE!D39</f>
        <v>0</v>
      </c>
      <c r="H9" s="107">
        <f>EMILIE!D40</f>
        <v>0</v>
      </c>
      <c r="I9" s="106" t="str">
        <f>IF(EMILIE!$L$37="COMPL",EMILIE!$K$37,"0:00")</f>
        <v>0:00</v>
      </c>
      <c r="J9" s="107" t="str">
        <f>IF(EMILIE!$L$37="SUPPL",EMILIE!$K$37,"0:00")</f>
        <v>0:00</v>
      </c>
      <c r="K9" s="107">
        <f>IF(EMILIE!$L$37="NEGATIF",EMILIE!$K$37,"0:00")</f>
        <v>-1.532107773982716E-14</v>
      </c>
      <c r="L9" s="108">
        <f t="shared" si="0"/>
        <v>0</v>
      </c>
      <c r="M9" s="109">
        <f t="shared" si="1"/>
        <v>0</v>
      </c>
      <c r="N9" s="110">
        <f t="shared" si="2"/>
        <v>0</v>
      </c>
      <c r="O9" s="111">
        <f t="shared" si="3"/>
        <v>0</v>
      </c>
      <c r="P9" s="112">
        <f t="shared" si="4"/>
        <v>0</v>
      </c>
      <c r="Q9" s="113">
        <f t="shared" si="5"/>
        <v>0</v>
      </c>
      <c r="R9" s="114">
        <f t="shared" si="6"/>
        <v>0</v>
      </c>
      <c r="S9" s="184">
        <f t="shared" si="7"/>
        <v>-1.532107773982716E-14</v>
      </c>
      <c r="T9" s="115"/>
      <c r="U9" s="116"/>
      <c r="V9" s="117"/>
    </row>
    <row r="10" spans="1:22" ht="20.100000000000001" customHeight="1" x14ac:dyDescent="0.25">
      <c r="B10" s="78" t="s">
        <v>3</v>
      </c>
      <c r="C10" s="125"/>
      <c r="D10" s="142">
        <f>COUNTIF(NADINE!K6:K36,"abs")</f>
        <v>0</v>
      </c>
      <c r="E10" s="141"/>
      <c r="F10" s="105">
        <f>E10*source!$D$1</f>
        <v>0</v>
      </c>
      <c r="G10" s="106">
        <f>NADINE!D39</f>
        <v>0</v>
      </c>
      <c r="H10" s="107">
        <f>NADINE!D40</f>
        <v>0</v>
      </c>
      <c r="I10" s="106" t="str">
        <f>IF(NADINE!$L$37="COMPL",NADINE!$K$37,"0:00")</f>
        <v>0:00</v>
      </c>
      <c r="J10" s="107">
        <f>IF(NADINE!$L$37="SUPPL",NADINE!$K$37,"0:00")</f>
        <v>-1.532107773982716E-14</v>
      </c>
      <c r="K10" s="107" t="str">
        <f>IF(NADINE!$L$37="NEGATIF",NADINE!$K$37,"0:00")</f>
        <v>0:00</v>
      </c>
      <c r="L10" s="108">
        <f t="shared" si="0"/>
        <v>0</v>
      </c>
      <c r="M10" s="109">
        <f t="shared" si="1"/>
        <v>-1.915134717478395E-14</v>
      </c>
      <c r="N10" s="110">
        <f t="shared" si="2"/>
        <v>0</v>
      </c>
      <c r="O10" s="111">
        <f t="shared" si="3"/>
        <v>-1.915134717478395E-14</v>
      </c>
      <c r="P10" s="112">
        <f t="shared" si="4"/>
        <v>-1.915134717478395E-14</v>
      </c>
      <c r="Q10" s="113">
        <f t="shared" si="5"/>
        <v>0</v>
      </c>
      <c r="R10" s="114">
        <f t="shared" si="6"/>
        <v>-1.915134717478395E-14</v>
      </c>
      <c r="S10" s="184">
        <f t="shared" si="7"/>
        <v>-1.915134717478395E-14</v>
      </c>
      <c r="T10" s="115"/>
      <c r="U10" s="116"/>
      <c r="V10" s="117"/>
    </row>
    <row r="11" spans="1:22" ht="20.100000000000001" customHeight="1" x14ac:dyDescent="0.25">
      <c r="B11" s="78" t="s">
        <v>4</v>
      </c>
      <c r="C11" s="125"/>
      <c r="D11" s="142">
        <f>COUNTIF(BRIGITTE!K6:K36,"abs")</f>
        <v>0</v>
      </c>
      <c r="E11" s="141"/>
      <c r="F11" s="105">
        <f>E11*source!$D$1</f>
        <v>0</v>
      </c>
      <c r="G11" s="106">
        <f>BRIGITTE!D39</f>
        <v>0</v>
      </c>
      <c r="H11" s="107">
        <f>BRIGITTE!D40</f>
        <v>0</v>
      </c>
      <c r="I11" s="106" t="str">
        <f>IF(BRIGITTE!$L$37="COMPL",BRIGITTE!$K$37,"0:00")</f>
        <v>0:00</v>
      </c>
      <c r="J11" s="107">
        <f>IF(BRIGITTE!$L$37="SUPPL",BRIGITTE!$K$37,"0:00")</f>
        <v>-1.532107773982716E-14</v>
      </c>
      <c r="K11" s="107" t="str">
        <f>IF(BRIGITTE!$L$37="NEGATIF",BRIGITTE!$K$37,"0:00")</f>
        <v>0:00</v>
      </c>
      <c r="L11" s="108">
        <f t="shared" si="0"/>
        <v>0</v>
      </c>
      <c r="M11" s="109">
        <f t="shared" si="1"/>
        <v>-1.915134717478395E-14</v>
      </c>
      <c r="N11" s="110">
        <f t="shared" si="2"/>
        <v>0</v>
      </c>
      <c r="O11" s="111">
        <f t="shared" si="3"/>
        <v>-1.915134717478395E-14</v>
      </c>
      <c r="P11" s="112">
        <f t="shared" si="4"/>
        <v>-1.915134717478395E-14</v>
      </c>
      <c r="Q11" s="113">
        <f t="shared" si="5"/>
        <v>0</v>
      </c>
      <c r="R11" s="114">
        <f t="shared" si="6"/>
        <v>-1.915134717478395E-14</v>
      </c>
      <c r="S11" s="184">
        <f t="shared" si="7"/>
        <v>-1.915134717478395E-14</v>
      </c>
      <c r="T11" s="115"/>
      <c r="U11" s="116"/>
      <c r="V11" s="117"/>
    </row>
    <row r="12" spans="1:22" ht="25.5" x14ac:dyDescent="0.25">
      <c r="A12" s="65" t="s">
        <v>45</v>
      </c>
      <c r="B12" s="79" t="s">
        <v>5</v>
      </c>
      <c r="C12" s="131" t="s">
        <v>44</v>
      </c>
      <c r="D12" s="121">
        <f>COUNTIF(CECILE!K3:K6,"abs")</f>
        <v>0</v>
      </c>
      <c r="E12" s="141"/>
      <c r="F12" s="105">
        <f>E12*source!$D$1</f>
        <v>0</v>
      </c>
      <c r="G12" s="106">
        <f>CECILE!D39</f>
        <v>0</v>
      </c>
      <c r="H12" s="107">
        <f>CECILE!D40</f>
        <v>0</v>
      </c>
      <c r="I12" s="106" t="str">
        <f>IF(CECILE!$L$37="COMPL",CECILE!$K$37,"0:00")</f>
        <v>0:00</v>
      </c>
      <c r="J12" s="107" t="str">
        <f>IF(CECILE!$L$37="SUPPL",CECILE!$K$37,"0:00")</f>
        <v>0:00</v>
      </c>
      <c r="K12" s="107">
        <f>IF(CECILE!$L$37="NEGATIF",CECILE!$K$37,"0:00")</f>
        <v>-1.532107773982716E-14</v>
      </c>
      <c r="L12" s="108">
        <f t="shared" si="0"/>
        <v>0</v>
      </c>
      <c r="M12" s="109">
        <f t="shared" si="1"/>
        <v>0</v>
      </c>
      <c r="N12" s="110">
        <f t="shared" si="2"/>
        <v>0</v>
      </c>
      <c r="O12" s="111">
        <f t="shared" si="3"/>
        <v>0</v>
      </c>
      <c r="P12" s="112">
        <f t="shared" si="4"/>
        <v>0</v>
      </c>
      <c r="Q12" s="113">
        <f t="shared" si="5"/>
        <v>0</v>
      </c>
      <c r="R12" s="114">
        <f t="shared" si="6"/>
        <v>0</v>
      </c>
      <c r="S12" s="184">
        <f t="shared" si="7"/>
        <v>-1.532107773982716E-14</v>
      </c>
      <c r="T12" s="128"/>
      <c r="U12" s="129"/>
      <c r="V12" s="130"/>
    </row>
    <row r="13" spans="1:22" ht="20.100000000000001" customHeight="1" x14ac:dyDescent="0.25">
      <c r="B13" s="78" t="s">
        <v>6</v>
      </c>
      <c r="C13" s="125"/>
      <c r="D13" s="121">
        <f>COUNTIF(FANNY!K6:K36,"abs")</f>
        <v>0</v>
      </c>
      <c r="E13" s="141"/>
      <c r="F13" s="105">
        <f>E13*source!$D$1</f>
        <v>0</v>
      </c>
      <c r="G13" s="106">
        <f>FANNY!D39</f>
        <v>0</v>
      </c>
      <c r="H13" s="107">
        <f>FANNY!D40</f>
        <v>0</v>
      </c>
      <c r="I13" s="106">
        <f>IF(FANNY!$L$37="COMPL",FANNY!$K$37,"0:00")</f>
        <v>-1.532107773982716E-14</v>
      </c>
      <c r="J13" s="107" t="str">
        <f>IF(FANNY!$L$37="SUPPL",FANNY!$K$37,"0:00")</f>
        <v>0:00</v>
      </c>
      <c r="K13" s="107" t="str">
        <f>IF(FANNY!$L$37="NEGATIF",FANNY!$K$37,"0:00")</f>
        <v>0:00</v>
      </c>
      <c r="L13" s="108">
        <f t="shared" si="0"/>
        <v>-1.532107773982716E-14</v>
      </c>
      <c r="M13" s="109">
        <f t="shared" si="1"/>
        <v>0</v>
      </c>
      <c r="N13" s="110">
        <f t="shared" si="2"/>
        <v>-1.532107773982716E-14</v>
      </c>
      <c r="O13" s="111">
        <f t="shared" si="3"/>
        <v>0</v>
      </c>
      <c r="P13" s="112">
        <f t="shared" si="4"/>
        <v>-1.532107773982716E-14</v>
      </c>
      <c r="Q13" s="113">
        <f t="shared" si="5"/>
        <v>-1.532107773982716E-14</v>
      </c>
      <c r="R13" s="114">
        <f t="shared" si="6"/>
        <v>0</v>
      </c>
      <c r="S13" s="184">
        <f t="shared" si="7"/>
        <v>-1.532107773982716E-14</v>
      </c>
      <c r="T13" s="115"/>
      <c r="U13" s="116"/>
      <c r="V13" s="117"/>
    </row>
    <row r="14" spans="1:22" ht="20.100000000000001" customHeight="1" x14ac:dyDescent="0.25">
      <c r="B14" s="78"/>
      <c r="C14" s="125"/>
      <c r="D14" s="121">
        <f>COUNTIF('AURELIEN B'!K6:K36,"abs")</f>
        <v>0</v>
      </c>
      <c r="E14" s="141"/>
      <c r="F14" s="105">
        <f>E14*source!$D$1</f>
        <v>0</v>
      </c>
      <c r="G14" s="106">
        <f>'AURELIEN B'!D39</f>
        <v>0</v>
      </c>
      <c r="H14" s="107">
        <f>'AURELIEN B'!D40</f>
        <v>0</v>
      </c>
      <c r="I14" s="106">
        <f>IF('AURELIEN B'!$L$37="COMPL",'AURELIEN B'!$K$37,"0:00")</f>
        <v>-1.532107773982716E-14</v>
      </c>
      <c r="J14" s="107" t="str">
        <f>IF('AURELIEN B'!$L$37="SUPPL",'AURELIEN B'!$K$37,"0:00")</f>
        <v>0:00</v>
      </c>
      <c r="K14" s="107" t="str">
        <f>IF('AURELIEN B'!$L$37="NEGATIF",'AURELIEN B'!$K$37,"0:00")</f>
        <v>0:00</v>
      </c>
      <c r="L14" s="108">
        <f t="shared" si="0"/>
        <v>-1.532107773982716E-14</v>
      </c>
      <c r="M14" s="109">
        <f t="shared" si="1"/>
        <v>0</v>
      </c>
      <c r="N14" s="110">
        <f t="shared" si="2"/>
        <v>-1.532107773982716E-14</v>
      </c>
      <c r="O14" s="111">
        <f t="shared" si="3"/>
        <v>0</v>
      </c>
      <c r="P14" s="112">
        <f t="shared" si="4"/>
        <v>-1.532107773982716E-14</v>
      </c>
      <c r="Q14" s="113">
        <f t="shared" si="5"/>
        <v>-1.532107773982716E-14</v>
      </c>
      <c r="R14" s="114">
        <f t="shared" si="6"/>
        <v>0</v>
      </c>
      <c r="S14" s="184">
        <f>Q14+R14-F14+K14</f>
        <v>-1.532107773982716E-14</v>
      </c>
      <c r="T14" s="115"/>
      <c r="U14" s="203"/>
      <c r="V14" s="105"/>
    </row>
    <row r="15" spans="1:22" ht="20.100000000000001" customHeight="1" x14ac:dyDescent="0.25">
      <c r="B15" s="78" t="s">
        <v>8</v>
      </c>
      <c r="C15" s="125"/>
      <c r="D15" s="121">
        <f>COUNTIF(SABINE!K6:K36,"abs")</f>
        <v>0</v>
      </c>
      <c r="E15" s="141"/>
      <c r="F15" s="105">
        <f>E15*source!$D$1</f>
        <v>0</v>
      </c>
      <c r="G15" s="106">
        <f>SABINE!D39</f>
        <v>0</v>
      </c>
      <c r="H15" s="107">
        <f>SABINE!D40</f>
        <v>0</v>
      </c>
      <c r="I15" s="106" t="str">
        <f>IF(SABINE!$L$37="COMPL",SABINE!$K$37,"0:00")</f>
        <v>0:00</v>
      </c>
      <c r="J15" s="107">
        <f>IF(SABINE!$L$37="SUPPL",SABINE!$K$37,"0:00")</f>
        <v>-7.6327832942979512E-15</v>
      </c>
      <c r="K15" s="107" t="str">
        <f>IF(SABINE!$L$37="NEGATIF",SABINE!$K$37,"0:00")</f>
        <v>0:00</v>
      </c>
      <c r="L15" s="108">
        <f t="shared" si="0"/>
        <v>0</v>
      </c>
      <c r="M15" s="109">
        <f t="shared" si="1"/>
        <v>-9.540979117872439E-15</v>
      </c>
      <c r="N15" s="110">
        <f t="shared" si="2"/>
        <v>0</v>
      </c>
      <c r="O15" s="111">
        <f t="shared" si="3"/>
        <v>-9.540979117872439E-15</v>
      </c>
      <c r="P15" s="112">
        <f t="shared" si="4"/>
        <v>-9.540979117872439E-15</v>
      </c>
      <c r="Q15" s="113">
        <f t="shared" si="5"/>
        <v>0</v>
      </c>
      <c r="R15" s="114">
        <f t="shared" si="6"/>
        <v>-9.540979117872439E-15</v>
      </c>
      <c r="S15" s="184">
        <f t="shared" si="7"/>
        <v>-9.540979117872439E-15</v>
      </c>
      <c r="T15" s="115"/>
      <c r="U15" s="116"/>
      <c r="V15" s="117"/>
    </row>
    <row r="16" spans="1:22" ht="20.100000000000001" customHeight="1" x14ac:dyDescent="0.25">
      <c r="B16" s="78" t="s">
        <v>9</v>
      </c>
      <c r="C16" s="125"/>
      <c r="D16" s="121">
        <f>COUNTIF(VINCENT!K6:K36,"abs")</f>
        <v>0</v>
      </c>
      <c r="E16" s="141"/>
      <c r="F16" s="105">
        <f>E16*source!$D$1</f>
        <v>0</v>
      </c>
      <c r="G16" s="106">
        <f>VINCENT!D39</f>
        <v>0</v>
      </c>
      <c r="H16" s="107">
        <f>VINCENT!D40</f>
        <v>0</v>
      </c>
      <c r="I16" s="106" t="str">
        <f>IF(VINCENT!$L$37="COMPL",VINCENT!$K$37,"0:00")</f>
        <v>0:00</v>
      </c>
      <c r="J16" s="107">
        <f>IF(VINCENT!$L$37="SUPPL",VINCENT!$K$37,"0:00")</f>
        <v>-1.532107773982716E-14</v>
      </c>
      <c r="K16" s="107" t="str">
        <f>IF(VINCENT!$L$37="NEGATIF",VINCENT!$K$37,"0:00")</f>
        <v>0:00</v>
      </c>
      <c r="L16" s="108">
        <f t="shared" si="0"/>
        <v>0</v>
      </c>
      <c r="M16" s="109">
        <f t="shared" si="1"/>
        <v>-1.915134717478395E-14</v>
      </c>
      <c r="N16" s="110">
        <f t="shared" si="2"/>
        <v>0</v>
      </c>
      <c r="O16" s="111">
        <f t="shared" si="3"/>
        <v>-1.915134717478395E-14</v>
      </c>
      <c r="P16" s="112">
        <f t="shared" si="4"/>
        <v>-1.915134717478395E-14</v>
      </c>
      <c r="Q16" s="113">
        <f t="shared" si="5"/>
        <v>0</v>
      </c>
      <c r="R16" s="114">
        <f t="shared" si="6"/>
        <v>-1.915134717478395E-14</v>
      </c>
      <c r="S16" s="184">
        <f t="shared" si="7"/>
        <v>-1.915134717478395E-14</v>
      </c>
      <c r="T16" s="115"/>
      <c r="U16" s="116"/>
      <c r="V16" s="117"/>
    </row>
    <row r="17" spans="2:22" ht="20.100000000000001" customHeight="1" x14ac:dyDescent="0.25">
      <c r="B17" s="78" t="s">
        <v>10</v>
      </c>
      <c r="C17" s="125"/>
      <c r="D17" s="121">
        <f>COUNTIF(LAETITIA!K6:K36,"abs")</f>
        <v>0</v>
      </c>
      <c r="E17" s="141"/>
      <c r="F17" s="105">
        <f>E17*source!$D$1</f>
        <v>0</v>
      </c>
      <c r="G17" s="106">
        <f>LAETITIA!D39</f>
        <v>0</v>
      </c>
      <c r="H17" s="107">
        <f>LAETITIA!D40</f>
        <v>0</v>
      </c>
      <c r="I17" s="106" t="str">
        <f>IF(LAETITIA!$L$37="COMPL",LAETITIA!$K$37,"0:00")</f>
        <v>0:00</v>
      </c>
      <c r="J17" s="107">
        <f>IF(LAETITIA!$L$37="SUPPL",LAETITIA!$K$37,"0:00")</f>
        <v>-1.532107773982716E-14</v>
      </c>
      <c r="K17" s="107" t="str">
        <f>IF(LAETITIA!$L$37="NEGATIF",LAETITIA!$K$37,"0:00")</f>
        <v>0:00</v>
      </c>
      <c r="L17" s="108">
        <f t="shared" si="0"/>
        <v>0</v>
      </c>
      <c r="M17" s="109">
        <f t="shared" si="1"/>
        <v>-1.915134717478395E-14</v>
      </c>
      <c r="N17" s="110">
        <f t="shared" si="2"/>
        <v>0</v>
      </c>
      <c r="O17" s="111">
        <f t="shared" si="3"/>
        <v>-1.915134717478395E-14</v>
      </c>
      <c r="P17" s="112">
        <f t="shared" si="4"/>
        <v>-1.915134717478395E-14</v>
      </c>
      <c r="Q17" s="113">
        <f t="shared" si="5"/>
        <v>0</v>
      </c>
      <c r="R17" s="114">
        <f t="shared" si="6"/>
        <v>-1.915134717478395E-14</v>
      </c>
      <c r="S17" s="184">
        <f t="shared" si="7"/>
        <v>-1.915134717478395E-14</v>
      </c>
      <c r="T17" s="115"/>
      <c r="U17" s="116"/>
      <c r="V17" s="117"/>
    </row>
    <row r="18" spans="2:22" ht="20.100000000000001" customHeight="1" x14ac:dyDescent="0.25">
      <c r="B18" s="78" t="s">
        <v>11</v>
      </c>
      <c r="C18" s="125"/>
      <c r="D18" s="121">
        <f>COUNTIF(DAMIEN!K6:K36,"abs")</f>
        <v>0</v>
      </c>
      <c r="E18" s="141"/>
      <c r="F18" s="105">
        <f>E18*source!$D$1</f>
        <v>0</v>
      </c>
      <c r="G18" s="106">
        <f>DAMIEN!D39</f>
        <v>0</v>
      </c>
      <c r="H18" s="107">
        <f>DAMIEN!D40</f>
        <v>0</v>
      </c>
      <c r="I18" s="106">
        <f>IF(DAMIEN!$L$37="COMPL",DAMIEN!$K$37,"0:00")</f>
        <v>-1.532107773982716E-14</v>
      </c>
      <c r="J18" s="107" t="str">
        <f>IF(DAMIEN!$L$37="SUPPL",DAMIEN!$K$37,"0:00")</f>
        <v>0:00</v>
      </c>
      <c r="K18" s="107" t="str">
        <f>IF(DAMIEN!$L$37="NEGATIF",DAMIEN!$K$37,"0:00")</f>
        <v>0:00</v>
      </c>
      <c r="L18" s="108">
        <f t="shared" si="0"/>
        <v>-1.532107773982716E-14</v>
      </c>
      <c r="M18" s="109">
        <f t="shared" si="1"/>
        <v>0</v>
      </c>
      <c r="N18" s="110">
        <f t="shared" si="2"/>
        <v>-1.532107773982716E-14</v>
      </c>
      <c r="O18" s="111">
        <f t="shared" si="3"/>
        <v>0</v>
      </c>
      <c r="P18" s="112">
        <f t="shared" si="4"/>
        <v>-1.532107773982716E-14</v>
      </c>
      <c r="Q18" s="113">
        <f t="shared" si="5"/>
        <v>-1.532107773982716E-14</v>
      </c>
      <c r="R18" s="114">
        <f t="shared" si="6"/>
        <v>0</v>
      </c>
      <c r="S18" s="184">
        <f t="shared" si="7"/>
        <v>-1.532107773982716E-14</v>
      </c>
      <c r="T18" s="115"/>
      <c r="U18" s="116"/>
      <c r="V18" s="117"/>
    </row>
    <row r="19" spans="2:22" ht="20.100000000000001" customHeight="1" x14ac:dyDescent="0.25">
      <c r="B19" s="211" t="s">
        <v>12</v>
      </c>
      <c r="C19" s="212"/>
      <c r="D19" s="213">
        <f>COUNTIF(AURELIEN!K6:K36,"abs")</f>
        <v>0</v>
      </c>
      <c r="E19" s="140"/>
      <c r="F19" s="214">
        <f>E19*source!$D$1</f>
        <v>0</v>
      </c>
      <c r="G19" s="133">
        <f>AURELIEN!D39</f>
        <v>0</v>
      </c>
      <c r="H19" s="134">
        <f>AURELIEN!D40</f>
        <v>0</v>
      </c>
      <c r="I19" s="133" t="str">
        <f>IF(AURELIEN!$L$37="COMPL",AURELIEN!$K$37,"0:00")</f>
        <v>0:00</v>
      </c>
      <c r="J19" s="134">
        <f>IF(AURELIEN!$L$37="SUPPL",AURELIEN!$K$37,"0:00")</f>
        <v>-1.532107773982716E-14</v>
      </c>
      <c r="K19" s="134" t="str">
        <f>IF(AURELIEN!$L$37="NEGATIF",AURELIEN!$K$37,"0:00")</f>
        <v>0:00</v>
      </c>
      <c r="L19" s="215">
        <f t="shared" si="0"/>
        <v>0</v>
      </c>
      <c r="M19" s="135">
        <f t="shared" si="1"/>
        <v>-1.915134717478395E-14</v>
      </c>
      <c r="N19" s="136">
        <f t="shared" si="2"/>
        <v>0</v>
      </c>
      <c r="O19" s="137">
        <f t="shared" si="3"/>
        <v>-1.915134717478395E-14</v>
      </c>
      <c r="P19" s="138">
        <f t="shared" si="4"/>
        <v>-1.915134717478395E-14</v>
      </c>
      <c r="Q19" s="126">
        <f t="shared" si="5"/>
        <v>0</v>
      </c>
      <c r="R19" s="127">
        <f t="shared" si="6"/>
        <v>-1.915134717478395E-14</v>
      </c>
      <c r="S19" s="216">
        <f t="shared" si="7"/>
        <v>-1.915134717478395E-14</v>
      </c>
      <c r="T19" s="128"/>
      <c r="U19" s="217"/>
      <c r="V19" s="130"/>
    </row>
    <row r="20" spans="2:22" ht="19.5" customHeight="1" x14ac:dyDescent="0.25">
      <c r="B20" s="78" t="s">
        <v>57</v>
      </c>
      <c r="C20" s="125"/>
      <c r="D20" s="121">
        <f>COUNTIF(AURELIEN!K7:K37,"abs")</f>
        <v>0</v>
      </c>
      <c r="E20" s="141"/>
      <c r="F20" s="105">
        <f>E20*source!$D$1</f>
        <v>0</v>
      </c>
      <c r="G20" s="106">
        <f>'AURELIEN B'!D39</f>
        <v>0</v>
      </c>
      <c r="H20" s="107">
        <f>'AURELIEN B'!D40</f>
        <v>0</v>
      </c>
      <c r="I20" s="106">
        <f>IF('AURELIEN B'!$L$37="COMPL",'AURELIEN B'!$K$37,"0:00")</f>
        <v>-1.532107773982716E-14</v>
      </c>
      <c r="J20" s="107" t="str">
        <f>IF('AURELIEN B'!$L$37="SUPPL",'AURELIEN B'!$K$37,"0:00")</f>
        <v>0:00</v>
      </c>
      <c r="K20" s="107" t="str">
        <f>IF('AURELIEN B'!$L$37="NEGATIF",'AURELIEN B'!$K$37,"0:00")</f>
        <v>0:00</v>
      </c>
      <c r="L20" s="108">
        <f t="shared" ref="L20:L21" si="8">IF(I20&lt;0,I20,I20+(I20*10/100))</f>
        <v>-1.532107773982716E-14</v>
      </c>
      <c r="M20" s="109">
        <f t="shared" ref="M20:M21" si="9">J20+(J20*25/100)</f>
        <v>0</v>
      </c>
      <c r="N20" s="110">
        <f t="shared" ref="N20:N21" si="10">G20+L20</f>
        <v>-1.532107773982716E-14</v>
      </c>
      <c r="O20" s="111">
        <f t="shared" ref="O20:O21" si="11">H20+M20</f>
        <v>0</v>
      </c>
      <c r="P20" s="112">
        <f t="shared" ref="P20:P21" si="12">N20+O20</f>
        <v>-1.532107773982716E-14</v>
      </c>
      <c r="Q20" s="113">
        <f t="shared" ref="Q20:Q21" si="13">N20</f>
        <v>-1.532107773982716E-14</v>
      </c>
      <c r="R20" s="114">
        <f t="shared" ref="R20:R21" si="14">O20</f>
        <v>0</v>
      </c>
      <c r="S20" s="223">
        <f t="shared" ref="S20:S21" si="15">Q20+R20-F20+K20</f>
        <v>-1.532107773982716E-14</v>
      </c>
      <c r="T20" s="115"/>
      <c r="U20" s="116"/>
      <c r="V20" s="117"/>
    </row>
    <row r="21" spans="2:22" ht="19.5" customHeight="1" x14ac:dyDescent="0.25">
      <c r="B21" s="218" t="s">
        <v>58</v>
      </c>
      <c r="C21" s="219"/>
      <c r="D21" s="120">
        <f>COUNTIF(AURELIEN!K8:K38,"abs")</f>
        <v>0</v>
      </c>
      <c r="E21" s="139"/>
      <c r="F21" s="95">
        <f>E21*source!$D$1</f>
        <v>0</v>
      </c>
      <c r="G21" s="106">
        <f>VICTOR!D39</f>
        <v>0</v>
      </c>
      <c r="H21" s="97">
        <f>VICTOR!D42</f>
        <v>0</v>
      </c>
      <c r="I21" s="96" t="str">
        <f>IF(VICTOR!$L$37="COMPL",VICTOR!$K$37,"0:00")</f>
        <v>0:00</v>
      </c>
      <c r="J21" s="97">
        <f>IF(VICTOR!$L$37="SUPPL",VICTOR!$K$37,"0:00")</f>
        <v>-1.532107773982716E-14</v>
      </c>
      <c r="K21" s="97" t="str">
        <f>IF(VICTOR!$L$37="NEGATIF",VICTOR!$K$37,"0:00")</f>
        <v>0:00</v>
      </c>
      <c r="L21" s="220">
        <f t="shared" si="8"/>
        <v>0</v>
      </c>
      <c r="M21" s="98">
        <f t="shared" si="9"/>
        <v>-1.915134717478395E-14</v>
      </c>
      <c r="N21" s="99">
        <f t="shared" si="10"/>
        <v>0</v>
      </c>
      <c r="O21" s="100">
        <f t="shared" si="11"/>
        <v>-1.915134717478395E-14</v>
      </c>
      <c r="P21" s="101">
        <f t="shared" si="12"/>
        <v>-1.915134717478395E-14</v>
      </c>
      <c r="Q21" s="221">
        <f t="shared" si="13"/>
        <v>0</v>
      </c>
      <c r="R21" s="222">
        <f t="shared" si="14"/>
        <v>-1.915134717478395E-14</v>
      </c>
      <c r="S21" s="184">
        <f t="shared" si="15"/>
        <v>-1.915134717478395E-14</v>
      </c>
      <c r="T21" s="102"/>
      <c r="U21" s="103"/>
      <c r="V21" s="104"/>
    </row>
    <row r="22" spans="2:22" x14ac:dyDescent="0.25">
      <c r="C22" s="282" t="s">
        <v>59</v>
      </c>
      <c r="D22" s="282"/>
      <c r="E22" s="282"/>
      <c r="F22" s="282"/>
      <c r="G22" s="282"/>
      <c r="H22" s="282"/>
      <c r="I22" s="282"/>
      <c r="J22" s="282"/>
      <c r="K22" s="282"/>
      <c r="L22" s="282"/>
      <c r="M22" s="282"/>
      <c r="N22" s="282"/>
      <c r="O22" s="282"/>
      <c r="P22" s="282"/>
      <c r="Q22" s="282"/>
      <c r="R22" s="282"/>
      <c r="S22" s="282"/>
      <c r="T22" s="282"/>
      <c r="U22" s="282"/>
      <c r="V22" s="282"/>
    </row>
    <row r="23" spans="2:22" x14ac:dyDescent="0.25">
      <c r="C23" s="224" t="s">
        <v>60</v>
      </c>
    </row>
  </sheetData>
  <sheetProtection formatCells="0" formatColumns="0" formatRows="0" insertColumns="0" insertRows="0" insertHyperlinks="0" deleteColumns="0" deleteRows="0" selectLockedCells="1" sort="0" autoFilter="0" pivotTables="0"/>
  <mergeCells count="1">
    <mergeCell ref="C22:V22"/>
  </mergeCells>
  <conditionalFormatting sqref="I8">
    <cfRule type="cellIs" dxfId="2" priority="18" operator="greaterThan">
      <formula>#REF!</formula>
    </cfRule>
  </conditionalFormatting>
  <conditionalFormatting sqref="I12">
    <cfRule type="cellIs" dxfId="1" priority="19" operator="greaterThan">
      <formula>#REF!</formula>
    </cfRule>
  </conditionalFormatting>
  <conditionalFormatting sqref="D7:D21">
    <cfRule type="cellIs" dxfId="0" priority="1" operator="greaterThan">
      <formula>1</formula>
    </cfRule>
  </conditionalFormatting>
  <printOptions horizontalCentered="1" verticalCentered="1"/>
  <pageMargins left="0.11811023622047245" right="0.11811023622047245" top="0.15748031496062992" bottom="0.15748031496062992" header="0.31496062992125984" footer="0.31496062992125984"/>
  <pageSetup paperSize="9" scale="66" orientation="landscape" horizontalDpi="300" verticalDpi="300" r:id="rId1"/>
  <headerFooter>
    <oddHeader>&amp;CSAS PHICTAL
HEURES SUPPLEMENTAIRES
MAGASINIERS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source!$C$1:$C$19</xm:f>
          </x14:formula1>
          <xm:sqref>B7:B28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19</vt:i4>
      </vt:variant>
    </vt:vector>
  </HeadingPairs>
  <TitlesOfParts>
    <vt:vector size="19" baseType="lpstr">
      <vt:lpstr>VIERGE</vt:lpstr>
      <vt:lpstr>source</vt:lpstr>
      <vt:lpstr>Feuil1</vt:lpstr>
      <vt:lpstr>CAROLE</vt:lpstr>
      <vt:lpstr>Feuil2</vt:lpstr>
      <vt:lpstr>CLAUDINE</vt:lpstr>
      <vt:lpstr>EMILIE</vt:lpstr>
      <vt:lpstr>NADINE</vt:lpstr>
      <vt:lpstr>BRIGITTE</vt:lpstr>
      <vt:lpstr>CECILE</vt:lpstr>
      <vt:lpstr>FANNY</vt:lpstr>
      <vt:lpstr>AURELIEN</vt:lpstr>
      <vt:lpstr>SABINE</vt:lpstr>
      <vt:lpstr>VINCENT</vt:lpstr>
      <vt:lpstr>LAETITIA</vt:lpstr>
      <vt:lpstr>DAMIEN</vt:lpstr>
      <vt:lpstr>AURELIEN B</vt:lpstr>
      <vt:lpstr>VICTOR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Charlène MARCHAIS</dc:creator>
  <cp:lastModifiedBy>Charlène Baudry</cp:lastModifiedBy>
  <cp:lastPrinted>2016-07-21T12:33:18Z</cp:lastPrinted>
  <dcterms:created xsi:type="dcterms:W3CDTF">2014-10-22T09:36:22Z</dcterms:created>
  <dcterms:modified xsi:type="dcterms:W3CDTF">2016-09-01T14:20:59Z</dcterms:modified>
</cp:coreProperties>
</file>