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90" yWindow="510" windowWidth="19440" windowHeight="8010"/>
  </bookViews>
  <sheets>
    <sheet name="Calendrier" sheetId="1" r:id="rId1"/>
    <sheet name="Paramètres" sheetId="2" r:id="rId2"/>
  </sheets>
  <definedNames>
    <definedName name="_xlnm._FilterDatabase" localSheetId="1" hidden="1">Paramètres!$B$1:$I$11</definedName>
    <definedName name="AST" comment="Astreinte">OFFSET(Paramètres!$C$1,,,COUNTA(Paramètres!$C:$C),1)</definedName>
    <definedName name="CA" comment="Congé annuel">OFFSET(Paramètres!$D$1,,,COUNTA(Paramètres!$D:$D),1)</definedName>
    <definedName name="Feries">OFFSET(Paramètres!$A$1,,,COUNTA(Paramètres!$A:$A),1)</definedName>
    <definedName name="FL" comment="Fête local">OFFSET(Paramètres!$G$1,,,COUNTA(Paramètres!$G:$G),1)</definedName>
    <definedName name="GR" comment="Grève">OFFSET(Paramètres!$I$1,,,COUNTA(Paramètres!$I:$I),1)</definedName>
    <definedName name="ML" comment="Malade">OFFSET(Paramètres!$F$1,,,COUNTA(Paramètres!$F:$F),1)</definedName>
    <definedName name="Repos" comment="010">OFFSET(Paramètres!$E$1,,,COUNTA(Paramètres!$E:$E),1)</definedName>
    <definedName name="RTT">OFFSET(Paramètres!$B$1,,,COUNTA(Paramètres!$B:$B),1)</definedName>
    <definedName name="Solidarité" comment="Journee solidarite">OFFSET(Paramètres!$H$1,,,COUNTA(Paramètres!$H:$H),1)</definedName>
  </definedNames>
  <calcPr calcId="125725"/>
</workbook>
</file>

<file path=xl/calcChain.xml><?xml version="1.0" encoding="utf-8"?>
<calcChain xmlns="http://schemas.openxmlformats.org/spreadsheetml/2006/main">
  <c r="D5" i="1"/>
  <c r="C7"/>
  <c r="F33"/>
  <c r="G33"/>
  <c r="AU6" l="1"/>
  <c r="AU7"/>
  <c r="AU8"/>
  <c r="AU9"/>
  <c r="AU10"/>
  <c r="AU11"/>
  <c r="AU12"/>
  <c r="AU13"/>
  <c r="AU14"/>
  <c r="AU15"/>
  <c r="AU16"/>
  <c r="AU17"/>
  <c r="AU18"/>
  <c r="AU19"/>
  <c r="AU20"/>
  <c r="AU21"/>
  <c r="AU22"/>
  <c r="AU23"/>
  <c r="AU24"/>
  <c r="AU25"/>
  <c r="AU26"/>
  <c r="AU27"/>
  <c r="AU28"/>
  <c r="AU29"/>
  <c r="AU30"/>
  <c r="AU31"/>
  <c r="AU32"/>
  <c r="AU33"/>
  <c r="AU34"/>
  <c r="AU35"/>
  <c r="AT6"/>
  <c r="AT7"/>
  <c r="AT8"/>
  <c r="AT9"/>
  <c r="AT10"/>
  <c r="AT11"/>
  <c r="AT12"/>
  <c r="AT13"/>
  <c r="AT14"/>
  <c r="AT15"/>
  <c r="AT16"/>
  <c r="AT17"/>
  <c r="AT18"/>
  <c r="AT19"/>
  <c r="AT20"/>
  <c r="AT21"/>
  <c r="AT22"/>
  <c r="AT23"/>
  <c r="AT24"/>
  <c r="AT25"/>
  <c r="AT26"/>
  <c r="AT27"/>
  <c r="AT28"/>
  <c r="AT29"/>
  <c r="AT30"/>
  <c r="AT31"/>
  <c r="AT32"/>
  <c r="AT33"/>
  <c r="AT34"/>
  <c r="AT35"/>
  <c r="AU5"/>
  <c r="AT5"/>
  <c r="AT3"/>
  <c r="AP6"/>
  <c r="AP7"/>
  <c r="AP8"/>
  <c r="AP9"/>
  <c r="AP10"/>
  <c r="AP11"/>
  <c r="AP12"/>
  <c r="AP13"/>
  <c r="AP14"/>
  <c r="AP15"/>
  <c r="AP16"/>
  <c r="AP17"/>
  <c r="AP18"/>
  <c r="AP19"/>
  <c r="AP20"/>
  <c r="AP21"/>
  <c r="AP22"/>
  <c r="AP23"/>
  <c r="AP24"/>
  <c r="AP25"/>
  <c r="AP26"/>
  <c r="AP27"/>
  <c r="AP28"/>
  <c r="AP29"/>
  <c r="AP30"/>
  <c r="AP31"/>
  <c r="AP32"/>
  <c r="AP33"/>
  <c r="AP34"/>
  <c r="AQ6"/>
  <c r="AQ7"/>
  <c r="AQ8"/>
  <c r="AQ9"/>
  <c r="AQ10"/>
  <c r="AQ11"/>
  <c r="AQ12"/>
  <c r="AQ13"/>
  <c r="AQ14"/>
  <c r="AQ15"/>
  <c r="AQ16"/>
  <c r="AQ17"/>
  <c r="AQ18"/>
  <c r="AQ19"/>
  <c r="AQ20"/>
  <c r="AQ21"/>
  <c r="AQ22"/>
  <c r="AQ23"/>
  <c r="AQ24"/>
  <c r="AQ25"/>
  <c r="AQ26"/>
  <c r="AQ27"/>
  <c r="AQ28"/>
  <c r="AQ29"/>
  <c r="AQ30"/>
  <c r="AQ31"/>
  <c r="AQ32"/>
  <c r="AQ33"/>
  <c r="AQ34"/>
  <c r="AQ5"/>
  <c r="AP3"/>
  <c r="AP5"/>
  <c r="AL6"/>
  <c r="AL7"/>
  <c r="AL8"/>
  <c r="AL9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27"/>
  <c r="AL28"/>
  <c r="AL29"/>
  <c r="AL30"/>
  <c r="AL31"/>
  <c r="AL32"/>
  <c r="AL33"/>
  <c r="AM6"/>
  <c r="AM7"/>
  <c r="AM8"/>
  <c r="AM9"/>
  <c r="AM10"/>
  <c r="AM11"/>
  <c r="AM12"/>
  <c r="AM13"/>
  <c r="AM14"/>
  <c r="AM15"/>
  <c r="AM16"/>
  <c r="AM17"/>
  <c r="AM18"/>
  <c r="AM19"/>
  <c r="AM20"/>
  <c r="AM21"/>
  <c r="AM22"/>
  <c r="AM23"/>
  <c r="AM24"/>
  <c r="AM25"/>
  <c r="AM26"/>
  <c r="AM27"/>
  <c r="AM28"/>
  <c r="AM29"/>
  <c r="AM30"/>
  <c r="AM31"/>
  <c r="AM32"/>
  <c r="AM33"/>
  <c r="AM34"/>
  <c r="AM35"/>
  <c r="AL34"/>
  <c r="AL35"/>
  <c r="AM5"/>
  <c r="AL3"/>
  <c r="AL5"/>
  <c r="AI6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"/>
  <c r="AI5"/>
  <c r="AH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5"/>
  <c r="AA6"/>
  <c r="AA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AD3"/>
  <c r="Z3"/>
  <c r="AD5"/>
  <c r="Z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5"/>
  <c r="V3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5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5"/>
  <c r="R3"/>
  <c r="N3"/>
  <c r="J3"/>
  <c r="F3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5"/>
  <c r="B5"/>
  <c r="C6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5"/>
  <c r="H33"/>
  <c r="A9" i="2"/>
  <c r="A10" s="1"/>
  <c r="A8"/>
  <c r="A7"/>
  <c r="A6"/>
  <c r="A5"/>
  <c r="A4"/>
  <c r="A3"/>
  <c r="A2"/>
  <c r="B19" i="1"/>
  <c r="B20"/>
  <c r="B21"/>
  <c r="B22"/>
  <c r="B23"/>
  <c r="B24"/>
  <c r="B25"/>
  <c r="B26"/>
  <c r="B27"/>
  <c r="B28"/>
  <c r="B29"/>
  <c r="B30"/>
  <c r="B31"/>
  <c r="B32"/>
  <c r="B33"/>
  <c r="B34"/>
  <c r="B35"/>
  <c r="B6"/>
  <c r="B7"/>
  <c r="B8"/>
  <c r="B9"/>
  <c r="B10"/>
  <c r="B11"/>
  <c r="B12"/>
  <c r="B13"/>
  <c r="B14"/>
  <c r="B15"/>
  <c r="B16"/>
  <c r="B17"/>
  <c r="B18"/>
  <c r="B3"/>
  <c r="A11" i="2" l="1"/>
</calcChain>
</file>

<file path=xl/comments1.xml><?xml version="1.0" encoding="utf-8"?>
<comments xmlns="http://schemas.openxmlformats.org/spreadsheetml/2006/main">
  <authors>
    <author>Emmanuel Lefrancois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Nouvel 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" authorId="0">
      <text>
        <r>
          <rPr>
            <b/>
            <sz val="9"/>
            <color indexed="81"/>
            <rFont val="Tahoma"/>
            <family val="2"/>
          </rPr>
          <t>Fête du travail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4" authorId="0">
      <text>
        <r>
          <rPr>
            <b/>
            <sz val="9"/>
            <color indexed="81"/>
            <rFont val="Tahoma"/>
            <family val="2"/>
          </rPr>
          <t>Armistice 1945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>Assomption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>Toussaint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>
      <text>
        <r>
          <rPr>
            <b/>
            <sz val="9"/>
            <color indexed="81"/>
            <rFont val="Tahoma"/>
            <family val="2"/>
          </rPr>
          <t>Armistice 1918</t>
        </r>
      </text>
    </comment>
    <comment ref="A8" authorId="0">
      <text>
        <r>
          <rPr>
            <b/>
            <sz val="9"/>
            <color indexed="81"/>
            <rFont val="Tahoma"/>
            <family val="2"/>
          </rPr>
          <t>Noël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9" authorId="0">
      <text>
        <r>
          <rPr>
            <b/>
            <sz val="9"/>
            <color indexed="81"/>
            <rFont val="Tahoma"/>
            <family val="2"/>
          </rPr>
          <t>Lundi de Pâques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>
      <text>
        <r>
          <rPr>
            <b/>
            <sz val="9"/>
            <color indexed="81"/>
            <rFont val="Tahoma"/>
            <family val="2"/>
          </rPr>
          <t>Ascension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1" authorId="0">
      <text>
        <r>
          <rPr>
            <b/>
            <sz val="9"/>
            <color indexed="81"/>
            <rFont val="Tahoma"/>
            <family val="2"/>
          </rPr>
          <t>Pentecôte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<sst xmlns="http://schemas.openxmlformats.org/spreadsheetml/2006/main" count="9" uniqueCount="9">
  <si>
    <t>Fériés</t>
  </si>
  <si>
    <t>RTT</t>
  </si>
  <si>
    <t>Fête local</t>
  </si>
  <si>
    <t>Journée solidarité</t>
  </si>
  <si>
    <t>Grève</t>
  </si>
  <si>
    <t>Astreinte</t>
  </si>
  <si>
    <t>Congés annuel</t>
  </si>
  <si>
    <t>Repos compensateur</t>
  </si>
  <si>
    <t>Malade</t>
  </si>
</sst>
</file>

<file path=xl/styles.xml><?xml version="1.0" encoding="utf-8"?>
<styleSheet xmlns="http://schemas.openxmlformats.org/spreadsheetml/2006/main">
  <numFmts count="4">
    <numFmt numFmtId="164" formatCode="mmmm"/>
    <numFmt numFmtId="165" formatCode="dd/mm/yy"/>
    <numFmt numFmtId="166" formatCode="ddd"/>
    <numFmt numFmtId="167" formatCode="dd"/>
  </numFmts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48"/>
      <color rgb="FF7030A0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</fills>
  <borders count="8">
    <border>
      <left/>
      <right/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/>
      <diagonal/>
    </border>
    <border>
      <left/>
      <right/>
      <top style="thin">
        <color theme="0" tint="-0.14993743705557422"/>
      </top>
      <bottom style="thin">
        <color theme="0" tint="-0.149906918546098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/>
      <top style="thin">
        <color theme="0" tint="-0.14990691854609822"/>
      </top>
      <bottom style="thin">
        <color theme="0" tint="-0.14993743705557422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2" borderId="0" xfId="0" applyFont="1" applyFill="1"/>
    <xf numFmtId="0" fontId="4" fillId="2" borderId="0" xfId="0" applyFont="1" applyFill="1"/>
    <xf numFmtId="0" fontId="3" fillId="2" borderId="0" xfId="0" applyFont="1" applyFill="1" applyBorder="1"/>
    <xf numFmtId="0" fontId="4" fillId="0" borderId="0" xfId="0" applyFont="1" applyFill="1"/>
    <xf numFmtId="0" fontId="0" fillId="2" borderId="0" xfId="0" applyFill="1" applyBorder="1"/>
    <xf numFmtId="0" fontId="5" fillId="2" borderId="0" xfId="0" applyFont="1" applyFill="1" applyBorder="1" applyAlignment="1">
      <alignment horizontal="center" vertical="center"/>
    </xf>
    <xf numFmtId="0" fontId="4" fillId="2" borderId="0" xfId="0" applyFont="1" applyFill="1" applyBorder="1"/>
    <xf numFmtId="14" fontId="0" fillId="0" borderId="0" xfId="0" applyNumberFormat="1"/>
    <xf numFmtId="14" fontId="4" fillId="0" borderId="0" xfId="0" applyNumberFormat="1" applyFont="1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 applyFill="1"/>
    <xf numFmtId="165" fontId="5" fillId="2" borderId="0" xfId="0" applyNumberFormat="1" applyFont="1" applyFill="1" applyBorder="1" applyAlignment="1">
      <alignment horizontal="center" vertical="center"/>
    </xf>
    <xf numFmtId="165" fontId="4" fillId="2" borderId="0" xfId="0" applyNumberFormat="1" applyFont="1" applyFill="1" applyBorder="1"/>
    <xf numFmtId="166" fontId="0" fillId="0" borderId="3" xfId="0" applyNumberFormat="1" applyFont="1" applyFill="1" applyBorder="1" applyAlignment="1">
      <alignment horizontal="left" vertical="center"/>
    </xf>
    <xf numFmtId="167" fontId="0" fillId="0" borderId="3" xfId="0" applyNumberFormat="1" applyFont="1" applyFill="1" applyBorder="1" applyAlignment="1">
      <alignment horizontal="left" vertical="center"/>
    </xf>
    <xf numFmtId="165" fontId="0" fillId="0" borderId="3" xfId="0" applyNumberFormat="1" applyFont="1" applyFill="1" applyBorder="1" applyAlignment="1">
      <alignment horizontal="left" vertical="center"/>
    </xf>
    <xf numFmtId="165" fontId="0" fillId="0" borderId="0" xfId="0" quotePrefix="1" applyNumberFormat="1" applyFont="1" applyFill="1" applyBorder="1" applyAlignment="1">
      <alignment horizontal="right" vertical="center"/>
    </xf>
    <xf numFmtId="165" fontId="0" fillId="0" borderId="0" xfId="0" applyNumberFormat="1" applyFont="1" applyFill="1" applyBorder="1"/>
    <xf numFmtId="166" fontId="0" fillId="0" borderId="0" xfId="0" applyNumberFormat="1" applyFont="1" applyFill="1" applyBorder="1" applyAlignment="1">
      <alignment horizontal="left" vertical="center"/>
    </xf>
    <xf numFmtId="167" fontId="0" fillId="0" borderId="0" xfId="0" applyNumberFormat="1" applyFont="1" applyFill="1" applyBorder="1" applyAlignment="1">
      <alignment horizontal="left" vertical="center"/>
    </xf>
    <xf numFmtId="165" fontId="0" fillId="0" borderId="0" xfId="0" applyNumberFormat="1" applyFont="1" applyFill="1" applyBorder="1" applyAlignment="1">
      <alignment horizontal="right" vertical="center"/>
    </xf>
    <xf numFmtId="165" fontId="0" fillId="0" borderId="4" xfId="0" applyNumberFormat="1" applyFont="1" applyFill="1" applyBorder="1" applyAlignment="1">
      <alignment horizontal="right" vertical="center"/>
    </xf>
    <xf numFmtId="165" fontId="0" fillId="0" borderId="0" xfId="0" applyNumberFormat="1" applyFont="1" applyFill="1" applyBorder="1" applyAlignment="1">
      <alignment horizontal="left" vertical="center"/>
    </xf>
    <xf numFmtId="165" fontId="0" fillId="0" borderId="3" xfId="0" applyNumberFormat="1" applyFill="1" applyBorder="1" applyAlignment="1">
      <alignment horizontal="left" vertical="center"/>
    </xf>
    <xf numFmtId="167" fontId="0" fillId="0" borderId="3" xfId="0" applyNumberFormat="1" applyFill="1" applyBorder="1" applyAlignment="1">
      <alignment horizontal="left" vertical="center"/>
    </xf>
    <xf numFmtId="166" fontId="0" fillId="0" borderId="4" xfId="0" applyNumberFormat="1" applyFont="1" applyFill="1" applyBorder="1" applyAlignment="1">
      <alignment horizontal="left" vertical="center"/>
    </xf>
    <xf numFmtId="167" fontId="0" fillId="0" borderId="4" xfId="0" applyNumberFormat="1" applyFont="1" applyFill="1" applyBorder="1" applyAlignment="1">
      <alignment horizontal="left" vertical="center"/>
    </xf>
    <xf numFmtId="165" fontId="0" fillId="0" borderId="4" xfId="0" applyNumberFormat="1" applyFont="1" applyFill="1" applyBorder="1" applyAlignment="1">
      <alignment horizontal="left" vertical="center"/>
    </xf>
    <xf numFmtId="166" fontId="0" fillId="0" borderId="5" xfId="0" applyNumberFormat="1" applyFont="1" applyFill="1" applyBorder="1" applyAlignment="1">
      <alignment horizontal="left" vertical="center"/>
    </xf>
    <xf numFmtId="167" fontId="0" fillId="0" borderId="5" xfId="0" applyNumberFormat="1" applyFont="1" applyFill="1" applyBorder="1" applyAlignment="1">
      <alignment horizontal="left" vertical="center"/>
    </xf>
    <xf numFmtId="165" fontId="0" fillId="0" borderId="5" xfId="0" applyNumberFormat="1" applyFont="1" applyFill="1" applyBorder="1" applyAlignment="1">
      <alignment horizontal="right" vertical="center"/>
    </xf>
    <xf numFmtId="0" fontId="0" fillId="0" borderId="0" xfId="0" applyFont="1" applyBorder="1"/>
    <xf numFmtId="0" fontId="0" fillId="0" borderId="6" xfId="0" applyFont="1" applyBorder="1"/>
    <xf numFmtId="0" fontId="0" fillId="0" borderId="7" xfId="0" applyFont="1" applyBorder="1"/>
    <xf numFmtId="0" fontId="0" fillId="0" borderId="3" xfId="0" applyFont="1" applyBorder="1"/>
    <xf numFmtId="0" fontId="0" fillId="0" borderId="5" xfId="0" applyFont="1" applyBorder="1"/>
    <xf numFmtId="0" fontId="0" fillId="0" borderId="0" xfId="0" applyFill="1" applyBorder="1"/>
    <xf numFmtId="164" fontId="1" fillId="3" borderId="1" xfId="0" applyNumberFormat="1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3">
    <dxf>
      <numFmt numFmtId="166" formatCode="ddd"/>
      <fill>
        <patternFill>
          <bgColor rgb="FF00B0F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fgColor theme="7" tint="0.39991454817346722"/>
          <bgColor theme="7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36"/>
  <sheetViews>
    <sheetView showGridLines="0" tabSelected="1" zoomScale="80" zoomScaleNormal="80" workbookViewId="0">
      <selection sqref="A1:AV1"/>
    </sheetView>
  </sheetViews>
  <sheetFormatPr baseColWidth="10" defaultRowHeight="15"/>
  <cols>
    <col min="1" max="1" width="4.875" customWidth="1"/>
    <col min="2" max="2" width="4.125" customWidth="1"/>
    <col min="3" max="3" width="2.625" customWidth="1"/>
    <col min="4" max="4" width="9.625" customWidth="1"/>
    <col min="5" max="5" width="2.125" customWidth="1"/>
    <col min="6" max="6" width="4.125" customWidth="1"/>
    <col min="7" max="7" width="2.625" customWidth="1"/>
    <col min="8" max="8" width="9.625" customWidth="1"/>
    <col min="9" max="9" width="2.125" customWidth="1"/>
    <col min="10" max="10" width="4.125" customWidth="1"/>
    <col min="11" max="11" width="2.625" customWidth="1"/>
    <col min="12" max="12" width="9.625" customWidth="1"/>
    <col min="13" max="13" width="2.125" customWidth="1"/>
    <col min="14" max="14" width="4.125" customWidth="1"/>
    <col min="15" max="15" width="2.625" customWidth="1"/>
    <col min="16" max="16" width="9.625" customWidth="1"/>
    <col min="17" max="17" width="2.125" customWidth="1"/>
    <col min="18" max="18" width="4.125" customWidth="1"/>
    <col min="19" max="19" width="2.625" customWidth="1"/>
    <col min="20" max="20" width="9.625" customWidth="1"/>
    <col min="21" max="21" width="2.125" customWidth="1"/>
    <col min="22" max="22" width="4.125" customWidth="1"/>
    <col min="23" max="23" width="2.625" customWidth="1"/>
    <col min="24" max="24" width="9.625" customWidth="1"/>
    <col min="25" max="25" width="2.125" customWidth="1"/>
    <col min="26" max="26" width="4.125" customWidth="1"/>
    <col min="27" max="27" width="2.625" customWidth="1"/>
    <col min="28" max="28" width="9.625" customWidth="1"/>
    <col min="29" max="29" width="2.125" customWidth="1"/>
    <col min="30" max="30" width="4.125" customWidth="1"/>
    <col min="31" max="31" width="2.625" customWidth="1"/>
    <col min="32" max="32" width="9.625" customWidth="1"/>
    <col min="33" max="33" width="2.125" customWidth="1"/>
    <col min="34" max="34" width="4.125" customWidth="1"/>
    <col min="35" max="35" width="2.625" customWidth="1"/>
    <col min="36" max="36" width="9.625" customWidth="1"/>
    <col min="37" max="37" width="2.125" customWidth="1"/>
    <col min="38" max="38" width="4.125" customWidth="1"/>
    <col min="39" max="39" width="2.625" customWidth="1"/>
    <col min="40" max="40" width="9.625" customWidth="1"/>
    <col min="41" max="41" width="2.125" customWidth="1"/>
    <col min="42" max="42" width="4.125" customWidth="1"/>
    <col min="43" max="43" width="2.625" customWidth="1"/>
    <col min="44" max="44" width="9.625" customWidth="1"/>
    <col min="45" max="45" width="2.125" customWidth="1"/>
    <col min="46" max="46" width="4.125" customWidth="1"/>
    <col min="47" max="47" width="2.625" customWidth="1"/>
    <col min="48" max="48" width="9.625" customWidth="1"/>
  </cols>
  <sheetData>
    <row r="1" spans="1:48" ht="61.5">
      <c r="A1" s="40">
        <v>2017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</row>
    <row r="2" spans="1:48">
      <c r="B2" s="1"/>
      <c r="C2" s="1"/>
      <c r="D2" s="2"/>
      <c r="E2" s="3"/>
      <c r="F2" s="1"/>
      <c r="G2" s="1"/>
      <c r="H2" s="2"/>
      <c r="I2" s="3"/>
      <c r="J2" s="1"/>
      <c r="K2" s="1"/>
      <c r="L2" s="4"/>
      <c r="M2" s="3"/>
      <c r="N2" s="1"/>
      <c r="O2" s="1"/>
      <c r="P2" s="2"/>
      <c r="Q2" s="3"/>
      <c r="R2" s="1"/>
      <c r="S2" s="1"/>
      <c r="T2" s="2"/>
      <c r="U2" s="3"/>
      <c r="V2" s="1"/>
      <c r="W2" s="1"/>
      <c r="X2" s="2"/>
      <c r="Y2" s="3"/>
      <c r="Z2" s="1"/>
      <c r="AA2" s="1"/>
      <c r="AB2" s="2"/>
      <c r="AC2" s="3"/>
      <c r="AD2" s="1"/>
      <c r="AE2" s="1"/>
      <c r="AF2" s="2"/>
      <c r="AG2" s="5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</row>
    <row r="3" spans="1:48">
      <c r="B3" s="38">
        <f>DATE($A$1,COLUMN()-1,1)</f>
        <v>42736</v>
      </c>
      <c r="C3" s="39"/>
      <c r="D3" s="39"/>
      <c r="E3" s="6"/>
      <c r="F3" s="38">
        <f>DATE($A$1,COLUMN()-4,1)</f>
        <v>42767</v>
      </c>
      <c r="G3" s="39"/>
      <c r="H3" s="39"/>
      <c r="I3" s="6"/>
      <c r="J3" s="38">
        <f>DATE($A$1,COLUMN()-7,1)</f>
        <v>42795</v>
      </c>
      <c r="K3" s="39"/>
      <c r="L3" s="39"/>
      <c r="M3" s="6"/>
      <c r="N3" s="38">
        <f>DATE($A$1,COLUMN()-10,1)</f>
        <v>42826</v>
      </c>
      <c r="O3" s="39"/>
      <c r="P3" s="39"/>
      <c r="Q3" s="6"/>
      <c r="R3" s="38">
        <f>DATE($A$1,COLUMN()-13,1)</f>
        <v>42856</v>
      </c>
      <c r="S3" s="39"/>
      <c r="T3" s="39"/>
      <c r="U3" s="6"/>
      <c r="V3" s="38">
        <f>DATE($A$1,COLUMN()-16,1)</f>
        <v>42887</v>
      </c>
      <c r="W3" s="39"/>
      <c r="X3" s="39"/>
      <c r="Y3" s="12"/>
      <c r="Z3" s="38">
        <f>DATE($A$1,COLUMN()-19,1)</f>
        <v>42917</v>
      </c>
      <c r="AA3" s="39"/>
      <c r="AB3" s="39"/>
      <c r="AC3" s="13"/>
      <c r="AD3" s="38">
        <f>DATE($A$1,COLUMN()-22,1)</f>
        <v>42948</v>
      </c>
      <c r="AE3" s="39"/>
      <c r="AF3" s="39"/>
      <c r="AG3" s="12"/>
      <c r="AH3" s="38">
        <f>DATE($A$1,COLUMN()-25,1)</f>
        <v>42979</v>
      </c>
      <c r="AI3" s="39"/>
      <c r="AJ3" s="39"/>
      <c r="AK3" s="12"/>
      <c r="AL3" s="38">
        <f>DATE($A$1,COLUMN()-28,1)</f>
        <v>43009</v>
      </c>
      <c r="AM3" s="39"/>
      <c r="AN3" s="39"/>
      <c r="AO3" s="12"/>
      <c r="AP3" s="38">
        <f>DATE($A$1,COLUMN()-31,1)</f>
        <v>43040</v>
      </c>
      <c r="AQ3" s="39"/>
      <c r="AR3" s="39"/>
      <c r="AS3" s="12"/>
      <c r="AT3" s="38">
        <f>DATE($A$1,COLUMN()-34,1)</f>
        <v>43070</v>
      </c>
      <c r="AU3" s="39"/>
      <c r="AV3" s="39"/>
    </row>
    <row r="4" spans="1:48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7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</row>
    <row r="5" spans="1:48">
      <c r="B5" s="14">
        <f t="shared" ref="B5:B35" si="0">DATE($A$1,COLUMN()-1,ROW()-4)</f>
        <v>42736</v>
      </c>
      <c r="C5" s="15">
        <f t="shared" ref="C5:C35" si="1">DATE($A$1,COLUMN()-2,ROW()-4)</f>
        <v>42736</v>
      </c>
      <c r="D5" s="25" t="str">
        <f ca="1">IF(VLOOKUP(C5,Feries,1,FALSE),"férié",)</f>
        <v>férié</v>
      </c>
      <c r="E5" s="17"/>
      <c r="F5" s="14">
        <f t="shared" ref="F5:F32" si="2">DATE($A$1,COLUMN()-4,ROW()-4)</f>
        <v>42767</v>
      </c>
      <c r="G5" s="15">
        <f>DATE($A$1,COLUMN()-5,ROW()-4)</f>
        <v>42767</v>
      </c>
      <c r="H5" s="16"/>
      <c r="I5" s="17"/>
      <c r="J5" s="14">
        <f>DATE($A$1,COLUMN()-7,ROW()-4)</f>
        <v>42795</v>
      </c>
      <c r="K5" s="15">
        <f>DATE($A$1,COLUMN()-8,ROW()-4)</f>
        <v>42795</v>
      </c>
      <c r="L5" s="16"/>
      <c r="M5" s="17"/>
      <c r="N5" s="14">
        <f>DATE($A$1,COLUMN()-10,ROW()-4)</f>
        <v>42826</v>
      </c>
      <c r="O5" s="15">
        <f>DATE($A$1,COLUMN()-11,ROW()-4)</f>
        <v>42826</v>
      </c>
      <c r="P5" s="16"/>
      <c r="Q5" s="17"/>
      <c r="R5" s="14">
        <f>DATE($A$1,COLUMN()-13,ROW()-4)</f>
        <v>42856</v>
      </c>
      <c r="S5" s="15">
        <f>DATE($A$1,COLUMN()-14,ROW()-4)</f>
        <v>42856</v>
      </c>
      <c r="T5" s="16"/>
      <c r="U5" s="17"/>
      <c r="V5" s="14">
        <f>DATE($A$1,COLUMN()-16,ROW()-4)</f>
        <v>42887</v>
      </c>
      <c r="W5" s="15">
        <f>DATE($A$1,COLUMN()-17,ROW()-4)</f>
        <v>42887</v>
      </c>
      <c r="X5" s="16"/>
      <c r="Y5" s="17"/>
      <c r="Z5" s="14">
        <f>DATE($A$1,COLUMN()-19,ROW()-4)</f>
        <v>42917</v>
      </c>
      <c r="AA5" s="15">
        <f>DATE($A$1,COLUMN()-20,ROW()-4)</f>
        <v>42917</v>
      </c>
      <c r="AB5" s="16"/>
      <c r="AC5" s="18"/>
      <c r="AD5" s="14">
        <f>DATE($A$1,COLUMN()-22,ROW()-4)</f>
        <v>42948</v>
      </c>
      <c r="AE5" s="15">
        <f>DATE($A$1,COLUMN()-23,ROW()-4)</f>
        <v>42948</v>
      </c>
      <c r="AF5" s="16"/>
      <c r="AG5" s="17"/>
      <c r="AH5" s="14">
        <f>DATE($A$1,COLUMN()-25,ROW()-4)</f>
        <v>42979</v>
      </c>
      <c r="AI5" s="15">
        <f>DATE($A$1,COLUMN()-26,ROW()-4)</f>
        <v>42979</v>
      </c>
      <c r="AJ5" s="34"/>
      <c r="AK5" s="17"/>
      <c r="AL5" s="19">
        <f>DATE($A$1,COLUMN()-28,ROW()-4)</f>
        <v>43009</v>
      </c>
      <c r="AM5" s="20">
        <f>DATE($A$1,COLUMN()-29,ROW()-4)</f>
        <v>43009</v>
      </c>
      <c r="AN5" s="35"/>
      <c r="AO5" s="17"/>
      <c r="AP5" s="14">
        <f>DATE($A$1,COLUMN()-31,ROW()-4)</f>
        <v>43040</v>
      </c>
      <c r="AQ5" s="15">
        <f>DATE($A$1,COLUMN()-32,ROW()-4)</f>
        <v>43040</v>
      </c>
      <c r="AR5" s="16"/>
      <c r="AS5" s="17"/>
      <c r="AT5" s="14">
        <f>DATE($A$1,COLUMN()-34,ROW()-4)</f>
        <v>43070</v>
      </c>
      <c r="AU5" s="15">
        <f>DATE($A$1,COLUMN()-35,ROW()-4)</f>
        <v>43070</v>
      </c>
      <c r="AV5" s="16"/>
    </row>
    <row r="6" spans="1:48">
      <c r="B6" s="14">
        <f t="shared" si="0"/>
        <v>42737</v>
      </c>
      <c r="C6" s="15">
        <f t="shared" si="1"/>
        <v>42737</v>
      </c>
      <c r="D6" s="25"/>
      <c r="E6" s="21"/>
      <c r="F6" s="14">
        <f t="shared" si="2"/>
        <v>42768</v>
      </c>
      <c r="G6" s="15">
        <f t="shared" ref="G6:G32" si="3">DATE($A$1,COLUMN()-5,ROW()-4)</f>
        <v>42768</v>
      </c>
      <c r="H6" s="16"/>
      <c r="I6" s="21"/>
      <c r="J6" s="14">
        <f t="shared" ref="J6:J35" si="4">DATE($A$1,COLUMN()-7,ROW()-4)</f>
        <v>42796</v>
      </c>
      <c r="K6" s="15">
        <f t="shared" ref="K6:K35" si="5">DATE($A$1,COLUMN()-8,ROW()-4)</f>
        <v>42796</v>
      </c>
      <c r="L6" s="16"/>
      <c r="M6" s="21"/>
      <c r="N6" s="14">
        <f t="shared" ref="N6:N34" si="6">DATE($A$1,COLUMN()-10,ROW()-4)</f>
        <v>42827</v>
      </c>
      <c r="O6" s="15">
        <f t="shared" ref="O6:O34" si="7">DATE($A$1,COLUMN()-11,ROW()-4)</f>
        <v>42827</v>
      </c>
      <c r="P6" s="16"/>
      <c r="Q6" s="21"/>
      <c r="R6" s="14">
        <f t="shared" ref="R6:R35" si="8">DATE($A$1,COLUMN()-13,ROW()-4)</f>
        <v>42857</v>
      </c>
      <c r="S6" s="15">
        <f t="shared" ref="S6:S35" si="9">DATE($A$1,COLUMN()-14,ROW()-4)</f>
        <v>42857</v>
      </c>
      <c r="T6" s="16"/>
      <c r="U6" s="21"/>
      <c r="V6" s="14">
        <f t="shared" ref="V6:V34" si="10">DATE($A$1,COLUMN()-16,ROW()-4)</f>
        <v>42888</v>
      </c>
      <c r="W6" s="15">
        <f t="shared" ref="W6:W34" si="11">DATE($A$1,COLUMN()-17,ROW()-4)</f>
        <v>42888</v>
      </c>
      <c r="X6" s="16"/>
      <c r="Y6" s="21"/>
      <c r="Z6" s="14">
        <f t="shared" ref="Z6:Z35" si="12">DATE($A$1,COLUMN()-19,ROW()-4)</f>
        <v>42918</v>
      </c>
      <c r="AA6" s="15">
        <f t="shared" ref="AA6:AA35" si="13">DATE($A$1,COLUMN()-20,ROW()-4)</f>
        <v>42918</v>
      </c>
      <c r="AB6" s="16"/>
      <c r="AC6" s="18"/>
      <c r="AD6" s="14">
        <f t="shared" ref="AD6:AD35" si="14">DATE($A$1,COLUMN()-22,ROW()-4)</f>
        <v>42949</v>
      </c>
      <c r="AE6" s="15">
        <f t="shared" ref="AE6:AE35" si="15">DATE($A$1,COLUMN()-23,ROW()-4)</f>
        <v>42949</v>
      </c>
      <c r="AF6" s="16"/>
      <c r="AG6" s="21"/>
      <c r="AH6" s="14">
        <f t="shared" ref="AH6:AH34" si="16">DATE($A$1,COLUMN()-25,ROW()-4)</f>
        <v>42980</v>
      </c>
      <c r="AI6" s="15">
        <f t="shared" ref="AI6:AI34" si="17">DATE($A$1,COLUMN()-26,ROW()-4)</f>
        <v>42980</v>
      </c>
      <c r="AJ6" s="33"/>
      <c r="AK6" s="21"/>
      <c r="AL6" s="19">
        <f t="shared" ref="AL6:AL35" si="18">DATE($A$1,COLUMN()-28,ROW()-4)</f>
        <v>43010</v>
      </c>
      <c r="AM6" s="20">
        <f t="shared" ref="AM6:AM35" si="19">DATE($A$1,COLUMN()-29,ROW()-4)</f>
        <v>43010</v>
      </c>
      <c r="AN6" s="35"/>
      <c r="AO6" s="21"/>
      <c r="AP6" s="14">
        <f t="shared" ref="AP6:AP34" si="20">DATE($A$1,COLUMN()-31,ROW()-4)</f>
        <v>43041</v>
      </c>
      <c r="AQ6" s="15">
        <f t="shared" ref="AQ6:AQ34" si="21">DATE($A$1,COLUMN()-32,ROW()-4)</f>
        <v>43041</v>
      </c>
      <c r="AR6" s="16"/>
      <c r="AS6" s="21"/>
      <c r="AT6" s="14">
        <f t="shared" ref="AT6:AT35" si="22">DATE($A$1,COLUMN()-34,ROW()-4)</f>
        <v>43071</v>
      </c>
      <c r="AU6" s="15">
        <f t="shared" ref="AU6:AU35" si="23">DATE($A$1,COLUMN()-35,ROW()-4)</f>
        <v>43071</v>
      </c>
      <c r="AV6" s="16"/>
    </row>
    <row r="7" spans="1:48">
      <c r="B7" s="14">
        <f t="shared" si="0"/>
        <v>42738</v>
      </c>
      <c r="C7" s="15">
        <f t="shared" si="1"/>
        <v>42738</v>
      </c>
      <c r="D7" s="25"/>
      <c r="E7" s="21"/>
      <c r="F7" s="14">
        <f t="shared" si="2"/>
        <v>42769</v>
      </c>
      <c r="G7" s="15">
        <f t="shared" si="3"/>
        <v>42769</v>
      </c>
      <c r="H7" s="16"/>
      <c r="I7" s="21"/>
      <c r="J7" s="14">
        <f t="shared" si="4"/>
        <v>42797</v>
      </c>
      <c r="K7" s="15">
        <f t="shared" si="5"/>
        <v>42797</v>
      </c>
      <c r="L7" s="16"/>
      <c r="M7" s="21"/>
      <c r="N7" s="14">
        <f t="shared" si="6"/>
        <v>42828</v>
      </c>
      <c r="O7" s="15">
        <f t="shared" si="7"/>
        <v>42828</v>
      </c>
      <c r="P7" s="16"/>
      <c r="Q7" s="21"/>
      <c r="R7" s="14">
        <f t="shared" si="8"/>
        <v>42858</v>
      </c>
      <c r="S7" s="15">
        <f t="shared" si="9"/>
        <v>42858</v>
      </c>
      <c r="T7" s="16"/>
      <c r="U7" s="21"/>
      <c r="V7" s="14">
        <f t="shared" si="10"/>
        <v>42889</v>
      </c>
      <c r="W7" s="15">
        <f t="shared" si="11"/>
        <v>42889</v>
      </c>
      <c r="X7" s="16"/>
      <c r="Y7" s="21"/>
      <c r="Z7" s="14">
        <f t="shared" si="12"/>
        <v>42919</v>
      </c>
      <c r="AA7" s="15">
        <f t="shared" si="13"/>
        <v>42919</v>
      </c>
      <c r="AB7" s="16"/>
      <c r="AC7" s="18"/>
      <c r="AD7" s="14">
        <f t="shared" si="14"/>
        <v>42950</v>
      </c>
      <c r="AE7" s="15">
        <f t="shared" si="15"/>
        <v>42950</v>
      </c>
      <c r="AF7" s="16"/>
      <c r="AG7" s="21"/>
      <c r="AH7" s="14">
        <f t="shared" si="16"/>
        <v>42981</v>
      </c>
      <c r="AI7" s="15">
        <f t="shared" si="17"/>
        <v>42981</v>
      </c>
      <c r="AJ7" s="33"/>
      <c r="AK7" s="21"/>
      <c r="AL7" s="19">
        <f t="shared" si="18"/>
        <v>43011</v>
      </c>
      <c r="AM7" s="20">
        <f t="shared" si="19"/>
        <v>43011</v>
      </c>
      <c r="AN7" s="35"/>
      <c r="AO7" s="21"/>
      <c r="AP7" s="14">
        <f t="shared" si="20"/>
        <v>43042</v>
      </c>
      <c r="AQ7" s="15">
        <f t="shared" si="21"/>
        <v>43042</v>
      </c>
      <c r="AR7" s="16"/>
      <c r="AS7" s="21"/>
      <c r="AT7" s="14">
        <f t="shared" si="22"/>
        <v>43072</v>
      </c>
      <c r="AU7" s="15">
        <f t="shared" si="23"/>
        <v>43072</v>
      </c>
      <c r="AV7" s="16"/>
    </row>
    <row r="8" spans="1:48">
      <c r="B8" s="14">
        <f t="shared" si="0"/>
        <v>42739</v>
      </c>
      <c r="C8" s="15">
        <f t="shared" si="1"/>
        <v>42739</v>
      </c>
      <c r="D8" s="25"/>
      <c r="E8" s="21"/>
      <c r="F8" s="14">
        <f t="shared" si="2"/>
        <v>42770</v>
      </c>
      <c r="G8" s="15">
        <f t="shared" si="3"/>
        <v>42770</v>
      </c>
      <c r="H8" s="16"/>
      <c r="I8" s="21"/>
      <c r="J8" s="14">
        <f t="shared" si="4"/>
        <v>42798</v>
      </c>
      <c r="K8" s="15">
        <f t="shared" si="5"/>
        <v>42798</v>
      </c>
      <c r="L8" s="16"/>
      <c r="M8" s="21"/>
      <c r="N8" s="14">
        <f t="shared" si="6"/>
        <v>42829</v>
      </c>
      <c r="O8" s="15">
        <f t="shared" si="7"/>
        <v>42829</v>
      </c>
      <c r="P8" s="16"/>
      <c r="Q8" s="21"/>
      <c r="R8" s="14">
        <f t="shared" si="8"/>
        <v>42859</v>
      </c>
      <c r="S8" s="15">
        <f t="shared" si="9"/>
        <v>42859</v>
      </c>
      <c r="T8" s="16"/>
      <c r="U8" s="21"/>
      <c r="V8" s="14">
        <f t="shared" si="10"/>
        <v>42890</v>
      </c>
      <c r="W8" s="15">
        <f t="shared" si="11"/>
        <v>42890</v>
      </c>
      <c r="X8" s="16"/>
      <c r="Y8" s="21"/>
      <c r="Z8" s="14">
        <f t="shared" si="12"/>
        <v>42920</v>
      </c>
      <c r="AA8" s="15">
        <f t="shared" si="13"/>
        <v>42920</v>
      </c>
      <c r="AB8" s="16"/>
      <c r="AC8" s="18"/>
      <c r="AD8" s="14">
        <f t="shared" si="14"/>
        <v>42951</v>
      </c>
      <c r="AE8" s="15">
        <f t="shared" si="15"/>
        <v>42951</v>
      </c>
      <c r="AF8" s="16"/>
      <c r="AG8" s="21"/>
      <c r="AH8" s="14">
        <f t="shared" si="16"/>
        <v>42982</v>
      </c>
      <c r="AI8" s="15">
        <f t="shared" si="17"/>
        <v>42982</v>
      </c>
      <c r="AJ8" s="33"/>
      <c r="AK8" s="21"/>
      <c r="AL8" s="19">
        <f t="shared" si="18"/>
        <v>43012</v>
      </c>
      <c r="AM8" s="20">
        <f t="shared" si="19"/>
        <v>43012</v>
      </c>
      <c r="AN8" s="35"/>
      <c r="AO8" s="21"/>
      <c r="AP8" s="14">
        <f t="shared" si="20"/>
        <v>43043</v>
      </c>
      <c r="AQ8" s="15">
        <f t="shared" si="21"/>
        <v>43043</v>
      </c>
      <c r="AR8" s="16"/>
      <c r="AS8" s="21"/>
      <c r="AT8" s="14">
        <f t="shared" si="22"/>
        <v>43073</v>
      </c>
      <c r="AU8" s="15">
        <f t="shared" si="23"/>
        <v>43073</v>
      </c>
      <c r="AV8" s="16"/>
    </row>
    <row r="9" spans="1:48">
      <c r="B9" s="14">
        <f t="shared" si="0"/>
        <v>42740</v>
      </c>
      <c r="C9" s="15">
        <f t="shared" si="1"/>
        <v>42740</v>
      </c>
      <c r="D9" s="24"/>
      <c r="E9" s="21"/>
      <c r="F9" s="14">
        <f t="shared" si="2"/>
        <v>42771</v>
      </c>
      <c r="G9" s="15">
        <f t="shared" si="3"/>
        <v>42771</v>
      </c>
      <c r="H9" s="16"/>
      <c r="I9" s="21"/>
      <c r="J9" s="14">
        <f t="shared" si="4"/>
        <v>42799</v>
      </c>
      <c r="K9" s="15">
        <f t="shared" si="5"/>
        <v>42799</v>
      </c>
      <c r="L9" s="16"/>
      <c r="M9" s="21"/>
      <c r="N9" s="14">
        <f t="shared" si="6"/>
        <v>42830</v>
      </c>
      <c r="O9" s="15">
        <f t="shared" si="7"/>
        <v>42830</v>
      </c>
      <c r="P9" s="16"/>
      <c r="Q9" s="21"/>
      <c r="R9" s="14">
        <f t="shared" si="8"/>
        <v>42860</v>
      </c>
      <c r="S9" s="15">
        <f t="shared" si="9"/>
        <v>42860</v>
      </c>
      <c r="T9" s="16"/>
      <c r="U9" s="21"/>
      <c r="V9" s="14">
        <f t="shared" si="10"/>
        <v>42891</v>
      </c>
      <c r="W9" s="15">
        <f t="shared" si="11"/>
        <v>42891</v>
      </c>
      <c r="X9" s="16"/>
      <c r="Y9" s="21"/>
      <c r="Z9" s="14">
        <f t="shared" si="12"/>
        <v>42921</v>
      </c>
      <c r="AA9" s="15">
        <f t="shared" si="13"/>
        <v>42921</v>
      </c>
      <c r="AB9" s="16"/>
      <c r="AC9" s="18"/>
      <c r="AD9" s="14">
        <f t="shared" si="14"/>
        <v>42952</v>
      </c>
      <c r="AE9" s="15">
        <f t="shared" si="15"/>
        <v>42952</v>
      </c>
      <c r="AF9" s="16"/>
      <c r="AG9" s="21"/>
      <c r="AH9" s="14">
        <f t="shared" si="16"/>
        <v>42983</v>
      </c>
      <c r="AI9" s="15">
        <f t="shared" si="17"/>
        <v>42983</v>
      </c>
      <c r="AJ9" s="33"/>
      <c r="AK9" s="21"/>
      <c r="AL9" s="19">
        <f t="shared" si="18"/>
        <v>43013</v>
      </c>
      <c r="AM9" s="20">
        <f t="shared" si="19"/>
        <v>43013</v>
      </c>
      <c r="AN9" s="35"/>
      <c r="AO9" s="21"/>
      <c r="AP9" s="14">
        <f t="shared" si="20"/>
        <v>43044</v>
      </c>
      <c r="AQ9" s="15">
        <f t="shared" si="21"/>
        <v>43044</v>
      </c>
      <c r="AR9" s="16"/>
      <c r="AS9" s="21"/>
      <c r="AT9" s="14">
        <f t="shared" si="22"/>
        <v>43074</v>
      </c>
      <c r="AU9" s="15">
        <f t="shared" si="23"/>
        <v>43074</v>
      </c>
      <c r="AV9" s="16"/>
    </row>
    <row r="10" spans="1:48">
      <c r="B10" s="14">
        <f t="shared" si="0"/>
        <v>42741</v>
      </c>
      <c r="C10" s="15">
        <f t="shared" si="1"/>
        <v>42741</v>
      </c>
      <c r="D10" s="24"/>
      <c r="E10" s="21"/>
      <c r="F10" s="14">
        <f t="shared" si="2"/>
        <v>42772</v>
      </c>
      <c r="G10" s="15">
        <f t="shared" si="3"/>
        <v>42772</v>
      </c>
      <c r="H10" s="16"/>
      <c r="I10" s="21"/>
      <c r="J10" s="14">
        <f t="shared" si="4"/>
        <v>42800</v>
      </c>
      <c r="K10" s="15">
        <f t="shared" si="5"/>
        <v>42800</v>
      </c>
      <c r="L10" s="16"/>
      <c r="M10" s="21"/>
      <c r="N10" s="14">
        <f t="shared" si="6"/>
        <v>42831</v>
      </c>
      <c r="O10" s="15">
        <f t="shared" si="7"/>
        <v>42831</v>
      </c>
      <c r="P10" s="16"/>
      <c r="Q10" s="21"/>
      <c r="R10" s="14">
        <f t="shared" si="8"/>
        <v>42861</v>
      </c>
      <c r="S10" s="15">
        <f t="shared" si="9"/>
        <v>42861</v>
      </c>
      <c r="T10" s="16"/>
      <c r="U10" s="21"/>
      <c r="V10" s="14">
        <f t="shared" si="10"/>
        <v>42892</v>
      </c>
      <c r="W10" s="15">
        <f t="shared" si="11"/>
        <v>42892</v>
      </c>
      <c r="X10" s="16"/>
      <c r="Y10" s="21"/>
      <c r="Z10" s="14">
        <f t="shared" si="12"/>
        <v>42922</v>
      </c>
      <c r="AA10" s="15">
        <f t="shared" si="13"/>
        <v>42922</v>
      </c>
      <c r="AB10" s="16"/>
      <c r="AC10" s="18"/>
      <c r="AD10" s="14">
        <f t="shared" si="14"/>
        <v>42953</v>
      </c>
      <c r="AE10" s="15">
        <f t="shared" si="15"/>
        <v>42953</v>
      </c>
      <c r="AF10" s="16"/>
      <c r="AG10" s="21"/>
      <c r="AH10" s="14">
        <f t="shared" si="16"/>
        <v>42984</v>
      </c>
      <c r="AI10" s="15">
        <f t="shared" si="17"/>
        <v>42984</v>
      </c>
      <c r="AJ10" s="33"/>
      <c r="AK10" s="21"/>
      <c r="AL10" s="19">
        <f t="shared" si="18"/>
        <v>43014</v>
      </c>
      <c r="AM10" s="20">
        <f t="shared" si="19"/>
        <v>43014</v>
      </c>
      <c r="AN10" s="35"/>
      <c r="AO10" s="21"/>
      <c r="AP10" s="14">
        <f t="shared" si="20"/>
        <v>43045</v>
      </c>
      <c r="AQ10" s="15">
        <f t="shared" si="21"/>
        <v>43045</v>
      </c>
      <c r="AR10" s="16"/>
      <c r="AS10" s="21"/>
      <c r="AT10" s="14">
        <f t="shared" si="22"/>
        <v>43075</v>
      </c>
      <c r="AU10" s="15">
        <f t="shared" si="23"/>
        <v>43075</v>
      </c>
      <c r="AV10" s="16"/>
    </row>
    <row r="11" spans="1:48">
      <c r="B11" s="14">
        <f t="shared" si="0"/>
        <v>42742</v>
      </c>
      <c r="C11" s="15">
        <f t="shared" si="1"/>
        <v>42742</v>
      </c>
      <c r="D11" s="24"/>
      <c r="E11" s="21"/>
      <c r="F11" s="14">
        <f t="shared" si="2"/>
        <v>42773</v>
      </c>
      <c r="G11" s="15">
        <f t="shared" si="3"/>
        <v>42773</v>
      </c>
      <c r="H11" s="16"/>
      <c r="I11" s="21"/>
      <c r="J11" s="14">
        <f t="shared" si="4"/>
        <v>42801</v>
      </c>
      <c r="K11" s="15">
        <f t="shared" si="5"/>
        <v>42801</v>
      </c>
      <c r="L11" s="16"/>
      <c r="M11" s="21"/>
      <c r="N11" s="14">
        <f t="shared" si="6"/>
        <v>42832</v>
      </c>
      <c r="O11" s="15">
        <f t="shared" si="7"/>
        <v>42832</v>
      </c>
      <c r="P11" s="16"/>
      <c r="Q11" s="21"/>
      <c r="R11" s="14">
        <f t="shared" si="8"/>
        <v>42862</v>
      </c>
      <c r="S11" s="15">
        <f t="shared" si="9"/>
        <v>42862</v>
      </c>
      <c r="T11" s="16"/>
      <c r="U11" s="21"/>
      <c r="V11" s="14">
        <f t="shared" si="10"/>
        <v>42893</v>
      </c>
      <c r="W11" s="15">
        <f t="shared" si="11"/>
        <v>42893</v>
      </c>
      <c r="X11" s="16"/>
      <c r="Y11" s="21"/>
      <c r="Z11" s="14">
        <f t="shared" si="12"/>
        <v>42923</v>
      </c>
      <c r="AA11" s="15">
        <f t="shared" si="13"/>
        <v>42923</v>
      </c>
      <c r="AB11" s="16"/>
      <c r="AC11" s="18"/>
      <c r="AD11" s="14">
        <f t="shared" si="14"/>
        <v>42954</v>
      </c>
      <c r="AE11" s="15">
        <f t="shared" si="15"/>
        <v>42954</v>
      </c>
      <c r="AF11" s="16"/>
      <c r="AG11" s="21"/>
      <c r="AH11" s="14">
        <f t="shared" si="16"/>
        <v>42985</v>
      </c>
      <c r="AI11" s="15">
        <f t="shared" si="17"/>
        <v>42985</v>
      </c>
      <c r="AJ11" s="33"/>
      <c r="AK11" s="21"/>
      <c r="AL11" s="19">
        <f t="shared" si="18"/>
        <v>43015</v>
      </c>
      <c r="AM11" s="20">
        <f t="shared" si="19"/>
        <v>43015</v>
      </c>
      <c r="AN11" s="35"/>
      <c r="AO11" s="21"/>
      <c r="AP11" s="14">
        <f t="shared" si="20"/>
        <v>43046</v>
      </c>
      <c r="AQ11" s="15">
        <f t="shared" si="21"/>
        <v>43046</v>
      </c>
      <c r="AR11" s="16"/>
      <c r="AS11" s="21"/>
      <c r="AT11" s="14">
        <f t="shared" si="22"/>
        <v>43076</v>
      </c>
      <c r="AU11" s="15">
        <f t="shared" si="23"/>
        <v>43076</v>
      </c>
      <c r="AV11" s="16"/>
    </row>
    <row r="12" spans="1:48">
      <c r="B12" s="14">
        <f t="shared" si="0"/>
        <v>42743</v>
      </c>
      <c r="C12" s="15">
        <f t="shared" si="1"/>
        <v>42743</v>
      </c>
      <c r="D12" s="24"/>
      <c r="E12" s="21"/>
      <c r="F12" s="14">
        <f t="shared" si="2"/>
        <v>42774</v>
      </c>
      <c r="G12" s="15">
        <f t="shared" si="3"/>
        <v>42774</v>
      </c>
      <c r="H12" s="16"/>
      <c r="I12" s="21"/>
      <c r="J12" s="14">
        <f t="shared" si="4"/>
        <v>42802</v>
      </c>
      <c r="K12" s="15">
        <f t="shared" si="5"/>
        <v>42802</v>
      </c>
      <c r="L12" s="16"/>
      <c r="M12" s="21"/>
      <c r="N12" s="14">
        <f t="shared" si="6"/>
        <v>42833</v>
      </c>
      <c r="O12" s="15">
        <f t="shared" si="7"/>
        <v>42833</v>
      </c>
      <c r="P12" s="16"/>
      <c r="Q12" s="21"/>
      <c r="R12" s="14">
        <f t="shared" si="8"/>
        <v>42863</v>
      </c>
      <c r="S12" s="15">
        <f t="shared" si="9"/>
        <v>42863</v>
      </c>
      <c r="T12" s="16"/>
      <c r="U12" s="21"/>
      <c r="V12" s="14">
        <f t="shared" si="10"/>
        <v>42894</v>
      </c>
      <c r="W12" s="15">
        <f t="shared" si="11"/>
        <v>42894</v>
      </c>
      <c r="X12" s="16"/>
      <c r="Y12" s="21"/>
      <c r="Z12" s="14">
        <f t="shared" si="12"/>
        <v>42924</v>
      </c>
      <c r="AA12" s="15">
        <f t="shared" si="13"/>
        <v>42924</v>
      </c>
      <c r="AB12" s="16"/>
      <c r="AC12" s="18"/>
      <c r="AD12" s="14">
        <f t="shared" si="14"/>
        <v>42955</v>
      </c>
      <c r="AE12" s="15">
        <f t="shared" si="15"/>
        <v>42955</v>
      </c>
      <c r="AF12" s="16"/>
      <c r="AG12" s="21"/>
      <c r="AH12" s="14">
        <f t="shared" si="16"/>
        <v>42986</v>
      </c>
      <c r="AI12" s="15">
        <f t="shared" si="17"/>
        <v>42986</v>
      </c>
      <c r="AJ12" s="33"/>
      <c r="AK12" s="21"/>
      <c r="AL12" s="19">
        <f t="shared" si="18"/>
        <v>43016</v>
      </c>
      <c r="AM12" s="20">
        <f t="shared" si="19"/>
        <v>43016</v>
      </c>
      <c r="AN12" s="35"/>
      <c r="AO12" s="21"/>
      <c r="AP12" s="14">
        <f t="shared" si="20"/>
        <v>43047</v>
      </c>
      <c r="AQ12" s="15">
        <f t="shared" si="21"/>
        <v>43047</v>
      </c>
      <c r="AR12" s="16"/>
      <c r="AS12" s="21"/>
      <c r="AT12" s="14">
        <f t="shared" si="22"/>
        <v>43077</v>
      </c>
      <c r="AU12" s="15">
        <f t="shared" si="23"/>
        <v>43077</v>
      </c>
      <c r="AV12" s="16"/>
    </row>
    <row r="13" spans="1:48">
      <c r="B13" s="14">
        <f t="shared" si="0"/>
        <v>42744</v>
      </c>
      <c r="C13" s="15">
        <f t="shared" si="1"/>
        <v>42744</v>
      </c>
      <c r="D13" s="24"/>
      <c r="E13" s="21"/>
      <c r="F13" s="14">
        <f t="shared" si="2"/>
        <v>42775</v>
      </c>
      <c r="G13" s="15">
        <f t="shared" si="3"/>
        <v>42775</v>
      </c>
      <c r="H13" s="16"/>
      <c r="I13" s="21"/>
      <c r="J13" s="14">
        <f t="shared" si="4"/>
        <v>42803</v>
      </c>
      <c r="K13" s="15">
        <f t="shared" si="5"/>
        <v>42803</v>
      </c>
      <c r="L13" s="16"/>
      <c r="M13" s="21"/>
      <c r="N13" s="14">
        <f t="shared" si="6"/>
        <v>42834</v>
      </c>
      <c r="O13" s="15">
        <f t="shared" si="7"/>
        <v>42834</v>
      </c>
      <c r="P13" s="16"/>
      <c r="Q13" s="21"/>
      <c r="R13" s="14">
        <f t="shared" si="8"/>
        <v>42864</v>
      </c>
      <c r="S13" s="15">
        <f t="shared" si="9"/>
        <v>42864</v>
      </c>
      <c r="T13" s="16"/>
      <c r="U13" s="21"/>
      <c r="V13" s="14">
        <f t="shared" si="10"/>
        <v>42895</v>
      </c>
      <c r="W13" s="15">
        <f t="shared" si="11"/>
        <v>42895</v>
      </c>
      <c r="X13" s="16"/>
      <c r="Y13" s="21"/>
      <c r="Z13" s="14">
        <f t="shared" si="12"/>
        <v>42925</v>
      </c>
      <c r="AA13" s="15">
        <f t="shared" si="13"/>
        <v>42925</v>
      </c>
      <c r="AB13" s="16"/>
      <c r="AC13" s="18"/>
      <c r="AD13" s="14">
        <f t="shared" si="14"/>
        <v>42956</v>
      </c>
      <c r="AE13" s="15">
        <f t="shared" si="15"/>
        <v>42956</v>
      </c>
      <c r="AF13" s="16"/>
      <c r="AG13" s="21"/>
      <c r="AH13" s="14">
        <f t="shared" si="16"/>
        <v>42987</v>
      </c>
      <c r="AI13" s="15">
        <f t="shared" si="17"/>
        <v>42987</v>
      </c>
      <c r="AJ13" s="33"/>
      <c r="AK13" s="21"/>
      <c r="AL13" s="19">
        <f t="shared" si="18"/>
        <v>43017</v>
      </c>
      <c r="AM13" s="20">
        <f t="shared" si="19"/>
        <v>43017</v>
      </c>
      <c r="AN13" s="35"/>
      <c r="AO13" s="21"/>
      <c r="AP13" s="14">
        <f t="shared" si="20"/>
        <v>43048</v>
      </c>
      <c r="AQ13" s="15">
        <f t="shared" si="21"/>
        <v>43048</v>
      </c>
      <c r="AR13" s="16"/>
      <c r="AS13" s="21"/>
      <c r="AT13" s="14">
        <f t="shared" si="22"/>
        <v>43078</v>
      </c>
      <c r="AU13" s="15">
        <f t="shared" si="23"/>
        <v>43078</v>
      </c>
      <c r="AV13" s="16"/>
    </row>
    <row r="14" spans="1:48">
      <c r="B14" s="14">
        <f t="shared" si="0"/>
        <v>42745</v>
      </c>
      <c r="C14" s="15">
        <f t="shared" si="1"/>
        <v>42745</v>
      </c>
      <c r="D14" s="24"/>
      <c r="E14" s="21"/>
      <c r="F14" s="14">
        <f t="shared" si="2"/>
        <v>42776</v>
      </c>
      <c r="G14" s="15">
        <f t="shared" si="3"/>
        <v>42776</v>
      </c>
      <c r="H14" s="16"/>
      <c r="I14" s="21"/>
      <c r="J14" s="14">
        <f t="shared" si="4"/>
        <v>42804</v>
      </c>
      <c r="K14" s="15">
        <f t="shared" si="5"/>
        <v>42804</v>
      </c>
      <c r="L14" s="16"/>
      <c r="M14" s="21"/>
      <c r="N14" s="14">
        <f t="shared" si="6"/>
        <v>42835</v>
      </c>
      <c r="O14" s="15">
        <f t="shared" si="7"/>
        <v>42835</v>
      </c>
      <c r="P14" s="16"/>
      <c r="Q14" s="21"/>
      <c r="R14" s="14">
        <f t="shared" si="8"/>
        <v>42865</v>
      </c>
      <c r="S14" s="15">
        <f t="shared" si="9"/>
        <v>42865</v>
      </c>
      <c r="T14" s="16"/>
      <c r="U14" s="21"/>
      <c r="V14" s="14">
        <f t="shared" si="10"/>
        <v>42896</v>
      </c>
      <c r="W14" s="15">
        <f t="shared" si="11"/>
        <v>42896</v>
      </c>
      <c r="X14" s="16"/>
      <c r="Y14" s="21"/>
      <c r="Z14" s="14">
        <f t="shared" si="12"/>
        <v>42926</v>
      </c>
      <c r="AA14" s="15">
        <f t="shared" si="13"/>
        <v>42926</v>
      </c>
      <c r="AB14" s="16"/>
      <c r="AC14" s="18"/>
      <c r="AD14" s="14">
        <f t="shared" si="14"/>
        <v>42957</v>
      </c>
      <c r="AE14" s="15">
        <f t="shared" si="15"/>
        <v>42957</v>
      </c>
      <c r="AF14" s="16"/>
      <c r="AG14" s="21"/>
      <c r="AH14" s="14">
        <f t="shared" si="16"/>
        <v>42988</v>
      </c>
      <c r="AI14" s="15">
        <f t="shared" si="17"/>
        <v>42988</v>
      </c>
      <c r="AJ14" s="33"/>
      <c r="AK14" s="21"/>
      <c r="AL14" s="19">
        <f t="shared" si="18"/>
        <v>43018</v>
      </c>
      <c r="AM14" s="20">
        <f t="shared" si="19"/>
        <v>43018</v>
      </c>
      <c r="AN14" s="35"/>
      <c r="AO14" s="21"/>
      <c r="AP14" s="14">
        <f t="shared" si="20"/>
        <v>43049</v>
      </c>
      <c r="AQ14" s="15">
        <f t="shared" si="21"/>
        <v>43049</v>
      </c>
      <c r="AR14" s="16"/>
      <c r="AS14" s="21"/>
      <c r="AT14" s="14">
        <f t="shared" si="22"/>
        <v>43079</v>
      </c>
      <c r="AU14" s="15">
        <f t="shared" si="23"/>
        <v>43079</v>
      </c>
      <c r="AV14" s="16"/>
    </row>
    <row r="15" spans="1:48">
      <c r="B15" s="14">
        <f t="shared" si="0"/>
        <v>42746</v>
      </c>
      <c r="C15" s="15">
        <f t="shared" si="1"/>
        <v>42746</v>
      </c>
      <c r="D15" s="24"/>
      <c r="E15" s="21"/>
      <c r="F15" s="14">
        <f t="shared" si="2"/>
        <v>42777</v>
      </c>
      <c r="G15" s="15">
        <f t="shared" si="3"/>
        <v>42777</v>
      </c>
      <c r="H15" s="16"/>
      <c r="I15" s="21"/>
      <c r="J15" s="14">
        <f t="shared" si="4"/>
        <v>42805</v>
      </c>
      <c r="K15" s="15">
        <f t="shared" si="5"/>
        <v>42805</v>
      </c>
      <c r="L15" s="16"/>
      <c r="M15" s="21"/>
      <c r="N15" s="14">
        <f t="shared" si="6"/>
        <v>42836</v>
      </c>
      <c r="O15" s="15">
        <f t="shared" si="7"/>
        <v>42836</v>
      </c>
      <c r="P15" s="16"/>
      <c r="Q15" s="21"/>
      <c r="R15" s="14">
        <f t="shared" si="8"/>
        <v>42866</v>
      </c>
      <c r="S15" s="15">
        <f t="shared" si="9"/>
        <v>42866</v>
      </c>
      <c r="T15" s="16"/>
      <c r="U15" s="21"/>
      <c r="V15" s="14">
        <f t="shared" si="10"/>
        <v>42897</v>
      </c>
      <c r="W15" s="15">
        <f t="shared" si="11"/>
        <v>42897</v>
      </c>
      <c r="X15" s="16"/>
      <c r="Y15" s="21"/>
      <c r="Z15" s="14">
        <f t="shared" si="12"/>
        <v>42927</v>
      </c>
      <c r="AA15" s="15">
        <f t="shared" si="13"/>
        <v>42927</v>
      </c>
      <c r="AB15" s="16"/>
      <c r="AC15" s="18"/>
      <c r="AD15" s="14">
        <f t="shared" si="14"/>
        <v>42958</v>
      </c>
      <c r="AE15" s="15">
        <f t="shared" si="15"/>
        <v>42958</v>
      </c>
      <c r="AF15" s="16"/>
      <c r="AG15" s="21"/>
      <c r="AH15" s="14">
        <f t="shared" si="16"/>
        <v>42989</v>
      </c>
      <c r="AI15" s="15">
        <f t="shared" si="17"/>
        <v>42989</v>
      </c>
      <c r="AJ15" s="33"/>
      <c r="AK15" s="21"/>
      <c r="AL15" s="19">
        <f t="shared" si="18"/>
        <v>43019</v>
      </c>
      <c r="AM15" s="20">
        <f t="shared" si="19"/>
        <v>43019</v>
      </c>
      <c r="AN15" s="35"/>
      <c r="AO15" s="21"/>
      <c r="AP15" s="14">
        <f t="shared" si="20"/>
        <v>43050</v>
      </c>
      <c r="AQ15" s="15">
        <f t="shared" si="21"/>
        <v>43050</v>
      </c>
      <c r="AR15" s="16"/>
      <c r="AS15" s="21"/>
      <c r="AT15" s="14">
        <f t="shared" si="22"/>
        <v>43080</v>
      </c>
      <c r="AU15" s="15">
        <f t="shared" si="23"/>
        <v>43080</v>
      </c>
      <c r="AV15" s="16"/>
    </row>
    <row r="16" spans="1:48">
      <c r="B16" s="14">
        <f t="shared" si="0"/>
        <v>42747</v>
      </c>
      <c r="C16" s="15">
        <f t="shared" si="1"/>
        <v>42747</v>
      </c>
      <c r="D16" s="24"/>
      <c r="E16" s="21"/>
      <c r="F16" s="14">
        <f t="shared" si="2"/>
        <v>42778</v>
      </c>
      <c r="G16" s="15">
        <f t="shared" si="3"/>
        <v>42778</v>
      </c>
      <c r="H16" s="16"/>
      <c r="I16" s="21"/>
      <c r="J16" s="14">
        <f t="shared" si="4"/>
        <v>42806</v>
      </c>
      <c r="K16" s="15">
        <f t="shared" si="5"/>
        <v>42806</v>
      </c>
      <c r="L16" s="16"/>
      <c r="M16" s="21"/>
      <c r="N16" s="14">
        <f t="shared" si="6"/>
        <v>42837</v>
      </c>
      <c r="O16" s="15">
        <f t="shared" si="7"/>
        <v>42837</v>
      </c>
      <c r="P16" s="16"/>
      <c r="Q16" s="21"/>
      <c r="R16" s="14">
        <f t="shared" si="8"/>
        <v>42867</v>
      </c>
      <c r="S16" s="15">
        <f t="shared" si="9"/>
        <v>42867</v>
      </c>
      <c r="T16" s="16"/>
      <c r="U16" s="21"/>
      <c r="V16" s="14">
        <f t="shared" si="10"/>
        <v>42898</v>
      </c>
      <c r="W16" s="15">
        <f t="shared" si="11"/>
        <v>42898</v>
      </c>
      <c r="X16" s="16"/>
      <c r="Y16" s="21"/>
      <c r="Z16" s="14">
        <f t="shared" si="12"/>
        <v>42928</v>
      </c>
      <c r="AA16" s="15">
        <f t="shared" si="13"/>
        <v>42928</v>
      </c>
      <c r="AB16" s="16"/>
      <c r="AC16" s="18"/>
      <c r="AD16" s="14">
        <f t="shared" si="14"/>
        <v>42959</v>
      </c>
      <c r="AE16" s="15">
        <f t="shared" si="15"/>
        <v>42959</v>
      </c>
      <c r="AF16" s="16"/>
      <c r="AG16" s="21"/>
      <c r="AH16" s="14">
        <f t="shared" si="16"/>
        <v>42990</v>
      </c>
      <c r="AI16" s="15">
        <f t="shared" si="17"/>
        <v>42990</v>
      </c>
      <c r="AJ16" s="33"/>
      <c r="AK16" s="21"/>
      <c r="AL16" s="19">
        <f t="shared" si="18"/>
        <v>43020</v>
      </c>
      <c r="AM16" s="20">
        <f t="shared" si="19"/>
        <v>43020</v>
      </c>
      <c r="AN16" s="35"/>
      <c r="AO16" s="21"/>
      <c r="AP16" s="14">
        <f t="shared" si="20"/>
        <v>43051</v>
      </c>
      <c r="AQ16" s="15">
        <f t="shared" si="21"/>
        <v>43051</v>
      </c>
      <c r="AR16" s="16"/>
      <c r="AS16" s="21"/>
      <c r="AT16" s="14">
        <f t="shared" si="22"/>
        <v>43081</v>
      </c>
      <c r="AU16" s="15">
        <f t="shared" si="23"/>
        <v>43081</v>
      </c>
      <c r="AV16" s="16"/>
    </row>
    <row r="17" spans="2:48">
      <c r="B17" s="14">
        <f t="shared" si="0"/>
        <v>42748</v>
      </c>
      <c r="C17" s="15">
        <f t="shared" si="1"/>
        <v>42748</v>
      </c>
      <c r="D17" s="24"/>
      <c r="E17" s="21"/>
      <c r="F17" s="14">
        <f t="shared" si="2"/>
        <v>42779</v>
      </c>
      <c r="G17" s="15">
        <f t="shared" si="3"/>
        <v>42779</v>
      </c>
      <c r="H17" s="16"/>
      <c r="I17" s="21"/>
      <c r="J17" s="14">
        <f t="shared" si="4"/>
        <v>42807</v>
      </c>
      <c r="K17" s="15">
        <f t="shared" si="5"/>
        <v>42807</v>
      </c>
      <c r="L17" s="16"/>
      <c r="M17" s="21"/>
      <c r="N17" s="14">
        <f t="shared" si="6"/>
        <v>42838</v>
      </c>
      <c r="O17" s="15">
        <f t="shared" si="7"/>
        <v>42838</v>
      </c>
      <c r="P17" s="16"/>
      <c r="Q17" s="21"/>
      <c r="R17" s="14">
        <f t="shared" si="8"/>
        <v>42868</v>
      </c>
      <c r="S17" s="15">
        <f t="shared" si="9"/>
        <v>42868</v>
      </c>
      <c r="T17" s="16"/>
      <c r="U17" s="21"/>
      <c r="V17" s="14">
        <f t="shared" si="10"/>
        <v>42899</v>
      </c>
      <c r="W17" s="15">
        <f t="shared" si="11"/>
        <v>42899</v>
      </c>
      <c r="X17" s="16"/>
      <c r="Y17" s="21"/>
      <c r="Z17" s="14">
        <f t="shared" si="12"/>
        <v>42929</v>
      </c>
      <c r="AA17" s="15">
        <f t="shared" si="13"/>
        <v>42929</v>
      </c>
      <c r="AB17" s="16"/>
      <c r="AC17" s="18"/>
      <c r="AD17" s="14">
        <f t="shared" si="14"/>
        <v>42960</v>
      </c>
      <c r="AE17" s="15">
        <f t="shared" si="15"/>
        <v>42960</v>
      </c>
      <c r="AF17" s="16"/>
      <c r="AG17" s="21"/>
      <c r="AH17" s="14">
        <f t="shared" si="16"/>
        <v>42991</v>
      </c>
      <c r="AI17" s="15">
        <f t="shared" si="17"/>
        <v>42991</v>
      </c>
      <c r="AJ17" s="33"/>
      <c r="AK17" s="21"/>
      <c r="AL17" s="19">
        <f t="shared" si="18"/>
        <v>43021</v>
      </c>
      <c r="AM17" s="20">
        <f t="shared" si="19"/>
        <v>43021</v>
      </c>
      <c r="AN17" s="35"/>
      <c r="AO17" s="21"/>
      <c r="AP17" s="14">
        <f t="shared" si="20"/>
        <v>43052</v>
      </c>
      <c r="AQ17" s="15">
        <f t="shared" si="21"/>
        <v>43052</v>
      </c>
      <c r="AR17" s="16"/>
      <c r="AS17" s="21"/>
      <c r="AT17" s="14">
        <f t="shared" si="22"/>
        <v>43082</v>
      </c>
      <c r="AU17" s="15">
        <f t="shared" si="23"/>
        <v>43082</v>
      </c>
      <c r="AV17" s="16"/>
    </row>
    <row r="18" spans="2:48">
      <c r="B18" s="14">
        <f t="shared" si="0"/>
        <v>42749</v>
      </c>
      <c r="C18" s="15">
        <f t="shared" si="1"/>
        <v>42749</v>
      </c>
      <c r="D18" s="24"/>
      <c r="E18" s="21"/>
      <c r="F18" s="14">
        <f t="shared" si="2"/>
        <v>42780</v>
      </c>
      <c r="G18" s="15">
        <f t="shared" si="3"/>
        <v>42780</v>
      </c>
      <c r="H18" s="16"/>
      <c r="I18" s="21"/>
      <c r="J18" s="14">
        <f t="shared" si="4"/>
        <v>42808</v>
      </c>
      <c r="K18" s="15">
        <f t="shared" si="5"/>
        <v>42808</v>
      </c>
      <c r="L18" s="16"/>
      <c r="M18" s="21"/>
      <c r="N18" s="14">
        <f t="shared" si="6"/>
        <v>42839</v>
      </c>
      <c r="O18" s="15">
        <f t="shared" si="7"/>
        <v>42839</v>
      </c>
      <c r="P18" s="16"/>
      <c r="Q18" s="21"/>
      <c r="R18" s="14">
        <f t="shared" si="8"/>
        <v>42869</v>
      </c>
      <c r="S18" s="15">
        <f t="shared" si="9"/>
        <v>42869</v>
      </c>
      <c r="T18" s="16"/>
      <c r="U18" s="21"/>
      <c r="V18" s="14">
        <f t="shared" si="10"/>
        <v>42900</v>
      </c>
      <c r="W18" s="15">
        <f t="shared" si="11"/>
        <v>42900</v>
      </c>
      <c r="X18" s="16"/>
      <c r="Y18" s="21"/>
      <c r="Z18" s="14">
        <f t="shared" si="12"/>
        <v>42930</v>
      </c>
      <c r="AA18" s="15">
        <f t="shared" si="13"/>
        <v>42930</v>
      </c>
      <c r="AB18" s="16"/>
      <c r="AC18" s="18"/>
      <c r="AD18" s="14">
        <f t="shared" si="14"/>
        <v>42961</v>
      </c>
      <c r="AE18" s="15">
        <f t="shared" si="15"/>
        <v>42961</v>
      </c>
      <c r="AF18" s="16"/>
      <c r="AG18" s="21"/>
      <c r="AH18" s="14">
        <f t="shared" si="16"/>
        <v>42992</v>
      </c>
      <c r="AI18" s="15">
        <f t="shared" si="17"/>
        <v>42992</v>
      </c>
      <c r="AJ18" s="33"/>
      <c r="AK18" s="21"/>
      <c r="AL18" s="19">
        <f t="shared" si="18"/>
        <v>43022</v>
      </c>
      <c r="AM18" s="20">
        <f t="shared" si="19"/>
        <v>43022</v>
      </c>
      <c r="AN18" s="35"/>
      <c r="AO18" s="21"/>
      <c r="AP18" s="14">
        <f t="shared" si="20"/>
        <v>43053</v>
      </c>
      <c r="AQ18" s="15">
        <f t="shared" si="21"/>
        <v>43053</v>
      </c>
      <c r="AR18" s="16"/>
      <c r="AS18" s="21"/>
      <c r="AT18" s="14">
        <f t="shared" si="22"/>
        <v>43083</v>
      </c>
      <c r="AU18" s="15">
        <f t="shared" si="23"/>
        <v>43083</v>
      </c>
      <c r="AV18" s="16"/>
    </row>
    <row r="19" spans="2:48">
      <c r="B19" s="14">
        <f t="shared" si="0"/>
        <v>42750</v>
      </c>
      <c r="C19" s="15">
        <f t="shared" si="1"/>
        <v>42750</v>
      </c>
      <c r="D19" s="24"/>
      <c r="E19" s="21"/>
      <c r="F19" s="14">
        <f t="shared" si="2"/>
        <v>42781</v>
      </c>
      <c r="G19" s="15">
        <f t="shared" si="3"/>
        <v>42781</v>
      </c>
      <c r="H19" s="16"/>
      <c r="I19" s="21"/>
      <c r="J19" s="14">
        <f t="shared" si="4"/>
        <v>42809</v>
      </c>
      <c r="K19" s="15">
        <f t="shared" si="5"/>
        <v>42809</v>
      </c>
      <c r="L19" s="16"/>
      <c r="M19" s="21"/>
      <c r="N19" s="14">
        <f t="shared" si="6"/>
        <v>42840</v>
      </c>
      <c r="O19" s="15">
        <f t="shared" si="7"/>
        <v>42840</v>
      </c>
      <c r="P19" s="16"/>
      <c r="Q19" s="21"/>
      <c r="R19" s="14">
        <f t="shared" si="8"/>
        <v>42870</v>
      </c>
      <c r="S19" s="15">
        <f t="shared" si="9"/>
        <v>42870</v>
      </c>
      <c r="T19" s="16"/>
      <c r="U19" s="21"/>
      <c r="V19" s="14">
        <f t="shared" si="10"/>
        <v>42901</v>
      </c>
      <c r="W19" s="15">
        <f t="shared" si="11"/>
        <v>42901</v>
      </c>
      <c r="X19" s="16"/>
      <c r="Y19" s="21"/>
      <c r="Z19" s="14">
        <f t="shared" si="12"/>
        <v>42931</v>
      </c>
      <c r="AA19" s="15">
        <f t="shared" si="13"/>
        <v>42931</v>
      </c>
      <c r="AB19" s="16"/>
      <c r="AC19" s="18"/>
      <c r="AD19" s="14">
        <f t="shared" si="14"/>
        <v>42962</v>
      </c>
      <c r="AE19" s="15">
        <f t="shared" si="15"/>
        <v>42962</v>
      </c>
      <c r="AF19" s="16"/>
      <c r="AG19" s="21"/>
      <c r="AH19" s="14">
        <f t="shared" si="16"/>
        <v>42993</v>
      </c>
      <c r="AI19" s="15">
        <f t="shared" si="17"/>
        <v>42993</v>
      </c>
      <c r="AJ19" s="33"/>
      <c r="AK19" s="21"/>
      <c r="AL19" s="19">
        <f t="shared" si="18"/>
        <v>43023</v>
      </c>
      <c r="AM19" s="20">
        <f t="shared" si="19"/>
        <v>43023</v>
      </c>
      <c r="AN19" s="35"/>
      <c r="AO19" s="21"/>
      <c r="AP19" s="14">
        <f t="shared" si="20"/>
        <v>43054</v>
      </c>
      <c r="AQ19" s="15">
        <f t="shared" si="21"/>
        <v>43054</v>
      </c>
      <c r="AR19" s="16"/>
      <c r="AS19" s="21"/>
      <c r="AT19" s="14">
        <f t="shared" si="22"/>
        <v>43084</v>
      </c>
      <c r="AU19" s="15">
        <f t="shared" si="23"/>
        <v>43084</v>
      </c>
      <c r="AV19" s="16"/>
    </row>
    <row r="20" spans="2:48">
      <c r="B20" s="14">
        <f t="shared" si="0"/>
        <v>42751</v>
      </c>
      <c r="C20" s="15">
        <f t="shared" si="1"/>
        <v>42751</v>
      </c>
      <c r="D20" s="24"/>
      <c r="E20" s="21"/>
      <c r="F20" s="14">
        <f t="shared" si="2"/>
        <v>42782</v>
      </c>
      <c r="G20" s="15">
        <f t="shared" si="3"/>
        <v>42782</v>
      </c>
      <c r="H20" s="16"/>
      <c r="I20" s="21"/>
      <c r="J20" s="14">
        <f t="shared" si="4"/>
        <v>42810</v>
      </c>
      <c r="K20" s="15">
        <f t="shared" si="5"/>
        <v>42810</v>
      </c>
      <c r="L20" s="16"/>
      <c r="M20" s="21"/>
      <c r="N20" s="14">
        <f t="shared" si="6"/>
        <v>42841</v>
      </c>
      <c r="O20" s="15">
        <f t="shared" si="7"/>
        <v>42841</v>
      </c>
      <c r="P20" s="16"/>
      <c r="Q20" s="21"/>
      <c r="R20" s="14">
        <f t="shared" si="8"/>
        <v>42871</v>
      </c>
      <c r="S20" s="15">
        <f t="shared" si="9"/>
        <v>42871</v>
      </c>
      <c r="T20" s="16"/>
      <c r="U20" s="21"/>
      <c r="V20" s="14">
        <f t="shared" si="10"/>
        <v>42902</v>
      </c>
      <c r="W20" s="15">
        <f t="shared" si="11"/>
        <v>42902</v>
      </c>
      <c r="X20" s="16"/>
      <c r="Y20" s="21"/>
      <c r="Z20" s="14">
        <f t="shared" si="12"/>
        <v>42932</v>
      </c>
      <c r="AA20" s="15">
        <f t="shared" si="13"/>
        <v>42932</v>
      </c>
      <c r="AB20" s="16"/>
      <c r="AC20" s="18"/>
      <c r="AD20" s="14">
        <f t="shared" si="14"/>
        <v>42963</v>
      </c>
      <c r="AE20" s="15">
        <f t="shared" si="15"/>
        <v>42963</v>
      </c>
      <c r="AF20" s="16"/>
      <c r="AG20" s="21"/>
      <c r="AH20" s="14">
        <f t="shared" si="16"/>
        <v>42994</v>
      </c>
      <c r="AI20" s="15">
        <f t="shared" si="17"/>
        <v>42994</v>
      </c>
      <c r="AJ20" s="33"/>
      <c r="AK20" s="21"/>
      <c r="AL20" s="19">
        <f t="shared" si="18"/>
        <v>43024</v>
      </c>
      <c r="AM20" s="20">
        <f t="shared" si="19"/>
        <v>43024</v>
      </c>
      <c r="AN20" s="35"/>
      <c r="AO20" s="21"/>
      <c r="AP20" s="14">
        <f t="shared" si="20"/>
        <v>43055</v>
      </c>
      <c r="AQ20" s="15">
        <f t="shared" si="21"/>
        <v>43055</v>
      </c>
      <c r="AR20" s="16"/>
      <c r="AS20" s="21"/>
      <c r="AT20" s="14">
        <f t="shared" si="22"/>
        <v>43085</v>
      </c>
      <c r="AU20" s="15">
        <f t="shared" si="23"/>
        <v>43085</v>
      </c>
      <c r="AV20" s="16"/>
    </row>
    <row r="21" spans="2:48">
      <c r="B21" s="14">
        <f t="shared" si="0"/>
        <v>42752</v>
      </c>
      <c r="C21" s="15">
        <f t="shared" si="1"/>
        <v>42752</v>
      </c>
      <c r="D21" s="24"/>
      <c r="E21" s="21"/>
      <c r="F21" s="14">
        <f t="shared" si="2"/>
        <v>42783</v>
      </c>
      <c r="G21" s="15">
        <f t="shared" si="3"/>
        <v>42783</v>
      </c>
      <c r="H21" s="16"/>
      <c r="I21" s="21"/>
      <c r="J21" s="14">
        <f t="shared" si="4"/>
        <v>42811</v>
      </c>
      <c r="K21" s="15">
        <f t="shared" si="5"/>
        <v>42811</v>
      </c>
      <c r="L21" s="16"/>
      <c r="M21" s="21"/>
      <c r="N21" s="14">
        <f t="shared" si="6"/>
        <v>42842</v>
      </c>
      <c r="O21" s="15">
        <f t="shared" si="7"/>
        <v>42842</v>
      </c>
      <c r="P21" s="16"/>
      <c r="Q21" s="21"/>
      <c r="R21" s="14">
        <f t="shared" si="8"/>
        <v>42872</v>
      </c>
      <c r="S21" s="15">
        <f t="shared" si="9"/>
        <v>42872</v>
      </c>
      <c r="T21" s="16"/>
      <c r="U21" s="21"/>
      <c r="V21" s="14">
        <f t="shared" si="10"/>
        <v>42903</v>
      </c>
      <c r="W21" s="15">
        <f t="shared" si="11"/>
        <v>42903</v>
      </c>
      <c r="X21" s="16"/>
      <c r="Y21" s="21"/>
      <c r="Z21" s="14">
        <f t="shared" si="12"/>
        <v>42933</v>
      </c>
      <c r="AA21" s="15">
        <f t="shared" si="13"/>
        <v>42933</v>
      </c>
      <c r="AB21" s="16"/>
      <c r="AC21" s="18"/>
      <c r="AD21" s="14">
        <f t="shared" si="14"/>
        <v>42964</v>
      </c>
      <c r="AE21" s="15">
        <f t="shared" si="15"/>
        <v>42964</v>
      </c>
      <c r="AF21" s="16"/>
      <c r="AG21" s="21"/>
      <c r="AH21" s="14">
        <f t="shared" si="16"/>
        <v>42995</v>
      </c>
      <c r="AI21" s="15">
        <f t="shared" si="17"/>
        <v>42995</v>
      </c>
      <c r="AJ21" s="33"/>
      <c r="AK21" s="21"/>
      <c r="AL21" s="19">
        <f t="shared" si="18"/>
        <v>43025</v>
      </c>
      <c r="AM21" s="20">
        <f t="shared" si="19"/>
        <v>43025</v>
      </c>
      <c r="AN21" s="35"/>
      <c r="AO21" s="21"/>
      <c r="AP21" s="14">
        <f t="shared" si="20"/>
        <v>43056</v>
      </c>
      <c r="AQ21" s="15">
        <f t="shared" si="21"/>
        <v>43056</v>
      </c>
      <c r="AR21" s="16"/>
      <c r="AS21" s="21"/>
      <c r="AT21" s="14">
        <f t="shared" si="22"/>
        <v>43086</v>
      </c>
      <c r="AU21" s="15">
        <f t="shared" si="23"/>
        <v>43086</v>
      </c>
      <c r="AV21" s="16"/>
    </row>
    <row r="22" spans="2:48">
      <c r="B22" s="14">
        <f t="shared" si="0"/>
        <v>42753</v>
      </c>
      <c r="C22" s="15">
        <f t="shared" si="1"/>
        <v>42753</v>
      </c>
      <c r="D22" s="24"/>
      <c r="E22" s="21"/>
      <c r="F22" s="14">
        <f t="shared" si="2"/>
        <v>42784</v>
      </c>
      <c r="G22" s="15">
        <f t="shared" si="3"/>
        <v>42784</v>
      </c>
      <c r="H22" s="16"/>
      <c r="I22" s="21"/>
      <c r="J22" s="14">
        <f t="shared" si="4"/>
        <v>42812</v>
      </c>
      <c r="K22" s="15">
        <f t="shared" si="5"/>
        <v>42812</v>
      </c>
      <c r="L22" s="16"/>
      <c r="M22" s="21"/>
      <c r="N22" s="14">
        <f t="shared" si="6"/>
        <v>42843</v>
      </c>
      <c r="O22" s="15">
        <f t="shared" si="7"/>
        <v>42843</v>
      </c>
      <c r="P22" s="16"/>
      <c r="Q22" s="21"/>
      <c r="R22" s="14">
        <f t="shared" si="8"/>
        <v>42873</v>
      </c>
      <c r="S22" s="15">
        <f t="shared" si="9"/>
        <v>42873</v>
      </c>
      <c r="T22" s="16"/>
      <c r="U22" s="21"/>
      <c r="V22" s="14">
        <f t="shared" si="10"/>
        <v>42904</v>
      </c>
      <c r="W22" s="15">
        <f t="shared" si="11"/>
        <v>42904</v>
      </c>
      <c r="X22" s="16"/>
      <c r="Y22" s="21"/>
      <c r="Z22" s="14">
        <f t="shared" si="12"/>
        <v>42934</v>
      </c>
      <c r="AA22" s="15">
        <f t="shared" si="13"/>
        <v>42934</v>
      </c>
      <c r="AB22" s="16"/>
      <c r="AC22" s="18"/>
      <c r="AD22" s="14">
        <f t="shared" si="14"/>
        <v>42965</v>
      </c>
      <c r="AE22" s="15">
        <f t="shared" si="15"/>
        <v>42965</v>
      </c>
      <c r="AF22" s="16"/>
      <c r="AG22" s="21"/>
      <c r="AH22" s="14">
        <f t="shared" si="16"/>
        <v>42996</v>
      </c>
      <c r="AI22" s="15">
        <f t="shared" si="17"/>
        <v>42996</v>
      </c>
      <c r="AJ22" s="33"/>
      <c r="AK22" s="21"/>
      <c r="AL22" s="19">
        <f t="shared" si="18"/>
        <v>43026</v>
      </c>
      <c r="AM22" s="20">
        <f t="shared" si="19"/>
        <v>43026</v>
      </c>
      <c r="AN22" s="35"/>
      <c r="AO22" s="21"/>
      <c r="AP22" s="14">
        <f t="shared" si="20"/>
        <v>43057</v>
      </c>
      <c r="AQ22" s="15">
        <f t="shared" si="21"/>
        <v>43057</v>
      </c>
      <c r="AR22" s="16"/>
      <c r="AS22" s="21"/>
      <c r="AT22" s="14">
        <f t="shared" si="22"/>
        <v>43087</v>
      </c>
      <c r="AU22" s="15">
        <f t="shared" si="23"/>
        <v>43087</v>
      </c>
      <c r="AV22" s="16"/>
    </row>
    <row r="23" spans="2:48">
      <c r="B23" s="14">
        <f t="shared" si="0"/>
        <v>42754</v>
      </c>
      <c r="C23" s="15">
        <f t="shared" si="1"/>
        <v>42754</v>
      </c>
      <c r="D23" s="24"/>
      <c r="E23" s="21"/>
      <c r="F23" s="14">
        <f t="shared" si="2"/>
        <v>42785</v>
      </c>
      <c r="G23" s="15">
        <f t="shared" si="3"/>
        <v>42785</v>
      </c>
      <c r="H23" s="16"/>
      <c r="I23" s="21"/>
      <c r="J23" s="14">
        <f t="shared" si="4"/>
        <v>42813</v>
      </c>
      <c r="K23" s="15">
        <f t="shared" si="5"/>
        <v>42813</v>
      </c>
      <c r="L23" s="16"/>
      <c r="M23" s="21"/>
      <c r="N23" s="14">
        <f t="shared" si="6"/>
        <v>42844</v>
      </c>
      <c r="O23" s="15">
        <f t="shared" si="7"/>
        <v>42844</v>
      </c>
      <c r="P23" s="16"/>
      <c r="Q23" s="21"/>
      <c r="R23" s="14">
        <f t="shared" si="8"/>
        <v>42874</v>
      </c>
      <c r="S23" s="15">
        <f t="shared" si="9"/>
        <v>42874</v>
      </c>
      <c r="T23" s="16"/>
      <c r="U23" s="21"/>
      <c r="V23" s="14">
        <f t="shared" si="10"/>
        <v>42905</v>
      </c>
      <c r="W23" s="15">
        <f t="shared" si="11"/>
        <v>42905</v>
      </c>
      <c r="X23" s="16"/>
      <c r="Y23" s="21"/>
      <c r="Z23" s="14">
        <f t="shared" si="12"/>
        <v>42935</v>
      </c>
      <c r="AA23" s="15">
        <f t="shared" si="13"/>
        <v>42935</v>
      </c>
      <c r="AB23" s="16"/>
      <c r="AC23" s="18"/>
      <c r="AD23" s="14">
        <f t="shared" si="14"/>
        <v>42966</v>
      </c>
      <c r="AE23" s="15">
        <f t="shared" si="15"/>
        <v>42966</v>
      </c>
      <c r="AF23" s="16"/>
      <c r="AG23" s="21"/>
      <c r="AH23" s="14">
        <f t="shared" si="16"/>
        <v>42997</v>
      </c>
      <c r="AI23" s="15">
        <f t="shared" si="17"/>
        <v>42997</v>
      </c>
      <c r="AJ23" s="33"/>
      <c r="AK23" s="21"/>
      <c r="AL23" s="19">
        <f t="shared" si="18"/>
        <v>43027</v>
      </c>
      <c r="AM23" s="20">
        <f t="shared" si="19"/>
        <v>43027</v>
      </c>
      <c r="AN23" s="35"/>
      <c r="AO23" s="21"/>
      <c r="AP23" s="14">
        <f t="shared" si="20"/>
        <v>43058</v>
      </c>
      <c r="AQ23" s="15">
        <f t="shared" si="21"/>
        <v>43058</v>
      </c>
      <c r="AR23" s="16"/>
      <c r="AS23" s="21"/>
      <c r="AT23" s="14">
        <f t="shared" si="22"/>
        <v>43088</v>
      </c>
      <c r="AU23" s="15">
        <f t="shared" si="23"/>
        <v>43088</v>
      </c>
      <c r="AV23" s="16"/>
    </row>
    <row r="24" spans="2:48">
      <c r="B24" s="14">
        <f t="shared" si="0"/>
        <v>42755</v>
      </c>
      <c r="C24" s="15">
        <f t="shared" si="1"/>
        <v>42755</v>
      </c>
      <c r="D24" s="24"/>
      <c r="E24" s="21"/>
      <c r="F24" s="14">
        <f t="shared" si="2"/>
        <v>42786</v>
      </c>
      <c r="G24" s="15">
        <f t="shared" si="3"/>
        <v>42786</v>
      </c>
      <c r="H24" s="16"/>
      <c r="I24" s="21"/>
      <c r="J24" s="14">
        <f t="shared" si="4"/>
        <v>42814</v>
      </c>
      <c r="K24" s="15">
        <f t="shared" si="5"/>
        <v>42814</v>
      </c>
      <c r="L24" s="16"/>
      <c r="M24" s="21"/>
      <c r="N24" s="14">
        <f t="shared" si="6"/>
        <v>42845</v>
      </c>
      <c r="O24" s="15">
        <f t="shared" si="7"/>
        <v>42845</v>
      </c>
      <c r="P24" s="16"/>
      <c r="Q24" s="21"/>
      <c r="R24" s="14">
        <f t="shared" si="8"/>
        <v>42875</v>
      </c>
      <c r="S24" s="15">
        <f t="shared" si="9"/>
        <v>42875</v>
      </c>
      <c r="T24" s="16"/>
      <c r="U24" s="21"/>
      <c r="V24" s="14">
        <f t="shared" si="10"/>
        <v>42906</v>
      </c>
      <c r="W24" s="15">
        <f t="shared" si="11"/>
        <v>42906</v>
      </c>
      <c r="X24" s="16"/>
      <c r="Y24" s="21"/>
      <c r="Z24" s="14">
        <f t="shared" si="12"/>
        <v>42936</v>
      </c>
      <c r="AA24" s="15">
        <f t="shared" si="13"/>
        <v>42936</v>
      </c>
      <c r="AB24" s="16"/>
      <c r="AC24" s="18"/>
      <c r="AD24" s="14">
        <f t="shared" si="14"/>
        <v>42967</v>
      </c>
      <c r="AE24" s="15">
        <f t="shared" si="15"/>
        <v>42967</v>
      </c>
      <c r="AF24" s="16"/>
      <c r="AG24" s="21"/>
      <c r="AH24" s="14">
        <f t="shared" si="16"/>
        <v>42998</v>
      </c>
      <c r="AI24" s="15">
        <f t="shared" si="17"/>
        <v>42998</v>
      </c>
      <c r="AJ24" s="33"/>
      <c r="AK24" s="21"/>
      <c r="AL24" s="19">
        <f t="shared" si="18"/>
        <v>43028</v>
      </c>
      <c r="AM24" s="20">
        <f t="shared" si="19"/>
        <v>43028</v>
      </c>
      <c r="AN24" s="35"/>
      <c r="AO24" s="21"/>
      <c r="AP24" s="14">
        <f t="shared" si="20"/>
        <v>43059</v>
      </c>
      <c r="AQ24" s="15">
        <f t="shared" si="21"/>
        <v>43059</v>
      </c>
      <c r="AR24" s="16"/>
      <c r="AS24" s="21"/>
      <c r="AT24" s="14">
        <f t="shared" si="22"/>
        <v>43089</v>
      </c>
      <c r="AU24" s="15">
        <f t="shared" si="23"/>
        <v>43089</v>
      </c>
      <c r="AV24" s="16"/>
    </row>
    <row r="25" spans="2:48">
      <c r="B25" s="14">
        <f t="shared" si="0"/>
        <v>42756</v>
      </c>
      <c r="C25" s="15">
        <f t="shared" si="1"/>
        <v>42756</v>
      </c>
      <c r="D25" s="24"/>
      <c r="E25" s="21"/>
      <c r="F25" s="14">
        <f t="shared" si="2"/>
        <v>42787</v>
      </c>
      <c r="G25" s="15">
        <f t="shared" si="3"/>
        <v>42787</v>
      </c>
      <c r="H25" s="16"/>
      <c r="I25" s="21"/>
      <c r="J25" s="14">
        <f t="shared" si="4"/>
        <v>42815</v>
      </c>
      <c r="K25" s="15">
        <f t="shared" si="5"/>
        <v>42815</v>
      </c>
      <c r="L25" s="16"/>
      <c r="M25" s="21"/>
      <c r="N25" s="14">
        <f t="shared" si="6"/>
        <v>42846</v>
      </c>
      <c r="O25" s="15">
        <f t="shared" si="7"/>
        <v>42846</v>
      </c>
      <c r="P25" s="16"/>
      <c r="Q25" s="21"/>
      <c r="R25" s="14">
        <f t="shared" si="8"/>
        <v>42876</v>
      </c>
      <c r="S25" s="15">
        <f t="shared" si="9"/>
        <v>42876</v>
      </c>
      <c r="T25" s="16"/>
      <c r="U25" s="21"/>
      <c r="V25" s="14">
        <f t="shared" si="10"/>
        <v>42907</v>
      </c>
      <c r="W25" s="15">
        <f t="shared" si="11"/>
        <v>42907</v>
      </c>
      <c r="X25" s="16"/>
      <c r="Y25" s="21"/>
      <c r="Z25" s="14">
        <f t="shared" si="12"/>
        <v>42937</v>
      </c>
      <c r="AA25" s="15">
        <f t="shared" si="13"/>
        <v>42937</v>
      </c>
      <c r="AB25" s="16"/>
      <c r="AC25" s="18"/>
      <c r="AD25" s="14">
        <f t="shared" si="14"/>
        <v>42968</v>
      </c>
      <c r="AE25" s="15">
        <f t="shared" si="15"/>
        <v>42968</v>
      </c>
      <c r="AF25" s="16"/>
      <c r="AG25" s="21"/>
      <c r="AH25" s="14">
        <f t="shared" si="16"/>
        <v>42999</v>
      </c>
      <c r="AI25" s="15">
        <f t="shared" si="17"/>
        <v>42999</v>
      </c>
      <c r="AJ25" s="33"/>
      <c r="AK25" s="21"/>
      <c r="AL25" s="19">
        <f t="shared" si="18"/>
        <v>43029</v>
      </c>
      <c r="AM25" s="20">
        <f t="shared" si="19"/>
        <v>43029</v>
      </c>
      <c r="AN25" s="35"/>
      <c r="AO25" s="21"/>
      <c r="AP25" s="14">
        <f t="shared" si="20"/>
        <v>43060</v>
      </c>
      <c r="AQ25" s="15">
        <f t="shared" si="21"/>
        <v>43060</v>
      </c>
      <c r="AR25" s="16"/>
      <c r="AS25" s="21"/>
      <c r="AT25" s="14">
        <f t="shared" si="22"/>
        <v>43090</v>
      </c>
      <c r="AU25" s="15">
        <f t="shared" si="23"/>
        <v>43090</v>
      </c>
      <c r="AV25" s="16"/>
    </row>
    <row r="26" spans="2:48">
      <c r="B26" s="14">
        <f t="shared" si="0"/>
        <v>42757</v>
      </c>
      <c r="C26" s="15">
        <f t="shared" si="1"/>
        <v>42757</v>
      </c>
      <c r="D26" s="24"/>
      <c r="E26" s="21"/>
      <c r="F26" s="14">
        <f t="shared" si="2"/>
        <v>42788</v>
      </c>
      <c r="G26" s="15">
        <f t="shared" si="3"/>
        <v>42788</v>
      </c>
      <c r="H26" s="16"/>
      <c r="I26" s="21"/>
      <c r="J26" s="14">
        <f t="shared" si="4"/>
        <v>42816</v>
      </c>
      <c r="K26" s="15">
        <f t="shared" si="5"/>
        <v>42816</v>
      </c>
      <c r="L26" s="16"/>
      <c r="M26" s="21"/>
      <c r="N26" s="14">
        <f t="shared" si="6"/>
        <v>42847</v>
      </c>
      <c r="O26" s="15">
        <f t="shared" si="7"/>
        <v>42847</v>
      </c>
      <c r="P26" s="16"/>
      <c r="Q26" s="21"/>
      <c r="R26" s="14">
        <f t="shared" si="8"/>
        <v>42877</v>
      </c>
      <c r="S26" s="15">
        <f t="shared" si="9"/>
        <v>42877</v>
      </c>
      <c r="T26" s="16"/>
      <c r="U26" s="21"/>
      <c r="V26" s="14">
        <f t="shared" si="10"/>
        <v>42908</v>
      </c>
      <c r="W26" s="15">
        <f t="shared" si="11"/>
        <v>42908</v>
      </c>
      <c r="X26" s="16"/>
      <c r="Y26" s="21"/>
      <c r="Z26" s="14">
        <f t="shared" si="12"/>
        <v>42938</v>
      </c>
      <c r="AA26" s="15">
        <f t="shared" si="13"/>
        <v>42938</v>
      </c>
      <c r="AB26" s="16"/>
      <c r="AC26" s="18"/>
      <c r="AD26" s="14">
        <f t="shared" si="14"/>
        <v>42969</v>
      </c>
      <c r="AE26" s="15">
        <f t="shared" si="15"/>
        <v>42969</v>
      </c>
      <c r="AF26" s="16"/>
      <c r="AG26" s="21"/>
      <c r="AH26" s="14">
        <f t="shared" si="16"/>
        <v>43000</v>
      </c>
      <c r="AI26" s="15">
        <f t="shared" si="17"/>
        <v>43000</v>
      </c>
      <c r="AJ26" s="33"/>
      <c r="AK26" s="21"/>
      <c r="AL26" s="19">
        <f t="shared" si="18"/>
        <v>43030</v>
      </c>
      <c r="AM26" s="20">
        <f t="shared" si="19"/>
        <v>43030</v>
      </c>
      <c r="AN26" s="35"/>
      <c r="AO26" s="21"/>
      <c r="AP26" s="14">
        <f t="shared" si="20"/>
        <v>43061</v>
      </c>
      <c r="AQ26" s="15">
        <f t="shared" si="21"/>
        <v>43061</v>
      </c>
      <c r="AR26" s="16"/>
      <c r="AS26" s="21"/>
      <c r="AT26" s="14">
        <f t="shared" si="22"/>
        <v>43091</v>
      </c>
      <c r="AU26" s="15">
        <f t="shared" si="23"/>
        <v>43091</v>
      </c>
      <c r="AV26" s="16"/>
    </row>
    <row r="27" spans="2:48">
      <c r="B27" s="14">
        <f t="shared" si="0"/>
        <v>42758</v>
      </c>
      <c r="C27" s="15">
        <f t="shared" si="1"/>
        <v>42758</v>
      </c>
      <c r="D27" s="24"/>
      <c r="E27" s="21"/>
      <c r="F27" s="14">
        <f t="shared" si="2"/>
        <v>42789</v>
      </c>
      <c r="G27" s="15">
        <f t="shared" si="3"/>
        <v>42789</v>
      </c>
      <c r="H27" s="16"/>
      <c r="I27" s="21"/>
      <c r="J27" s="14">
        <f t="shared" si="4"/>
        <v>42817</v>
      </c>
      <c r="K27" s="15">
        <f t="shared" si="5"/>
        <v>42817</v>
      </c>
      <c r="L27" s="16"/>
      <c r="M27" s="21"/>
      <c r="N27" s="14">
        <f t="shared" si="6"/>
        <v>42848</v>
      </c>
      <c r="O27" s="15">
        <f t="shared" si="7"/>
        <v>42848</v>
      </c>
      <c r="P27" s="16"/>
      <c r="Q27" s="21"/>
      <c r="R27" s="14">
        <f t="shared" si="8"/>
        <v>42878</v>
      </c>
      <c r="S27" s="15">
        <f t="shared" si="9"/>
        <v>42878</v>
      </c>
      <c r="T27" s="16"/>
      <c r="U27" s="21"/>
      <c r="V27" s="14">
        <f t="shared" si="10"/>
        <v>42909</v>
      </c>
      <c r="W27" s="15">
        <f t="shared" si="11"/>
        <v>42909</v>
      </c>
      <c r="X27" s="16"/>
      <c r="Y27" s="21"/>
      <c r="Z27" s="14">
        <f t="shared" si="12"/>
        <v>42939</v>
      </c>
      <c r="AA27" s="15">
        <f t="shared" si="13"/>
        <v>42939</v>
      </c>
      <c r="AB27" s="16"/>
      <c r="AC27" s="18"/>
      <c r="AD27" s="14">
        <f t="shared" si="14"/>
        <v>42970</v>
      </c>
      <c r="AE27" s="15">
        <f t="shared" si="15"/>
        <v>42970</v>
      </c>
      <c r="AF27" s="16"/>
      <c r="AG27" s="21"/>
      <c r="AH27" s="14">
        <f t="shared" si="16"/>
        <v>43001</v>
      </c>
      <c r="AI27" s="15">
        <f t="shared" si="17"/>
        <v>43001</v>
      </c>
      <c r="AJ27" s="33"/>
      <c r="AK27" s="21"/>
      <c r="AL27" s="19">
        <f t="shared" si="18"/>
        <v>43031</v>
      </c>
      <c r="AM27" s="20">
        <f t="shared" si="19"/>
        <v>43031</v>
      </c>
      <c r="AN27" s="35"/>
      <c r="AO27" s="21"/>
      <c r="AP27" s="14">
        <f t="shared" si="20"/>
        <v>43062</v>
      </c>
      <c r="AQ27" s="15">
        <f t="shared" si="21"/>
        <v>43062</v>
      </c>
      <c r="AR27" s="16"/>
      <c r="AS27" s="21"/>
      <c r="AT27" s="14">
        <f t="shared" si="22"/>
        <v>43092</v>
      </c>
      <c r="AU27" s="15">
        <f t="shared" si="23"/>
        <v>43092</v>
      </c>
      <c r="AV27" s="16"/>
    </row>
    <row r="28" spans="2:48">
      <c r="B28" s="14">
        <f t="shared" si="0"/>
        <v>42759</v>
      </c>
      <c r="C28" s="15">
        <f t="shared" si="1"/>
        <v>42759</v>
      </c>
      <c r="D28" s="24"/>
      <c r="E28" s="21"/>
      <c r="F28" s="14">
        <f t="shared" si="2"/>
        <v>42790</v>
      </c>
      <c r="G28" s="15">
        <f t="shared" si="3"/>
        <v>42790</v>
      </c>
      <c r="H28" s="16"/>
      <c r="I28" s="21"/>
      <c r="J28" s="14">
        <f t="shared" si="4"/>
        <v>42818</v>
      </c>
      <c r="K28" s="15">
        <f t="shared" si="5"/>
        <v>42818</v>
      </c>
      <c r="L28" s="16"/>
      <c r="M28" s="21"/>
      <c r="N28" s="14">
        <f t="shared" si="6"/>
        <v>42849</v>
      </c>
      <c r="O28" s="15">
        <f t="shared" si="7"/>
        <v>42849</v>
      </c>
      <c r="P28" s="16"/>
      <c r="Q28" s="21"/>
      <c r="R28" s="14">
        <f t="shared" si="8"/>
        <v>42879</v>
      </c>
      <c r="S28" s="15">
        <f t="shared" si="9"/>
        <v>42879</v>
      </c>
      <c r="T28" s="16"/>
      <c r="U28" s="21"/>
      <c r="V28" s="14">
        <f t="shared" si="10"/>
        <v>42910</v>
      </c>
      <c r="W28" s="15">
        <f t="shared" si="11"/>
        <v>42910</v>
      </c>
      <c r="X28" s="16"/>
      <c r="Y28" s="21"/>
      <c r="Z28" s="14">
        <f t="shared" si="12"/>
        <v>42940</v>
      </c>
      <c r="AA28" s="15">
        <f t="shared" si="13"/>
        <v>42940</v>
      </c>
      <c r="AB28" s="16"/>
      <c r="AC28" s="18"/>
      <c r="AD28" s="14">
        <f t="shared" si="14"/>
        <v>42971</v>
      </c>
      <c r="AE28" s="15">
        <f t="shared" si="15"/>
        <v>42971</v>
      </c>
      <c r="AF28" s="16"/>
      <c r="AG28" s="21"/>
      <c r="AH28" s="14">
        <f t="shared" si="16"/>
        <v>43002</v>
      </c>
      <c r="AI28" s="15">
        <f t="shared" si="17"/>
        <v>43002</v>
      </c>
      <c r="AJ28" s="33"/>
      <c r="AK28" s="21"/>
      <c r="AL28" s="19">
        <f t="shared" si="18"/>
        <v>43032</v>
      </c>
      <c r="AM28" s="20">
        <f t="shared" si="19"/>
        <v>43032</v>
      </c>
      <c r="AN28" s="35"/>
      <c r="AO28" s="21"/>
      <c r="AP28" s="14">
        <f t="shared" si="20"/>
        <v>43063</v>
      </c>
      <c r="AQ28" s="15">
        <f t="shared" si="21"/>
        <v>43063</v>
      </c>
      <c r="AR28" s="16"/>
      <c r="AS28" s="21"/>
      <c r="AT28" s="14">
        <f t="shared" si="22"/>
        <v>43093</v>
      </c>
      <c r="AU28" s="15">
        <f t="shared" si="23"/>
        <v>43093</v>
      </c>
      <c r="AV28" s="16"/>
    </row>
    <row r="29" spans="2:48">
      <c r="B29" s="14">
        <f t="shared" si="0"/>
        <v>42760</v>
      </c>
      <c r="C29" s="15">
        <f t="shared" si="1"/>
        <v>42760</v>
      </c>
      <c r="D29" s="24"/>
      <c r="E29" s="21"/>
      <c r="F29" s="14">
        <f t="shared" si="2"/>
        <v>42791</v>
      </c>
      <c r="G29" s="15">
        <f t="shared" si="3"/>
        <v>42791</v>
      </c>
      <c r="H29" s="16"/>
      <c r="I29" s="21"/>
      <c r="J29" s="14">
        <f t="shared" si="4"/>
        <v>42819</v>
      </c>
      <c r="K29" s="15">
        <f t="shared" si="5"/>
        <v>42819</v>
      </c>
      <c r="L29" s="16"/>
      <c r="M29" s="21"/>
      <c r="N29" s="14">
        <f t="shared" si="6"/>
        <v>42850</v>
      </c>
      <c r="O29" s="15">
        <f t="shared" si="7"/>
        <v>42850</v>
      </c>
      <c r="P29" s="16"/>
      <c r="Q29" s="21"/>
      <c r="R29" s="14">
        <f t="shared" si="8"/>
        <v>42880</v>
      </c>
      <c r="S29" s="15">
        <f t="shared" si="9"/>
        <v>42880</v>
      </c>
      <c r="T29" s="16"/>
      <c r="U29" s="21"/>
      <c r="V29" s="14">
        <f t="shared" si="10"/>
        <v>42911</v>
      </c>
      <c r="W29" s="15">
        <f t="shared" si="11"/>
        <v>42911</v>
      </c>
      <c r="X29" s="16"/>
      <c r="Y29" s="21"/>
      <c r="Z29" s="14">
        <f t="shared" si="12"/>
        <v>42941</v>
      </c>
      <c r="AA29" s="15">
        <f t="shared" si="13"/>
        <v>42941</v>
      </c>
      <c r="AB29" s="16"/>
      <c r="AC29" s="18"/>
      <c r="AD29" s="14">
        <f t="shared" si="14"/>
        <v>42972</v>
      </c>
      <c r="AE29" s="15">
        <f t="shared" si="15"/>
        <v>42972</v>
      </c>
      <c r="AF29" s="16"/>
      <c r="AG29" s="21"/>
      <c r="AH29" s="14">
        <f t="shared" si="16"/>
        <v>43003</v>
      </c>
      <c r="AI29" s="15">
        <f t="shared" si="17"/>
        <v>43003</v>
      </c>
      <c r="AJ29" s="33"/>
      <c r="AK29" s="21"/>
      <c r="AL29" s="19">
        <f t="shared" si="18"/>
        <v>43033</v>
      </c>
      <c r="AM29" s="20">
        <f t="shared" si="19"/>
        <v>43033</v>
      </c>
      <c r="AN29" s="35"/>
      <c r="AO29" s="21"/>
      <c r="AP29" s="14">
        <f t="shared" si="20"/>
        <v>43064</v>
      </c>
      <c r="AQ29" s="15">
        <f t="shared" si="21"/>
        <v>43064</v>
      </c>
      <c r="AR29" s="16"/>
      <c r="AS29" s="21"/>
      <c r="AT29" s="14">
        <f t="shared" si="22"/>
        <v>43094</v>
      </c>
      <c r="AU29" s="15">
        <f t="shared" si="23"/>
        <v>43094</v>
      </c>
      <c r="AV29" s="16"/>
    </row>
    <row r="30" spans="2:48">
      <c r="B30" s="14">
        <f t="shared" si="0"/>
        <v>42761</v>
      </c>
      <c r="C30" s="15">
        <f t="shared" si="1"/>
        <v>42761</v>
      </c>
      <c r="D30" s="24"/>
      <c r="E30" s="21"/>
      <c r="F30" s="14">
        <f t="shared" si="2"/>
        <v>42792</v>
      </c>
      <c r="G30" s="15">
        <f t="shared" si="3"/>
        <v>42792</v>
      </c>
      <c r="H30" s="16"/>
      <c r="I30" s="21"/>
      <c r="J30" s="14">
        <f t="shared" si="4"/>
        <v>42820</v>
      </c>
      <c r="K30" s="15">
        <f t="shared" si="5"/>
        <v>42820</v>
      </c>
      <c r="L30" s="16"/>
      <c r="M30" s="21"/>
      <c r="N30" s="14">
        <f t="shared" si="6"/>
        <v>42851</v>
      </c>
      <c r="O30" s="15">
        <f t="shared" si="7"/>
        <v>42851</v>
      </c>
      <c r="P30" s="16"/>
      <c r="Q30" s="21"/>
      <c r="R30" s="14">
        <f t="shared" si="8"/>
        <v>42881</v>
      </c>
      <c r="S30" s="15">
        <f t="shared" si="9"/>
        <v>42881</v>
      </c>
      <c r="T30" s="16"/>
      <c r="U30" s="21"/>
      <c r="V30" s="14">
        <f t="shared" si="10"/>
        <v>42912</v>
      </c>
      <c r="W30" s="15">
        <f t="shared" si="11"/>
        <v>42912</v>
      </c>
      <c r="X30" s="16"/>
      <c r="Y30" s="21"/>
      <c r="Z30" s="14">
        <f t="shared" si="12"/>
        <v>42942</v>
      </c>
      <c r="AA30" s="15">
        <f t="shared" si="13"/>
        <v>42942</v>
      </c>
      <c r="AB30" s="16"/>
      <c r="AC30" s="18"/>
      <c r="AD30" s="14">
        <f t="shared" si="14"/>
        <v>42973</v>
      </c>
      <c r="AE30" s="15">
        <f t="shared" si="15"/>
        <v>42973</v>
      </c>
      <c r="AF30" s="16"/>
      <c r="AG30" s="21"/>
      <c r="AH30" s="14">
        <f t="shared" si="16"/>
        <v>43004</v>
      </c>
      <c r="AI30" s="15">
        <f t="shared" si="17"/>
        <v>43004</v>
      </c>
      <c r="AJ30" s="33"/>
      <c r="AK30" s="21"/>
      <c r="AL30" s="19">
        <f t="shared" si="18"/>
        <v>43034</v>
      </c>
      <c r="AM30" s="20">
        <f t="shared" si="19"/>
        <v>43034</v>
      </c>
      <c r="AN30" s="35"/>
      <c r="AO30" s="21"/>
      <c r="AP30" s="14">
        <f t="shared" si="20"/>
        <v>43065</v>
      </c>
      <c r="AQ30" s="15">
        <f t="shared" si="21"/>
        <v>43065</v>
      </c>
      <c r="AR30" s="16"/>
      <c r="AS30" s="21"/>
      <c r="AT30" s="14">
        <f t="shared" si="22"/>
        <v>43095</v>
      </c>
      <c r="AU30" s="15">
        <f t="shared" si="23"/>
        <v>43095</v>
      </c>
      <c r="AV30" s="16"/>
    </row>
    <row r="31" spans="2:48">
      <c r="B31" s="14">
        <f t="shared" si="0"/>
        <v>42762</v>
      </c>
      <c r="C31" s="15">
        <f t="shared" si="1"/>
        <v>42762</v>
      </c>
      <c r="D31" s="24"/>
      <c r="E31" s="21"/>
      <c r="F31" s="14">
        <f t="shared" si="2"/>
        <v>42793</v>
      </c>
      <c r="G31" s="15">
        <f t="shared" si="3"/>
        <v>42793</v>
      </c>
      <c r="H31" s="16"/>
      <c r="I31" s="21"/>
      <c r="J31" s="14">
        <f t="shared" si="4"/>
        <v>42821</v>
      </c>
      <c r="K31" s="15">
        <f t="shared" si="5"/>
        <v>42821</v>
      </c>
      <c r="L31" s="16"/>
      <c r="M31" s="21"/>
      <c r="N31" s="14">
        <f t="shared" si="6"/>
        <v>42852</v>
      </c>
      <c r="O31" s="15">
        <f t="shared" si="7"/>
        <v>42852</v>
      </c>
      <c r="P31" s="16"/>
      <c r="Q31" s="21"/>
      <c r="R31" s="14">
        <f t="shared" si="8"/>
        <v>42882</v>
      </c>
      <c r="S31" s="15">
        <f t="shared" si="9"/>
        <v>42882</v>
      </c>
      <c r="T31" s="16"/>
      <c r="U31" s="21"/>
      <c r="V31" s="14">
        <f t="shared" si="10"/>
        <v>42913</v>
      </c>
      <c r="W31" s="15">
        <f t="shared" si="11"/>
        <v>42913</v>
      </c>
      <c r="X31" s="16"/>
      <c r="Y31" s="21"/>
      <c r="Z31" s="14">
        <f t="shared" si="12"/>
        <v>42943</v>
      </c>
      <c r="AA31" s="15">
        <f t="shared" si="13"/>
        <v>42943</v>
      </c>
      <c r="AB31" s="16"/>
      <c r="AC31" s="18"/>
      <c r="AD31" s="14">
        <f t="shared" si="14"/>
        <v>42974</v>
      </c>
      <c r="AE31" s="15">
        <f t="shared" si="15"/>
        <v>42974</v>
      </c>
      <c r="AF31" s="16"/>
      <c r="AG31" s="21"/>
      <c r="AH31" s="14">
        <f t="shared" si="16"/>
        <v>43005</v>
      </c>
      <c r="AI31" s="15">
        <f t="shared" si="17"/>
        <v>43005</v>
      </c>
      <c r="AJ31" s="33"/>
      <c r="AK31" s="21"/>
      <c r="AL31" s="19">
        <f t="shared" si="18"/>
        <v>43035</v>
      </c>
      <c r="AM31" s="20">
        <f t="shared" si="19"/>
        <v>43035</v>
      </c>
      <c r="AN31" s="35"/>
      <c r="AO31" s="21"/>
      <c r="AP31" s="14">
        <f t="shared" si="20"/>
        <v>43066</v>
      </c>
      <c r="AQ31" s="15">
        <f t="shared" si="21"/>
        <v>43066</v>
      </c>
      <c r="AR31" s="16"/>
      <c r="AS31" s="21"/>
      <c r="AT31" s="14">
        <f t="shared" si="22"/>
        <v>43096</v>
      </c>
      <c r="AU31" s="15">
        <f t="shared" si="23"/>
        <v>43096</v>
      </c>
      <c r="AV31" s="16"/>
    </row>
    <row r="32" spans="2:48">
      <c r="B32" s="14">
        <f t="shared" si="0"/>
        <v>42763</v>
      </c>
      <c r="C32" s="15">
        <f t="shared" si="1"/>
        <v>42763</v>
      </c>
      <c r="D32" s="24"/>
      <c r="E32" s="21"/>
      <c r="F32" s="26">
        <f t="shared" si="2"/>
        <v>42794</v>
      </c>
      <c r="G32" s="27">
        <f t="shared" si="3"/>
        <v>42794</v>
      </c>
      <c r="H32" s="28"/>
      <c r="I32" s="21"/>
      <c r="J32" s="14">
        <f t="shared" si="4"/>
        <v>42822</v>
      </c>
      <c r="K32" s="15">
        <f t="shared" si="5"/>
        <v>42822</v>
      </c>
      <c r="L32" s="16"/>
      <c r="M32" s="21"/>
      <c r="N32" s="14">
        <f t="shared" si="6"/>
        <v>42853</v>
      </c>
      <c r="O32" s="15">
        <f t="shared" si="7"/>
        <v>42853</v>
      </c>
      <c r="P32" s="16"/>
      <c r="Q32" s="21"/>
      <c r="R32" s="14">
        <f t="shared" si="8"/>
        <v>42883</v>
      </c>
      <c r="S32" s="15">
        <f t="shared" si="9"/>
        <v>42883</v>
      </c>
      <c r="T32" s="16"/>
      <c r="U32" s="21"/>
      <c r="V32" s="14">
        <f t="shared" si="10"/>
        <v>42914</v>
      </c>
      <c r="W32" s="15">
        <f t="shared" si="11"/>
        <v>42914</v>
      </c>
      <c r="X32" s="16"/>
      <c r="Y32" s="21"/>
      <c r="Z32" s="14">
        <f t="shared" si="12"/>
        <v>42944</v>
      </c>
      <c r="AA32" s="15">
        <f t="shared" si="13"/>
        <v>42944</v>
      </c>
      <c r="AB32" s="16"/>
      <c r="AC32" s="18"/>
      <c r="AD32" s="14">
        <f t="shared" si="14"/>
        <v>42975</v>
      </c>
      <c r="AE32" s="15">
        <f t="shared" si="15"/>
        <v>42975</v>
      </c>
      <c r="AF32" s="16"/>
      <c r="AG32" s="21"/>
      <c r="AH32" s="14">
        <f t="shared" si="16"/>
        <v>43006</v>
      </c>
      <c r="AI32" s="15">
        <f t="shared" si="17"/>
        <v>43006</v>
      </c>
      <c r="AJ32" s="33"/>
      <c r="AK32" s="21"/>
      <c r="AL32" s="19">
        <f t="shared" si="18"/>
        <v>43036</v>
      </c>
      <c r="AM32" s="20">
        <f t="shared" si="19"/>
        <v>43036</v>
      </c>
      <c r="AN32" s="35"/>
      <c r="AO32" s="21"/>
      <c r="AP32" s="14">
        <f t="shared" si="20"/>
        <v>43067</v>
      </c>
      <c r="AQ32" s="15">
        <f t="shared" si="21"/>
        <v>43067</v>
      </c>
      <c r="AR32" s="16"/>
      <c r="AS32" s="21"/>
      <c r="AT32" s="14">
        <f t="shared" si="22"/>
        <v>43097</v>
      </c>
      <c r="AU32" s="15">
        <f t="shared" si="23"/>
        <v>43097</v>
      </c>
      <c r="AV32" s="16"/>
    </row>
    <row r="33" spans="2:48">
      <c r="B33" s="14">
        <f t="shared" si="0"/>
        <v>42764</v>
      </c>
      <c r="C33" s="15">
        <f t="shared" si="1"/>
        <v>42764</v>
      </c>
      <c r="D33" s="24"/>
      <c r="E33" s="21"/>
      <c r="F33" s="29" t="str">
        <f>IF(MONTH(DATE($A$1,COLUMN()-4,ROW()-4))=2,DATE($A$1,COLUMN()-4,ROW()-4),"")</f>
        <v/>
      </c>
      <c r="G33" s="30" t="str">
        <f>IF(MONTH(DATE($A$1,COLUMN()-5,ROW()-4))=2,DATE($A$1,COLUMN()-5,ROW()-4),"")</f>
        <v/>
      </c>
      <c r="H33" s="31" t="str">
        <f>IF(MONTH(DATE($A$1,COLUMN()-4,ROW()-4))=2,DATE($A$1,COLUMN()-4,ROW()-4),"")</f>
        <v/>
      </c>
      <c r="I33" s="21"/>
      <c r="J33" s="14">
        <f t="shared" si="4"/>
        <v>42823</v>
      </c>
      <c r="K33" s="15">
        <f t="shared" si="5"/>
        <v>42823</v>
      </c>
      <c r="L33" s="16"/>
      <c r="M33" s="21"/>
      <c r="N33" s="14">
        <f t="shared" si="6"/>
        <v>42854</v>
      </c>
      <c r="O33" s="15">
        <f t="shared" si="7"/>
        <v>42854</v>
      </c>
      <c r="P33" s="16"/>
      <c r="Q33" s="21"/>
      <c r="R33" s="14">
        <f t="shared" si="8"/>
        <v>42884</v>
      </c>
      <c r="S33" s="15">
        <f t="shared" si="9"/>
        <v>42884</v>
      </c>
      <c r="T33" s="16"/>
      <c r="U33" s="21"/>
      <c r="V33" s="14">
        <f t="shared" si="10"/>
        <v>42915</v>
      </c>
      <c r="W33" s="15">
        <f t="shared" si="11"/>
        <v>42915</v>
      </c>
      <c r="X33" s="16"/>
      <c r="Y33" s="21"/>
      <c r="Z33" s="14">
        <f t="shared" si="12"/>
        <v>42945</v>
      </c>
      <c r="AA33" s="15">
        <f t="shared" si="13"/>
        <v>42945</v>
      </c>
      <c r="AB33" s="16"/>
      <c r="AC33" s="18"/>
      <c r="AD33" s="14">
        <f t="shared" si="14"/>
        <v>42976</v>
      </c>
      <c r="AE33" s="15">
        <f t="shared" si="15"/>
        <v>42976</v>
      </c>
      <c r="AF33" s="16"/>
      <c r="AG33" s="21"/>
      <c r="AH33" s="14">
        <f t="shared" si="16"/>
        <v>43007</v>
      </c>
      <c r="AI33" s="15">
        <f t="shared" si="17"/>
        <v>43007</v>
      </c>
      <c r="AJ33" s="33"/>
      <c r="AK33" s="21"/>
      <c r="AL33" s="19">
        <f t="shared" si="18"/>
        <v>43037</v>
      </c>
      <c r="AM33" s="20">
        <f t="shared" si="19"/>
        <v>43037</v>
      </c>
      <c r="AN33" s="35"/>
      <c r="AO33" s="21"/>
      <c r="AP33" s="14">
        <f t="shared" si="20"/>
        <v>43068</v>
      </c>
      <c r="AQ33" s="15">
        <f t="shared" si="21"/>
        <v>43068</v>
      </c>
      <c r="AR33" s="16"/>
      <c r="AS33" s="21"/>
      <c r="AT33" s="14">
        <f t="shared" si="22"/>
        <v>43098</v>
      </c>
      <c r="AU33" s="15">
        <f t="shared" si="23"/>
        <v>43098</v>
      </c>
      <c r="AV33" s="16"/>
    </row>
    <row r="34" spans="2:48">
      <c r="B34" s="14">
        <f t="shared" si="0"/>
        <v>42765</v>
      </c>
      <c r="C34" s="15">
        <f t="shared" si="1"/>
        <v>42765</v>
      </c>
      <c r="D34" s="24"/>
      <c r="E34" s="21"/>
      <c r="F34" s="23"/>
      <c r="G34" s="23"/>
      <c r="H34" s="21"/>
      <c r="I34" s="21"/>
      <c r="J34" s="14">
        <f t="shared" si="4"/>
        <v>42824</v>
      </c>
      <c r="K34" s="15">
        <f t="shared" si="5"/>
        <v>42824</v>
      </c>
      <c r="L34" s="16"/>
      <c r="M34" s="21"/>
      <c r="N34" s="14">
        <f t="shared" si="6"/>
        <v>42855</v>
      </c>
      <c r="O34" s="15">
        <f t="shared" si="7"/>
        <v>42855</v>
      </c>
      <c r="P34" s="16"/>
      <c r="Q34" s="21"/>
      <c r="R34" s="14">
        <f t="shared" si="8"/>
        <v>42885</v>
      </c>
      <c r="S34" s="15">
        <f t="shared" si="9"/>
        <v>42885</v>
      </c>
      <c r="T34" s="16"/>
      <c r="U34" s="21"/>
      <c r="V34" s="14">
        <f t="shared" si="10"/>
        <v>42916</v>
      </c>
      <c r="W34" s="15">
        <f t="shared" si="11"/>
        <v>42916</v>
      </c>
      <c r="X34" s="16"/>
      <c r="Y34" s="21"/>
      <c r="Z34" s="14">
        <f t="shared" si="12"/>
        <v>42946</v>
      </c>
      <c r="AA34" s="15">
        <f t="shared" si="13"/>
        <v>42946</v>
      </c>
      <c r="AB34" s="16"/>
      <c r="AC34" s="18"/>
      <c r="AD34" s="14">
        <f t="shared" si="14"/>
        <v>42977</v>
      </c>
      <c r="AE34" s="15">
        <f t="shared" si="15"/>
        <v>42977</v>
      </c>
      <c r="AF34" s="16"/>
      <c r="AG34" s="21"/>
      <c r="AH34" s="26">
        <f t="shared" si="16"/>
        <v>43008</v>
      </c>
      <c r="AI34" s="27">
        <f t="shared" si="17"/>
        <v>43008</v>
      </c>
      <c r="AJ34" s="36"/>
      <c r="AK34" s="21"/>
      <c r="AL34" s="19">
        <f t="shared" si="18"/>
        <v>43038</v>
      </c>
      <c r="AM34" s="20">
        <f t="shared" si="19"/>
        <v>43038</v>
      </c>
      <c r="AN34" s="35"/>
      <c r="AO34" s="21"/>
      <c r="AP34" s="26">
        <f t="shared" si="20"/>
        <v>43069</v>
      </c>
      <c r="AQ34" s="15">
        <f t="shared" si="21"/>
        <v>43069</v>
      </c>
      <c r="AR34" s="16"/>
      <c r="AS34" s="21"/>
      <c r="AT34" s="14">
        <f t="shared" si="22"/>
        <v>43099</v>
      </c>
      <c r="AU34" s="15">
        <f t="shared" si="23"/>
        <v>43099</v>
      </c>
      <c r="AV34" s="16"/>
    </row>
    <row r="35" spans="2:48">
      <c r="B35" s="14">
        <f t="shared" si="0"/>
        <v>42766</v>
      </c>
      <c r="C35" s="15">
        <f t="shared" si="1"/>
        <v>42766</v>
      </c>
      <c r="D35" s="24"/>
      <c r="E35" s="21"/>
      <c r="F35" s="23"/>
      <c r="G35" s="23"/>
      <c r="H35" s="21"/>
      <c r="I35" s="21"/>
      <c r="J35" s="14">
        <f t="shared" si="4"/>
        <v>42825</v>
      </c>
      <c r="K35" s="15">
        <f t="shared" si="5"/>
        <v>42825</v>
      </c>
      <c r="L35" s="16"/>
      <c r="M35" s="21"/>
      <c r="N35" s="28"/>
      <c r="O35" s="28"/>
      <c r="P35" s="22"/>
      <c r="Q35" s="21"/>
      <c r="R35" s="14">
        <f t="shared" si="8"/>
        <v>42886</v>
      </c>
      <c r="S35" s="15">
        <f t="shared" si="9"/>
        <v>42886</v>
      </c>
      <c r="T35" s="16"/>
      <c r="U35" s="21"/>
      <c r="V35" s="28"/>
      <c r="W35" s="23"/>
      <c r="X35" s="21"/>
      <c r="Y35" s="21"/>
      <c r="Z35" s="14">
        <f t="shared" si="12"/>
        <v>42947</v>
      </c>
      <c r="AA35" s="15">
        <f t="shared" si="13"/>
        <v>42947</v>
      </c>
      <c r="AB35" s="16"/>
      <c r="AC35" s="18"/>
      <c r="AD35" s="14">
        <f t="shared" si="14"/>
        <v>42978</v>
      </c>
      <c r="AE35" s="15">
        <f t="shared" si="15"/>
        <v>42978</v>
      </c>
      <c r="AF35" s="16"/>
      <c r="AG35" s="21"/>
      <c r="AH35" s="23"/>
      <c r="AI35" s="20"/>
      <c r="AJ35" s="32"/>
      <c r="AK35" s="21"/>
      <c r="AL35" s="19">
        <f t="shared" si="18"/>
        <v>43039</v>
      </c>
      <c r="AM35" s="20">
        <f t="shared" si="19"/>
        <v>43039</v>
      </c>
      <c r="AN35" s="35"/>
      <c r="AO35" s="21"/>
      <c r="AP35" s="23"/>
      <c r="AQ35" s="23"/>
      <c r="AR35" s="21"/>
      <c r="AS35" s="21"/>
      <c r="AT35" s="14">
        <f t="shared" si="22"/>
        <v>43100</v>
      </c>
      <c r="AU35" s="15">
        <f t="shared" si="23"/>
        <v>43100</v>
      </c>
      <c r="AV35" s="16"/>
    </row>
    <row r="36" spans="2:48"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37"/>
      <c r="O36" s="37"/>
      <c r="P36" s="37"/>
      <c r="Q36" s="11"/>
      <c r="R36" s="11"/>
      <c r="S36" s="11"/>
      <c r="T36" s="11"/>
      <c r="U36" s="11"/>
      <c r="V36" s="37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</row>
  </sheetData>
  <mergeCells count="13">
    <mergeCell ref="AL3:AN3"/>
    <mergeCell ref="AP3:AR3"/>
    <mergeCell ref="AT3:AV3"/>
    <mergeCell ref="A1:AV1"/>
    <mergeCell ref="B3:D3"/>
    <mergeCell ref="F3:H3"/>
    <mergeCell ref="J3:L3"/>
    <mergeCell ref="N3:P3"/>
    <mergeCell ref="R3:T3"/>
    <mergeCell ref="V3:X3"/>
    <mergeCell ref="Z3:AB3"/>
    <mergeCell ref="AD3:AF3"/>
    <mergeCell ref="AH3:AJ3"/>
  </mergeCells>
  <conditionalFormatting sqref="AO5:AV35 AK5:AM35 F5:G32 F34:G35 H5:AI35 B5:E35">
    <cfRule type="expression" dxfId="2" priority="4">
      <formula>AND(WEEKDAY(B5,2)&gt;5,B5&lt;&gt;"")</formula>
    </cfRule>
  </conditionalFormatting>
  <conditionalFormatting sqref="C5:C35 G5:G33 K5:K35 O5:O34 S5:S35 W5 W6:W34 AA5:AA35 AE5:AE35 AI5:AI34 AM5:AM35 AQ5:AQ34 AU5:AU35">
    <cfRule type="expression" dxfId="1" priority="2">
      <formula>AND(COUNTIF(Feries,C5)&gt;0,C5&lt;&gt;"")</formula>
    </cfRule>
  </conditionalFormatting>
  <conditionalFormatting sqref="B5:B35">
    <cfRule type="expression" dxfId="0" priority="1">
      <formula>AND(COUNTIF(RTT,B5)&gt;0,B5&lt;&gt;"")</formula>
    </cfRule>
  </conditionalFormatting>
  <pageMargins left="0.7" right="0.7" top="0.75" bottom="0.75" header="0.3" footer="0.3"/>
  <pageSetup paperSize="9" orientation="portrait" verticalDpi="0" r:id="rId1"/>
  <ignoredErrors>
    <ignoredError sqref="G3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I11"/>
  <sheetViews>
    <sheetView workbookViewId="0">
      <selection activeCell="B4" sqref="B4"/>
    </sheetView>
  </sheetViews>
  <sheetFormatPr baseColWidth="10" defaultRowHeight="15"/>
  <cols>
    <col min="1" max="1" width="14.25" customWidth="1"/>
    <col min="2" max="2" width="15.875" customWidth="1"/>
    <col min="3" max="3" width="17.25" customWidth="1"/>
    <col min="4" max="4" width="17.75" customWidth="1"/>
    <col min="5" max="5" width="20.5" customWidth="1"/>
    <col min="6" max="6" width="15.875" customWidth="1"/>
    <col min="7" max="7" width="16.625" customWidth="1"/>
    <col min="8" max="8" width="19.875" customWidth="1"/>
  </cols>
  <sheetData>
    <row r="1" spans="1:9">
      <c r="A1" s="9" t="s">
        <v>0</v>
      </c>
      <c r="B1" s="9" t="s">
        <v>1</v>
      </c>
      <c r="C1" s="10" t="s">
        <v>5</v>
      </c>
      <c r="D1" s="10" t="s">
        <v>6</v>
      </c>
      <c r="E1" s="10" t="s">
        <v>7</v>
      </c>
      <c r="F1" s="10" t="s">
        <v>8</v>
      </c>
      <c r="G1" s="10" t="s">
        <v>2</v>
      </c>
      <c r="H1" s="10" t="s">
        <v>3</v>
      </c>
      <c r="I1" s="10" t="s">
        <v>4</v>
      </c>
    </row>
    <row r="2" spans="1:9">
      <c r="A2" s="9">
        <f>DATE(Calendrier!$A$1,1,1)</f>
        <v>42736</v>
      </c>
      <c r="B2" s="9">
        <v>42737</v>
      </c>
      <c r="C2" s="8"/>
    </row>
    <row r="3" spans="1:9">
      <c r="A3" s="9">
        <f>DATE(Calendrier!$A$1,5,1)</f>
        <v>42856</v>
      </c>
      <c r="B3" s="9">
        <v>42741</v>
      </c>
    </row>
    <row r="4" spans="1:9">
      <c r="A4" s="9">
        <f>DATE(Calendrier!$A$1,5,8)</f>
        <v>42863</v>
      </c>
      <c r="B4" s="9"/>
    </row>
    <row r="5" spans="1:9">
      <c r="A5" s="9">
        <f>DATE(Calendrier!$A$1,8,15)</f>
        <v>42962</v>
      </c>
      <c r="B5" s="9"/>
    </row>
    <row r="6" spans="1:9">
      <c r="A6" s="9">
        <f>DATE(Calendrier!$A$1,11,1)</f>
        <v>43040</v>
      </c>
      <c r="B6" s="9"/>
    </row>
    <row r="7" spans="1:9">
      <c r="A7" s="9">
        <f>DATE(Calendrier!$A$1,11,11)</f>
        <v>43050</v>
      </c>
      <c r="B7" s="9"/>
    </row>
    <row r="8" spans="1:9">
      <c r="A8" s="9">
        <f>DATE(Calendrier!$A$1,12,25)</f>
        <v>43094</v>
      </c>
      <c r="B8" s="9"/>
    </row>
    <row r="9" spans="1:9">
      <c r="A9" s="8">
        <f>DATE(Calendrier!$A$1,IF((25-MOD((11*MOD(Calendrier!$A$1-1900,19)+4-INT((7*MOD(Calendrier!$A$1-1900,19)+1)/19)),29)-MOD(Calendrier!$A$1-1900+INT((Calendrier!$A$1-1900)/4)+31-MOD((11*MOD(Calendrier!$A$1-1900,19)+4-INT((7*MOD(Calendrier!$A$1-1900,19)+1)/19)),29),7))&gt;0,4,3),IF((25-MOD((11*MOD(Calendrier!$A$1-1900,19)+4-INT((7*MOD(Calendrier!$A$1-1900,19)+1)/19)),29)-MOD(Calendrier!$A$1-1900+INT((Calendrier!$A$1-1900)/4)+31-MOD((11*MOD(Calendrier!$A$1-1900,19)+4-INT((7*MOD(Calendrier!$A$1-1900,19)+1)/19)),29),7))&gt;0,(25-MOD((11*MOD(Calendrier!$A$1-1900,19)+4-INT((7*MOD(Calendrier!$A$1-1900,19)+1)/19)),29)-MOD(Calendrier!$A$1-1900+INT((Calendrier!$A$1-1900)/4)+31-MOD((11*MOD(Calendrier!$A$1-1900,19)+4-INT((7*MOD(Calendrier!$A$1-1900,19)+1)/19)),29),7)),31+(25-MOD((11*MOD(Calendrier!$A$1-1900,19)+4-INT((7*MOD(Calendrier!$A$1-1900,19)+1)/19)),29)-MOD(Calendrier!$A$1-1900+INT((Calendrier!$A$1-1900)/4)+31-MOD((11*MOD(Calendrier!$A$1-1900,19)+4-INT((7*MOD(Calendrier!$A$1-1900,19)+1)/19)),29),7))))+1</f>
        <v>42842</v>
      </c>
      <c r="B9" s="9"/>
    </row>
    <row r="10" spans="1:9">
      <c r="A10" s="8">
        <f>A9+38</f>
        <v>42880</v>
      </c>
      <c r="B10" s="9"/>
    </row>
    <row r="11" spans="1:9">
      <c r="A11" s="8">
        <f>A9+49</f>
        <v>42891</v>
      </c>
      <c r="B11" s="9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Paramètres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Lefrancois</dc:creator>
  <cp:lastModifiedBy>Emmanuel Lefrancois</cp:lastModifiedBy>
  <dcterms:created xsi:type="dcterms:W3CDTF">2016-08-31T16:45:13Z</dcterms:created>
  <dcterms:modified xsi:type="dcterms:W3CDTF">2016-09-02T20:54:36Z</dcterms:modified>
</cp:coreProperties>
</file>