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015"/>
  </bookViews>
  <sheets>
    <sheet name="Lignes" sheetId="1" r:id="rId1"/>
    <sheet name="Indicateurs" sheetId="2" r:id="rId2"/>
    <sheet name="Feuil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INQcp">IF(Indicateurs!$W$6=TRUE,Indicateurs!$B$6:$N$6,0)</definedName>
    <definedName name="INQndeuxs">IF(Indicateurs!$W$35=TRUE,Indicateurs!$B$35:$N$35,0)</definedName>
    <definedName name="INQns">IF(Indicateurs!$W$26=TRUE,Indicateurs!$B$26:$N$26,0)</definedName>
    <definedName name="INQtp">IF(Indicateurs!$W$16=TRUE,Indicateurs!$B$16:$N$16,0)</definedName>
    <definedName name="NdeuxScinq">IF(Lignes!$X$35=TRUE,Lignes!$X$3:$X$15,0)</definedName>
    <definedName name="NdeuxSquatre">IF(Lignes!$R$35=TRUE,Lignes!$R$3:$R$15,0)</definedName>
    <definedName name="NdeuxSsix">IF(Lignes!$F$35=TRUE,Lignes!$F$3:$F$15,0)</definedName>
    <definedName name="NdeuxStrois">IF(Lignes!$L$35=TRUE,Lignes!$L$3:$L$15,0)</definedName>
    <definedName name="NScinq">IF(Lignes!$W$35=TRUE,Lignes!$W$3:$W$15,0)</definedName>
    <definedName name="NSquatre">IF(Lignes!$Q$35=TRUE,Lignes!$Q$3:$Q$15,0)</definedName>
    <definedName name="NSsix">IF(Lignes!$E$35=TRUE,Lignes!$E$3:$E$15,0)</definedName>
    <definedName name="NStrois">IF(Lignes!$K$35=TRUE,Lignes!$K$3:$K$15,0)</definedName>
    <definedName name="PMPcinq">IF(Lignes!$U$35=TRUE,Lignes!$U$3:$U$15,0)</definedName>
    <definedName name="PMPquatre">IF(Lignes!$O$35=TRUE,Lignes!$O$3:$O$15,0)</definedName>
    <definedName name="PMPsix">IF(Lignes!$C$35=TRUE,Lignes!$C$3:$C$15,0)</definedName>
    <definedName name="PMPtrois">IF(Lignes!$I$35=TRUE,Lignes!$I$3:$I$15,0)</definedName>
    <definedName name="QUATREcp">IF(Indicateurs!$W$5=TRUE,Indicateurs!$B$5:$N$5,0)</definedName>
    <definedName name="QUATREndeuxs">IF(Indicateurs!$W$34=TRUE,Indicateurs!$B$34:$N$34,0)</definedName>
    <definedName name="QUATREns">IF(Indicateurs!$W$25=TRUE,Indicateurs!$B$25:$N$25,0)</definedName>
    <definedName name="QUATREtp">IF(Indicateurs!$W$15=TRUE,Indicateurs!$B$15:$N$15,0)</definedName>
    <definedName name="SIXcp">IF(Indicateurs!$W$3=TRUE,Indicateurs!$B$3:$N$3,0)</definedName>
    <definedName name="SIXndeuxs">IF(Indicateurs!$W$32=TRUE,Indicateurs!$B$32:$N$32,0)</definedName>
    <definedName name="SIXns">IF(Indicateurs!$W$23=TRUE,Indicateurs!$B$23:$N$23,0)</definedName>
    <definedName name="SIXtp">IF(Indicateurs!$W$13=TRUE,Indicateurs!$B$13:$N$13,0)</definedName>
    <definedName name="Tcp">IF(Lignes!$AA$35=TRUE,Lignes!$AA$3:$AA$15,0)</definedName>
    <definedName name="Tndeuxs">IF(Lignes!$AD$35=TRUE,Lignes!$AD$3:$AD$15,0)</definedName>
    <definedName name="Tns">IF(Lignes!$AC$35=TRUE,Lignes!$AC$3:$AC$15,0)</definedName>
    <definedName name="TPcinq">IF(Lignes!$V$35=TRUE,Lignes!$V$3:$V$15,0)</definedName>
    <definedName name="TPquatre">IF(Lignes!$P$35=TRUE,Lignes!$P$3:$P$15,0)</definedName>
    <definedName name="TPsix">IF(Lignes!$D$35=TRUE,Lignes!$D$3:$D$15,0)</definedName>
    <definedName name="TPtrois">IF(Lignes!$J$35=TRUE,Lignes!$J$3:$J$15,0)</definedName>
    <definedName name="TROIScp">IF(Indicateurs!$W$4=TRUE,Indicateurs!$B$4:$N$4,0)</definedName>
    <definedName name="TROISndeuxs">IF(Indicateurs!$W$33=TRUE,Indicateurs!$B$33:$N$33,0)</definedName>
    <definedName name="TROISns">IF(Indicateurs!$W$24=TRUE,Indicateurs!$B$24:$N$24,0)</definedName>
    <definedName name="TROIStp">IF(Indicateurs!$W$14=TRUE,Indicateurs!$B$14:$N$14,0)</definedName>
    <definedName name="Ttp">IF(Lignes!$AB$35=TRUE,Lignes!$AB$3:$AB$15,0)</definedName>
  </definedNames>
  <calcPr calcId="145621"/>
</workbook>
</file>

<file path=xl/calcChain.xml><?xml version="1.0" encoding="utf-8"?>
<calcChain xmlns="http://schemas.openxmlformats.org/spreadsheetml/2006/main">
  <c r="AD15" i="1" l="1"/>
  <c r="AD14" i="1"/>
  <c r="AD13" i="1"/>
  <c r="AD12" i="1"/>
  <c r="AD11" i="1"/>
  <c r="AC15" i="1"/>
  <c r="AC14" i="1"/>
  <c r="AC13" i="1"/>
  <c r="AC12" i="1"/>
  <c r="AC11" i="1"/>
  <c r="AB15" i="1"/>
  <c r="AB14" i="1"/>
  <c r="AB13" i="1"/>
  <c r="AB12" i="1"/>
  <c r="AB11" i="1"/>
  <c r="AA15" i="1"/>
  <c r="AA14" i="1"/>
  <c r="AA13" i="1"/>
  <c r="AA12" i="1"/>
  <c r="AA11" i="1"/>
  <c r="AD10" i="1"/>
  <c r="AC10" i="1"/>
  <c r="AB10" i="1"/>
  <c r="AA10" i="1"/>
  <c r="AD9" i="1"/>
  <c r="AC9" i="1"/>
  <c r="AB9" i="1"/>
  <c r="AA9" i="1"/>
  <c r="AD8" i="1"/>
  <c r="AC8" i="1"/>
  <c r="AB8" i="1"/>
  <c r="AA8" i="1"/>
  <c r="AD7" i="1"/>
  <c r="AC7" i="1"/>
  <c r="AB7" i="1"/>
  <c r="AA7" i="1"/>
  <c r="AD6" i="1"/>
  <c r="AC6" i="1"/>
  <c r="AB6" i="1"/>
  <c r="AA6" i="1"/>
  <c r="AD5" i="1"/>
  <c r="AC5" i="1"/>
  <c r="AB5" i="1"/>
  <c r="AA5" i="1"/>
  <c r="AD4" i="1"/>
  <c r="AC4" i="1"/>
  <c r="AB4" i="1"/>
  <c r="AA4" i="1"/>
  <c r="AD3" i="1"/>
  <c r="AC3" i="1"/>
  <c r="AB3" i="1"/>
  <c r="AA3" i="1"/>
  <c r="C3" i="1" l="1"/>
  <c r="B3" i="2"/>
  <c r="A15" i="1" l="1"/>
  <c r="A14" i="1"/>
  <c r="A13" i="1"/>
  <c r="A12" i="1"/>
  <c r="A11" i="1" l="1"/>
  <c r="A10" i="1"/>
  <c r="A9" i="1"/>
  <c r="A8" i="1"/>
  <c r="A7" i="1"/>
  <c r="A6" i="1"/>
  <c r="A5" i="1"/>
  <c r="A4" i="1"/>
  <c r="A3" i="1" l="1"/>
  <c r="N35" i="2" l="1"/>
  <c r="M35" i="2"/>
  <c r="L35" i="2"/>
  <c r="K35" i="2"/>
  <c r="J35" i="2"/>
  <c r="I35" i="2"/>
  <c r="H35" i="2"/>
  <c r="G35" i="2"/>
  <c r="F35" i="2"/>
  <c r="E35" i="2"/>
  <c r="D35" i="2"/>
  <c r="C35" i="2"/>
  <c r="B35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N26" i="2"/>
  <c r="M26" i="2"/>
  <c r="L26" i="2"/>
  <c r="K26" i="2"/>
  <c r="J26" i="2"/>
  <c r="I26" i="2"/>
  <c r="H26" i="2"/>
  <c r="G26" i="2"/>
  <c r="F26" i="2"/>
  <c r="E26" i="2"/>
  <c r="D26" i="2"/>
  <c r="C26" i="2"/>
  <c r="B26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N6" i="2"/>
  <c r="M6" i="2"/>
  <c r="L6" i="2"/>
  <c r="K6" i="2"/>
  <c r="J6" i="2"/>
  <c r="I6" i="2"/>
  <c r="H6" i="2"/>
  <c r="G6" i="2"/>
  <c r="F6" i="2"/>
  <c r="E6" i="2"/>
  <c r="D6" i="2"/>
  <c r="C6" i="2"/>
  <c r="B6" i="2"/>
  <c r="N5" i="2"/>
  <c r="M5" i="2"/>
  <c r="L5" i="2"/>
  <c r="K5" i="2"/>
  <c r="J5" i="2"/>
  <c r="I5" i="2"/>
  <c r="H5" i="2"/>
  <c r="G5" i="2"/>
  <c r="F5" i="2"/>
  <c r="E5" i="2"/>
  <c r="D5" i="2"/>
  <c r="C5" i="2"/>
  <c r="B5" i="2"/>
  <c r="N4" i="2"/>
  <c r="M4" i="2"/>
  <c r="L4" i="2"/>
  <c r="K4" i="2"/>
  <c r="J4" i="2"/>
  <c r="I4" i="2"/>
  <c r="H4" i="2"/>
  <c r="G4" i="2"/>
  <c r="F4" i="2"/>
  <c r="E4" i="2"/>
  <c r="D4" i="2"/>
  <c r="C4" i="2"/>
  <c r="B4" i="2"/>
  <c r="N3" i="2"/>
  <c r="M3" i="2"/>
  <c r="L3" i="2"/>
  <c r="K3" i="2"/>
  <c r="J3" i="2"/>
  <c r="I3" i="2"/>
  <c r="H3" i="2"/>
  <c r="G3" i="2"/>
  <c r="F3" i="2"/>
  <c r="E3" i="2"/>
  <c r="D3" i="2"/>
  <c r="C3" i="2"/>
  <c r="X15" i="1"/>
  <c r="W15" i="1"/>
  <c r="V15" i="1"/>
  <c r="U15" i="1"/>
  <c r="X14" i="1"/>
  <c r="W14" i="1"/>
  <c r="V14" i="1"/>
  <c r="U14" i="1"/>
  <c r="X13" i="1"/>
  <c r="W13" i="1"/>
  <c r="V13" i="1"/>
  <c r="U13" i="1"/>
  <c r="X12" i="1"/>
  <c r="W12" i="1"/>
  <c r="V12" i="1"/>
  <c r="U12" i="1"/>
  <c r="X11" i="1"/>
  <c r="W11" i="1"/>
  <c r="V11" i="1"/>
  <c r="U11" i="1"/>
  <c r="X10" i="1"/>
  <c r="W10" i="1"/>
  <c r="V10" i="1"/>
  <c r="U10" i="1"/>
  <c r="X9" i="1"/>
  <c r="W9" i="1"/>
  <c r="V9" i="1"/>
  <c r="U9" i="1"/>
  <c r="X8" i="1"/>
  <c r="W8" i="1"/>
  <c r="V8" i="1"/>
  <c r="U8" i="1"/>
  <c r="X7" i="1"/>
  <c r="W7" i="1"/>
  <c r="V7" i="1"/>
  <c r="U7" i="1"/>
  <c r="X6" i="1"/>
  <c r="W6" i="1"/>
  <c r="V6" i="1"/>
  <c r="U6" i="1"/>
  <c r="X5" i="1"/>
  <c r="W5" i="1"/>
  <c r="V5" i="1"/>
  <c r="U5" i="1"/>
  <c r="X4" i="1"/>
  <c r="W4" i="1"/>
  <c r="V4" i="1"/>
  <c r="U4" i="1"/>
  <c r="X3" i="1"/>
  <c r="W3" i="1"/>
  <c r="V3" i="1"/>
  <c r="U3" i="1"/>
  <c r="R15" i="1"/>
  <c r="Q15" i="1"/>
  <c r="P15" i="1"/>
  <c r="O15" i="1"/>
  <c r="R14" i="1"/>
  <c r="Q14" i="1"/>
  <c r="P14" i="1"/>
  <c r="O14" i="1"/>
  <c r="R13" i="1"/>
  <c r="Q13" i="1"/>
  <c r="P13" i="1"/>
  <c r="O13" i="1"/>
  <c r="R12" i="1"/>
  <c r="Q12" i="1"/>
  <c r="P12" i="1"/>
  <c r="O12" i="1"/>
  <c r="R11" i="1"/>
  <c r="Q11" i="1"/>
  <c r="P11" i="1"/>
  <c r="O11" i="1"/>
  <c r="R10" i="1"/>
  <c r="Q10" i="1"/>
  <c r="P10" i="1"/>
  <c r="O10" i="1"/>
  <c r="R9" i="1"/>
  <c r="Q9" i="1"/>
  <c r="P9" i="1"/>
  <c r="O9" i="1"/>
  <c r="R8" i="1"/>
  <c r="Q8" i="1"/>
  <c r="P8" i="1"/>
  <c r="O8" i="1"/>
  <c r="R7" i="1"/>
  <c r="Q7" i="1"/>
  <c r="P7" i="1"/>
  <c r="O7" i="1"/>
  <c r="R6" i="1"/>
  <c r="Q6" i="1"/>
  <c r="P6" i="1"/>
  <c r="O6" i="1"/>
  <c r="R5" i="1"/>
  <c r="Q5" i="1"/>
  <c r="P5" i="1"/>
  <c r="O5" i="1"/>
  <c r="R4" i="1"/>
  <c r="Q4" i="1"/>
  <c r="P4" i="1"/>
  <c r="O4" i="1"/>
  <c r="R3" i="1"/>
  <c r="Q3" i="1"/>
  <c r="P3" i="1"/>
  <c r="O3" i="1"/>
  <c r="L15" i="1"/>
  <c r="K15" i="1"/>
  <c r="J15" i="1"/>
  <c r="I15" i="1"/>
  <c r="L14" i="1"/>
  <c r="K14" i="1"/>
  <c r="J14" i="1"/>
  <c r="I14" i="1"/>
  <c r="L13" i="1"/>
  <c r="K13" i="1"/>
  <c r="J13" i="1"/>
  <c r="I13" i="1"/>
  <c r="L12" i="1"/>
  <c r="K12" i="1"/>
  <c r="J12" i="1"/>
  <c r="I12" i="1"/>
  <c r="L11" i="1"/>
  <c r="K11" i="1"/>
  <c r="J11" i="1"/>
  <c r="I11" i="1"/>
  <c r="L10" i="1"/>
  <c r="K10" i="1"/>
  <c r="J10" i="1"/>
  <c r="I10" i="1"/>
  <c r="L9" i="1"/>
  <c r="K9" i="1"/>
  <c r="J9" i="1"/>
  <c r="I9" i="1"/>
  <c r="L8" i="1"/>
  <c r="K8" i="1"/>
  <c r="J8" i="1"/>
  <c r="I8" i="1"/>
  <c r="L7" i="1"/>
  <c r="K7" i="1"/>
  <c r="J7" i="1"/>
  <c r="I7" i="1"/>
  <c r="L6" i="1"/>
  <c r="K6" i="1"/>
  <c r="J6" i="1"/>
  <c r="I6" i="1"/>
  <c r="L5" i="1"/>
  <c r="K5" i="1"/>
  <c r="J5" i="1"/>
  <c r="I5" i="1"/>
  <c r="L4" i="1"/>
  <c r="K4" i="1"/>
  <c r="J4" i="1"/>
  <c r="I4" i="1"/>
  <c r="L3" i="1"/>
  <c r="K3" i="1"/>
  <c r="J3" i="1"/>
  <c r="I3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F5" i="1"/>
  <c r="E5" i="1"/>
  <c r="D5" i="1"/>
  <c r="C5" i="1"/>
  <c r="F4" i="1"/>
  <c r="E4" i="1"/>
  <c r="D4" i="1"/>
  <c r="C4" i="1"/>
  <c r="F3" i="1"/>
  <c r="E3" i="1"/>
  <c r="D3" i="1"/>
</calcChain>
</file>

<file path=xl/sharedStrings.xml><?xml version="1.0" encoding="utf-8"?>
<sst xmlns="http://schemas.openxmlformats.org/spreadsheetml/2006/main" count="46" uniqueCount="10">
  <si>
    <t>L6</t>
  </si>
  <si>
    <t>Création PMP</t>
  </si>
  <si>
    <t>Transfert prod</t>
  </si>
  <si>
    <t>Niv2 SAP</t>
  </si>
  <si>
    <t>Nomenclatures SAP</t>
  </si>
  <si>
    <t>L3</t>
  </si>
  <si>
    <t>L4</t>
  </si>
  <si>
    <t>L5</t>
  </si>
  <si>
    <t>Liens hypertextes pour mise à jour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</si>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</sst>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17" fontId="0" fillId="0" borderId="7" xfId="0" applyNumberFormat="1" applyBorder="1"/>
    <xf numFmtId="0" fontId="2" fillId="0" borderId="10" xfId="1" applyBorder="1"/>
    <xf numFmtId="0" fontId="2" fillId="0" borderId="11" xfId="1" applyBorder="1"/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7" fontId="0" fillId="0" borderId="5" xfId="0" applyNumberFormat="1" applyBorder="1"/>
    <xf numFmtId="9" fontId="0" fillId="0" borderId="15" xfId="2" applyFont="1" applyBorder="1" applyAlignment="1">
      <alignment horizontal="center" vertical="center"/>
    </xf>
    <xf numFmtId="9" fontId="0" fillId="0" borderId="16" xfId="2" applyFont="1" applyBorder="1" applyAlignment="1">
      <alignment horizontal="center" vertical="center"/>
    </xf>
    <xf numFmtId="9" fontId="0" fillId="0" borderId="17" xfId="2" applyFont="1" applyBorder="1" applyAlignment="1">
      <alignment horizontal="center" vertical="center"/>
    </xf>
    <xf numFmtId="9" fontId="0" fillId="0" borderId="19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9" fontId="0" fillId="0" borderId="21" xfId="2" applyFont="1" applyBorder="1" applyAlignment="1">
      <alignment horizontal="center" vertical="center"/>
    </xf>
    <xf numFmtId="9" fontId="0" fillId="0" borderId="12" xfId="2" applyFont="1" applyBorder="1" applyAlignment="1">
      <alignment horizontal="center" vertical="center"/>
    </xf>
    <xf numFmtId="9" fontId="0" fillId="0" borderId="13" xfId="2" applyFont="1" applyBorder="1" applyAlignment="1">
      <alignment horizontal="center" vertical="center"/>
    </xf>
    <xf numFmtId="9" fontId="0" fillId="0" borderId="4" xfId="2" applyFon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9" fontId="0" fillId="0" borderId="23" xfId="2" applyFont="1" applyBorder="1" applyAlignment="1">
      <alignment horizontal="center" vertical="center"/>
    </xf>
    <xf numFmtId="9" fontId="0" fillId="0" borderId="24" xfId="2" applyFont="1" applyBorder="1" applyAlignment="1">
      <alignment horizontal="center" vertical="center"/>
    </xf>
    <xf numFmtId="9" fontId="0" fillId="0" borderId="25" xfId="2" applyFont="1" applyBorder="1" applyAlignment="1">
      <alignment horizontal="center" vertical="center"/>
    </xf>
    <xf numFmtId="9" fontId="0" fillId="0" borderId="26" xfId="2" applyFont="1" applyBorder="1" applyAlignment="1">
      <alignment horizontal="center" vertical="center"/>
    </xf>
    <xf numFmtId="9" fontId="0" fillId="0" borderId="16" xfId="2" quotePrefix="1" applyFont="1" applyBorder="1" applyAlignment="1">
      <alignment horizontal="center" vertical="center"/>
    </xf>
    <xf numFmtId="9" fontId="0" fillId="0" borderId="20" xfId="2" quotePrefix="1" applyFont="1" applyBorder="1" applyAlignment="1">
      <alignment horizontal="center" vertical="center"/>
    </xf>
    <xf numFmtId="9" fontId="0" fillId="0" borderId="27" xfId="2" applyFont="1" applyBorder="1"/>
    <xf numFmtId="9" fontId="0" fillId="0" borderId="16" xfId="2" applyFont="1" applyBorder="1"/>
    <xf numFmtId="9" fontId="0" fillId="0" borderId="22" xfId="2" applyFont="1" applyBorder="1"/>
    <xf numFmtId="9" fontId="0" fillId="0" borderId="28" xfId="2" applyFont="1" applyBorder="1"/>
    <xf numFmtId="9" fontId="0" fillId="0" borderId="20" xfId="2" applyFont="1" applyBorder="1"/>
    <xf numFmtId="9" fontId="0" fillId="0" borderId="23" xfId="2" applyFont="1" applyBorder="1"/>
    <xf numFmtId="9" fontId="0" fillId="0" borderId="29" xfId="2" applyFont="1" applyBorder="1"/>
    <xf numFmtId="9" fontId="0" fillId="0" borderId="25" xfId="2" applyFont="1" applyBorder="1"/>
    <xf numFmtId="9" fontId="0" fillId="0" borderId="26" xfId="2" applyFont="1" applyBorder="1"/>
    <xf numFmtId="9" fontId="0" fillId="0" borderId="28" xfId="2" quotePrefix="1" applyFont="1" applyBorder="1"/>
    <xf numFmtId="9" fontId="0" fillId="0" borderId="20" xfId="2" quotePrefix="1" applyFont="1" applyBorder="1"/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L6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Lignes!$C$2</c:f>
              <c:strCache>
                <c:ptCount val="1"/>
                <c:pt idx="0">
                  <c:v>Création PMP</c:v>
                </c:pt>
              </c:strCache>
            </c:strRef>
          </c:tx>
          <c:marker>
            <c:symbol val="none"/>
          </c:marker>
          <c:cat>
            <c:numRef>
              <c:f>Lignes!$B$3:$B$15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[0]!PMPsix</c:f>
              <c:numCache>
                <c:formatCode>0%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0.96551724137931039</c:v>
                </c:pt>
                <c:pt idx="7">
                  <c:v>1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Lignes!$D$2</c:f>
              <c:strCache>
                <c:ptCount val="1"/>
                <c:pt idx="0">
                  <c:v>Transfert prod</c:v>
                </c:pt>
              </c:strCache>
            </c:strRef>
          </c:tx>
          <c:marker>
            <c:symbol val="none"/>
          </c:marker>
          <c:cat>
            <c:numRef>
              <c:f>Lignes!$B$3:$B$15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[0]!TPsix</c:f>
              <c:numCache>
                <c:formatCode>0%</c:formatCode>
                <c:ptCount val="13"/>
                <c:pt idx="0">
                  <c:v>0</c:v>
                </c:pt>
                <c:pt idx="1">
                  <c:v>0.16</c:v>
                </c:pt>
                <c:pt idx="2">
                  <c:v>0.16</c:v>
                </c:pt>
                <c:pt idx="3">
                  <c:v>0.16</c:v>
                </c:pt>
                <c:pt idx="4">
                  <c:v>0.16</c:v>
                </c:pt>
                <c:pt idx="5">
                  <c:v>0.16</c:v>
                </c:pt>
                <c:pt idx="6">
                  <c:v>0.37931034482758619</c:v>
                </c:pt>
                <c:pt idx="7">
                  <c:v>0.37931034482758619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Lignes!$E$2</c:f>
              <c:strCache>
                <c:ptCount val="1"/>
                <c:pt idx="0">
                  <c:v>Nomenclatures SAP</c:v>
                </c:pt>
              </c:strCache>
            </c:strRef>
          </c:tx>
          <c:marker>
            <c:symbol val="none"/>
          </c:marker>
          <c:cat>
            <c:numRef>
              <c:f>Lignes!$B$3:$B$15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[0]!NSsix</c:f>
              <c:numCache>
                <c:formatCode>0%</c:formatCode>
                <c:ptCount val="13"/>
                <c:pt idx="0">
                  <c:v>0.10640000000000001</c:v>
                </c:pt>
                <c:pt idx="1">
                  <c:v>0.1464</c:v>
                </c:pt>
                <c:pt idx="2">
                  <c:v>0.1464</c:v>
                </c:pt>
                <c:pt idx="3">
                  <c:v>0.1464</c:v>
                </c:pt>
                <c:pt idx="4">
                  <c:v>0.1464</c:v>
                </c:pt>
                <c:pt idx="5">
                  <c:v>0.1464</c:v>
                </c:pt>
                <c:pt idx="6">
                  <c:v>0.12620689655172415</c:v>
                </c:pt>
                <c:pt idx="7">
                  <c:v>0.12620689655172415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Lignes!$F$2</c:f>
              <c:strCache>
                <c:ptCount val="1"/>
                <c:pt idx="0">
                  <c:v>Niv2 SAP</c:v>
                </c:pt>
              </c:strCache>
            </c:strRef>
          </c:tx>
          <c:marker>
            <c:symbol val="none"/>
          </c:marker>
          <c:cat>
            <c:numRef>
              <c:f>Lignes!$B$3:$B$15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[0]!NdeuxSsix</c:f>
              <c:numCache>
                <c:formatCode>0%</c:formatCode>
                <c:ptCount val="13"/>
                <c:pt idx="0">
                  <c:v>0</c:v>
                </c:pt>
                <c:pt idx="1">
                  <c:v>0.08</c:v>
                </c:pt>
                <c:pt idx="2">
                  <c:v>0.08</c:v>
                </c:pt>
                <c:pt idx="3">
                  <c:v>0.08</c:v>
                </c:pt>
                <c:pt idx="4">
                  <c:v>0.08</c:v>
                </c:pt>
                <c:pt idx="5">
                  <c:v>0.08</c:v>
                </c:pt>
                <c:pt idx="6">
                  <c:v>6.8965517241379309E-2</c:v>
                </c:pt>
                <c:pt idx="7">
                  <c:v>6.8965517241379309E-2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474752"/>
        <c:axId val="44476288"/>
      </c:lineChart>
      <c:dateAx>
        <c:axId val="4447475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44476288"/>
        <c:crosses val="autoZero"/>
        <c:auto val="1"/>
        <c:lblOffset val="100"/>
        <c:baseTimeUnit val="months"/>
      </c:dateAx>
      <c:valAx>
        <c:axId val="44476288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4474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L3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Lignes!$I$2</c:f>
              <c:strCache>
                <c:ptCount val="1"/>
                <c:pt idx="0">
                  <c:v>Création PMP</c:v>
                </c:pt>
              </c:strCache>
            </c:strRef>
          </c:tx>
          <c:marker>
            <c:symbol val="none"/>
          </c:marker>
          <c:cat>
            <c:numRef>
              <c:f>Lignes!$H$3:$H$15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[0]!PMPtrois</c:f>
              <c:numCache>
                <c:formatCode>0%</c:formatCode>
                <c:ptCount val="13"/>
                <c:pt idx="0">
                  <c:v>0.42857142857142855</c:v>
                </c:pt>
                <c:pt idx="1">
                  <c:v>0.5714285714285714</c:v>
                </c:pt>
                <c:pt idx="2">
                  <c:v>0.5714285714285714</c:v>
                </c:pt>
                <c:pt idx="3">
                  <c:v>0.5714285714285714</c:v>
                </c:pt>
                <c:pt idx="4">
                  <c:v>0.5714285714285714</c:v>
                </c:pt>
                <c:pt idx="5">
                  <c:v>0.5714285714285714</c:v>
                </c:pt>
                <c:pt idx="6">
                  <c:v>0.6428571428571429</c:v>
                </c:pt>
                <c:pt idx="7">
                  <c:v>0.93181818181818177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Lignes!$J$2</c:f>
              <c:strCache>
                <c:ptCount val="1"/>
                <c:pt idx="0">
                  <c:v>Transfert prod</c:v>
                </c:pt>
              </c:strCache>
            </c:strRef>
          </c:tx>
          <c:marker>
            <c:symbol val="none"/>
          </c:marker>
          <c:cat>
            <c:numRef>
              <c:f>Lignes!$H$3:$H$15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[0]!TPtrois</c:f>
              <c:numCache>
                <c:formatCode>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0.14285714285714285</c:v>
                </c:pt>
                <c:pt idx="7">
                  <c:v>0.22727272727272727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Lignes!$K$2</c:f>
              <c:strCache>
                <c:ptCount val="1"/>
                <c:pt idx="0">
                  <c:v>Nomenclatures SAP</c:v>
                </c:pt>
              </c:strCache>
            </c:strRef>
          </c:tx>
          <c:marker>
            <c:symbol val="none"/>
          </c:marker>
          <c:cat>
            <c:numRef>
              <c:f>Lignes!$H$3:$H$15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[0]!NStrois</c:f>
              <c:numCache>
                <c:formatCode>0%</c:formatCode>
                <c:ptCount val="13"/>
                <c:pt idx="0">
                  <c:v>4.7619047619047616E-2</c:v>
                </c:pt>
                <c:pt idx="1">
                  <c:v>9.4761904761904756E-2</c:v>
                </c:pt>
                <c:pt idx="2">
                  <c:v>9.4761904761904756E-2</c:v>
                </c:pt>
                <c:pt idx="3">
                  <c:v>9.4761904761904756E-2</c:v>
                </c:pt>
                <c:pt idx="4">
                  <c:v>9.4761904761904756E-2</c:v>
                </c:pt>
                <c:pt idx="5">
                  <c:v>9.4761904761904756E-2</c:v>
                </c:pt>
                <c:pt idx="6">
                  <c:v>9.4761904761904756E-2</c:v>
                </c:pt>
                <c:pt idx="7">
                  <c:v>9.0454545454545454E-2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Lignes!$L$2</c:f>
              <c:strCache>
                <c:ptCount val="1"/>
                <c:pt idx="0">
                  <c:v>Niv2 SAP</c:v>
                </c:pt>
              </c:strCache>
            </c:strRef>
          </c:tx>
          <c:marker>
            <c:symbol val="none"/>
          </c:marker>
          <c:cat>
            <c:numRef>
              <c:f>Lignes!$H$3:$H$15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[0]!NdeuxStrois</c:f>
              <c:numCache>
                <c:formatCode>0%</c:formatCode>
                <c:ptCount val="13"/>
                <c:pt idx="0">
                  <c:v>0</c:v>
                </c:pt>
                <c:pt idx="1">
                  <c:v>0.23809523809523808</c:v>
                </c:pt>
                <c:pt idx="2">
                  <c:v>0.23809523809523808</c:v>
                </c:pt>
                <c:pt idx="3">
                  <c:v>0.23809523809523808</c:v>
                </c:pt>
                <c:pt idx="4">
                  <c:v>0.23809523809523808</c:v>
                </c:pt>
                <c:pt idx="5">
                  <c:v>0.23809523809523808</c:v>
                </c:pt>
                <c:pt idx="6">
                  <c:v>0.23809523809523808</c:v>
                </c:pt>
                <c:pt idx="7">
                  <c:v>0.22727272727272727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672512"/>
        <c:axId val="44674432"/>
      </c:lineChart>
      <c:dateAx>
        <c:axId val="4467251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44674432"/>
        <c:crosses val="autoZero"/>
        <c:auto val="1"/>
        <c:lblOffset val="100"/>
        <c:baseTimeUnit val="months"/>
      </c:dateAx>
      <c:valAx>
        <c:axId val="44674432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46725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L4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Lignes!$O$2</c:f>
              <c:strCache>
                <c:ptCount val="1"/>
                <c:pt idx="0">
                  <c:v>Création PMP</c:v>
                </c:pt>
              </c:strCache>
            </c:strRef>
          </c:tx>
          <c:marker>
            <c:symbol val="none"/>
          </c:marker>
          <c:cat>
            <c:numRef>
              <c:f>Lignes!$N$3:$N$15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[0]!PMPquatre</c:f>
              <c:numCache>
                <c:formatCode>0%</c:formatCode>
                <c:ptCount val="13"/>
                <c:pt idx="0">
                  <c:v>0.88888888888888884</c:v>
                </c:pt>
                <c:pt idx="1">
                  <c:v>0.88888888888888884</c:v>
                </c:pt>
                <c:pt idx="2">
                  <c:v>0.88888888888888884</c:v>
                </c:pt>
                <c:pt idx="3">
                  <c:v>0.88888888888888884</c:v>
                </c:pt>
                <c:pt idx="4">
                  <c:v>0.88888888888888884</c:v>
                </c:pt>
                <c:pt idx="5">
                  <c:v>0.88888888888888884</c:v>
                </c:pt>
                <c:pt idx="6">
                  <c:v>1</c:v>
                </c:pt>
                <c:pt idx="7">
                  <c:v>1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Lignes!$P$2</c:f>
              <c:strCache>
                <c:ptCount val="1"/>
                <c:pt idx="0">
                  <c:v>Transfert prod</c:v>
                </c:pt>
              </c:strCache>
            </c:strRef>
          </c:tx>
          <c:marker>
            <c:symbol val="none"/>
          </c:marker>
          <c:cat>
            <c:numRef>
              <c:f>Lignes!$N$3:$N$15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[0]!TPquatre</c:f>
              <c:numCache>
                <c:formatCode>0%</c:formatCode>
                <c:ptCount val="13"/>
                <c:pt idx="0">
                  <c:v>0.16666666666666666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1</c:v>
                </c:pt>
                <c:pt idx="7">
                  <c:v>1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Lignes!$Q$2</c:f>
              <c:strCache>
                <c:ptCount val="1"/>
                <c:pt idx="0">
                  <c:v>Nomenclatures SAP</c:v>
                </c:pt>
              </c:strCache>
            </c:strRef>
          </c:tx>
          <c:marker>
            <c:symbol val="none"/>
          </c:marker>
          <c:cat>
            <c:numRef>
              <c:f>Lignes!$N$3:$N$15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[0]!NSquatre</c:f>
              <c:numCache>
                <c:formatCode>0%</c:formatCode>
                <c:ptCount val="13"/>
                <c:pt idx="0">
                  <c:v>0.1111111111111111</c:v>
                </c:pt>
                <c:pt idx="1">
                  <c:v>0.12944444444444445</c:v>
                </c:pt>
                <c:pt idx="2">
                  <c:v>0.12944444444444445</c:v>
                </c:pt>
                <c:pt idx="3">
                  <c:v>0.12944444444444445</c:v>
                </c:pt>
                <c:pt idx="4">
                  <c:v>0.12944444444444445</c:v>
                </c:pt>
                <c:pt idx="5">
                  <c:v>0.12944444444444445</c:v>
                </c:pt>
                <c:pt idx="6">
                  <c:v>0.13705882352941176</c:v>
                </c:pt>
                <c:pt idx="7">
                  <c:v>0.13705882352941176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Lignes!$R$2</c:f>
              <c:strCache>
                <c:ptCount val="1"/>
                <c:pt idx="0">
                  <c:v>Niv2 SAP</c:v>
                </c:pt>
              </c:strCache>
            </c:strRef>
          </c:tx>
          <c:marker>
            <c:symbol val="none"/>
          </c:marker>
          <c:cat>
            <c:numRef>
              <c:f>Lignes!$N$3:$N$15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[0]!NdeuxSquatre</c:f>
              <c:numCache>
                <c:formatCode>0%</c:formatCode>
                <c:ptCount val="13"/>
                <c:pt idx="0">
                  <c:v>0</c:v>
                </c:pt>
                <c:pt idx="1">
                  <c:v>0.22222222222222221</c:v>
                </c:pt>
                <c:pt idx="2">
                  <c:v>0.22222222222222221</c:v>
                </c:pt>
                <c:pt idx="3">
                  <c:v>0.22222222222222221</c:v>
                </c:pt>
                <c:pt idx="4">
                  <c:v>0.22222222222222221</c:v>
                </c:pt>
                <c:pt idx="5">
                  <c:v>0.22222222222222221</c:v>
                </c:pt>
                <c:pt idx="6">
                  <c:v>0.23529411764705882</c:v>
                </c:pt>
                <c:pt idx="7">
                  <c:v>0.23529411764705882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797952"/>
        <c:axId val="44799488"/>
      </c:lineChart>
      <c:dateAx>
        <c:axId val="4479795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44799488"/>
        <c:crosses val="autoZero"/>
        <c:auto val="1"/>
        <c:lblOffset val="100"/>
        <c:baseTimeUnit val="months"/>
      </c:dateAx>
      <c:valAx>
        <c:axId val="44799488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47979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L5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Lignes!$U$2</c:f>
              <c:strCache>
                <c:ptCount val="1"/>
                <c:pt idx="0">
                  <c:v>Création PMP</c:v>
                </c:pt>
              </c:strCache>
            </c:strRef>
          </c:tx>
          <c:marker>
            <c:symbol val="none"/>
          </c:marker>
          <c:cat>
            <c:numRef>
              <c:f>Lignes!$T$3:$T$15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[0]!PMPcinq</c:f>
              <c:numCache>
                <c:formatCode>0%</c:formatCode>
                <c:ptCount val="13"/>
                <c:pt idx="0">
                  <c:v>0.63888888888888884</c:v>
                </c:pt>
                <c:pt idx="1">
                  <c:v>0.65277777777777779</c:v>
                </c:pt>
                <c:pt idx="2">
                  <c:v>0.65277777777777779</c:v>
                </c:pt>
                <c:pt idx="3">
                  <c:v>0.65277777777777779</c:v>
                </c:pt>
                <c:pt idx="4">
                  <c:v>0.65277777777777779</c:v>
                </c:pt>
                <c:pt idx="5">
                  <c:v>0.70833333333333337</c:v>
                </c:pt>
                <c:pt idx="6">
                  <c:v>0.72222222222222221</c:v>
                </c:pt>
                <c:pt idx="7">
                  <c:v>0.82352941176470584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Lignes!$V$2</c:f>
              <c:strCache>
                <c:ptCount val="1"/>
                <c:pt idx="0">
                  <c:v>Transfert prod</c:v>
                </c:pt>
              </c:strCache>
            </c:strRef>
          </c:tx>
          <c:marker>
            <c:symbol val="none"/>
          </c:marker>
          <c:cat>
            <c:numRef>
              <c:f>Lignes!$T$3:$T$15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[0]!TPcinq</c:f>
              <c:numCache>
                <c:formatCode>0%</c:formatCode>
                <c:ptCount val="13"/>
                <c:pt idx="0">
                  <c:v>0.27777777777777779</c:v>
                </c:pt>
                <c:pt idx="1">
                  <c:v>0.61111111111111116</c:v>
                </c:pt>
                <c:pt idx="2">
                  <c:v>0.61111111111111116</c:v>
                </c:pt>
                <c:pt idx="3">
                  <c:v>0.61111111111111116</c:v>
                </c:pt>
                <c:pt idx="4">
                  <c:v>0.61111111111111116</c:v>
                </c:pt>
                <c:pt idx="5">
                  <c:v>0.61111111111111116</c:v>
                </c:pt>
                <c:pt idx="6">
                  <c:v>0.72222222222222221</c:v>
                </c:pt>
                <c:pt idx="7">
                  <c:v>0.82352941176470584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Lignes!$W$2</c:f>
              <c:strCache>
                <c:ptCount val="1"/>
                <c:pt idx="0">
                  <c:v>Nomenclatures SAP</c:v>
                </c:pt>
              </c:strCache>
            </c:strRef>
          </c:tx>
          <c:marker>
            <c:symbol val="none"/>
          </c:marker>
          <c:cat>
            <c:numRef>
              <c:f>Lignes!$T$3:$T$15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[0]!NScinq</c:f>
              <c:numCache>
                <c:formatCode>0%</c:formatCode>
                <c:ptCount val="13"/>
                <c:pt idx="0">
                  <c:v>0.12944444444444445</c:v>
                </c:pt>
                <c:pt idx="1">
                  <c:v>0.12944444444444445</c:v>
                </c:pt>
                <c:pt idx="2">
                  <c:v>0.12944444444444445</c:v>
                </c:pt>
                <c:pt idx="3">
                  <c:v>0.12944444444444445</c:v>
                </c:pt>
                <c:pt idx="4">
                  <c:v>0.12944444444444445</c:v>
                </c:pt>
                <c:pt idx="5">
                  <c:v>0.12944444444444445</c:v>
                </c:pt>
                <c:pt idx="6">
                  <c:v>7.3888888888888893E-2</c:v>
                </c:pt>
                <c:pt idx="7">
                  <c:v>7.823529411764707E-2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Lignes!$X$2</c:f>
              <c:strCache>
                <c:ptCount val="1"/>
                <c:pt idx="0">
                  <c:v>Niv2 SAP</c:v>
                </c:pt>
              </c:strCache>
            </c:strRef>
          </c:tx>
          <c:marker>
            <c:symbol val="none"/>
          </c:marker>
          <c:cat>
            <c:numRef>
              <c:f>Lignes!$T$3:$T$15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[0]!NdeuxScinq</c:f>
              <c:numCache>
                <c:formatCode>0%</c:formatCode>
                <c:ptCount val="13"/>
                <c:pt idx="0">
                  <c:v>0</c:v>
                </c:pt>
                <c:pt idx="1">
                  <c:v>0.1111111111111111</c:v>
                </c:pt>
                <c:pt idx="2">
                  <c:v>0.1111111111111111</c:v>
                </c:pt>
                <c:pt idx="3">
                  <c:v>0.1111111111111111</c:v>
                </c:pt>
                <c:pt idx="4">
                  <c:v>0.1111111111111111</c:v>
                </c:pt>
                <c:pt idx="5">
                  <c:v>0.1111111111111111</c:v>
                </c:pt>
                <c:pt idx="6">
                  <c:v>0</c:v>
                </c:pt>
                <c:pt idx="7">
                  <c:v>0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827392"/>
        <c:axId val="44829312"/>
      </c:lineChart>
      <c:dateAx>
        <c:axId val="4482739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44829312"/>
        <c:crosses val="autoZero"/>
        <c:auto val="1"/>
        <c:lblOffset val="100"/>
        <c:baseTimeUnit val="months"/>
      </c:dateAx>
      <c:valAx>
        <c:axId val="44829312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4827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TOTAL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Lignes!$AA$2</c:f>
              <c:strCache>
                <c:ptCount val="1"/>
                <c:pt idx="0">
                  <c:v>Création PMP</c:v>
                </c:pt>
              </c:strCache>
            </c:strRef>
          </c:tx>
          <c:marker>
            <c:symbol val="none"/>
          </c:marker>
          <c:cat>
            <c:numRef>
              <c:f>Lignes!$Z$3:$Z$15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[0]!Tcp</c:f>
              <c:numCache>
                <c:formatCode>0%</c:formatCode>
                <c:ptCount val="13"/>
                <c:pt idx="0">
                  <c:v>0.73908730158730152</c:v>
                </c:pt>
                <c:pt idx="1">
                  <c:v>0.82261904761904758</c:v>
                </c:pt>
                <c:pt idx="2">
                  <c:v>0.82261904761904758</c:v>
                </c:pt>
                <c:pt idx="3">
                  <c:v>0.82261904761904758</c:v>
                </c:pt>
                <c:pt idx="4">
                  <c:v>0.82261904761904758</c:v>
                </c:pt>
                <c:pt idx="5">
                  <c:v>0.83373015873015888</c:v>
                </c:pt>
                <c:pt idx="6">
                  <c:v>0.86611932129173508</c:v>
                </c:pt>
                <c:pt idx="7">
                  <c:v>0.95106951871657741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Lignes!$AB$2</c:f>
              <c:strCache>
                <c:ptCount val="1"/>
                <c:pt idx="0">
                  <c:v>Transfert prod</c:v>
                </c:pt>
              </c:strCache>
            </c:strRef>
          </c:tx>
          <c:marker>
            <c:symbol val="none"/>
          </c:marker>
          <c:cat>
            <c:numRef>
              <c:f>Lignes!$Z$3:$Z$15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[0]!Ttp</c:f>
              <c:numCache>
                <c:formatCode>0%</c:formatCode>
                <c:ptCount val="13"/>
                <c:pt idx="0">
                  <c:v>0.1111111111111111</c:v>
                </c:pt>
                <c:pt idx="1">
                  <c:v>0.45422222222222225</c:v>
                </c:pt>
                <c:pt idx="2">
                  <c:v>0.45422222222222225</c:v>
                </c:pt>
                <c:pt idx="3">
                  <c:v>0.45422222222222225</c:v>
                </c:pt>
                <c:pt idx="4">
                  <c:v>0.45422222222222225</c:v>
                </c:pt>
                <c:pt idx="5">
                  <c:v>0.45422222222222225</c:v>
                </c:pt>
                <c:pt idx="6">
                  <c:v>0.64887794198139026</c:v>
                </c:pt>
                <c:pt idx="7">
                  <c:v>0.68602249677300386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Lignes!$AC$2</c:f>
              <c:strCache>
                <c:ptCount val="1"/>
                <c:pt idx="0">
                  <c:v>Nomenclatures SAP</c:v>
                </c:pt>
              </c:strCache>
            </c:strRef>
          </c:tx>
          <c:marker>
            <c:symbol val="none"/>
          </c:marker>
          <c:cat>
            <c:numRef>
              <c:f>Lignes!$Z$3:$Z$15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[0]!Tns</c:f>
              <c:numCache>
                <c:formatCode>0%</c:formatCode>
                <c:ptCount val="13"/>
                <c:pt idx="0">
                  <c:v>9.8643650793650783E-2</c:v>
                </c:pt>
                <c:pt idx="1">
                  <c:v>0.30001015873015874</c:v>
                </c:pt>
                <c:pt idx="2">
                  <c:v>0.30001015873015874</c:v>
                </c:pt>
                <c:pt idx="3">
                  <c:v>0.30001015873015874</c:v>
                </c:pt>
                <c:pt idx="4">
                  <c:v>0.30001015873015874</c:v>
                </c:pt>
                <c:pt idx="5">
                  <c:v>0.30001015873015874</c:v>
                </c:pt>
                <c:pt idx="6">
                  <c:v>0.2863833027463859</c:v>
                </c:pt>
                <c:pt idx="7">
                  <c:v>0.28639111193066569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Lignes!$AD$2</c:f>
              <c:strCache>
                <c:ptCount val="1"/>
                <c:pt idx="0">
                  <c:v>Niv2 SAP</c:v>
                </c:pt>
              </c:strCache>
            </c:strRef>
          </c:tx>
          <c:marker>
            <c:symbol val="none"/>
          </c:marker>
          <c:cat>
            <c:numRef>
              <c:f>Lignes!$Z$3:$Z$15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[0]!Tndeuxs</c:f>
              <c:numCache>
                <c:formatCode>0%</c:formatCode>
                <c:ptCount val="13"/>
                <c:pt idx="0">
                  <c:v>0</c:v>
                </c:pt>
                <c:pt idx="1">
                  <c:v>0.33028571428571429</c:v>
                </c:pt>
                <c:pt idx="2">
                  <c:v>0.33028571428571429</c:v>
                </c:pt>
                <c:pt idx="3">
                  <c:v>0.33028571428571429</c:v>
                </c:pt>
                <c:pt idx="4">
                  <c:v>0.33028571428571429</c:v>
                </c:pt>
                <c:pt idx="5">
                  <c:v>0.33028571428571429</c:v>
                </c:pt>
                <c:pt idx="6">
                  <c:v>0.30847097459673523</c:v>
                </c:pt>
                <c:pt idx="7">
                  <c:v>0.30630647243223308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901120"/>
        <c:axId val="44903424"/>
      </c:lineChart>
      <c:dateAx>
        <c:axId val="44901120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44903424"/>
        <c:crosses val="autoZero"/>
        <c:auto val="1"/>
        <c:lblOffset val="100"/>
        <c:baseTimeUnit val="months"/>
      </c:dateAx>
      <c:valAx>
        <c:axId val="44903424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49011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Création PMP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Indicateurs!$A$3</c:f>
              <c:strCache>
                <c:ptCount val="1"/>
                <c:pt idx="0">
                  <c:v>L6</c:v>
                </c:pt>
              </c:strCache>
            </c:strRef>
          </c:tx>
          <c:marker>
            <c:symbol val="none"/>
          </c:marker>
          <c:cat>
            <c:numRef>
              <c:f>Indicateurs!$B$2:$N$2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[0]!SIXcp</c:f>
              <c:numCache>
                <c:formatCode>0%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0.96551724137931039</c:v>
                </c:pt>
                <c:pt idx="7">
                  <c:v>1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Indicateurs!$A$4</c:f>
              <c:strCache>
                <c:ptCount val="1"/>
                <c:pt idx="0">
                  <c:v>L3</c:v>
                </c:pt>
              </c:strCache>
            </c:strRef>
          </c:tx>
          <c:marker>
            <c:symbol val="none"/>
          </c:marker>
          <c:cat>
            <c:numRef>
              <c:f>Indicateurs!$B$2:$N$2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[0]!TROIScp</c:f>
              <c:numCache>
                <c:formatCode>0%</c:formatCode>
                <c:ptCount val="13"/>
                <c:pt idx="0">
                  <c:v>0.42857142857142855</c:v>
                </c:pt>
                <c:pt idx="1">
                  <c:v>0.5714285714285714</c:v>
                </c:pt>
                <c:pt idx="2">
                  <c:v>0.5714285714285714</c:v>
                </c:pt>
                <c:pt idx="3">
                  <c:v>0.5714285714285714</c:v>
                </c:pt>
                <c:pt idx="4">
                  <c:v>0.5714285714285714</c:v>
                </c:pt>
                <c:pt idx="5">
                  <c:v>0.5714285714285714</c:v>
                </c:pt>
                <c:pt idx="6">
                  <c:v>0.6428571428571429</c:v>
                </c:pt>
                <c:pt idx="7">
                  <c:v>0.93181818181818177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Indicateurs!$A$5</c:f>
              <c:strCache>
                <c:ptCount val="1"/>
                <c:pt idx="0">
                  <c:v>L4</c:v>
                </c:pt>
              </c:strCache>
            </c:strRef>
          </c:tx>
          <c:marker>
            <c:symbol val="none"/>
          </c:marker>
          <c:cat>
            <c:numRef>
              <c:f>Indicateurs!$B$2:$N$2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[0]!QUATREcp</c:f>
              <c:numCache>
                <c:formatCode>0%</c:formatCode>
                <c:ptCount val="13"/>
                <c:pt idx="0">
                  <c:v>0.88888888888888884</c:v>
                </c:pt>
                <c:pt idx="1">
                  <c:v>0.88888888888888884</c:v>
                </c:pt>
                <c:pt idx="2">
                  <c:v>0.88888888888888884</c:v>
                </c:pt>
                <c:pt idx="3">
                  <c:v>0.88888888888888884</c:v>
                </c:pt>
                <c:pt idx="4">
                  <c:v>0.88888888888888884</c:v>
                </c:pt>
                <c:pt idx="5">
                  <c:v>0.88888888888888884</c:v>
                </c:pt>
                <c:pt idx="6">
                  <c:v>1</c:v>
                </c:pt>
                <c:pt idx="7">
                  <c:v>1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Indicateurs!$A$6</c:f>
              <c:strCache>
                <c:ptCount val="1"/>
                <c:pt idx="0">
                  <c:v>L5</c:v>
                </c:pt>
              </c:strCache>
            </c:strRef>
          </c:tx>
          <c:marker>
            <c:symbol val="none"/>
          </c:marker>
          <c:cat>
            <c:numRef>
              <c:f>Indicateurs!$B$2:$N$2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[0]!INQcp</c:f>
              <c:numCache>
                <c:formatCode>0%</c:formatCode>
                <c:ptCount val="13"/>
                <c:pt idx="0">
                  <c:v>0.63888888888888884</c:v>
                </c:pt>
                <c:pt idx="1">
                  <c:v>0.65277777777777779</c:v>
                </c:pt>
                <c:pt idx="2">
                  <c:v>0.65277777777777779</c:v>
                </c:pt>
                <c:pt idx="3">
                  <c:v>0.65277777777777779</c:v>
                </c:pt>
                <c:pt idx="4">
                  <c:v>0.65277777777777779</c:v>
                </c:pt>
                <c:pt idx="5">
                  <c:v>0.70833333333333337</c:v>
                </c:pt>
                <c:pt idx="6">
                  <c:v>0.72222222222222221</c:v>
                </c:pt>
                <c:pt idx="7">
                  <c:v>0.82352941176470584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066112"/>
        <c:axId val="45146112"/>
      </c:lineChart>
      <c:dateAx>
        <c:axId val="4506611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45146112"/>
        <c:crosses val="autoZero"/>
        <c:auto val="1"/>
        <c:lblOffset val="100"/>
        <c:baseTimeUnit val="months"/>
      </c:dateAx>
      <c:valAx>
        <c:axId val="45146112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5066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Transfert Production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Indicateurs!$A$13</c:f>
              <c:strCache>
                <c:ptCount val="1"/>
                <c:pt idx="0">
                  <c:v>L6</c:v>
                </c:pt>
              </c:strCache>
            </c:strRef>
          </c:tx>
          <c:marker>
            <c:symbol val="none"/>
          </c:marker>
          <c:cat>
            <c:numRef>
              <c:f>Indicateurs!$B$12:$N$12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[0]!SIXtp</c:f>
              <c:numCache>
                <c:formatCode>0%</c:formatCode>
                <c:ptCount val="13"/>
                <c:pt idx="0">
                  <c:v>0</c:v>
                </c:pt>
                <c:pt idx="1">
                  <c:v>0.16</c:v>
                </c:pt>
                <c:pt idx="2">
                  <c:v>0.16</c:v>
                </c:pt>
                <c:pt idx="3">
                  <c:v>0.16</c:v>
                </c:pt>
                <c:pt idx="4">
                  <c:v>0.16</c:v>
                </c:pt>
                <c:pt idx="5">
                  <c:v>0.16</c:v>
                </c:pt>
                <c:pt idx="6">
                  <c:v>0.37931034482758619</c:v>
                </c:pt>
                <c:pt idx="7">
                  <c:v>0.37931034482758619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Indicateurs!$A$14</c:f>
              <c:strCache>
                <c:ptCount val="1"/>
                <c:pt idx="0">
                  <c:v>L3</c:v>
                </c:pt>
              </c:strCache>
            </c:strRef>
          </c:tx>
          <c:marker>
            <c:symbol val="none"/>
          </c:marker>
          <c:cat>
            <c:numRef>
              <c:f>Indicateurs!$B$12:$N$12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[0]!TROIStp</c:f>
              <c:numCache>
                <c:formatCode>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0.14285714285714285</c:v>
                </c:pt>
                <c:pt idx="7">
                  <c:v>0.22727272727272727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Indicateurs!$A$15</c:f>
              <c:strCache>
                <c:ptCount val="1"/>
                <c:pt idx="0">
                  <c:v>L4</c:v>
                </c:pt>
              </c:strCache>
            </c:strRef>
          </c:tx>
          <c:marker>
            <c:symbol val="none"/>
          </c:marker>
          <c:cat>
            <c:numRef>
              <c:f>Indicateurs!$B$12:$N$12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[0]!QUATREtp</c:f>
              <c:numCache>
                <c:formatCode>0%</c:formatCode>
                <c:ptCount val="13"/>
                <c:pt idx="0">
                  <c:v>0.16666666666666666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1</c:v>
                </c:pt>
                <c:pt idx="7">
                  <c:v>1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Indicateurs!$A$16</c:f>
              <c:strCache>
                <c:ptCount val="1"/>
                <c:pt idx="0">
                  <c:v>L5</c:v>
                </c:pt>
              </c:strCache>
            </c:strRef>
          </c:tx>
          <c:marker>
            <c:symbol val="none"/>
          </c:marker>
          <c:cat>
            <c:numRef>
              <c:f>Indicateurs!$B$12:$N$12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[0]!INQtp</c:f>
              <c:numCache>
                <c:formatCode>0%</c:formatCode>
                <c:ptCount val="13"/>
                <c:pt idx="0">
                  <c:v>0.27777777777777779</c:v>
                </c:pt>
                <c:pt idx="1">
                  <c:v>0.61111111111111116</c:v>
                </c:pt>
                <c:pt idx="2">
                  <c:v>0.61111111111111116</c:v>
                </c:pt>
                <c:pt idx="3">
                  <c:v>0.61111111111111116</c:v>
                </c:pt>
                <c:pt idx="4">
                  <c:v>0.61111111111111116</c:v>
                </c:pt>
                <c:pt idx="5">
                  <c:v>0.61111111111111116</c:v>
                </c:pt>
                <c:pt idx="6">
                  <c:v>0.72222222222222221</c:v>
                </c:pt>
                <c:pt idx="7">
                  <c:v>0.82352941176470584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491520"/>
        <c:axId val="46563712"/>
      </c:lineChart>
      <c:dateAx>
        <c:axId val="46491520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46563712"/>
        <c:crosses val="autoZero"/>
        <c:auto val="1"/>
        <c:lblOffset val="100"/>
        <c:baseTimeUnit val="months"/>
      </c:dateAx>
      <c:valAx>
        <c:axId val="46563712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64915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Nomenclatures SAP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Indicateurs!$A$23</c:f>
              <c:strCache>
                <c:ptCount val="1"/>
                <c:pt idx="0">
                  <c:v>L6</c:v>
                </c:pt>
              </c:strCache>
            </c:strRef>
          </c:tx>
          <c:marker>
            <c:symbol val="none"/>
          </c:marker>
          <c:cat>
            <c:numRef>
              <c:f>Indicateurs!$B$22:$N$22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[0]!SIXns</c:f>
              <c:numCache>
                <c:formatCode>0%</c:formatCode>
                <c:ptCount val="13"/>
                <c:pt idx="0">
                  <c:v>0.10640000000000001</c:v>
                </c:pt>
                <c:pt idx="1">
                  <c:v>0.1464</c:v>
                </c:pt>
                <c:pt idx="2">
                  <c:v>0.1464</c:v>
                </c:pt>
                <c:pt idx="3">
                  <c:v>0.1464</c:v>
                </c:pt>
                <c:pt idx="4">
                  <c:v>0.1464</c:v>
                </c:pt>
                <c:pt idx="5">
                  <c:v>0.1464</c:v>
                </c:pt>
                <c:pt idx="6">
                  <c:v>0.12620689655172415</c:v>
                </c:pt>
                <c:pt idx="7">
                  <c:v>0.12620689655172415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Indicateurs!$A$24</c:f>
              <c:strCache>
                <c:ptCount val="1"/>
                <c:pt idx="0">
                  <c:v>L3</c:v>
                </c:pt>
              </c:strCache>
            </c:strRef>
          </c:tx>
          <c:marker>
            <c:symbol val="none"/>
          </c:marker>
          <c:cat>
            <c:numRef>
              <c:f>Indicateurs!$B$22:$N$22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[0]!TROISns</c:f>
              <c:numCache>
                <c:formatCode>0%</c:formatCode>
                <c:ptCount val="13"/>
                <c:pt idx="0">
                  <c:v>4.7619047619047616E-2</c:v>
                </c:pt>
                <c:pt idx="1">
                  <c:v>9.4761904761904756E-2</c:v>
                </c:pt>
                <c:pt idx="2">
                  <c:v>9.4761904761904756E-2</c:v>
                </c:pt>
                <c:pt idx="3">
                  <c:v>9.4761904761904756E-2</c:v>
                </c:pt>
                <c:pt idx="4">
                  <c:v>9.4761904761904756E-2</c:v>
                </c:pt>
                <c:pt idx="5">
                  <c:v>9.4761904761904756E-2</c:v>
                </c:pt>
                <c:pt idx="6">
                  <c:v>9.4761904761904756E-2</c:v>
                </c:pt>
                <c:pt idx="7">
                  <c:v>9.0454545454545454E-2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Indicateurs!$A$25</c:f>
              <c:strCache>
                <c:ptCount val="1"/>
                <c:pt idx="0">
                  <c:v>L4</c:v>
                </c:pt>
              </c:strCache>
            </c:strRef>
          </c:tx>
          <c:marker>
            <c:symbol val="none"/>
          </c:marker>
          <c:cat>
            <c:numRef>
              <c:f>Indicateurs!$B$22:$N$22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[0]!QUATREns</c:f>
              <c:numCache>
                <c:formatCode>0%</c:formatCode>
                <c:ptCount val="13"/>
                <c:pt idx="0">
                  <c:v>0.1111111111111111</c:v>
                </c:pt>
                <c:pt idx="1">
                  <c:v>0.12944444444444445</c:v>
                </c:pt>
                <c:pt idx="2">
                  <c:v>0.12944444444444445</c:v>
                </c:pt>
                <c:pt idx="3">
                  <c:v>0.12944444444444445</c:v>
                </c:pt>
                <c:pt idx="4">
                  <c:v>0.12944444444444445</c:v>
                </c:pt>
                <c:pt idx="5">
                  <c:v>0.12944444444444445</c:v>
                </c:pt>
                <c:pt idx="6">
                  <c:v>0.13705882352941176</c:v>
                </c:pt>
                <c:pt idx="7">
                  <c:v>0.13705882352941176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Indicateurs!$A$26</c:f>
              <c:strCache>
                <c:ptCount val="1"/>
                <c:pt idx="0">
                  <c:v>L5</c:v>
                </c:pt>
              </c:strCache>
            </c:strRef>
          </c:tx>
          <c:marker>
            <c:symbol val="none"/>
          </c:marker>
          <c:cat>
            <c:numRef>
              <c:f>Indicateurs!$B$22:$N$22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[0]!INQns</c:f>
              <c:numCache>
                <c:formatCode>0%</c:formatCode>
                <c:ptCount val="13"/>
                <c:pt idx="0">
                  <c:v>0.12944444444444445</c:v>
                </c:pt>
                <c:pt idx="1">
                  <c:v>0.12944444444444445</c:v>
                </c:pt>
                <c:pt idx="2">
                  <c:v>0.12944444444444445</c:v>
                </c:pt>
                <c:pt idx="3">
                  <c:v>0.12944444444444445</c:v>
                </c:pt>
                <c:pt idx="4">
                  <c:v>0.12944444444444445</c:v>
                </c:pt>
                <c:pt idx="5">
                  <c:v>0.12944444444444445</c:v>
                </c:pt>
                <c:pt idx="6">
                  <c:v>7.3888888888888893E-2</c:v>
                </c:pt>
                <c:pt idx="7">
                  <c:v>7.823529411764707E-2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38048"/>
        <c:axId val="46740224"/>
      </c:lineChart>
      <c:dateAx>
        <c:axId val="4673804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46740224"/>
        <c:crosses val="autoZero"/>
        <c:auto val="1"/>
        <c:lblOffset val="100"/>
        <c:baseTimeUnit val="months"/>
      </c:dateAx>
      <c:valAx>
        <c:axId val="46740224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46738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Gammes Niveau 2 dans SAP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Indicateurs!$A$32</c:f>
              <c:strCache>
                <c:ptCount val="1"/>
                <c:pt idx="0">
                  <c:v>L6</c:v>
                </c:pt>
              </c:strCache>
            </c:strRef>
          </c:tx>
          <c:marker>
            <c:symbol val="none"/>
          </c:marker>
          <c:cat>
            <c:numRef>
              <c:f>Indicateurs!$B$31:$N$31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[0]!SIXndeuxs</c:f>
              <c:numCache>
                <c:formatCode>0%</c:formatCode>
                <c:ptCount val="13"/>
                <c:pt idx="0">
                  <c:v>0</c:v>
                </c:pt>
                <c:pt idx="1">
                  <c:v>0.08</c:v>
                </c:pt>
                <c:pt idx="2">
                  <c:v>0.08</c:v>
                </c:pt>
                <c:pt idx="3">
                  <c:v>0.08</c:v>
                </c:pt>
                <c:pt idx="4">
                  <c:v>0.08</c:v>
                </c:pt>
                <c:pt idx="5">
                  <c:v>0.08</c:v>
                </c:pt>
                <c:pt idx="6">
                  <c:v>6.8965517241379309E-2</c:v>
                </c:pt>
                <c:pt idx="7">
                  <c:v>6.8965517241379309E-2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Indicateurs!$A$33</c:f>
              <c:strCache>
                <c:ptCount val="1"/>
                <c:pt idx="0">
                  <c:v>L3</c:v>
                </c:pt>
              </c:strCache>
            </c:strRef>
          </c:tx>
          <c:marker>
            <c:symbol val="none"/>
          </c:marker>
          <c:cat>
            <c:numRef>
              <c:f>Indicateurs!$B$31:$N$31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[0]!TROISndeuxs</c:f>
              <c:numCache>
                <c:formatCode>0%</c:formatCode>
                <c:ptCount val="13"/>
                <c:pt idx="0">
                  <c:v>0</c:v>
                </c:pt>
                <c:pt idx="1">
                  <c:v>0.23809523809523808</c:v>
                </c:pt>
                <c:pt idx="2">
                  <c:v>0.23809523809523808</c:v>
                </c:pt>
                <c:pt idx="3">
                  <c:v>0.23809523809523808</c:v>
                </c:pt>
                <c:pt idx="4">
                  <c:v>0.23809523809523808</c:v>
                </c:pt>
                <c:pt idx="5">
                  <c:v>0.23809523809523808</c:v>
                </c:pt>
                <c:pt idx="6">
                  <c:v>0.23809523809523808</c:v>
                </c:pt>
                <c:pt idx="7">
                  <c:v>0.22727272727272727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Indicateurs!$A$34</c:f>
              <c:strCache>
                <c:ptCount val="1"/>
                <c:pt idx="0">
                  <c:v>L4</c:v>
                </c:pt>
              </c:strCache>
            </c:strRef>
          </c:tx>
          <c:marker>
            <c:symbol val="none"/>
          </c:marker>
          <c:cat>
            <c:numRef>
              <c:f>Indicateurs!$B$31:$N$31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[0]!QUATREndeuxs</c:f>
              <c:numCache>
                <c:formatCode>0%</c:formatCode>
                <c:ptCount val="13"/>
                <c:pt idx="0">
                  <c:v>0</c:v>
                </c:pt>
                <c:pt idx="1">
                  <c:v>0.22222222222222221</c:v>
                </c:pt>
                <c:pt idx="2">
                  <c:v>0.22222222222222221</c:v>
                </c:pt>
                <c:pt idx="3">
                  <c:v>0.22222222222222221</c:v>
                </c:pt>
                <c:pt idx="4">
                  <c:v>0.22222222222222221</c:v>
                </c:pt>
                <c:pt idx="5">
                  <c:v>0.22222222222222221</c:v>
                </c:pt>
                <c:pt idx="6">
                  <c:v>0.23529411764705882</c:v>
                </c:pt>
                <c:pt idx="7">
                  <c:v>0.23529411764705882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Indicateurs!$A$35</c:f>
              <c:strCache>
                <c:ptCount val="1"/>
                <c:pt idx="0">
                  <c:v>L5</c:v>
                </c:pt>
              </c:strCache>
            </c:strRef>
          </c:tx>
          <c:marker>
            <c:symbol val="none"/>
          </c:marker>
          <c:cat>
            <c:numRef>
              <c:f>Indicateurs!$B$31:$N$31</c:f>
              <c:numCache>
                <c:formatCode>mmm\-yy</c:formatCode>
                <c:ptCount val="13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  <c:pt idx="12">
                  <c:v>43282</c:v>
                </c:pt>
              </c:numCache>
            </c:numRef>
          </c:cat>
          <c:val>
            <c:numRef>
              <c:f>[0]!INQndeuxs</c:f>
              <c:numCache>
                <c:formatCode>0%</c:formatCode>
                <c:ptCount val="13"/>
                <c:pt idx="0">
                  <c:v>0</c:v>
                </c:pt>
                <c:pt idx="1">
                  <c:v>0.1111111111111111</c:v>
                </c:pt>
                <c:pt idx="2">
                  <c:v>0.1111111111111111</c:v>
                </c:pt>
                <c:pt idx="3">
                  <c:v>0.1111111111111111</c:v>
                </c:pt>
                <c:pt idx="4">
                  <c:v>0.1111111111111111</c:v>
                </c:pt>
                <c:pt idx="5">
                  <c:v>0.1111111111111111</c:v>
                </c:pt>
                <c:pt idx="6">
                  <c:v>0</c:v>
                </c:pt>
                <c:pt idx="7">
                  <c:v>0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3721472"/>
        <c:axId val="63723008"/>
      </c:lineChart>
      <c:dateAx>
        <c:axId val="6372147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crossAx val="63723008"/>
        <c:crosses val="autoZero"/>
        <c:auto val="1"/>
        <c:lblOffset val="100"/>
        <c:baseTimeUnit val="months"/>
      </c:dateAx>
      <c:valAx>
        <c:axId val="63723008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637214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checked="Checked" fmlaLink="$C$35" lockText="1" noThreeD="1"/>
</file>

<file path=xl/ctrlProps/ctrlProp2.xml><?xml version="1.0" encoding="utf-8"?>
<formControlPr xmlns="http://schemas.microsoft.com/office/spreadsheetml/2009/9/main" objectType="CheckBox" checked="Checked" fmlaLink="$D$35" lockText="1" noThreeD="1"/>
</file>

<file path=xl/ctrlProps/ctrlProp3.xml><?xml version="1.0" encoding="utf-8"?>
<formControlPr xmlns="http://schemas.microsoft.com/office/spreadsheetml/2009/9/main" objectType="CheckBox" checked="Checked" fmlaLink="$E$35" lockText="1" noThreeD="1"/>
</file>

<file path=xl/ctrlProps/ctrlProp4.xml><?xml version="1.0" encoding="utf-8"?>
<formControlPr xmlns="http://schemas.microsoft.com/office/spreadsheetml/2009/9/main" objectType="CheckBox" checked="Checked" fmlaLink="$F$35" lockText="1" noThreeD="1"/>
</file>

<file path=xl/ctrlProps/ctrlProp5.xml><?xml version="1.0" encoding="utf-8"?>
<formControlPr xmlns="http://schemas.microsoft.com/office/spreadsheetml/2009/9/main" objectType="CheckBox" checked="Checked" fmlaLink="$I$35" lockText="1" noThreeD="1"/>
</file>

<file path=xl/ctrlProps/ctrlProp6.xml><?xml version="1.0" encoding="utf-8"?>
<formControlPr xmlns="http://schemas.microsoft.com/office/spreadsheetml/2009/9/main" objectType="CheckBox" checked="Checked" fmlaLink="$J$35" lockText="1" noThreeD="1"/>
</file>

<file path=xl/ctrlProps/ctrlProp7.xml><?xml version="1.0" encoding="utf-8"?>
<formControlPr xmlns="http://schemas.microsoft.com/office/spreadsheetml/2009/9/main" objectType="CheckBox" checked="Checked" fmlaLink="$K$35" lockText="1" noThreeD="1"/>
</file>

<file path=xl/ctrlProps/ctrlProp8.xml><?xml version="1.0" encoding="utf-8"?>
<formControlPr xmlns="http://schemas.microsoft.com/office/spreadsheetml/2009/9/main" objectType="CheckBox" checked="Checked" fmlaLink="$L$35" lockText="1" noThreeD="1"/>
</file>

<file path=xl/ctrlProps/ctrlProp9.xml><?xml version="1.0" encoding="utf-8"?>
<formControlPr xmlns="http://schemas.microsoft.com/office/spreadsheetml/2009/9/main" objectType="CheckBox" checked="Checked" fmlaLink="$O$35" lockText="1" noThreeD="1"/>
</file>

<file path=xl/ctrlProps/ctrlProp10.xml><?xml version="1.0" encoding="utf-8"?>
<formControlPr xmlns="http://schemas.microsoft.com/office/spreadsheetml/2009/9/main" objectType="CheckBox" checked="Checked" fmlaLink="$P$35" lockText="1" noThreeD="1"/>
</file>

<file path=xl/ctrlProps/ctrlProp11.xml><?xml version="1.0" encoding="utf-8"?>
<formControlPr xmlns="http://schemas.microsoft.com/office/spreadsheetml/2009/9/main" objectType="CheckBox" checked="Checked" fmlaLink="$Q$35" lockText="1" noThreeD="1"/>
</file>

<file path=xl/ctrlProps/ctrlProp12.xml><?xml version="1.0" encoding="utf-8"?>
<formControlPr xmlns="http://schemas.microsoft.com/office/spreadsheetml/2009/9/main" objectType="CheckBox" checked="Checked" fmlaLink="$R$35" lockText="1" noThreeD="1"/>
</file>

<file path=xl/ctrlProps/ctrlProp13.xml><?xml version="1.0" encoding="utf-8"?>
<formControlPr xmlns="http://schemas.microsoft.com/office/spreadsheetml/2009/9/main" objectType="CheckBox" checked="Checked" fmlaLink="$U$35" lockText="1" noThreeD="1"/>
</file>

<file path=xl/ctrlProps/ctrlProp14.xml><?xml version="1.0" encoding="utf-8"?>
<formControlPr xmlns="http://schemas.microsoft.com/office/spreadsheetml/2009/9/main" objectType="CheckBox" checked="Checked" fmlaLink="$V$35" lockText="1" noThreeD="1"/>
</file>

<file path=xl/ctrlProps/ctrlProp15.xml><?xml version="1.0" encoding="utf-8"?>
<formControlPr xmlns="http://schemas.microsoft.com/office/spreadsheetml/2009/9/main" objectType="CheckBox" checked="Checked" fmlaLink="$W$35" lockText="1" noThreeD="1"/>
</file>

<file path=xl/ctrlProps/ctrlProp16.xml><?xml version="1.0" encoding="utf-8"?>
<formControlPr xmlns="http://schemas.microsoft.com/office/spreadsheetml/2009/9/main" objectType="CheckBox" checked="Checked" fmlaLink="$X$35" lockText="1" noThreeD="1"/>
</file>

<file path=xl/ctrlProps/ctrlProp17.xml><?xml version="1.0" encoding="utf-8"?>
<formControlPr xmlns="http://schemas.microsoft.com/office/spreadsheetml/2009/9/main" objectType="CheckBox" checked="Checked" fmlaLink="$AA$35" lockText="1" noThreeD="1"/>
</file>

<file path=xl/ctrlProps/ctrlProp18.xml><?xml version="1.0" encoding="utf-8"?>
<formControlPr xmlns="http://schemas.microsoft.com/office/spreadsheetml/2009/9/main" objectType="CheckBox" checked="Checked" fmlaLink="$AB$35" lockText="1" noThreeD="1"/>
</file>

<file path=xl/ctrlProps/ctrlProp19.xml><?xml version="1.0" encoding="utf-8"?>
<formControlPr xmlns="http://schemas.microsoft.com/office/spreadsheetml/2009/9/main" objectType="CheckBox" checked="Checked" fmlaLink="$AC$35" lockText="1" noThreeD="1"/>
</file>

<file path=xl/ctrlProps/ctrlProp20.xml><?xml version="1.0" encoding="utf-8"?>
<formControlPr xmlns="http://schemas.microsoft.com/office/spreadsheetml/2009/9/main" objectType="CheckBox" checked="Checked" fmlaLink="$AD$35" lockText="1" noThreeD="1"/>
</file>

<file path=xl/ctrlProps/ctrlProp21.xml><?xml version="1.0" encoding="utf-8"?>
<formControlPr xmlns="http://schemas.microsoft.com/office/spreadsheetml/2009/9/main" objectType="CheckBox" checked="Checked" fmlaLink="$W$3" lockText="1" noThreeD="1"/>
</file>

<file path=xl/ctrlProps/ctrlProp22.xml><?xml version="1.0" encoding="utf-8"?>
<formControlPr xmlns="http://schemas.microsoft.com/office/spreadsheetml/2009/9/main" objectType="CheckBox" checked="Checked" fmlaLink="$W$4" lockText="1" noThreeD="1"/>
</file>

<file path=xl/ctrlProps/ctrlProp23.xml><?xml version="1.0" encoding="utf-8"?>
<formControlPr xmlns="http://schemas.microsoft.com/office/spreadsheetml/2009/9/main" objectType="CheckBox" checked="Checked" fmlaLink="$W$5" lockText="1" noThreeD="1"/>
</file>

<file path=xl/ctrlProps/ctrlProp24.xml><?xml version="1.0" encoding="utf-8"?>
<formControlPr xmlns="http://schemas.microsoft.com/office/spreadsheetml/2009/9/main" objectType="CheckBox" checked="Checked" fmlaLink="$W$6" lockText="1" noThreeD="1"/>
</file>

<file path=xl/ctrlProps/ctrlProp25.xml><?xml version="1.0" encoding="utf-8"?>
<formControlPr xmlns="http://schemas.microsoft.com/office/spreadsheetml/2009/9/main" objectType="CheckBox" checked="Checked" fmlaLink="$W$13" lockText="1" noThreeD="1"/>
</file>

<file path=xl/ctrlProps/ctrlProp26.xml><?xml version="1.0" encoding="utf-8"?>
<formControlPr xmlns="http://schemas.microsoft.com/office/spreadsheetml/2009/9/main" objectType="CheckBox" checked="Checked" fmlaLink="$W$14" lockText="1" noThreeD="1"/>
</file>

<file path=xl/ctrlProps/ctrlProp27.xml><?xml version="1.0" encoding="utf-8"?>
<formControlPr xmlns="http://schemas.microsoft.com/office/spreadsheetml/2009/9/main" objectType="CheckBox" checked="Checked" fmlaLink="$W$15" lockText="1" noThreeD="1"/>
</file>

<file path=xl/ctrlProps/ctrlProp28.xml><?xml version="1.0" encoding="utf-8"?>
<formControlPr xmlns="http://schemas.microsoft.com/office/spreadsheetml/2009/9/main" objectType="CheckBox" checked="Checked" fmlaLink="$W$16" lockText="1" noThreeD="1"/>
</file>

<file path=xl/ctrlProps/ctrlProp29.xml><?xml version="1.0" encoding="utf-8"?>
<formControlPr xmlns="http://schemas.microsoft.com/office/spreadsheetml/2009/9/main" objectType="CheckBox" checked="Checked" fmlaLink="$W$23" lockText="1" noThreeD="1"/>
</file>

<file path=xl/ctrlProps/ctrlProp30.xml><?xml version="1.0" encoding="utf-8"?>
<formControlPr xmlns="http://schemas.microsoft.com/office/spreadsheetml/2009/9/main" objectType="CheckBox" checked="Checked" fmlaLink="$W$24" lockText="1" noThreeD="1"/>
</file>

<file path=xl/ctrlProps/ctrlProp31.xml><?xml version="1.0" encoding="utf-8"?>
<formControlPr xmlns="http://schemas.microsoft.com/office/spreadsheetml/2009/9/main" objectType="CheckBox" checked="Checked" fmlaLink="$W$25" lockText="1" noThreeD="1"/>
</file>

<file path=xl/ctrlProps/ctrlProp32.xml><?xml version="1.0" encoding="utf-8"?>
<formControlPr xmlns="http://schemas.microsoft.com/office/spreadsheetml/2009/9/main" objectType="CheckBox" checked="Checked" fmlaLink="$W$26" lockText="1" noThreeD="1"/>
</file>

<file path=xl/ctrlProps/ctrlProp33.xml><?xml version="1.0" encoding="utf-8"?>
<formControlPr xmlns="http://schemas.microsoft.com/office/spreadsheetml/2009/9/main" objectType="CheckBox" checked="Checked" fmlaLink="$W$32" lockText="1" noThreeD="1"/>
</file>

<file path=xl/ctrlProps/ctrlProp34.xml><?xml version="1.0" encoding="utf-8"?>
<formControlPr xmlns="http://schemas.microsoft.com/office/spreadsheetml/2009/9/main" objectType="CheckBox" checked="Checked" fmlaLink="$W$33" lockText="1" noThreeD="1"/>
</file>

<file path=xl/ctrlProps/ctrlProp35.xml><?xml version="1.0" encoding="utf-8"?>
<formControlPr xmlns="http://schemas.microsoft.com/office/spreadsheetml/2009/9/main" objectType="CheckBox" checked="Checked" fmlaLink="$W$34" lockText="1" noThreeD="1"/>
</file>

<file path=xl/ctrlProps/ctrlProp36.xml><?xml version="1.0" encoding="utf-8"?>
<formControlPr xmlns="http://schemas.microsoft.com/office/spreadsheetml/2009/9/main" objectType="CheckBox" checked="Checked" fmlaLink="$W$35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17</xdr:row>
      <xdr:rowOff>157162</xdr:rowOff>
    </xdr:from>
    <xdr:to>
      <xdr:col>5</xdr:col>
      <xdr:colOff>876300</xdr:colOff>
      <xdr:row>32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38100</xdr:colOff>
      <xdr:row>17</xdr:row>
      <xdr:rowOff>176212</xdr:rowOff>
    </xdr:from>
    <xdr:to>
      <xdr:col>12</xdr:col>
      <xdr:colOff>247650</xdr:colOff>
      <xdr:row>32</xdr:row>
      <xdr:rowOff>61912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685800</xdr:colOff>
      <xdr:row>17</xdr:row>
      <xdr:rowOff>100012</xdr:rowOff>
    </xdr:from>
    <xdr:to>
      <xdr:col>18</xdr:col>
      <xdr:colOff>133350</xdr:colOff>
      <xdr:row>31</xdr:row>
      <xdr:rowOff>176212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733425</xdr:colOff>
      <xdr:row>17</xdr:row>
      <xdr:rowOff>100012</xdr:rowOff>
    </xdr:from>
    <xdr:to>
      <xdr:col>24</xdr:col>
      <xdr:colOff>219075</xdr:colOff>
      <xdr:row>31</xdr:row>
      <xdr:rowOff>176212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933450</xdr:colOff>
          <xdr:row>34</xdr:row>
          <xdr:rowOff>9525</xdr:rowOff>
        </xdr:from>
        <xdr:to>
          <xdr:col>3</xdr:col>
          <xdr:colOff>9525</xdr:colOff>
          <xdr:row>35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Création PMP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34</xdr:row>
          <xdr:rowOff>19050</xdr:rowOff>
        </xdr:from>
        <xdr:to>
          <xdr:col>4</xdr:col>
          <xdr:colOff>57150</xdr:colOff>
          <xdr:row>35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Transfert 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34</xdr:row>
          <xdr:rowOff>19050</xdr:rowOff>
        </xdr:from>
        <xdr:to>
          <xdr:col>4</xdr:col>
          <xdr:colOff>1209675</xdr:colOff>
          <xdr:row>35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Nomenclatures 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34</xdr:row>
          <xdr:rowOff>28575</xdr:rowOff>
        </xdr:from>
        <xdr:to>
          <xdr:col>6</xdr:col>
          <xdr:colOff>247650</xdr:colOff>
          <xdr:row>35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Gammes Niv2 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34</xdr:row>
          <xdr:rowOff>19050</xdr:rowOff>
        </xdr:from>
        <xdr:to>
          <xdr:col>8</xdr:col>
          <xdr:colOff>847725</xdr:colOff>
          <xdr:row>35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Création PMP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847725</xdr:colOff>
          <xdr:row>34</xdr:row>
          <xdr:rowOff>19050</xdr:rowOff>
        </xdr:from>
        <xdr:to>
          <xdr:col>10</xdr:col>
          <xdr:colOff>28575</xdr:colOff>
          <xdr:row>35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Transfert 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34</xdr:row>
          <xdr:rowOff>28575</xdr:rowOff>
        </xdr:from>
        <xdr:to>
          <xdr:col>10</xdr:col>
          <xdr:colOff>1190625</xdr:colOff>
          <xdr:row>35</xdr:row>
          <xdr:rowOff>47625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Nomenclatures 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28575</xdr:rowOff>
        </xdr:from>
        <xdr:to>
          <xdr:col>12</xdr:col>
          <xdr:colOff>171450</xdr:colOff>
          <xdr:row>35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Gammes Niv2 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619125</xdr:colOff>
          <xdr:row>34</xdr:row>
          <xdr:rowOff>9525</xdr:rowOff>
        </xdr:from>
        <xdr:to>
          <xdr:col>15</xdr:col>
          <xdr:colOff>0</xdr:colOff>
          <xdr:row>35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Création PMP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847725</xdr:colOff>
          <xdr:row>34</xdr:row>
          <xdr:rowOff>9525</xdr:rowOff>
        </xdr:from>
        <xdr:to>
          <xdr:col>16</xdr:col>
          <xdr:colOff>85725</xdr:colOff>
          <xdr:row>35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Transfert 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34</xdr:row>
          <xdr:rowOff>9525</xdr:rowOff>
        </xdr:from>
        <xdr:to>
          <xdr:col>17</xdr:col>
          <xdr:colOff>0</xdr:colOff>
          <xdr:row>35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Nomenclatures 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34</xdr:row>
          <xdr:rowOff>19050</xdr:rowOff>
        </xdr:from>
        <xdr:to>
          <xdr:col>18</xdr:col>
          <xdr:colOff>133350</xdr:colOff>
          <xdr:row>35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Gammes Niv2 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638175</xdr:colOff>
          <xdr:row>34</xdr:row>
          <xdr:rowOff>28575</xdr:rowOff>
        </xdr:from>
        <xdr:to>
          <xdr:col>21</xdr:col>
          <xdr:colOff>19050</xdr:colOff>
          <xdr:row>35</xdr:row>
          <xdr:rowOff>47625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Création PMP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828675</xdr:colOff>
          <xdr:row>34</xdr:row>
          <xdr:rowOff>19050</xdr:rowOff>
        </xdr:from>
        <xdr:to>
          <xdr:col>22</xdr:col>
          <xdr:colOff>66675</xdr:colOff>
          <xdr:row>35</xdr:row>
          <xdr:rowOff>38100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Transfert 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895350</xdr:colOff>
          <xdr:row>34</xdr:row>
          <xdr:rowOff>19050</xdr:rowOff>
        </xdr:from>
        <xdr:to>
          <xdr:col>22</xdr:col>
          <xdr:colOff>1219200</xdr:colOff>
          <xdr:row>35</xdr:row>
          <xdr:rowOff>38100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Nomenclatures 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19050</xdr:rowOff>
        </xdr:from>
        <xdr:to>
          <xdr:col>24</xdr:col>
          <xdr:colOff>38100</xdr:colOff>
          <xdr:row>35</xdr:row>
          <xdr:rowOff>19050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Gammes Niv2 SAP</a:t>
              </a:r>
            </a:p>
          </xdr:txBody>
        </xdr:sp>
        <xdr:clientData/>
      </xdr:twoCellAnchor>
    </mc:Choice>
    <mc:Fallback/>
  </mc:AlternateContent>
  <xdr:twoCellAnchor>
    <xdr:from>
      <xdr:col>25</xdr:col>
      <xdr:colOff>59531</xdr:colOff>
      <xdr:row>17</xdr:row>
      <xdr:rowOff>98820</xdr:rowOff>
    </xdr:from>
    <xdr:to>
      <xdr:col>30</xdr:col>
      <xdr:colOff>71438</xdr:colOff>
      <xdr:row>31</xdr:row>
      <xdr:rowOff>175020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609600</xdr:colOff>
          <xdr:row>34</xdr:row>
          <xdr:rowOff>9525</xdr:rowOff>
        </xdr:from>
        <xdr:to>
          <xdr:col>26</xdr:col>
          <xdr:colOff>904875</xdr:colOff>
          <xdr:row>35</xdr:row>
          <xdr:rowOff>19050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Création PMP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914400</xdr:colOff>
          <xdr:row>34</xdr:row>
          <xdr:rowOff>0</xdr:rowOff>
        </xdr:from>
        <xdr:to>
          <xdr:col>28</xdr:col>
          <xdr:colOff>47625</xdr:colOff>
          <xdr:row>35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Transfert 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66675</xdr:colOff>
          <xdr:row>33</xdr:row>
          <xdr:rowOff>161925</xdr:rowOff>
        </xdr:from>
        <xdr:to>
          <xdr:col>28</xdr:col>
          <xdr:colOff>1285875</xdr:colOff>
          <xdr:row>35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Nomenclature 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1314450</xdr:colOff>
          <xdr:row>34</xdr:row>
          <xdr:rowOff>9525</xdr:rowOff>
        </xdr:from>
        <xdr:to>
          <xdr:col>30</xdr:col>
          <xdr:colOff>114300</xdr:colOff>
          <xdr:row>35</xdr:row>
          <xdr:rowOff>19050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Gammes Niv2 SAP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666750</xdr:colOff>
      <xdr:row>0</xdr:row>
      <xdr:rowOff>33337</xdr:rowOff>
    </xdr:from>
    <xdr:to>
      <xdr:col>20</xdr:col>
      <xdr:colOff>666750</xdr:colOff>
      <xdr:row>14</xdr:row>
      <xdr:rowOff>109537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676275</xdr:colOff>
      <xdr:row>10</xdr:row>
      <xdr:rowOff>176212</xdr:rowOff>
    </xdr:from>
    <xdr:to>
      <xdr:col>20</xdr:col>
      <xdr:colOff>676275</xdr:colOff>
      <xdr:row>25</xdr:row>
      <xdr:rowOff>61912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695325</xdr:colOff>
      <xdr:row>20</xdr:row>
      <xdr:rowOff>138112</xdr:rowOff>
    </xdr:from>
    <xdr:to>
      <xdr:col>20</xdr:col>
      <xdr:colOff>695325</xdr:colOff>
      <xdr:row>35</xdr:row>
      <xdr:rowOff>23812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714375</xdr:colOff>
      <xdr:row>29</xdr:row>
      <xdr:rowOff>147637</xdr:rowOff>
    </xdr:from>
    <xdr:to>
      <xdr:col>20</xdr:col>
      <xdr:colOff>714375</xdr:colOff>
      <xdr:row>44</xdr:row>
      <xdr:rowOff>33337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1</xdr:row>
          <xdr:rowOff>180975</xdr:rowOff>
        </xdr:from>
        <xdr:to>
          <xdr:col>24</xdr:col>
          <xdr:colOff>209550</xdr:colOff>
          <xdr:row>3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3</xdr:row>
          <xdr:rowOff>9525</xdr:rowOff>
        </xdr:from>
        <xdr:to>
          <xdr:col>24</xdr:col>
          <xdr:colOff>219075</xdr:colOff>
          <xdr:row>4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</xdr:row>
          <xdr:rowOff>180975</xdr:rowOff>
        </xdr:from>
        <xdr:to>
          <xdr:col>24</xdr:col>
          <xdr:colOff>190500</xdr:colOff>
          <xdr:row>5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</xdr:row>
          <xdr:rowOff>0</xdr:rowOff>
        </xdr:from>
        <xdr:to>
          <xdr:col>24</xdr:col>
          <xdr:colOff>209550</xdr:colOff>
          <xdr:row>6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12</xdr:row>
          <xdr:rowOff>0</xdr:rowOff>
        </xdr:from>
        <xdr:to>
          <xdr:col>24</xdr:col>
          <xdr:colOff>209550</xdr:colOff>
          <xdr:row>13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12</xdr:row>
          <xdr:rowOff>180975</xdr:rowOff>
        </xdr:from>
        <xdr:to>
          <xdr:col>24</xdr:col>
          <xdr:colOff>209550</xdr:colOff>
          <xdr:row>14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14</xdr:row>
          <xdr:rowOff>0</xdr:rowOff>
        </xdr:from>
        <xdr:to>
          <xdr:col>24</xdr:col>
          <xdr:colOff>200025</xdr:colOff>
          <xdr:row>15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14</xdr:row>
          <xdr:rowOff>180975</xdr:rowOff>
        </xdr:from>
        <xdr:to>
          <xdr:col>24</xdr:col>
          <xdr:colOff>219075</xdr:colOff>
          <xdr:row>16</xdr:row>
          <xdr:rowOff>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21</xdr:row>
          <xdr:rowOff>180975</xdr:rowOff>
        </xdr:from>
        <xdr:to>
          <xdr:col>24</xdr:col>
          <xdr:colOff>209550</xdr:colOff>
          <xdr:row>23</xdr:row>
          <xdr:rowOff>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24</xdr:col>
          <xdr:colOff>247650</xdr:colOff>
          <xdr:row>24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23</xdr:row>
          <xdr:rowOff>180975</xdr:rowOff>
        </xdr:from>
        <xdr:to>
          <xdr:col>24</xdr:col>
          <xdr:colOff>266700</xdr:colOff>
          <xdr:row>25</xdr:row>
          <xdr:rowOff>9525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25</xdr:row>
          <xdr:rowOff>0</xdr:rowOff>
        </xdr:from>
        <xdr:to>
          <xdr:col>24</xdr:col>
          <xdr:colOff>276225</xdr:colOff>
          <xdr:row>26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30</xdr:row>
          <xdr:rowOff>180975</xdr:rowOff>
        </xdr:from>
        <xdr:to>
          <xdr:col>24</xdr:col>
          <xdr:colOff>266700</xdr:colOff>
          <xdr:row>32</xdr:row>
          <xdr:rowOff>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32</xdr:row>
          <xdr:rowOff>19050</xdr:rowOff>
        </xdr:from>
        <xdr:to>
          <xdr:col>24</xdr:col>
          <xdr:colOff>257175</xdr:colOff>
          <xdr:row>33</xdr:row>
          <xdr:rowOff>38100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33</xdr:row>
          <xdr:rowOff>28575</xdr:rowOff>
        </xdr:from>
        <xdr:to>
          <xdr:col>24</xdr:col>
          <xdr:colOff>257175</xdr:colOff>
          <xdr:row>34</xdr:row>
          <xdr:rowOff>47625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34</xdr:row>
          <xdr:rowOff>9525</xdr:rowOff>
        </xdr:from>
        <xdr:to>
          <xdr:col>24</xdr:col>
          <xdr:colOff>276225</xdr:colOff>
          <xdr:row>35</xdr:row>
          <xdr:rowOff>19050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Ligne 5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Juillet%20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Ao&#251;t%2020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Septembre%202017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Octobre%2020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Novembre%202017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D&#233;cembre%20201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Janvier%202018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F&#233;vrier%202018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Mars%202018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Avril%202018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Mai%202018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Juin%202018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Avancement%20pr&#233;ventif%20Juille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Ligne 6"/>
      <sheetName val="Ligne 3"/>
      <sheetName val="Ligne 4"/>
      <sheetName val="Ligne 5"/>
      <sheetName val="Siroperie"/>
    </sheetNames>
    <sheetDataSet>
      <sheetData sheetId="0">
        <row r="8">
          <cell r="H8">
            <v>1</v>
          </cell>
          <cell r="I8">
            <v>0</v>
          </cell>
          <cell r="K8">
            <v>0.10640000000000001</v>
          </cell>
          <cell r="L8">
            <v>0</v>
          </cell>
        </row>
        <row r="9">
          <cell r="H9">
            <v>0.42857142857142855</v>
          </cell>
          <cell r="I9">
            <v>0</v>
          </cell>
          <cell r="K9">
            <v>4.7619047619047616E-2</v>
          </cell>
          <cell r="L9">
            <v>0</v>
          </cell>
        </row>
        <row r="10">
          <cell r="H10">
            <v>0.88888888888888884</v>
          </cell>
          <cell r="I10">
            <v>0.16666666666666666</v>
          </cell>
          <cell r="K10">
            <v>0.1111111111111111</v>
          </cell>
          <cell r="L10">
            <v>0</v>
          </cell>
        </row>
        <row r="11">
          <cell r="H11">
            <v>0.63888888888888884</v>
          </cell>
          <cell r="I11">
            <v>0.27777777777777779</v>
          </cell>
          <cell r="K11">
            <v>0.12944444444444445</v>
          </cell>
          <cell r="L11">
            <v>0</v>
          </cell>
        </row>
        <row r="15">
          <cell r="H15">
            <v>0.73908730158730152</v>
          </cell>
          <cell r="I15">
            <v>0.1111111111111111</v>
          </cell>
          <cell r="K15">
            <v>9.8643650793650783E-2</v>
          </cell>
          <cell r="L15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Ligne 6"/>
      <sheetName val="Ligne 3"/>
      <sheetName val="Ligne 4"/>
      <sheetName val="Ligne 5"/>
      <sheetName val="HUSKY"/>
      <sheetName val="Siroperie"/>
      <sheetName val="Utilités"/>
    </sheetNames>
    <sheetDataSet>
      <sheetData sheetId="0">
        <row r="8">
          <cell r="H8">
            <v>1</v>
          </cell>
          <cell r="I8">
            <v>0.16</v>
          </cell>
          <cell r="K8">
            <v>0.1464</v>
          </cell>
          <cell r="L8">
            <v>0.08</v>
          </cell>
        </row>
        <row r="9">
          <cell r="H9">
            <v>0.5714285714285714</v>
          </cell>
          <cell r="I9">
            <v>0</v>
          </cell>
          <cell r="K9">
            <v>9.4761904761904756E-2</v>
          </cell>
          <cell r="L9">
            <v>0.23809523809523808</v>
          </cell>
        </row>
        <row r="10">
          <cell r="H10">
            <v>0.88888888888888884</v>
          </cell>
          <cell r="I10">
            <v>0.5</v>
          </cell>
          <cell r="K10">
            <v>0.12944444444444445</v>
          </cell>
          <cell r="L10">
            <v>0.22222222222222221</v>
          </cell>
        </row>
        <row r="11">
          <cell r="H11">
            <v>0.65277777777777779</v>
          </cell>
          <cell r="I11">
            <v>0.61111111111111116</v>
          </cell>
          <cell r="K11">
            <v>0.12944444444444445</v>
          </cell>
          <cell r="L11">
            <v>0.1111111111111111</v>
          </cell>
        </row>
        <row r="15">
          <cell r="H15">
            <v>0.82261904761904758</v>
          </cell>
          <cell r="I15">
            <v>0.45422222222222225</v>
          </cell>
          <cell r="K15">
            <v>0.30001015873015874</v>
          </cell>
          <cell r="L15">
            <v>0.33028571428571429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Ligne 6"/>
      <sheetName val="Ligne 3"/>
      <sheetName val="Ligne 4"/>
      <sheetName val="Ligne 5"/>
      <sheetName val="HUSKY"/>
      <sheetName val="Siroperie"/>
      <sheetName val="Utilités"/>
    </sheetNames>
    <sheetDataSet>
      <sheetData sheetId="0">
        <row r="8">
          <cell r="H8">
            <v>1</v>
          </cell>
          <cell r="I8">
            <v>0.16</v>
          </cell>
          <cell r="K8">
            <v>0.1464</v>
          </cell>
          <cell r="L8">
            <v>0.08</v>
          </cell>
        </row>
        <row r="9">
          <cell r="H9">
            <v>0.5714285714285714</v>
          </cell>
          <cell r="I9">
            <v>0</v>
          </cell>
          <cell r="K9">
            <v>9.4761904761904756E-2</v>
          </cell>
          <cell r="L9">
            <v>0.23809523809523808</v>
          </cell>
        </row>
        <row r="10">
          <cell r="H10">
            <v>0.88888888888888884</v>
          </cell>
          <cell r="I10">
            <v>0.5</v>
          </cell>
          <cell r="K10">
            <v>0.12944444444444445</v>
          </cell>
          <cell r="L10">
            <v>0.22222222222222221</v>
          </cell>
        </row>
        <row r="11">
          <cell r="H11">
            <v>0.65277777777777779</v>
          </cell>
          <cell r="I11">
            <v>0.61111111111111116</v>
          </cell>
          <cell r="K11">
            <v>0.12944444444444445</v>
          </cell>
          <cell r="L11">
            <v>0.1111111111111111</v>
          </cell>
        </row>
        <row r="15">
          <cell r="H15">
            <v>0.82261904761904758</v>
          </cell>
          <cell r="I15">
            <v>0.45422222222222225</v>
          </cell>
          <cell r="K15">
            <v>0.30001015873015874</v>
          </cell>
          <cell r="L15">
            <v>0.33028571428571429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Ligne 6"/>
      <sheetName val="Ligne 3"/>
      <sheetName val="Ligne 4"/>
      <sheetName val="Ligne 5"/>
      <sheetName val="HUSKY"/>
      <sheetName val="Siroperie"/>
      <sheetName val="Utilités"/>
    </sheetNames>
    <sheetDataSet>
      <sheetData sheetId="0">
        <row r="8">
          <cell r="H8">
            <v>1</v>
          </cell>
          <cell r="I8">
            <v>0.16</v>
          </cell>
          <cell r="K8">
            <v>0.1464</v>
          </cell>
          <cell r="L8">
            <v>0.08</v>
          </cell>
        </row>
        <row r="9">
          <cell r="H9">
            <v>0.5714285714285714</v>
          </cell>
          <cell r="I9">
            <v>0</v>
          </cell>
          <cell r="K9">
            <v>9.4761904761904756E-2</v>
          </cell>
          <cell r="L9">
            <v>0.23809523809523808</v>
          </cell>
        </row>
        <row r="10">
          <cell r="H10">
            <v>0.88888888888888884</v>
          </cell>
          <cell r="I10">
            <v>0.5</v>
          </cell>
          <cell r="K10">
            <v>0.12944444444444445</v>
          </cell>
          <cell r="L10">
            <v>0.22222222222222221</v>
          </cell>
        </row>
        <row r="11">
          <cell r="H11">
            <v>0.65277777777777779</v>
          </cell>
          <cell r="I11">
            <v>0.61111111111111116</v>
          </cell>
          <cell r="K11">
            <v>0.12944444444444445</v>
          </cell>
          <cell r="L11">
            <v>0.1111111111111111</v>
          </cell>
        </row>
        <row r="15">
          <cell r="H15">
            <v>0.82261904761904758</v>
          </cell>
          <cell r="I15">
            <v>0.45422222222222225</v>
          </cell>
          <cell r="K15">
            <v>0.30001015873015874</v>
          </cell>
          <cell r="L15">
            <v>0.33028571428571429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Ligne 6"/>
      <sheetName val="Ligne 3"/>
      <sheetName val="Ligne 4"/>
      <sheetName val="Ligne 5"/>
      <sheetName val="HUSKY"/>
      <sheetName val="Siroperie"/>
      <sheetName val="Utilités"/>
    </sheetNames>
    <sheetDataSet>
      <sheetData sheetId="0">
        <row r="8">
          <cell r="H8">
            <v>1</v>
          </cell>
          <cell r="I8">
            <v>0.16</v>
          </cell>
          <cell r="K8">
            <v>0.1464</v>
          </cell>
          <cell r="L8">
            <v>0.08</v>
          </cell>
        </row>
        <row r="9">
          <cell r="H9">
            <v>0.5714285714285714</v>
          </cell>
          <cell r="I9">
            <v>0</v>
          </cell>
          <cell r="K9">
            <v>9.4761904761904756E-2</v>
          </cell>
          <cell r="L9">
            <v>0.23809523809523808</v>
          </cell>
        </row>
        <row r="10">
          <cell r="H10">
            <v>0.88888888888888884</v>
          </cell>
          <cell r="I10">
            <v>0.5</v>
          </cell>
          <cell r="K10">
            <v>0.12944444444444445</v>
          </cell>
          <cell r="L10">
            <v>0.22222222222222221</v>
          </cell>
        </row>
        <row r="11">
          <cell r="H11">
            <v>0.65277777777777779</v>
          </cell>
          <cell r="I11">
            <v>0.61111111111111116</v>
          </cell>
          <cell r="K11">
            <v>0.12944444444444445</v>
          </cell>
          <cell r="L11">
            <v>0.1111111111111111</v>
          </cell>
        </row>
        <row r="15">
          <cell r="H15">
            <v>0.82261904761904758</v>
          </cell>
          <cell r="I15">
            <v>0.45422222222222225</v>
          </cell>
          <cell r="K15">
            <v>0.30001015873015874</v>
          </cell>
          <cell r="L15">
            <v>0.33028571428571429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Ligne 6"/>
      <sheetName val="Ligne 3"/>
      <sheetName val="Ligne 4"/>
      <sheetName val="Ligne 5"/>
      <sheetName val="HUSKY"/>
      <sheetName val="Siroperie"/>
      <sheetName val="Utilités"/>
    </sheetNames>
    <sheetDataSet>
      <sheetData sheetId="0">
        <row r="8">
          <cell r="H8">
            <v>1</v>
          </cell>
          <cell r="I8">
            <v>0.16</v>
          </cell>
          <cell r="K8">
            <v>0.1464</v>
          </cell>
          <cell r="L8">
            <v>0.08</v>
          </cell>
        </row>
        <row r="9">
          <cell r="H9">
            <v>0.5714285714285714</v>
          </cell>
          <cell r="I9">
            <v>0</v>
          </cell>
          <cell r="K9">
            <v>9.4761904761904756E-2</v>
          </cell>
          <cell r="L9">
            <v>0.23809523809523808</v>
          </cell>
        </row>
        <row r="10">
          <cell r="H10">
            <v>0.88888888888888884</v>
          </cell>
          <cell r="I10">
            <v>0.5</v>
          </cell>
          <cell r="K10">
            <v>0.12944444444444445</v>
          </cell>
          <cell r="L10">
            <v>0.22222222222222221</v>
          </cell>
        </row>
        <row r="11">
          <cell r="H11">
            <v>0.70833333333333337</v>
          </cell>
          <cell r="I11">
            <v>0.61111111111111116</v>
          </cell>
          <cell r="K11">
            <v>0.12944444444444445</v>
          </cell>
          <cell r="L11">
            <v>0.1111111111111111</v>
          </cell>
        </row>
        <row r="15">
          <cell r="H15">
            <v>0.83373015873015888</v>
          </cell>
          <cell r="I15">
            <v>0.45422222222222225</v>
          </cell>
          <cell r="K15">
            <v>0.30001015873015874</v>
          </cell>
          <cell r="L15">
            <v>0.33028571428571429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Ligne 6"/>
      <sheetName val="Ligne 3"/>
      <sheetName val="Ligne 4"/>
      <sheetName val="Ligne 5"/>
      <sheetName val="HUSKY"/>
      <sheetName val="Siroperie"/>
      <sheetName val="Utilités"/>
    </sheetNames>
    <sheetDataSet>
      <sheetData sheetId="0">
        <row r="8">
          <cell r="H8">
            <v>0.96551724137931039</v>
          </cell>
          <cell r="I8">
            <v>0.37931034482758619</v>
          </cell>
          <cell r="K8">
            <v>0.12620689655172415</v>
          </cell>
          <cell r="L8">
            <v>6.8965517241379309E-2</v>
          </cell>
        </row>
        <row r="9">
          <cell r="H9">
            <v>0.6428571428571429</v>
          </cell>
          <cell r="I9">
            <v>0.14285714285714285</v>
          </cell>
          <cell r="K9">
            <v>9.4761904761904756E-2</v>
          </cell>
          <cell r="L9">
            <v>0.23809523809523808</v>
          </cell>
        </row>
        <row r="10">
          <cell r="H10">
            <v>1</v>
          </cell>
          <cell r="I10">
            <v>1</v>
          </cell>
          <cell r="K10">
            <v>0.13705882352941176</v>
          </cell>
          <cell r="L10">
            <v>0.23529411764705882</v>
          </cell>
        </row>
        <row r="11">
          <cell r="H11">
            <v>0.72222222222222221</v>
          </cell>
          <cell r="I11">
            <v>0.72222222222222221</v>
          </cell>
          <cell r="K11">
            <v>7.3888888888888893E-2</v>
          </cell>
          <cell r="L11">
            <v>0</v>
          </cell>
        </row>
        <row r="15">
          <cell r="H15">
            <v>0.86611932129173508</v>
          </cell>
          <cell r="I15">
            <v>0.64887794198139026</v>
          </cell>
          <cell r="K15">
            <v>0.2863833027463859</v>
          </cell>
          <cell r="L15">
            <v>0.30847097459673523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Ligne 6"/>
      <sheetName val="Ligne 3"/>
      <sheetName val="Ligne 4"/>
      <sheetName val="Ligne 5"/>
      <sheetName val="HUSKY"/>
      <sheetName val="Siroperie"/>
      <sheetName val="Utilités"/>
    </sheetNames>
    <sheetDataSet>
      <sheetData sheetId="0">
        <row r="8">
          <cell r="H8">
            <v>1</v>
          </cell>
          <cell r="I8">
            <v>0.37931034482758619</v>
          </cell>
          <cell r="K8">
            <v>0.12620689655172415</v>
          </cell>
          <cell r="L8">
            <v>6.8965517241379309E-2</v>
          </cell>
        </row>
        <row r="9">
          <cell r="H9">
            <v>0.93181818181818177</v>
          </cell>
          <cell r="I9">
            <v>0.22727272727272727</v>
          </cell>
          <cell r="K9">
            <v>9.0454545454545454E-2</v>
          </cell>
          <cell r="L9">
            <v>0.22727272727272727</v>
          </cell>
        </row>
        <row r="10">
          <cell r="H10">
            <v>1</v>
          </cell>
          <cell r="I10">
            <v>1</v>
          </cell>
          <cell r="K10">
            <v>0.13705882352941176</v>
          </cell>
          <cell r="L10">
            <v>0.23529411764705882</v>
          </cell>
        </row>
        <row r="11">
          <cell r="H11">
            <v>0.82352941176470584</v>
          </cell>
          <cell r="I11">
            <v>0.82352941176470584</v>
          </cell>
          <cell r="K11">
            <v>7.823529411764707E-2</v>
          </cell>
          <cell r="L11">
            <v>0</v>
          </cell>
        </row>
        <row r="15">
          <cell r="H15">
            <v>0.95106951871657741</v>
          </cell>
          <cell r="I15">
            <v>0.68602249677300386</v>
          </cell>
          <cell r="K15">
            <v>0.28639111193066569</v>
          </cell>
          <cell r="L15">
            <v>0.30630647243223308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  <sheetName val="Feuil2"/>
      <sheetName val="Feuil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ry Tableaux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13" Type="http://schemas.openxmlformats.org/officeDocument/2006/relationships/ctrlProp" Target="../ctrlProps/ctrlProp31.xml"/><Relationship Id="rId18" Type="http://schemas.openxmlformats.org/officeDocument/2006/relationships/ctrlProp" Target="../ctrlProps/ctrlProp36.xml"/><Relationship Id="rId3" Type="http://schemas.openxmlformats.org/officeDocument/2006/relationships/ctrlProp" Target="../ctrlProps/ctrlProp21.xml"/><Relationship Id="rId7" Type="http://schemas.openxmlformats.org/officeDocument/2006/relationships/ctrlProp" Target="../ctrlProps/ctrlProp25.xml"/><Relationship Id="rId12" Type="http://schemas.openxmlformats.org/officeDocument/2006/relationships/ctrlProp" Target="../ctrlProps/ctrlProp30.xml"/><Relationship Id="rId17" Type="http://schemas.openxmlformats.org/officeDocument/2006/relationships/ctrlProp" Target="../ctrlProps/ctrlProp35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34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5" Type="http://schemas.openxmlformats.org/officeDocument/2006/relationships/ctrlProp" Target="../ctrlProps/ctrlProp33.xml"/><Relationship Id="rId10" Type="http://schemas.openxmlformats.org/officeDocument/2006/relationships/ctrlProp" Target="../ctrlProps/ctrlProp28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Relationship Id="rId14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35"/>
  <sheetViews>
    <sheetView tabSelected="1" zoomScale="80" zoomScaleNormal="80" workbookViewId="0">
      <selection activeCell="B1" sqref="B1"/>
    </sheetView>
  </sheetViews>
  <sheetFormatPr baseColWidth="10" defaultRowHeight="15" x14ac:dyDescent="0.25"/>
  <cols>
    <col min="1" max="1" width="19.85546875" customWidth="1"/>
    <col min="2" max="2" width="15" customWidth="1"/>
    <col min="3" max="3" width="13" bestFit="1" customWidth="1"/>
    <col min="4" max="4" width="13.5703125" bestFit="1" customWidth="1"/>
    <col min="5" max="5" width="18.5703125" bestFit="1" customWidth="1"/>
    <col min="6" max="6" width="13.28515625" customWidth="1"/>
    <col min="7" max="7" width="8.85546875" customWidth="1"/>
    <col min="9" max="9" width="13" bestFit="1" customWidth="1"/>
    <col min="10" max="10" width="13.5703125" bestFit="1" customWidth="1"/>
    <col min="11" max="11" width="18.5703125" bestFit="1" customWidth="1"/>
    <col min="12" max="12" width="14.42578125" customWidth="1"/>
    <col min="15" max="15" width="13" bestFit="1" customWidth="1"/>
    <col min="16" max="16" width="13.5703125" bestFit="1" customWidth="1"/>
    <col min="17" max="17" width="18.5703125" bestFit="1" customWidth="1"/>
    <col min="18" max="18" width="15.140625" customWidth="1"/>
    <col min="21" max="21" width="13" bestFit="1" customWidth="1"/>
    <col min="22" max="22" width="13.5703125" bestFit="1" customWidth="1"/>
    <col min="23" max="23" width="18.5703125" bestFit="1" customWidth="1"/>
    <col min="24" max="24" width="16.28515625" customWidth="1"/>
    <col min="27" max="27" width="13.85546875" bestFit="1" customWidth="1"/>
    <col min="28" max="28" width="15" bestFit="1" customWidth="1"/>
    <col min="29" max="29" width="20.140625" bestFit="1" customWidth="1"/>
    <col min="30" max="30" width="15.42578125" customWidth="1"/>
  </cols>
  <sheetData>
    <row r="1" spans="1:30" ht="23.25" customHeight="1" thickBot="1" x14ac:dyDescent="0.3">
      <c r="A1" s="47" t="s">
        <v>8</v>
      </c>
      <c r="C1" s="49" t="s">
        <v>0</v>
      </c>
      <c r="D1" s="50"/>
      <c r="E1" s="50"/>
      <c r="F1" s="51"/>
      <c r="G1" s="1"/>
      <c r="I1" s="49" t="s">
        <v>5</v>
      </c>
      <c r="J1" s="50"/>
      <c r="K1" s="50"/>
      <c r="L1" s="51"/>
      <c r="O1" s="49" t="s">
        <v>6</v>
      </c>
      <c r="P1" s="50"/>
      <c r="Q1" s="50"/>
      <c r="R1" s="51"/>
      <c r="U1" s="49" t="s">
        <v>7</v>
      </c>
      <c r="V1" s="50"/>
      <c r="W1" s="50"/>
      <c r="X1" s="51"/>
      <c r="AA1" s="49" t="s">
        <v>9</v>
      </c>
      <c r="AB1" s="50"/>
      <c r="AC1" s="50"/>
      <c r="AD1" s="51"/>
    </row>
    <row r="2" spans="1:30" ht="23.25" customHeight="1" thickBot="1" x14ac:dyDescent="0.3">
      <c r="A2" s="48"/>
      <c r="B2" s="7"/>
      <c r="C2" s="11" t="s">
        <v>1</v>
      </c>
      <c r="D2" s="9" t="s">
        <v>2</v>
      </c>
      <c r="E2" s="11" t="s">
        <v>4</v>
      </c>
      <c r="F2" s="10" t="s">
        <v>3</v>
      </c>
      <c r="G2" s="7"/>
      <c r="H2" s="7"/>
      <c r="I2" s="8" t="s">
        <v>1</v>
      </c>
      <c r="J2" s="11" t="s">
        <v>2</v>
      </c>
      <c r="K2" s="11" t="s">
        <v>4</v>
      </c>
      <c r="L2" s="10" t="s">
        <v>3</v>
      </c>
      <c r="M2" s="7"/>
      <c r="N2" s="7"/>
      <c r="O2" s="11" t="s">
        <v>1</v>
      </c>
      <c r="P2" s="9" t="s">
        <v>2</v>
      </c>
      <c r="Q2" s="11" t="s">
        <v>4</v>
      </c>
      <c r="R2" s="10" t="s">
        <v>3</v>
      </c>
      <c r="S2" s="7"/>
      <c r="T2" s="7"/>
      <c r="U2" s="11" t="s">
        <v>1</v>
      </c>
      <c r="V2" s="11" t="s">
        <v>2</v>
      </c>
      <c r="W2" s="11" t="s">
        <v>4</v>
      </c>
      <c r="X2" s="11" t="s">
        <v>3</v>
      </c>
      <c r="Z2" s="7"/>
      <c r="AA2" s="11" t="s">
        <v>1</v>
      </c>
      <c r="AB2" s="11" t="s">
        <v>2</v>
      </c>
      <c r="AC2" s="11" t="s">
        <v>4</v>
      </c>
      <c r="AD2" s="11" t="s">
        <v>3</v>
      </c>
    </row>
    <row r="3" spans="1:30" x14ac:dyDescent="0.25">
      <c r="A3" s="14" t="str">
        <f>HYPERLINK("D:\chajx022\Desktop\A transferer\Avancement\Avancement préventif Juillet 2017.xlsx","Juillet 2017")</f>
        <v>Juillet 2017</v>
      </c>
      <c r="B3" s="2">
        <v>42917</v>
      </c>
      <c r="C3" s="20">
        <f>IFERROR('[1]Donnery Tableaux'!$H$8,#N/A)</f>
        <v>1</v>
      </c>
      <c r="D3" s="21">
        <f>IFERROR('[1]Donnery Tableaux'!$I$8,#N/A)</f>
        <v>0</v>
      </c>
      <c r="E3" s="21">
        <f>IFERROR('[1]Donnery Tableaux'!$K$8,#N/A)</f>
        <v>0.10640000000000001</v>
      </c>
      <c r="F3" s="22">
        <f>IFERROR('[1]Donnery Tableaux'!$L$8,#N/A)</f>
        <v>0</v>
      </c>
      <c r="H3" s="2">
        <v>42917</v>
      </c>
      <c r="I3" s="20">
        <f>IFERROR('[1]Donnery Tableaux'!$H$9,#N/A)</f>
        <v>0.42857142857142855</v>
      </c>
      <c r="J3" s="21">
        <f>IFERROR('[1]Donnery Tableaux'!$I$9,#N/A)</f>
        <v>0</v>
      </c>
      <c r="K3" s="21">
        <f>IFERROR('[1]Donnery Tableaux'!$K$9,#N/A)</f>
        <v>4.7619047619047616E-2</v>
      </c>
      <c r="L3" s="29">
        <f>IFERROR('[1]Donnery Tableaux'!$L$9,#N/A)</f>
        <v>0</v>
      </c>
      <c r="N3" s="2">
        <v>42917</v>
      </c>
      <c r="O3" s="20">
        <f>IFERROR('[1]Donnery Tableaux'!$H$10,#N/A)</f>
        <v>0.88888888888888884</v>
      </c>
      <c r="P3" s="34">
        <f>IFERROR('[1]Donnery Tableaux'!$I$10,#N/A)</f>
        <v>0.16666666666666666</v>
      </c>
      <c r="Q3" s="21">
        <f>IFERROR('[1]Donnery Tableaux'!$K$10,#N/A)</f>
        <v>0.1111111111111111</v>
      </c>
      <c r="R3" s="29">
        <f>IFERROR('[1]Donnery Tableaux'!$L$10,#N/A)</f>
        <v>0</v>
      </c>
      <c r="T3" s="2">
        <v>42917</v>
      </c>
      <c r="U3" s="20">
        <f>IFERROR('[1]Donnery Tableaux'!$H$11,#N/A)</f>
        <v>0.63888888888888884</v>
      </c>
      <c r="V3" s="21">
        <f>IFERROR('[1]Donnery Tableaux'!$I$11,#N/A)</f>
        <v>0.27777777777777779</v>
      </c>
      <c r="W3" s="21">
        <f>IFERROR('[1]Donnery Tableaux'!$K$11,#N/A)</f>
        <v>0.12944444444444445</v>
      </c>
      <c r="X3" s="29">
        <f>IFERROR('[1]Donnery Tableaux'!$L$11,#N/A)</f>
        <v>0</v>
      </c>
      <c r="Z3" s="2">
        <v>42917</v>
      </c>
      <c r="AA3" s="20">
        <f>IFERROR('[1]Donnery Tableaux'!$H$15,#N/A)</f>
        <v>0.73908730158730152</v>
      </c>
      <c r="AB3" s="21">
        <f>IFERROR('[1]Donnery Tableaux'!$I$15,#N/A)</f>
        <v>0.1111111111111111</v>
      </c>
      <c r="AC3" s="21">
        <f>IFERROR('[1]Donnery Tableaux'!$K$15,#N/A)</f>
        <v>9.8643650793650783E-2</v>
      </c>
      <c r="AD3" s="29">
        <f>IFERROR('[1]Donnery Tableaux'!$L$15,#N/A)</f>
        <v>0</v>
      </c>
    </row>
    <row r="4" spans="1:30" x14ac:dyDescent="0.25">
      <c r="A4" s="14" t="str">
        <f>HYPERLINK("D:\chajx022\Desktop\A transferer\Avancement\Avancement préventif Août 2017.xlsx","Août 2017")</f>
        <v>Août 2017</v>
      </c>
      <c r="B4" s="2">
        <v>42948</v>
      </c>
      <c r="C4" s="23">
        <f>IFERROR('[2]Donnery Tableaux'!$H$8,#N/A)</f>
        <v>1</v>
      </c>
      <c r="D4" s="24">
        <f>IFERROR('[2]Donnery Tableaux'!$I$8,#N/A)</f>
        <v>0.16</v>
      </c>
      <c r="E4" s="24">
        <f>IFERROR('[2]Donnery Tableaux'!$K$8,#N/A)</f>
        <v>0.1464</v>
      </c>
      <c r="F4" s="25">
        <f>IFERROR('[2]Donnery Tableaux'!$L$8,#N/A)</f>
        <v>0.08</v>
      </c>
      <c r="H4" s="2">
        <v>42948</v>
      </c>
      <c r="I4" s="23">
        <f>IFERROR('[2]Donnery Tableaux'!$H$9,#N/A)</f>
        <v>0.5714285714285714</v>
      </c>
      <c r="J4" s="24">
        <f>IFERROR('[2]Donnery Tableaux'!$I$9,#N/A)</f>
        <v>0</v>
      </c>
      <c r="K4" s="24">
        <f>IFERROR('[2]Donnery Tableaux'!$K$9,#N/A)</f>
        <v>9.4761904761904756E-2</v>
      </c>
      <c r="L4" s="30">
        <f>IFERROR('[2]Donnery Tableaux'!$L$9,#N/A)</f>
        <v>0.23809523809523808</v>
      </c>
      <c r="N4" s="2">
        <v>42948</v>
      </c>
      <c r="O4" s="23">
        <f>IFERROR('[2]Donnery Tableaux'!$H$10,#N/A)</f>
        <v>0.88888888888888884</v>
      </c>
      <c r="P4" s="35">
        <f>IFERROR('[2]Donnery Tableaux'!$I$10,#N/A)</f>
        <v>0.5</v>
      </c>
      <c r="Q4" s="24">
        <f>IFERROR('[2]Donnery Tableaux'!$K$10,#N/A)</f>
        <v>0.12944444444444445</v>
      </c>
      <c r="R4" s="30">
        <f>IFERROR('[2]Donnery Tableaux'!$L$10,#N/A)</f>
        <v>0.22222222222222221</v>
      </c>
      <c r="T4" s="2">
        <v>42948</v>
      </c>
      <c r="U4" s="23">
        <f>IFERROR('[2]Donnery Tableaux'!$H$11,#N/A)</f>
        <v>0.65277777777777779</v>
      </c>
      <c r="V4" s="24">
        <f>IFERROR('[2]Donnery Tableaux'!$I$11,#N/A)</f>
        <v>0.61111111111111116</v>
      </c>
      <c r="W4" s="24">
        <f>IFERROR('[2]Donnery Tableaux'!$K$11,#N/A)</f>
        <v>0.12944444444444445</v>
      </c>
      <c r="X4" s="30">
        <f>IFERROR('[2]Donnery Tableaux'!$L$11,#N/A)</f>
        <v>0.1111111111111111</v>
      </c>
      <c r="Z4" s="2">
        <v>42948</v>
      </c>
      <c r="AA4" s="23">
        <f>IFERROR('[2]Donnery Tableaux'!$H$15,#N/A)</f>
        <v>0.82261904761904758</v>
      </c>
      <c r="AB4" s="24">
        <f>IFERROR('[2]Donnery Tableaux'!$I$15,#N/A)</f>
        <v>0.45422222222222225</v>
      </c>
      <c r="AC4" s="24">
        <f>IFERROR('[2]Donnery Tableaux'!$K$15,#N/A)</f>
        <v>0.30001015873015874</v>
      </c>
      <c r="AD4" s="30">
        <f>IFERROR('[2]Donnery Tableaux'!$L$15,#N/A)</f>
        <v>0.33028571428571429</v>
      </c>
    </row>
    <row r="5" spans="1:30" x14ac:dyDescent="0.25">
      <c r="A5" s="14" t="str">
        <f>HYPERLINK("D:\chajx022\Desktop\A transferer\Avancement\Avancement préventif Septembre 2017.xlsx","Septembre 2017")</f>
        <v>Septembre 2017</v>
      </c>
      <c r="B5" s="2">
        <v>42979</v>
      </c>
      <c r="C5" s="23">
        <f>IFERROR('[3]Donnery Tableaux'!$H$8,#N/A)</f>
        <v>1</v>
      </c>
      <c r="D5" s="24">
        <f>IFERROR('[3]Donnery Tableaux'!$I$8,#N/A)</f>
        <v>0.16</v>
      </c>
      <c r="E5" s="24">
        <f>IFERROR('[3]Donnery Tableaux'!$K$8,#N/A)</f>
        <v>0.1464</v>
      </c>
      <c r="F5" s="25">
        <f>IFERROR('[3]Donnery Tableaux'!$L$8,#N/A)</f>
        <v>0.08</v>
      </c>
      <c r="H5" s="2">
        <v>42979</v>
      </c>
      <c r="I5" s="23">
        <f>IFERROR('[3]Donnery Tableaux'!$H$9,#N/A)</f>
        <v>0.5714285714285714</v>
      </c>
      <c r="J5" s="24">
        <f>IFERROR('[3]Donnery Tableaux'!$I$9,#N/A)</f>
        <v>0</v>
      </c>
      <c r="K5" s="24">
        <f>IFERROR('[3]Donnery Tableaux'!$K$9,#N/A)</f>
        <v>9.4761904761904756E-2</v>
      </c>
      <c r="L5" s="30">
        <f>IFERROR('[3]Donnery Tableaux'!$L$9,#N/A)</f>
        <v>0.23809523809523808</v>
      </c>
      <c r="N5" s="2">
        <v>42979</v>
      </c>
      <c r="O5" s="23">
        <f>IFERROR('[3]Donnery Tableaux'!$H$10,#N/A)</f>
        <v>0.88888888888888884</v>
      </c>
      <c r="P5" s="24">
        <f>IFERROR('[3]Donnery Tableaux'!$I$10,#N/A)</f>
        <v>0.5</v>
      </c>
      <c r="Q5" s="24">
        <f>IFERROR('[3]Donnery Tableaux'!$K$10,#N/A)</f>
        <v>0.12944444444444445</v>
      </c>
      <c r="R5" s="30">
        <f>IFERROR('[3]Donnery Tableaux'!$L$10,#N/A)</f>
        <v>0.22222222222222221</v>
      </c>
      <c r="T5" s="2">
        <v>42979</v>
      </c>
      <c r="U5" s="23">
        <f>IFERROR('[3]Donnery Tableaux'!$H$11,#N/A)</f>
        <v>0.65277777777777779</v>
      </c>
      <c r="V5" s="24">
        <f>IFERROR('[3]Donnery Tableaux'!$I$11,#N/A)</f>
        <v>0.61111111111111116</v>
      </c>
      <c r="W5" s="24">
        <f>IFERROR('[3]Donnery Tableaux'!$K$11,#N/A)</f>
        <v>0.12944444444444445</v>
      </c>
      <c r="X5" s="30">
        <f>IFERROR('[3]Donnery Tableaux'!$L$11,#N/A)</f>
        <v>0.1111111111111111</v>
      </c>
      <c r="Z5" s="2">
        <v>42979</v>
      </c>
      <c r="AA5" s="23">
        <f>IFERROR('[3]Donnery Tableaux'!$H$15,#N/A)</f>
        <v>0.82261904761904758</v>
      </c>
      <c r="AB5" s="24">
        <f>IFERROR('[3]Donnery Tableaux'!$I$15,#N/A)</f>
        <v>0.45422222222222225</v>
      </c>
      <c r="AC5" s="24">
        <f>IFERROR('[3]Donnery Tableaux'!$K$15,#N/A)</f>
        <v>0.30001015873015874</v>
      </c>
      <c r="AD5" s="30">
        <f>IFERROR('[3]Donnery Tableaux'!$L$15,#N/A)</f>
        <v>0.33028571428571429</v>
      </c>
    </row>
    <row r="6" spans="1:30" x14ac:dyDescent="0.25">
      <c r="A6" s="14" t="str">
        <f>HYPERLINK("D:\chajx022\Desktop\A transferer\Avancement\Avancement préventif Octobre 2017.xlsx","Octobre 2017")</f>
        <v>Octobre 2017</v>
      </c>
      <c r="B6" s="2">
        <v>43009</v>
      </c>
      <c r="C6" s="23">
        <f>IFERROR('[4]Donnery Tableaux'!$H$8,#N/A)</f>
        <v>1</v>
      </c>
      <c r="D6" s="24">
        <f>IFERROR('[4]Donnery Tableaux'!$I$8,#N/A)</f>
        <v>0.16</v>
      </c>
      <c r="E6" s="24">
        <f>IFERROR('[4]Donnery Tableaux'!$K$8,#N/A)</f>
        <v>0.1464</v>
      </c>
      <c r="F6" s="25">
        <f>IFERROR('[4]Donnery Tableaux'!$L$8,#N/A)</f>
        <v>0.08</v>
      </c>
      <c r="H6" s="2">
        <v>43009</v>
      </c>
      <c r="I6" s="23">
        <f>IFERROR('[4]Donnery Tableaux'!$H$9,#N/A)</f>
        <v>0.5714285714285714</v>
      </c>
      <c r="J6" s="24">
        <f>IFERROR('[4]Donnery Tableaux'!$I$9,#N/A)</f>
        <v>0</v>
      </c>
      <c r="K6" s="24">
        <f>IFERROR('[4]Donnery Tableaux'!$K$9,#N/A)</f>
        <v>9.4761904761904756E-2</v>
      </c>
      <c r="L6" s="30">
        <f>IFERROR('[4]Donnery Tableaux'!$L$9,#N/A)</f>
        <v>0.23809523809523808</v>
      </c>
      <c r="N6" s="2">
        <v>43009</v>
      </c>
      <c r="O6" s="23">
        <f>IFERROR('[4]Donnery Tableaux'!$H$10,#N/A)</f>
        <v>0.88888888888888884</v>
      </c>
      <c r="P6" s="24">
        <f>IFERROR('[4]Donnery Tableaux'!$I$10,#N/A)</f>
        <v>0.5</v>
      </c>
      <c r="Q6" s="24">
        <f>IFERROR('[4]Donnery Tableaux'!$K$10,#N/A)</f>
        <v>0.12944444444444445</v>
      </c>
      <c r="R6" s="30">
        <f>IFERROR('[4]Donnery Tableaux'!$L$10,#N/A)</f>
        <v>0.22222222222222221</v>
      </c>
      <c r="T6" s="2">
        <v>43009</v>
      </c>
      <c r="U6" s="23">
        <f>IFERROR('[4]Donnery Tableaux'!$H$11,#N/A)</f>
        <v>0.65277777777777779</v>
      </c>
      <c r="V6" s="24">
        <f>IFERROR('[4]Donnery Tableaux'!$I$11,#N/A)</f>
        <v>0.61111111111111116</v>
      </c>
      <c r="W6" s="24">
        <f>IFERROR('[4]Donnery Tableaux'!$K$11,#N/A)</f>
        <v>0.12944444444444445</v>
      </c>
      <c r="X6" s="30">
        <f>IFERROR('[4]Donnery Tableaux'!$L$11,#N/A)</f>
        <v>0.1111111111111111</v>
      </c>
      <c r="Z6" s="2">
        <v>43009</v>
      </c>
      <c r="AA6" s="23">
        <f>IFERROR('[4]Donnery Tableaux'!$H$15,#N/A)</f>
        <v>0.82261904761904758</v>
      </c>
      <c r="AB6" s="24">
        <f>IFERROR('[4]Donnery Tableaux'!$I$15,#N/A)</f>
        <v>0.45422222222222225</v>
      </c>
      <c r="AC6" s="24">
        <f>IFERROR('[4]Donnery Tableaux'!$K$15,#N/A)</f>
        <v>0.30001015873015874</v>
      </c>
      <c r="AD6" s="30">
        <f>IFERROR('[4]Donnery Tableaux'!$L$15,#N/A)</f>
        <v>0.33028571428571429</v>
      </c>
    </row>
    <row r="7" spans="1:30" x14ac:dyDescent="0.25">
      <c r="A7" s="14" t="str">
        <f>HYPERLINK("D:\chajx022\Desktop\A transferer\Avancement\Avancement préventif Novembre 2017.xlsx","Novembre 2017")</f>
        <v>Novembre 2017</v>
      </c>
      <c r="B7" s="2">
        <v>43040</v>
      </c>
      <c r="C7" s="23">
        <f>IFERROR('[5]Donnery Tableaux'!$H$8,#N/A)</f>
        <v>1</v>
      </c>
      <c r="D7" s="24">
        <f>IFERROR('[5]Donnery Tableaux'!$I$8,#N/A)</f>
        <v>0.16</v>
      </c>
      <c r="E7" s="24">
        <f>IFERROR('[5]Donnery Tableaux'!$K$8,#N/A)</f>
        <v>0.1464</v>
      </c>
      <c r="F7" s="25">
        <f>IFERROR('[5]Donnery Tableaux'!$L$8,#N/A)</f>
        <v>0.08</v>
      </c>
      <c r="H7" s="2">
        <v>43040</v>
      </c>
      <c r="I7" s="23">
        <f>IFERROR('[5]Donnery Tableaux'!$H$9,#N/A)</f>
        <v>0.5714285714285714</v>
      </c>
      <c r="J7" s="24">
        <f>IFERROR('[5]Donnery Tableaux'!$I$9,#N/A)</f>
        <v>0</v>
      </c>
      <c r="K7" s="24">
        <f>IFERROR('[5]Donnery Tableaux'!$K$9,#N/A)</f>
        <v>9.4761904761904756E-2</v>
      </c>
      <c r="L7" s="30">
        <f>IFERROR('[5]Donnery Tableaux'!$L$9,#N/A)</f>
        <v>0.23809523809523808</v>
      </c>
      <c r="N7" s="2">
        <v>43040</v>
      </c>
      <c r="O7" s="23">
        <f>IFERROR('[5]Donnery Tableaux'!$H$10,#N/A)</f>
        <v>0.88888888888888884</v>
      </c>
      <c r="P7" s="24">
        <f>IFERROR('[5]Donnery Tableaux'!$I$10,#N/A)</f>
        <v>0.5</v>
      </c>
      <c r="Q7" s="24">
        <f>IFERROR('[5]Donnery Tableaux'!$K$10,#N/A)</f>
        <v>0.12944444444444445</v>
      </c>
      <c r="R7" s="30">
        <f>IFERROR('[5]Donnery Tableaux'!$L$10,#N/A)</f>
        <v>0.22222222222222221</v>
      </c>
      <c r="T7" s="2">
        <v>43040</v>
      </c>
      <c r="U7" s="23">
        <f>IFERROR('[5]Donnery Tableaux'!$H$11,#N/A)</f>
        <v>0.65277777777777779</v>
      </c>
      <c r="V7" s="24">
        <f>IFERROR('[5]Donnery Tableaux'!$I$11,#N/A)</f>
        <v>0.61111111111111116</v>
      </c>
      <c r="W7" s="24">
        <f>IFERROR('[5]Donnery Tableaux'!$K$11,#N/A)</f>
        <v>0.12944444444444445</v>
      </c>
      <c r="X7" s="30">
        <f>IFERROR('[5]Donnery Tableaux'!$L$11,#N/A)</f>
        <v>0.1111111111111111</v>
      </c>
      <c r="Z7" s="2">
        <v>43040</v>
      </c>
      <c r="AA7" s="23">
        <f>IFERROR('[5]Donnery Tableaux'!$H$15,#N/A)</f>
        <v>0.82261904761904758</v>
      </c>
      <c r="AB7" s="24">
        <f>IFERROR('[5]Donnery Tableaux'!$I$15,#N/A)</f>
        <v>0.45422222222222225</v>
      </c>
      <c r="AC7" s="24">
        <f>IFERROR('[5]Donnery Tableaux'!$K$15,#N/A)</f>
        <v>0.30001015873015874</v>
      </c>
      <c r="AD7" s="30">
        <f>IFERROR('[5]Donnery Tableaux'!$L$15,#N/A)</f>
        <v>0.33028571428571429</v>
      </c>
    </row>
    <row r="8" spans="1:30" x14ac:dyDescent="0.25">
      <c r="A8" s="14" t="str">
        <f>HYPERLINK("D:\chajx022\Desktop\A transferer\Avancement\Avancement préventif Décembre 2017","Décembre 2017")</f>
        <v>Décembre 2017</v>
      </c>
      <c r="B8" s="2">
        <v>43070</v>
      </c>
      <c r="C8" s="23">
        <f>IFERROR('[6]Donnery Tableaux'!$H$8,#N/A)</f>
        <v>1</v>
      </c>
      <c r="D8" s="24">
        <f>IFERROR('[6]Donnery Tableaux'!$I$8,#N/A)</f>
        <v>0.16</v>
      </c>
      <c r="E8" s="24">
        <f>IFERROR('[6]Donnery Tableaux'!$K$8,#N/A)</f>
        <v>0.1464</v>
      </c>
      <c r="F8" s="25">
        <f>IFERROR('[6]Donnery Tableaux'!$L$8,#N/A)</f>
        <v>0.08</v>
      </c>
      <c r="H8" s="2">
        <v>43070</v>
      </c>
      <c r="I8" s="23">
        <f>IFERROR('[6]Donnery Tableaux'!$H$9,#N/A)</f>
        <v>0.5714285714285714</v>
      </c>
      <c r="J8" s="24">
        <f>IFERROR('[6]Donnery Tableaux'!$I$9,#N/A)</f>
        <v>0</v>
      </c>
      <c r="K8" s="24">
        <f>IFERROR('[6]Donnery Tableaux'!$K$9,#N/A)</f>
        <v>9.4761904761904756E-2</v>
      </c>
      <c r="L8" s="30">
        <f>IFERROR('[6]Donnery Tableaux'!$L$9,#N/A)</f>
        <v>0.23809523809523808</v>
      </c>
      <c r="N8" s="2">
        <v>43070</v>
      </c>
      <c r="O8" s="23">
        <f>IFERROR('[6]Donnery Tableaux'!$H$10,#N/A)</f>
        <v>0.88888888888888884</v>
      </c>
      <c r="P8" s="24">
        <f>IFERROR('[6]Donnery Tableaux'!$I$10,#N/A)</f>
        <v>0.5</v>
      </c>
      <c r="Q8" s="24">
        <f>IFERROR('[6]Donnery Tableaux'!$K$10,#N/A)</f>
        <v>0.12944444444444445</v>
      </c>
      <c r="R8" s="30">
        <f>IFERROR('[6]Donnery Tableaux'!$L$10,#N/A)</f>
        <v>0.22222222222222221</v>
      </c>
      <c r="T8" s="2">
        <v>43070</v>
      </c>
      <c r="U8" s="23">
        <f>IFERROR('[6]Donnery Tableaux'!$H$11,#N/A)</f>
        <v>0.70833333333333337</v>
      </c>
      <c r="V8" s="24">
        <f>IFERROR('[6]Donnery Tableaux'!$I$11,#N/A)</f>
        <v>0.61111111111111116</v>
      </c>
      <c r="W8" s="24">
        <f>IFERROR('[6]Donnery Tableaux'!$K$11,#N/A)</f>
        <v>0.12944444444444445</v>
      </c>
      <c r="X8" s="30">
        <f>IFERROR('[6]Donnery Tableaux'!$L$11,#N/A)</f>
        <v>0.1111111111111111</v>
      </c>
      <c r="Z8" s="2">
        <v>43070</v>
      </c>
      <c r="AA8" s="23">
        <f>IFERROR('[6]Donnery Tableaux'!$H$15,#N/A)</f>
        <v>0.83373015873015888</v>
      </c>
      <c r="AB8" s="24">
        <f>IFERROR('[6]Donnery Tableaux'!$I$15,#N/A)</f>
        <v>0.45422222222222225</v>
      </c>
      <c r="AC8" s="24">
        <f>IFERROR('[6]Donnery Tableaux'!$K$15,#N/A)</f>
        <v>0.30001015873015874</v>
      </c>
      <c r="AD8" s="30">
        <f>IFERROR('[6]Donnery Tableaux'!$L$15,#N/A)</f>
        <v>0.33028571428571429</v>
      </c>
    </row>
    <row r="9" spans="1:30" x14ac:dyDescent="0.25">
      <c r="A9" s="14" t="str">
        <f>HYPERLINK("D:\chajx022\Desktop\A transferer\Avancement\Avancement préventif Janvier 2018.xlsx","Janvier 2018")</f>
        <v>Janvier 2018</v>
      </c>
      <c r="B9" s="2">
        <v>43101</v>
      </c>
      <c r="C9" s="23">
        <f>IFERROR('[7]Donnery Tableaux'!$H$8,#N/A)</f>
        <v>0.96551724137931039</v>
      </c>
      <c r="D9" s="24">
        <f>IFERROR('[7]Donnery Tableaux'!$I$8,#N/A)</f>
        <v>0.37931034482758619</v>
      </c>
      <c r="E9" s="24">
        <f>IFERROR('[7]Donnery Tableaux'!$K$8,#N/A)</f>
        <v>0.12620689655172415</v>
      </c>
      <c r="F9" s="25">
        <f>IFERROR('[7]Donnery Tableaux'!$L$8,#N/A)</f>
        <v>6.8965517241379309E-2</v>
      </c>
      <c r="H9" s="2">
        <v>43101</v>
      </c>
      <c r="I9" s="23">
        <f>IFERROR('[7]Donnery Tableaux'!$H$9,#N/A)</f>
        <v>0.6428571428571429</v>
      </c>
      <c r="J9" s="24">
        <f>IFERROR('[7]Donnery Tableaux'!$I$9,#N/A)</f>
        <v>0.14285714285714285</v>
      </c>
      <c r="K9" s="24">
        <f>IFERROR('[7]Donnery Tableaux'!$K$9,#N/A)</f>
        <v>9.4761904761904756E-2</v>
      </c>
      <c r="L9" s="30">
        <f>IFERROR('[7]Donnery Tableaux'!$L$9,#N/A)</f>
        <v>0.23809523809523808</v>
      </c>
      <c r="N9" s="2">
        <v>43101</v>
      </c>
      <c r="O9" s="23">
        <f>IFERROR('[7]Donnery Tableaux'!$H$10,#N/A)</f>
        <v>1</v>
      </c>
      <c r="P9" s="24">
        <f>IFERROR('[7]Donnery Tableaux'!$I$10,#N/A)</f>
        <v>1</v>
      </c>
      <c r="Q9" s="24">
        <f>IFERROR('[7]Donnery Tableaux'!$K$10,#N/A)</f>
        <v>0.13705882352941176</v>
      </c>
      <c r="R9" s="30">
        <f>IFERROR('[7]Donnery Tableaux'!$L$10,#N/A)</f>
        <v>0.23529411764705882</v>
      </c>
      <c r="T9" s="2">
        <v>43101</v>
      </c>
      <c r="U9" s="23">
        <f>IFERROR('[7]Donnery Tableaux'!$H$11,#N/A)</f>
        <v>0.72222222222222221</v>
      </c>
      <c r="V9" s="24">
        <f>IFERROR('[7]Donnery Tableaux'!$I$11,#N/A)</f>
        <v>0.72222222222222221</v>
      </c>
      <c r="W9" s="24">
        <f>IFERROR('[7]Donnery Tableaux'!$K$11,#N/A)</f>
        <v>7.3888888888888893E-2</v>
      </c>
      <c r="X9" s="30">
        <f>IFERROR('[7]Donnery Tableaux'!$L$11,#N/A)</f>
        <v>0</v>
      </c>
      <c r="Z9" s="2">
        <v>43101</v>
      </c>
      <c r="AA9" s="23">
        <f>IFERROR('[7]Donnery Tableaux'!$H$15,#N/A)</f>
        <v>0.86611932129173508</v>
      </c>
      <c r="AB9" s="24">
        <f>IFERROR('[7]Donnery Tableaux'!$I$15,#N/A)</f>
        <v>0.64887794198139026</v>
      </c>
      <c r="AC9" s="24">
        <f>IFERROR('[7]Donnery Tableaux'!$K$15,#N/A)</f>
        <v>0.2863833027463859</v>
      </c>
      <c r="AD9" s="30">
        <f>IFERROR('[7]Donnery Tableaux'!$L$15,#N/A)</f>
        <v>0.30847097459673523</v>
      </c>
    </row>
    <row r="10" spans="1:30" x14ac:dyDescent="0.25">
      <c r="A10" s="14" t="str">
        <f>HYPERLINK("D:\chajx022\Desktop\A transferer\Avancement\Avancement préventif Février 2018.xlsx","Février 2018")</f>
        <v>Février 2018</v>
      </c>
      <c r="B10" s="2">
        <v>43132</v>
      </c>
      <c r="C10" s="23">
        <f>IFERROR('[8]Donnery Tableaux'!$H$8,#N/A)</f>
        <v>1</v>
      </c>
      <c r="D10" s="24">
        <f>IFERROR('[8]Donnery Tableaux'!$I$8,#N/A)</f>
        <v>0.37931034482758619</v>
      </c>
      <c r="E10" s="24">
        <f>IFERROR('[8]Donnery Tableaux'!$K$8,#N/A)</f>
        <v>0.12620689655172415</v>
      </c>
      <c r="F10" s="25">
        <f>IFERROR('[8]Donnery Tableaux'!$L$8,#N/A)</f>
        <v>6.8965517241379309E-2</v>
      </c>
      <c r="H10" s="2">
        <v>43132</v>
      </c>
      <c r="I10" s="23">
        <f>IFERROR('[8]Donnery Tableaux'!$H$9,#N/A)</f>
        <v>0.93181818181818177</v>
      </c>
      <c r="J10" s="24">
        <f>IFERROR('[8]Donnery Tableaux'!$I$9,#N/A)</f>
        <v>0.22727272727272727</v>
      </c>
      <c r="K10" s="24">
        <f>IFERROR('[8]Donnery Tableaux'!$K$9,#N/A)</f>
        <v>9.0454545454545454E-2</v>
      </c>
      <c r="L10" s="30">
        <f>IFERROR('[8]Donnery Tableaux'!$L$9,#N/A)</f>
        <v>0.22727272727272727</v>
      </c>
      <c r="N10" s="2">
        <v>43132</v>
      </c>
      <c r="O10" s="23">
        <f>IFERROR('[8]Donnery Tableaux'!$H$10,#N/A)</f>
        <v>1</v>
      </c>
      <c r="P10" s="24">
        <f>IFERROR('[8]Donnery Tableaux'!$I$10,#N/A)</f>
        <v>1</v>
      </c>
      <c r="Q10" s="24">
        <f>IFERROR('[8]Donnery Tableaux'!$K$10,#N/A)</f>
        <v>0.13705882352941176</v>
      </c>
      <c r="R10" s="30">
        <f>IFERROR('[8]Donnery Tableaux'!$L$10,#N/A)</f>
        <v>0.23529411764705882</v>
      </c>
      <c r="T10" s="2">
        <v>43132</v>
      </c>
      <c r="U10" s="23">
        <f>IFERROR('[8]Donnery Tableaux'!$H$11,#N/A)</f>
        <v>0.82352941176470584</v>
      </c>
      <c r="V10" s="24">
        <f>IFERROR('[8]Donnery Tableaux'!$I$11,#N/A)</f>
        <v>0.82352941176470584</v>
      </c>
      <c r="W10" s="24">
        <f>IFERROR('[8]Donnery Tableaux'!$K$11,#N/A)</f>
        <v>7.823529411764707E-2</v>
      </c>
      <c r="X10" s="30">
        <f>IFERROR('[8]Donnery Tableaux'!$L$11,#N/A)</f>
        <v>0</v>
      </c>
      <c r="Z10" s="2">
        <v>43132</v>
      </c>
      <c r="AA10" s="23">
        <f>IFERROR('[8]Donnery Tableaux'!$H$15,#N/A)</f>
        <v>0.95106951871657741</v>
      </c>
      <c r="AB10" s="24">
        <f>IFERROR('[8]Donnery Tableaux'!$I$15,#N/A)</f>
        <v>0.68602249677300386</v>
      </c>
      <c r="AC10" s="24">
        <f>IFERROR('[8]Donnery Tableaux'!$K$15,#N/A)</f>
        <v>0.28639111193066569</v>
      </c>
      <c r="AD10" s="30">
        <f>IFERROR('[8]Donnery Tableaux'!$L$15,#N/A)</f>
        <v>0.30630647243223308</v>
      </c>
    </row>
    <row r="11" spans="1:30" x14ac:dyDescent="0.25">
      <c r="A11" s="14" t="str">
        <f>HYPERLINK("D:\chajx022\Desktop\A transferer\Avancement\Avancement préventif Mars 2018.xlsx","Mars 2018")</f>
        <v>Mars 2018</v>
      </c>
      <c r="B11" s="2">
        <v>43160</v>
      </c>
      <c r="C11" s="23" t="e">
        <f>IFERROR('[9]Donnery Tableaux'!$H$8,#N/A)</f>
        <v>#N/A</v>
      </c>
      <c r="D11" s="24" t="e">
        <f>IFERROR('[9]Donnery Tableaux'!$I$8,#N/A)</f>
        <v>#N/A</v>
      </c>
      <c r="E11" s="24" t="e">
        <f>IFERROR('[9]Donnery Tableaux'!$K$8,#N/A)</f>
        <v>#N/A</v>
      </c>
      <c r="F11" s="25" t="e">
        <f>IFERROR('[9]Donnery Tableaux'!$L$8,#N/A)</f>
        <v>#N/A</v>
      </c>
      <c r="H11" s="2">
        <v>43160</v>
      </c>
      <c r="I11" s="23" t="e">
        <f>IFERROR('[9]Donnery Tableaux'!$H$9,#N/A)</f>
        <v>#N/A</v>
      </c>
      <c r="J11" s="24" t="e">
        <f>IFERROR('[9]Donnery Tableaux'!$I$9,#N/A)</f>
        <v>#N/A</v>
      </c>
      <c r="K11" s="24" t="e">
        <f>IFERROR('[9]Donnery Tableaux'!$K$9,#N/A)</f>
        <v>#N/A</v>
      </c>
      <c r="L11" s="30" t="e">
        <f>IFERROR('[9]Donnery Tableaux'!$L$9,#N/A)</f>
        <v>#N/A</v>
      </c>
      <c r="N11" s="2">
        <v>43160</v>
      </c>
      <c r="O11" s="23" t="e">
        <f>IFERROR('[9]Donnery Tableaux'!$H$10,#N/A)</f>
        <v>#N/A</v>
      </c>
      <c r="P11" s="24" t="e">
        <f>IFERROR('[9]Donnery Tableaux'!$I$10,#N/A)</f>
        <v>#N/A</v>
      </c>
      <c r="Q11" s="24" t="e">
        <f>IFERROR('[9]Donnery Tableaux'!$K$10,#N/A)</f>
        <v>#N/A</v>
      </c>
      <c r="R11" s="30" t="e">
        <f>IFERROR('[9]Donnery Tableaux'!$L$10,#N/A)</f>
        <v>#N/A</v>
      </c>
      <c r="T11" s="2">
        <v>43160</v>
      </c>
      <c r="U11" s="23" t="e">
        <f>IFERROR('[9]Donnery Tableaux'!$H$11,#N/A)</f>
        <v>#N/A</v>
      </c>
      <c r="V11" s="24" t="e">
        <f>IFERROR('[9]Donnery Tableaux'!$I$11,#N/A)</f>
        <v>#N/A</v>
      </c>
      <c r="W11" s="24" t="e">
        <f>IFERROR('[9]Donnery Tableaux'!$K$11,#N/A)</f>
        <v>#N/A</v>
      </c>
      <c r="X11" s="30" t="e">
        <f>IFERROR('[9]Donnery Tableaux'!$L$11,#N/A)</f>
        <v>#N/A</v>
      </c>
      <c r="Z11" s="2">
        <v>43160</v>
      </c>
      <c r="AA11" s="23" t="e">
        <f>IFERROR('[9]Donnery Tableaux'!$H$15,#N/A)</f>
        <v>#N/A</v>
      </c>
      <c r="AB11" s="24" t="e">
        <f>IFERROR('[9]Donnery Tableaux'!$I$15,#N/A)</f>
        <v>#N/A</v>
      </c>
      <c r="AC11" s="24" t="e">
        <f>IFERROR('[9]Donnery Tableaux'!$K$15,#N/A)</f>
        <v>#N/A</v>
      </c>
      <c r="AD11" s="30" t="e">
        <f>IFERROR('[9]Donnery Tableaux'!$L$15,#N/A)</f>
        <v>#N/A</v>
      </c>
    </row>
    <row r="12" spans="1:30" x14ac:dyDescent="0.25">
      <c r="A12" s="14" t="str">
        <f>HYPERLINK("D:\chajx022\Desktop\A transferer\Avancement\Avancement préventif Avril 2018.xlsx","Avril 2018")</f>
        <v>Avril 2018</v>
      </c>
      <c r="B12" s="2">
        <v>43191</v>
      </c>
      <c r="C12" s="23" t="e">
        <f>IFERROR('[10]Donnery Tableaux'!$H$8,#N/A)</f>
        <v>#N/A</v>
      </c>
      <c r="D12" s="24" t="e">
        <f>IFERROR('[10]Donnery Tableaux'!$I$8,#N/A)</f>
        <v>#N/A</v>
      </c>
      <c r="E12" s="24" t="e">
        <f>IFERROR('[10]Donnery Tableaux'!$K$8,#N/A)</f>
        <v>#N/A</v>
      </c>
      <c r="F12" s="25" t="e">
        <f>IFERROR('[10]Donnery Tableaux'!$L$8,#N/A)</f>
        <v>#N/A</v>
      </c>
      <c r="H12" s="2">
        <v>43191</v>
      </c>
      <c r="I12" s="23" t="e">
        <f>IFERROR('[10]Donnery Tableaux'!$H$9,#N/A)</f>
        <v>#N/A</v>
      </c>
      <c r="J12" s="24" t="e">
        <f>IFERROR('[10]Donnery Tableaux'!$I$9,#N/A)</f>
        <v>#N/A</v>
      </c>
      <c r="K12" s="24" t="e">
        <f>IFERROR('[10]Donnery Tableaux'!$K$9,#N/A)</f>
        <v>#N/A</v>
      </c>
      <c r="L12" s="30" t="e">
        <f>IFERROR('[10]Donnery Tableaux'!$L$9,#N/A)</f>
        <v>#N/A</v>
      </c>
      <c r="N12" s="2">
        <v>43191</v>
      </c>
      <c r="O12" s="23" t="e">
        <f>IFERROR('[10]Donnery Tableaux'!$H$10,#N/A)</f>
        <v>#N/A</v>
      </c>
      <c r="P12" s="24" t="e">
        <f>IFERROR('[10]Donnery Tableaux'!$I$10,#N/A)</f>
        <v>#N/A</v>
      </c>
      <c r="Q12" s="24" t="e">
        <f>IFERROR('[10]Donnery Tableaux'!$K$10,#N/A)</f>
        <v>#N/A</v>
      </c>
      <c r="R12" s="30" t="e">
        <f>IFERROR('[10]Donnery Tableaux'!$L$10,#N/A)</f>
        <v>#N/A</v>
      </c>
      <c r="T12" s="2">
        <v>43191</v>
      </c>
      <c r="U12" s="23" t="e">
        <f>IFERROR('[10]Donnery Tableaux'!$H$11,#N/A)</f>
        <v>#N/A</v>
      </c>
      <c r="V12" s="24" t="e">
        <f>IFERROR('[10]Donnery Tableaux'!$I$11,#N/A)</f>
        <v>#N/A</v>
      </c>
      <c r="W12" s="24" t="e">
        <f>IFERROR('[10]Donnery Tableaux'!$K$11,#N/A)</f>
        <v>#N/A</v>
      </c>
      <c r="X12" s="30" t="e">
        <f>IFERROR('[10]Donnery Tableaux'!$L$11,#N/A)</f>
        <v>#N/A</v>
      </c>
      <c r="Z12" s="2">
        <v>43191</v>
      </c>
      <c r="AA12" s="23" t="e">
        <f>IFERROR('[10]Donnery Tableaux'!$H$15,#N/A)</f>
        <v>#N/A</v>
      </c>
      <c r="AB12" s="24" t="e">
        <f>IFERROR('[10]Donnery Tableaux'!$I$15,#N/A)</f>
        <v>#N/A</v>
      </c>
      <c r="AC12" s="24" t="e">
        <f>IFERROR('[10]Donnery Tableaux'!$K$15,#N/A)</f>
        <v>#N/A</v>
      </c>
      <c r="AD12" s="30" t="e">
        <f>IFERROR('[10]Donnery Tableaux'!$L$15,#N/A)</f>
        <v>#N/A</v>
      </c>
    </row>
    <row r="13" spans="1:30" x14ac:dyDescent="0.25">
      <c r="A13" s="14" t="str">
        <f>HYPERLINK("D:\chajx022\Desktop\A transferer\Avancement\Avancement préventif Mai 2018.xlsx","Mai 2018")</f>
        <v>Mai 2018</v>
      </c>
      <c r="B13" s="2">
        <v>43221</v>
      </c>
      <c r="C13" s="23" t="e">
        <f>IFERROR('[11]Donnery Tableaux'!$H$8,#N/A)</f>
        <v>#N/A</v>
      </c>
      <c r="D13" s="24" t="e">
        <f>IFERROR('[11]Donnery Tableaux'!$I$8,#N/A)</f>
        <v>#N/A</v>
      </c>
      <c r="E13" s="24" t="e">
        <f>IFERROR('[11]Donnery Tableaux'!$K$8,#N/A)</f>
        <v>#N/A</v>
      </c>
      <c r="F13" s="25" t="e">
        <f>IFERROR('[11]Donnery Tableaux'!$L$8,#N/A)</f>
        <v>#N/A</v>
      </c>
      <c r="H13" s="2">
        <v>43221</v>
      </c>
      <c r="I13" s="23" t="e">
        <f>IFERROR('[11]Donnery Tableaux'!$H$9,#N/A)</f>
        <v>#N/A</v>
      </c>
      <c r="J13" s="24" t="e">
        <f>IFERROR('[11]Donnery Tableaux'!$I$9,#N/A)</f>
        <v>#N/A</v>
      </c>
      <c r="K13" s="24" t="e">
        <f>IFERROR('[11]Donnery Tableaux'!$K$9,#N/A)</f>
        <v>#N/A</v>
      </c>
      <c r="L13" s="30" t="e">
        <f>IFERROR('[11]Donnery Tableaux'!$L$9,#N/A)</f>
        <v>#N/A</v>
      </c>
      <c r="N13" s="2">
        <v>43221</v>
      </c>
      <c r="O13" s="23" t="e">
        <f>IFERROR('[11]Donnery Tableaux'!$H$10,#N/A)</f>
        <v>#N/A</v>
      </c>
      <c r="P13" s="24" t="e">
        <f>IFERROR('[11]Donnery Tableaux'!$I$10,#N/A)</f>
        <v>#N/A</v>
      </c>
      <c r="Q13" s="24" t="e">
        <f>IFERROR('[11]Donnery Tableaux'!$K$10,#N/A)</f>
        <v>#N/A</v>
      </c>
      <c r="R13" s="30" t="e">
        <f>IFERROR('[11]Donnery Tableaux'!$L$10,#N/A)</f>
        <v>#N/A</v>
      </c>
      <c r="T13" s="2">
        <v>43221</v>
      </c>
      <c r="U13" s="23" t="e">
        <f>IFERROR('[11]Donnery Tableaux'!$H$11,#N/A)</f>
        <v>#N/A</v>
      </c>
      <c r="V13" s="24" t="e">
        <f>IFERROR('[11]Donnery Tableaux'!$I$11,#N/A)</f>
        <v>#N/A</v>
      </c>
      <c r="W13" s="24" t="e">
        <f>IFERROR('[11]Donnery Tableaux'!$K$11,#N/A)</f>
        <v>#N/A</v>
      </c>
      <c r="X13" s="30" t="e">
        <f>IFERROR('[11]Donnery Tableaux'!$L$11,#N/A)</f>
        <v>#N/A</v>
      </c>
      <c r="Z13" s="2">
        <v>43221</v>
      </c>
      <c r="AA13" s="23" t="e">
        <f>IFERROR('[11]Donnery Tableaux'!$H$15,#N/A)</f>
        <v>#N/A</v>
      </c>
      <c r="AB13" s="24" t="e">
        <f>IFERROR('[11]Donnery Tableaux'!$I$15,#N/A)</f>
        <v>#N/A</v>
      </c>
      <c r="AC13" s="24" t="e">
        <f>IFERROR('[11]Donnery Tableaux'!$K$15,#N/A)</f>
        <v>#N/A</v>
      </c>
      <c r="AD13" s="30" t="e">
        <f>IFERROR('[11]Donnery Tableaux'!$L$15,#N/A)</f>
        <v>#N/A</v>
      </c>
    </row>
    <row r="14" spans="1:30" x14ac:dyDescent="0.25">
      <c r="A14" s="14" t="str">
        <f>HYPERLINK("D:\chajx022\Desktop\A transferer\Avancement\Avancement préventif Juin 2018.xlsx","Juin 2018")</f>
        <v>Juin 2018</v>
      </c>
      <c r="B14" s="2">
        <v>43252</v>
      </c>
      <c r="C14" s="23" t="e">
        <f>IFERROR('[12]Donnery Tableaux'!$H$8,#N/A)</f>
        <v>#N/A</v>
      </c>
      <c r="D14" s="24" t="e">
        <f>IFERROR('[12]Donnery Tableaux'!$I$8,#N/A)</f>
        <v>#N/A</v>
      </c>
      <c r="E14" s="24" t="e">
        <f>IFERROR('[12]Donnery Tableaux'!$K$8,#N/A)</f>
        <v>#N/A</v>
      </c>
      <c r="F14" s="25" t="e">
        <f>IFERROR('[12]Donnery Tableaux'!$L$8,#N/A)</f>
        <v>#N/A</v>
      </c>
      <c r="H14" s="2">
        <v>43252</v>
      </c>
      <c r="I14" s="23" t="e">
        <f>IFERROR('[12]Donnery Tableaux'!$H$9,#N/A)</f>
        <v>#N/A</v>
      </c>
      <c r="J14" s="24" t="e">
        <f>IFERROR('[12]Donnery Tableaux'!$I$9,#N/A)</f>
        <v>#N/A</v>
      </c>
      <c r="K14" s="24" t="e">
        <f>IFERROR('[12]Donnery Tableaux'!$K$9,#N/A)</f>
        <v>#N/A</v>
      </c>
      <c r="L14" s="30" t="e">
        <f>IFERROR('[12]Donnery Tableaux'!$L$9,#N/A)</f>
        <v>#N/A</v>
      </c>
      <c r="N14" s="2">
        <v>43252</v>
      </c>
      <c r="O14" s="23" t="e">
        <f>IFERROR('[12]Donnery Tableaux'!$H$10,#N/A)</f>
        <v>#N/A</v>
      </c>
      <c r="P14" s="24" t="e">
        <f>IFERROR('[12]Donnery Tableaux'!$I$10,#N/A)</f>
        <v>#N/A</v>
      </c>
      <c r="Q14" s="24" t="e">
        <f>IFERROR('[12]Donnery Tableaux'!$K$10,#N/A)</f>
        <v>#N/A</v>
      </c>
      <c r="R14" s="30" t="e">
        <f>IFERROR('[12]Donnery Tableaux'!$L$10,#N/A)</f>
        <v>#N/A</v>
      </c>
      <c r="T14" s="2">
        <v>43252</v>
      </c>
      <c r="U14" s="23" t="e">
        <f>IFERROR('[12]Donnery Tableaux'!$H$11,#N/A)</f>
        <v>#N/A</v>
      </c>
      <c r="V14" s="24" t="e">
        <f>IFERROR('[12]Donnery Tableaux'!$I$11,#N/A)</f>
        <v>#N/A</v>
      </c>
      <c r="W14" s="24" t="e">
        <f>IFERROR('[12]Donnery Tableaux'!$K$11,#N/A)</f>
        <v>#N/A</v>
      </c>
      <c r="X14" s="30" t="e">
        <f>IFERROR('[12]Donnery Tableaux'!$L$11,#N/A)</f>
        <v>#N/A</v>
      </c>
      <c r="Z14" s="2">
        <v>43252</v>
      </c>
      <c r="AA14" s="23" t="e">
        <f>IFERROR('[12]Donnery Tableaux'!$H$15,#N/A)</f>
        <v>#N/A</v>
      </c>
      <c r="AB14" s="24" t="e">
        <f>IFERROR('[12]Donnery Tableaux'!$I$15,#N/A)</f>
        <v>#N/A</v>
      </c>
      <c r="AC14" s="24" t="e">
        <f>IFERROR('[12]Donnery Tableaux'!$K$15,#N/A)</f>
        <v>#N/A</v>
      </c>
      <c r="AD14" s="30" t="e">
        <f>IFERROR('[12]Donnery Tableaux'!$L$15,#N/A)</f>
        <v>#N/A</v>
      </c>
    </row>
    <row r="15" spans="1:30" ht="15.75" thickBot="1" x14ac:dyDescent="0.3">
      <c r="A15" s="15" t="str">
        <f>HYPERLINK("D:\chajx022\Desktop\A transferer\Avancement\Avancement préventif Juillet 2018.xlsx","Juillet 2018")</f>
        <v>Juillet 2018</v>
      </c>
      <c r="B15" s="2">
        <v>43282</v>
      </c>
      <c r="C15" s="26" t="e">
        <f>IFERROR('[13]Donnery Tableaux'!$H$8,#N/A)</f>
        <v>#N/A</v>
      </c>
      <c r="D15" s="27" t="e">
        <f>IFERROR('[13]Donnery Tableaux'!$I$8,#N/A)</f>
        <v>#N/A</v>
      </c>
      <c r="E15" s="27" t="e">
        <f>IFERROR('[13]Donnery Tableaux'!$K$8,#N/A)</f>
        <v>#N/A</v>
      </c>
      <c r="F15" s="28" t="e">
        <f>IFERROR('[13]Donnery Tableaux'!$L$8,#N/A)</f>
        <v>#N/A</v>
      </c>
      <c r="H15" s="2">
        <v>43282</v>
      </c>
      <c r="I15" s="31" t="e">
        <f>IFERROR('[13]Donnery Tableaux'!$H$9,#N/A)</f>
        <v>#N/A</v>
      </c>
      <c r="J15" s="32" t="e">
        <f>IFERROR('[13]Donnery Tableaux'!$I$9,#N/A)</f>
        <v>#N/A</v>
      </c>
      <c r="K15" s="32" t="e">
        <f>IFERROR('[13]Donnery Tableaux'!$K$9,#N/A)</f>
        <v>#N/A</v>
      </c>
      <c r="L15" s="33" t="e">
        <f>IFERROR('[13]Donnery Tableaux'!$L$9,#N/A)</f>
        <v>#N/A</v>
      </c>
      <c r="N15" s="2">
        <v>43282</v>
      </c>
      <c r="O15" s="31" t="e">
        <f>IFERROR('[13]Donnery Tableaux'!$H$10,#N/A)</f>
        <v>#N/A</v>
      </c>
      <c r="P15" s="32" t="e">
        <f>IFERROR('[13]Donnery Tableaux'!$I$10,#N/A)</f>
        <v>#N/A</v>
      </c>
      <c r="Q15" s="32" t="e">
        <f>IFERROR('[13]Donnery Tableaux'!$K$10,#N/A)</f>
        <v>#N/A</v>
      </c>
      <c r="R15" s="33" t="e">
        <f>IFERROR('[13]Donnery Tableaux'!$L$10,#N/A)</f>
        <v>#N/A</v>
      </c>
      <c r="T15" s="2">
        <v>43282</v>
      </c>
      <c r="U15" s="31" t="e">
        <f>IFERROR('[13]Donnery Tableaux'!$H$11,#N/A)</f>
        <v>#N/A</v>
      </c>
      <c r="V15" s="32" t="e">
        <f>IFERROR('[13]Donnery Tableaux'!$I$11,#N/A)</f>
        <v>#N/A</v>
      </c>
      <c r="W15" s="32" t="e">
        <f>IFERROR('[13]Donnery Tableaux'!$K$11,#N/A)</f>
        <v>#N/A</v>
      </c>
      <c r="X15" s="33" t="e">
        <f>IFERROR('[13]Donnery Tableaux'!$L$11,#N/A)</f>
        <v>#N/A</v>
      </c>
      <c r="Z15" s="2">
        <v>43282</v>
      </c>
      <c r="AA15" s="31" t="e">
        <f>IFERROR('[13]Donnery Tableaux'!$H$15,#N/A)</f>
        <v>#N/A</v>
      </c>
      <c r="AB15" s="32" t="e">
        <f>IFERROR('[13]Donnery Tableaux'!$I$15,#N/A)</f>
        <v>#N/A</v>
      </c>
      <c r="AC15" s="32" t="e">
        <f>IFERROR('[13]Donnery Tableaux'!$K$15,#N/A)</f>
        <v>#N/A</v>
      </c>
      <c r="AD15" s="33" t="e">
        <f>IFERROR('[13]Donnery Tableaux'!$L$15,#N/A)</f>
        <v>#N/A</v>
      </c>
    </row>
    <row r="35" spans="3:30" x14ac:dyDescent="0.25">
      <c r="C35" t="b">
        <v>1</v>
      </c>
      <c r="D35" t="b">
        <v>1</v>
      </c>
      <c r="E35" t="b">
        <v>1</v>
      </c>
      <c r="F35" t="b">
        <v>1</v>
      </c>
      <c r="I35" t="b">
        <v>1</v>
      </c>
      <c r="J35" t="b">
        <v>1</v>
      </c>
      <c r="K35" t="b">
        <v>1</v>
      </c>
      <c r="L35" t="b">
        <v>1</v>
      </c>
      <c r="O35" t="b">
        <v>1</v>
      </c>
      <c r="P35" t="b">
        <v>1</v>
      </c>
      <c r="Q35" t="b">
        <v>1</v>
      </c>
      <c r="R35" t="b">
        <v>1</v>
      </c>
      <c r="U35" t="b">
        <v>1</v>
      </c>
      <c r="V35" t="b">
        <v>1</v>
      </c>
      <c r="W35" t="b">
        <v>1</v>
      </c>
      <c r="X35" t="b">
        <v>1</v>
      </c>
      <c r="AA35" t="b">
        <v>1</v>
      </c>
      <c r="AB35" t="b">
        <v>1</v>
      </c>
      <c r="AC35" t="b">
        <v>1</v>
      </c>
      <c r="AD35" t="b">
        <v>1</v>
      </c>
    </row>
  </sheetData>
  <mergeCells count="6">
    <mergeCell ref="A1:A2"/>
    <mergeCell ref="AA1:AD1"/>
    <mergeCell ref="C1:F1"/>
    <mergeCell ref="I1:L1"/>
    <mergeCell ref="O1:R1"/>
    <mergeCell ref="U1:X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Création PMP">
                <anchor moveWithCells="1">
                  <from>
                    <xdr:col>1</xdr:col>
                    <xdr:colOff>933450</xdr:colOff>
                    <xdr:row>34</xdr:row>
                    <xdr:rowOff>9525</xdr:rowOff>
                  </from>
                  <to>
                    <xdr:col>3</xdr:col>
                    <xdr:colOff>9525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9525</xdr:colOff>
                    <xdr:row>34</xdr:row>
                    <xdr:rowOff>19050</xdr:rowOff>
                  </from>
                  <to>
                    <xdr:col>4</xdr:col>
                    <xdr:colOff>57150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47625</xdr:colOff>
                    <xdr:row>34</xdr:row>
                    <xdr:rowOff>19050</xdr:rowOff>
                  </from>
                  <to>
                    <xdr:col>4</xdr:col>
                    <xdr:colOff>1209675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0</xdr:colOff>
                    <xdr:row>34</xdr:row>
                    <xdr:rowOff>28575</xdr:rowOff>
                  </from>
                  <to>
                    <xdr:col>6</xdr:col>
                    <xdr:colOff>247650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7</xdr:col>
                    <xdr:colOff>657225</xdr:colOff>
                    <xdr:row>34</xdr:row>
                    <xdr:rowOff>19050</xdr:rowOff>
                  </from>
                  <to>
                    <xdr:col>8</xdr:col>
                    <xdr:colOff>847725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8</xdr:col>
                    <xdr:colOff>847725</xdr:colOff>
                    <xdr:row>34</xdr:row>
                    <xdr:rowOff>19050</xdr:rowOff>
                  </from>
                  <to>
                    <xdr:col>10</xdr:col>
                    <xdr:colOff>28575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10</xdr:col>
                    <xdr:colOff>28575</xdr:colOff>
                    <xdr:row>34</xdr:row>
                    <xdr:rowOff>28575</xdr:rowOff>
                  </from>
                  <to>
                    <xdr:col>10</xdr:col>
                    <xdr:colOff>1190625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28575</xdr:rowOff>
                  </from>
                  <to>
                    <xdr:col>12</xdr:col>
                    <xdr:colOff>171450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13</xdr:col>
                    <xdr:colOff>619125</xdr:colOff>
                    <xdr:row>34</xdr:row>
                    <xdr:rowOff>9525</xdr:rowOff>
                  </from>
                  <to>
                    <xdr:col>15</xdr:col>
                    <xdr:colOff>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14</xdr:col>
                    <xdr:colOff>847725</xdr:colOff>
                    <xdr:row>34</xdr:row>
                    <xdr:rowOff>9525</xdr:rowOff>
                  </from>
                  <to>
                    <xdr:col>16</xdr:col>
                    <xdr:colOff>85725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16</xdr:col>
                    <xdr:colOff>9525</xdr:colOff>
                    <xdr:row>34</xdr:row>
                    <xdr:rowOff>9525</xdr:rowOff>
                  </from>
                  <to>
                    <xdr:col>17</xdr:col>
                    <xdr:colOff>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17</xdr:col>
                    <xdr:colOff>19050</xdr:colOff>
                    <xdr:row>34</xdr:row>
                    <xdr:rowOff>19050</xdr:rowOff>
                  </from>
                  <to>
                    <xdr:col>18</xdr:col>
                    <xdr:colOff>133350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19</xdr:col>
                    <xdr:colOff>638175</xdr:colOff>
                    <xdr:row>34</xdr:row>
                    <xdr:rowOff>28575</xdr:rowOff>
                  </from>
                  <to>
                    <xdr:col>21</xdr:col>
                    <xdr:colOff>19050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20</xdr:col>
                    <xdr:colOff>828675</xdr:colOff>
                    <xdr:row>34</xdr:row>
                    <xdr:rowOff>19050</xdr:rowOff>
                  </from>
                  <to>
                    <xdr:col>22</xdr:col>
                    <xdr:colOff>66675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21</xdr:col>
                    <xdr:colOff>895350</xdr:colOff>
                    <xdr:row>34</xdr:row>
                    <xdr:rowOff>19050</xdr:rowOff>
                  </from>
                  <to>
                    <xdr:col>22</xdr:col>
                    <xdr:colOff>1219200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23</xdr:col>
                    <xdr:colOff>0</xdr:colOff>
                    <xdr:row>34</xdr:row>
                    <xdr:rowOff>19050</xdr:rowOff>
                  </from>
                  <to>
                    <xdr:col>24</xdr:col>
                    <xdr:colOff>38100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25</xdr:col>
                    <xdr:colOff>609600</xdr:colOff>
                    <xdr:row>34</xdr:row>
                    <xdr:rowOff>9525</xdr:rowOff>
                  </from>
                  <to>
                    <xdr:col>26</xdr:col>
                    <xdr:colOff>904875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26</xdr:col>
                    <xdr:colOff>914400</xdr:colOff>
                    <xdr:row>34</xdr:row>
                    <xdr:rowOff>0</xdr:rowOff>
                  </from>
                  <to>
                    <xdr:col>28</xdr:col>
                    <xdr:colOff>47625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28</xdr:col>
                    <xdr:colOff>66675</xdr:colOff>
                    <xdr:row>33</xdr:row>
                    <xdr:rowOff>161925</xdr:rowOff>
                  </from>
                  <to>
                    <xdr:col>28</xdr:col>
                    <xdr:colOff>1285875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28</xdr:col>
                    <xdr:colOff>1314450</xdr:colOff>
                    <xdr:row>34</xdr:row>
                    <xdr:rowOff>9525</xdr:rowOff>
                  </from>
                  <to>
                    <xdr:col>30</xdr:col>
                    <xdr:colOff>114300</xdr:colOff>
                    <xdr:row>35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5"/>
  <sheetViews>
    <sheetView workbookViewId="0">
      <selection activeCell="B32" sqref="B32:N35"/>
    </sheetView>
  </sheetViews>
  <sheetFormatPr baseColWidth="10" defaultRowHeight="15" x14ac:dyDescent="0.25"/>
  <cols>
    <col min="1" max="1" width="18.5703125" bestFit="1" customWidth="1"/>
    <col min="2" max="2" width="6.5703125" bestFit="1" customWidth="1"/>
    <col min="3" max="3" width="7.7109375" bestFit="1" customWidth="1"/>
    <col min="4" max="4" width="7.5703125" bestFit="1" customWidth="1"/>
    <col min="5" max="5" width="6.42578125" bestFit="1" customWidth="1"/>
    <col min="6" max="6" width="7" bestFit="1" customWidth="1"/>
    <col min="7" max="7" width="6.85546875" bestFit="1" customWidth="1"/>
    <col min="8" max="8" width="7.42578125" bestFit="1" customWidth="1"/>
    <col min="9" max="9" width="7.28515625" bestFit="1" customWidth="1"/>
    <col min="10" max="10" width="8" bestFit="1" customWidth="1"/>
    <col min="11" max="11" width="6.42578125" bestFit="1" customWidth="1"/>
    <col min="12" max="12" width="7" bestFit="1" customWidth="1"/>
    <col min="13" max="13" width="7.140625" bestFit="1" customWidth="1"/>
    <col min="14" max="14" width="6.5703125" bestFit="1" customWidth="1"/>
  </cols>
  <sheetData>
    <row r="1" spans="1:23" ht="15.75" thickBot="1" x14ac:dyDescent="0.3"/>
    <row r="2" spans="1:23" ht="15.75" thickBot="1" x14ac:dyDescent="0.3">
      <c r="A2" s="12" t="s">
        <v>1</v>
      </c>
      <c r="B2" s="19">
        <v>42917</v>
      </c>
      <c r="C2" s="19">
        <v>42948</v>
      </c>
      <c r="D2" s="19">
        <v>42979</v>
      </c>
      <c r="E2" s="19">
        <v>43009</v>
      </c>
      <c r="F2" s="19">
        <v>43040</v>
      </c>
      <c r="G2" s="19">
        <v>43070</v>
      </c>
      <c r="H2" s="19">
        <v>43101</v>
      </c>
      <c r="I2" s="19">
        <v>43132</v>
      </c>
      <c r="J2" s="19">
        <v>43160</v>
      </c>
      <c r="K2" s="19">
        <v>43191</v>
      </c>
      <c r="L2" s="19">
        <v>43221</v>
      </c>
      <c r="M2" s="19">
        <v>43252</v>
      </c>
      <c r="N2" s="19">
        <v>43282</v>
      </c>
    </row>
    <row r="3" spans="1:23" x14ac:dyDescent="0.25">
      <c r="A3" s="16" t="s">
        <v>0</v>
      </c>
      <c r="B3" s="36">
        <f>IFERROR('[1]Donnery Tableaux'!$H$8,#N/A)</f>
        <v>1</v>
      </c>
      <c r="C3" s="37">
        <f>IFERROR('[2]Donnery Tableaux'!$H$8,#N/A)</f>
        <v>1</v>
      </c>
      <c r="D3" s="37">
        <f>IFERROR('[3]Donnery Tableaux'!$H$8,#N/A)</f>
        <v>1</v>
      </c>
      <c r="E3" s="37">
        <f>IFERROR('[4]Donnery Tableaux'!$H$8,#N/A)</f>
        <v>1</v>
      </c>
      <c r="F3" s="37">
        <f>IFERROR('[5]Donnery Tableaux'!$H$8,#N/A)</f>
        <v>1</v>
      </c>
      <c r="G3" s="37">
        <f>IFERROR('[6]Donnery Tableaux'!$H$8,#N/A)</f>
        <v>1</v>
      </c>
      <c r="H3" s="37">
        <f>IFERROR('[7]Donnery Tableaux'!$H$8,#N/A)</f>
        <v>0.96551724137931039</v>
      </c>
      <c r="I3" s="37">
        <f>IFERROR('[8]Donnery Tableaux'!$H$8,#N/A)</f>
        <v>1</v>
      </c>
      <c r="J3" s="37" t="e">
        <f>IFERROR('[9]Donnery Tableaux'!$H$8,#N/A)</f>
        <v>#N/A</v>
      </c>
      <c r="K3" s="37" t="e">
        <f>IFERROR('[10]Donnery Tableaux'!$H$8,#N/A)</f>
        <v>#N/A</v>
      </c>
      <c r="L3" s="37" t="e">
        <f>IFERROR('[11]Donnery Tableaux'!$H$8,#N/A)</f>
        <v>#N/A</v>
      </c>
      <c r="M3" s="37" t="e">
        <f>IFERROR('[12]Donnery Tableaux'!$H$8,#N/A)</f>
        <v>#N/A</v>
      </c>
      <c r="N3" s="38" t="e">
        <f>IFERROR('[13]Donnery Tableaux'!$H$8,#N/A)</f>
        <v>#N/A</v>
      </c>
      <c r="W3" s="3" t="b">
        <v>1</v>
      </c>
    </row>
    <row r="4" spans="1:23" x14ac:dyDescent="0.25">
      <c r="A4" s="17" t="s">
        <v>5</v>
      </c>
      <c r="B4" s="39">
        <f>IFERROR('[1]Donnery Tableaux'!$H$9,#N/A)</f>
        <v>0.42857142857142855</v>
      </c>
      <c r="C4" s="40">
        <f>IFERROR('[2]Donnery Tableaux'!$H$9,#N/A)</f>
        <v>0.5714285714285714</v>
      </c>
      <c r="D4" s="40">
        <f>IFERROR('[3]Donnery Tableaux'!$H$9,#N/A)</f>
        <v>0.5714285714285714</v>
      </c>
      <c r="E4" s="40">
        <f>IFERROR('[4]Donnery Tableaux'!$H$9,#N/A)</f>
        <v>0.5714285714285714</v>
      </c>
      <c r="F4" s="40">
        <f>IFERROR('[5]Donnery Tableaux'!$H$9,#N/A)</f>
        <v>0.5714285714285714</v>
      </c>
      <c r="G4" s="40">
        <f>IFERROR('[6]Donnery Tableaux'!$H$9,#N/A)</f>
        <v>0.5714285714285714</v>
      </c>
      <c r="H4" s="40">
        <f>IFERROR('[7]Donnery Tableaux'!$H$9,#N/A)</f>
        <v>0.6428571428571429</v>
      </c>
      <c r="I4" s="40">
        <f>IFERROR('[8]Donnery Tableaux'!$H$9,#N/A)</f>
        <v>0.93181818181818177</v>
      </c>
      <c r="J4" s="40" t="e">
        <f>IFERROR('[9]Donnery Tableaux'!$H$9,#N/A)</f>
        <v>#N/A</v>
      </c>
      <c r="K4" s="40" t="e">
        <f>IFERROR('[10]Donnery Tableaux'!$H$9,#N/A)</f>
        <v>#N/A</v>
      </c>
      <c r="L4" s="40" t="e">
        <f>IFERROR('[11]Donnery Tableaux'!$H$9,#N/A)</f>
        <v>#N/A</v>
      </c>
      <c r="M4" s="40" t="e">
        <f>IFERROR('[12]Donnery Tableaux'!$H$9,#N/A)</f>
        <v>#N/A</v>
      </c>
      <c r="N4" s="41" t="e">
        <f>IFERROR('[13]Donnery Tableaux'!$H$9,#N/A)</f>
        <v>#N/A</v>
      </c>
      <c r="W4" s="4" t="b">
        <v>1</v>
      </c>
    </row>
    <row r="5" spans="1:23" x14ac:dyDescent="0.25">
      <c r="A5" s="17" t="s">
        <v>6</v>
      </c>
      <c r="B5" s="39">
        <f>IFERROR('[1]Donnery Tableaux'!$H$10,#N/A)</f>
        <v>0.88888888888888884</v>
      </c>
      <c r="C5" s="40">
        <f>IFERROR('[2]Donnery Tableaux'!$H$10,#N/A)</f>
        <v>0.88888888888888884</v>
      </c>
      <c r="D5" s="40">
        <f>IFERROR('[3]Donnery Tableaux'!$H$10,#N/A)</f>
        <v>0.88888888888888884</v>
      </c>
      <c r="E5" s="40">
        <f>IFERROR('[4]Donnery Tableaux'!$H$10,#N/A)</f>
        <v>0.88888888888888884</v>
      </c>
      <c r="F5" s="40">
        <f>IFERROR('[5]Donnery Tableaux'!$H$10,#N/A)</f>
        <v>0.88888888888888884</v>
      </c>
      <c r="G5" s="40">
        <f>IFERROR('[6]Donnery Tableaux'!$H$10,#N/A)</f>
        <v>0.88888888888888884</v>
      </c>
      <c r="H5" s="40">
        <f>IFERROR('[7]Donnery Tableaux'!$H$10,#N/A)</f>
        <v>1</v>
      </c>
      <c r="I5" s="40">
        <f>IFERROR('[8]Donnery Tableaux'!$H$10,#N/A)</f>
        <v>1</v>
      </c>
      <c r="J5" s="40" t="e">
        <f>IFERROR('[9]Donnery Tableaux'!$H$10,#N/A)</f>
        <v>#N/A</v>
      </c>
      <c r="K5" s="40" t="e">
        <f>IFERROR('[10]Donnery Tableaux'!$H$10,#N/A)</f>
        <v>#N/A</v>
      </c>
      <c r="L5" s="40" t="e">
        <f>IFERROR('[11]Donnery Tableaux'!$H$10,#N/A)</f>
        <v>#N/A</v>
      </c>
      <c r="M5" s="40" t="e">
        <f>IFERROR('[12]Donnery Tableaux'!$H$10,#N/A)</f>
        <v>#N/A</v>
      </c>
      <c r="N5" s="41" t="e">
        <f>IFERROR('[13]Donnery Tableaux'!$H$10,#N/A)</f>
        <v>#N/A</v>
      </c>
      <c r="W5" s="4" t="b">
        <v>1</v>
      </c>
    </row>
    <row r="6" spans="1:23" ht="15.75" thickBot="1" x14ac:dyDescent="0.3">
      <c r="A6" s="18" t="s">
        <v>7</v>
      </c>
      <c r="B6" s="42">
        <f>IFERROR('[1]Donnery Tableaux'!$H$11,#N/A)</f>
        <v>0.63888888888888884</v>
      </c>
      <c r="C6" s="43">
        <f>IFERROR('[2]Donnery Tableaux'!$H$11,#N/A)</f>
        <v>0.65277777777777779</v>
      </c>
      <c r="D6" s="43">
        <f>IFERROR('[3]Donnery Tableaux'!$H$11,#N/A)</f>
        <v>0.65277777777777779</v>
      </c>
      <c r="E6" s="43">
        <f>IFERROR('[4]Donnery Tableaux'!$H$11,#N/A)</f>
        <v>0.65277777777777779</v>
      </c>
      <c r="F6" s="43">
        <f>IFERROR('[5]Donnery Tableaux'!$H$11,#N/A)</f>
        <v>0.65277777777777779</v>
      </c>
      <c r="G6" s="43">
        <f>IFERROR('[6]Donnery Tableaux'!$H$11,#N/A)</f>
        <v>0.70833333333333337</v>
      </c>
      <c r="H6" s="43">
        <f>IFERROR('[7]Donnery Tableaux'!$H$11,#N/A)</f>
        <v>0.72222222222222221</v>
      </c>
      <c r="I6" s="43">
        <f>IFERROR('[8]Donnery Tableaux'!$H$11,#N/A)</f>
        <v>0.82352941176470584</v>
      </c>
      <c r="J6" s="43" t="e">
        <f>IFERROR('[9]Donnery Tableaux'!$H$11,#N/A)</f>
        <v>#N/A</v>
      </c>
      <c r="K6" s="43" t="e">
        <f>IFERROR('[10]Donnery Tableaux'!$H$11,#N/A)</f>
        <v>#N/A</v>
      </c>
      <c r="L6" s="43" t="e">
        <f>IFERROR('[11]Donnery Tableaux'!$H$11,#N/A)</f>
        <v>#N/A</v>
      </c>
      <c r="M6" s="43" t="e">
        <f>IFERROR('[12]Donnery Tableaux'!$H$11,#N/A)</f>
        <v>#N/A</v>
      </c>
      <c r="N6" s="44" t="e">
        <f>IFERROR('[13]Donnery Tableaux'!$H$11,#N/A)</f>
        <v>#N/A</v>
      </c>
      <c r="W6" s="5" t="b">
        <v>1</v>
      </c>
    </row>
    <row r="7" spans="1:23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23" x14ac:dyDescent="0.2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11" spans="1:23" ht="15.75" thickBot="1" x14ac:dyDescent="0.3"/>
    <row r="12" spans="1:23" ht="15.75" thickBot="1" x14ac:dyDescent="0.3">
      <c r="A12" s="12" t="s">
        <v>2</v>
      </c>
      <c r="B12" s="19">
        <v>42917</v>
      </c>
      <c r="C12" s="19">
        <v>42948</v>
      </c>
      <c r="D12" s="19">
        <v>42979</v>
      </c>
      <c r="E12" s="19">
        <v>43009</v>
      </c>
      <c r="F12" s="19">
        <v>43040</v>
      </c>
      <c r="G12" s="19">
        <v>43070</v>
      </c>
      <c r="H12" s="19">
        <v>43101</v>
      </c>
      <c r="I12" s="19">
        <v>43132</v>
      </c>
      <c r="J12" s="19">
        <v>43160</v>
      </c>
      <c r="K12" s="19">
        <v>43191</v>
      </c>
      <c r="L12" s="19">
        <v>43221</v>
      </c>
      <c r="M12" s="19">
        <v>43252</v>
      </c>
      <c r="N12" s="19">
        <v>43282</v>
      </c>
    </row>
    <row r="13" spans="1:23" x14ac:dyDescent="0.25">
      <c r="A13" s="16" t="s">
        <v>0</v>
      </c>
      <c r="B13" s="36">
        <f>IFERROR('[1]Donnery Tableaux'!$I$8,#N/A)</f>
        <v>0</v>
      </c>
      <c r="C13" s="37">
        <f>IFERROR('[2]Donnery Tableaux'!$I$8,#N/A)</f>
        <v>0.16</v>
      </c>
      <c r="D13" s="37">
        <f>IFERROR('[3]Donnery Tableaux'!$I$8,#N/A)</f>
        <v>0.16</v>
      </c>
      <c r="E13" s="37">
        <f>IFERROR('[4]Donnery Tableaux'!$I$8,#N/A)</f>
        <v>0.16</v>
      </c>
      <c r="F13" s="37">
        <f>IFERROR('[5]Donnery Tableaux'!$I$8,#N/A)</f>
        <v>0.16</v>
      </c>
      <c r="G13" s="37">
        <f>IFERROR('[6]Donnery Tableaux'!$I$8,#N/A)</f>
        <v>0.16</v>
      </c>
      <c r="H13" s="37">
        <f>IFERROR('[7]Donnery Tableaux'!$I$8,#N/A)</f>
        <v>0.37931034482758619</v>
      </c>
      <c r="I13" s="37">
        <f>IFERROR('[8]Donnery Tableaux'!$I$8,#N/A)</f>
        <v>0.37931034482758619</v>
      </c>
      <c r="J13" s="37" t="e">
        <f>IFERROR('[9]Donnery Tableaux'!$I$8,#N/A)</f>
        <v>#N/A</v>
      </c>
      <c r="K13" s="37" t="e">
        <f>IFERROR('[10]Donnery Tableaux'!$I$8,#N/A)</f>
        <v>#N/A</v>
      </c>
      <c r="L13" s="37" t="e">
        <f>IFERROR('[11]Donnery Tableaux'!$I$8,#N/A)</f>
        <v>#N/A</v>
      </c>
      <c r="M13" s="37" t="e">
        <f>IFERROR('[12]Donnery Tableaux'!$I$8,#N/A)</f>
        <v>#N/A</v>
      </c>
      <c r="N13" s="38" t="e">
        <f>IFERROR('[13]Donnery Tableaux'!$I$8,#N/A)</f>
        <v>#N/A</v>
      </c>
      <c r="W13" s="3" t="b">
        <v>1</v>
      </c>
    </row>
    <row r="14" spans="1:23" x14ac:dyDescent="0.25">
      <c r="A14" s="17" t="s">
        <v>5</v>
      </c>
      <c r="B14" s="39">
        <f>IFERROR('[1]Donnery Tableaux'!$I$9,#N/A)</f>
        <v>0</v>
      </c>
      <c r="C14" s="40">
        <f>IFERROR('[2]Donnery Tableaux'!$I$9,#N/A)</f>
        <v>0</v>
      </c>
      <c r="D14" s="40">
        <f>IFERROR('[3]Donnery Tableaux'!$I$9,#N/A)</f>
        <v>0</v>
      </c>
      <c r="E14" s="40">
        <f>IFERROR('[4]Donnery Tableaux'!$I$9,#N/A)</f>
        <v>0</v>
      </c>
      <c r="F14" s="40">
        <f>IFERROR('[5]Donnery Tableaux'!$I$9,#N/A)</f>
        <v>0</v>
      </c>
      <c r="G14" s="40">
        <f>IFERROR('[6]Donnery Tableaux'!$I$9,#N/A)</f>
        <v>0</v>
      </c>
      <c r="H14" s="40">
        <f>IFERROR('[7]Donnery Tableaux'!$I$9,#N/A)</f>
        <v>0.14285714285714285</v>
      </c>
      <c r="I14" s="40">
        <f>IFERROR('[8]Donnery Tableaux'!$I$9,#N/A)</f>
        <v>0.22727272727272727</v>
      </c>
      <c r="J14" s="40" t="e">
        <f>IFERROR('[9]Donnery Tableaux'!$I$9,#N/A)</f>
        <v>#N/A</v>
      </c>
      <c r="K14" s="40" t="e">
        <f>IFERROR('[10]Donnery Tableaux'!$I$9,#N/A)</f>
        <v>#N/A</v>
      </c>
      <c r="L14" s="40" t="e">
        <f>IFERROR('[11]Donnery Tableaux'!$I$9,#N/A)</f>
        <v>#N/A</v>
      </c>
      <c r="M14" s="40" t="e">
        <f>IFERROR('[12]Donnery Tableaux'!$I$9,#N/A)</f>
        <v>#N/A</v>
      </c>
      <c r="N14" s="41" t="e">
        <f>IFERROR('[13]Donnery Tableaux'!$I$9,#N/A)</f>
        <v>#N/A</v>
      </c>
      <c r="W14" s="4" t="b">
        <v>1</v>
      </c>
    </row>
    <row r="15" spans="1:23" x14ac:dyDescent="0.25">
      <c r="A15" s="17" t="s">
        <v>6</v>
      </c>
      <c r="B15" s="45">
        <f>IFERROR('[1]Donnery Tableaux'!$I$10,#N/A)</f>
        <v>0.16666666666666666</v>
      </c>
      <c r="C15" s="46">
        <f>IFERROR('[2]Donnery Tableaux'!$I$10,#N/A)</f>
        <v>0.5</v>
      </c>
      <c r="D15" s="40">
        <f>IFERROR('[3]Donnery Tableaux'!$I$10,#N/A)</f>
        <v>0.5</v>
      </c>
      <c r="E15" s="40">
        <f>IFERROR('[4]Donnery Tableaux'!$I$10,#N/A)</f>
        <v>0.5</v>
      </c>
      <c r="F15" s="40">
        <f>IFERROR('[5]Donnery Tableaux'!$I$10,#N/A)</f>
        <v>0.5</v>
      </c>
      <c r="G15" s="40">
        <f>IFERROR('[6]Donnery Tableaux'!$I$10,#N/A)</f>
        <v>0.5</v>
      </c>
      <c r="H15" s="40">
        <f>IFERROR('[7]Donnery Tableaux'!$I$10,#N/A)</f>
        <v>1</v>
      </c>
      <c r="I15" s="40">
        <f>IFERROR('[8]Donnery Tableaux'!$I$10,#N/A)</f>
        <v>1</v>
      </c>
      <c r="J15" s="40" t="e">
        <f>IFERROR('[9]Donnery Tableaux'!$I$10,#N/A)</f>
        <v>#N/A</v>
      </c>
      <c r="K15" s="40" t="e">
        <f>IFERROR('[10]Donnery Tableaux'!$I$10,#N/A)</f>
        <v>#N/A</v>
      </c>
      <c r="L15" s="40" t="e">
        <f>IFERROR('[11]Donnery Tableaux'!$I$10,#N/A)</f>
        <v>#N/A</v>
      </c>
      <c r="M15" s="40" t="e">
        <f>IFERROR('[12]Donnery Tableaux'!$I$10,#N/A)</f>
        <v>#N/A</v>
      </c>
      <c r="N15" s="41" t="e">
        <f>IFERROR('[13]Donnery Tableaux'!$I$10,#N/A)</f>
        <v>#N/A</v>
      </c>
      <c r="W15" s="4" t="b">
        <v>1</v>
      </c>
    </row>
    <row r="16" spans="1:23" ht="15.75" thickBot="1" x14ac:dyDescent="0.3">
      <c r="A16" s="18" t="s">
        <v>7</v>
      </c>
      <c r="B16" s="42">
        <f>IFERROR('[1]Donnery Tableaux'!$I$11,#N/A)</f>
        <v>0.27777777777777779</v>
      </c>
      <c r="C16" s="43">
        <f>IFERROR('[2]Donnery Tableaux'!$I$11,#N/A)</f>
        <v>0.61111111111111116</v>
      </c>
      <c r="D16" s="43">
        <f>IFERROR('[3]Donnery Tableaux'!$I$11,#N/A)</f>
        <v>0.61111111111111116</v>
      </c>
      <c r="E16" s="43">
        <f>IFERROR('[4]Donnery Tableaux'!$I$11,#N/A)</f>
        <v>0.61111111111111116</v>
      </c>
      <c r="F16" s="43">
        <f>IFERROR('[5]Donnery Tableaux'!$I$11,#N/A)</f>
        <v>0.61111111111111116</v>
      </c>
      <c r="G16" s="43">
        <f>IFERROR('[6]Donnery Tableaux'!$I$11,#N/A)</f>
        <v>0.61111111111111116</v>
      </c>
      <c r="H16" s="43">
        <f>IFERROR('[7]Donnery Tableaux'!$I$11,#N/A)</f>
        <v>0.72222222222222221</v>
      </c>
      <c r="I16" s="43">
        <f>IFERROR('[8]Donnery Tableaux'!$I$11,#N/A)</f>
        <v>0.82352941176470584</v>
      </c>
      <c r="J16" s="43" t="e">
        <f>IFERROR('[9]Donnery Tableaux'!$I$11,#N/A)</f>
        <v>#N/A</v>
      </c>
      <c r="K16" s="43" t="e">
        <f>IFERROR('[10]Donnery Tableaux'!$I$11,#N/A)</f>
        <v>#N/A</v>
      </c>
      <c r="L16" s="43" t="e">
        <f>IFERROR('[11]Donnery Tableaux'!$I$11,#N/A)</f>
        <v>#N/A</v>
      </c>
      <c r="M16" s="43" t="e">
        <f>IFERROR('[12]Donnery Tableaux'!$I$11,#N/A)</f>
        <v>#N/A</v>
      </c>
      <c r="N16" s="44" t="e">
        <f>IFERROR('[13]Donnery Tableaux'!$I$11,#N/A)</f>
        <v>#N/A</v>
      </c>
      <c r="W16" s="5" t="b">
        <v>1</v>
      </c>
    </row>
    <row r="21" spans="1:23" ht="15.75" thickBot="1" x14ac:dyDescent="0.3"/>
    <row r="22" spans="1:23" ht="15.75" thickBot="1" x14ac:dyDescent="0.3">
      <c r="A22" s="12" t="s">
        <v>4</v>
      </c>
      <c r="B22" s="19">
        <v>42917</v>
      </c>
      <c r="C22" s="13">
        <v>42948</v>
      </c>
      <c r="D22" s="19">
        <v>42979</v>
      </c>
      <c r="E22" s="19">
        <v>43009</v>
      </c>
      <c r="F22" s="19">
        <v>43040</v>
      </c>
      <c r="G22" s="19">
        <v>43070</v>
      </c>
      <c r="H22" s="19">
        <v>43101</v>
      </c>
      <c r="I22" s="19">
        <v>43132</v>
      </c>
      <c r="J22" s="19">
        <v>43160</v>
      </c>
      <c r="K22" s="19">
        <v>43191</v>
      </c>
      <c r="L22" s="19">
        <v>43221</v>
      </c>
      <c r="M22" s="19">
        <v>43252</v>
      </c>
      <c r="N22" s="19">
        <v>43282</v>
      </c>
    </row>
    <row r="23" spans="1:23" x14ac:dyDescent="0.25">
      <c r="A23" s="16" t="s">
        <v>0</v>
      </c>
      <c r="B23" s="36">
        <f>IFERROR('[1]Donnery Tableaux'!$K$8,#N/A)</f>
        <v>0.10640000000000001</v>
      </c>
      <c r="C23" s="37">
        <f>IFERROR('[2]Donnery Tableaux'!$K$8,#N/A)</f>
        <v>0.1464</v>
      </c>
      <c r="D23" s="37">
        <f>IFERROR('[3]Donnery Tableaux'!$K$8,#N/A)</f>
        <v>0.1464</v>
      </c>
      <c r="E23" s="37">
        <f>IFERROR('[4]Donnery Tableaux'!$K$8,#N/A)</f>
        <v>0.1464</v>
      </c>
      <c r="F23" s="37">
        <f>IFERROR('[5]Donnery Tableaux'!$K$8,#N/A)</f>
        <v>0.1464</v>
      </c>
      <c r="G23" s="37">
        <f>IFERROR('[6]Donnery Tableaux'!$K$8,#N/A)</f>
        <v>0.1464</v>
      </c>
      <c r="H23" s="37">
        <f>IFERROR('[7]Donnery Tableaux'!$K$8,#N/A)</f>
        <v>0.12620689655172415</v>
      </c>
      <c r="I23" s="37">
        <f>IFERROR('[8]Donnery Tableaux'!$K$8,#N/A)</f>
        <v>0.12620689655172415</v>
      </c>
      <c r="J23" s="37" t="e">
        <f>IFERROR('[9]Donnery Tableaux'!$K$8,#N/A)</f>
        <v>#N/A</v>
      </c>
      <c r="K23" s="37" t="e">
        <f>IFERROR('[10]Donnery Tableaux'!$K$8,#N/A)</f>
        <v>#N/A</v>
      </c>
      <c r="L23" s="37" t="e">
        <f>IFERROR('[11]Donnery Tableaux'!$K$8,#N/A)</f>
        <v>#N/A</v>
      </c>
      <c r="M23" s="37" t="e">
        <f>IFERROR('[12]Donnery Tableaux'!$K$8,#N/A)</f>
        <v>#N/A</v>
      </c>
      <c r="N23" s="38" t="e">
        <f>IFERROR('[13]Donnery Tableaux'!$K$8,#N/A)</f>
        <v>#N/A</v>
      </c>
      <c r="W23" s="3" t="b">
        <v>1</v>
      </c>
    </row>
    <row r="24" spans="1:23" x14ac:dyDescent="0.25">
      <c r="A24" s="17" t="s">
        <v>5</v>
      </c>
      <c r="B24" s="39">
        <f>IFERROR('[1]Donnery Tableaux'!$K$9,#N/A)</f>
        <v>4.7619047619047616E-2</v>
      </c>
      <c r="C24" s="40">
        <f>IFERROR('[2]Donnery Tableaux'!$K$9,#N/A)</f>
        <v>9.4761904761904756E-2</v>
      </c>
      <c r="D24" s="40">
        <f>IFERROR('[3]Donnery Tableaux'!$K$9,#N/A)</f>
        <v>9.4761904761904756E-2</v>
      </c>
      <c r="E24" s="40">
        <f>IFERROR('[4]Donnery Tableaux'!$K$9,#N/A)</f>
        <v>9.4761904761904756E-2</v>
      </c>
      <c r="F24" s="40">
        <f>IFERROR('[5]Donnery Tableaux'!$K$9,#N/A)</f>
        <v>9.4761904761904756E-2</v>
      </c>
      <c r="G24" s="40">
        <f>IFERROR('[6]Donnery Tableaux'!$K$9,#N/A)</f>
        <v>9.4761904761904756E-2</v>
      </c>
      <c r="H24" s="40">
        <f>IFERROR('[7]Donnery Tableaux'!$K$9,#N/A)</f>
        <v>9.4761904761904756E-2</v>
      </c>
      <c r="I24" s="40">
        <f>IFERROR('[8]Donnery Tableaux'!$K$9,#N/A)</f>
        <v>9.0454545454545454E-2</v>
      </c>
      <c r="J24" s="40" t="e">
        <f>IFERROR('[9]Donnery Tableaux'!$K$9,#N/A)</f>
        <v>#N/A</v>
      </c>
      <c r="K24" s="40" t="e">
        <f>IFERROR('[10]Donnery Tableaux'!$K$9,#N/A)</f>
        <v>#N/A</v>
      </c>
      <c r="L24" s="40" t="e">
        <f>IFERROR('[11]Donnery Tableaux'!$K$9,#N/A)</f>
        <v>#N/A</v>
      </c>
      <c r="M24" s="40" t="e">
        <f>IFERROR('[12]Donnery Tableaux'!$K$9,#N/A)</f>
        <v>#N/A</v>
      </c>
      <c r="N24" s="41" t="e">
        <f>IFERROR('[13]Donnery Tableaux'!$K$9,#N/A)</f>
        <v>#N/A</v>
      </c>
      <c r="W24" s="4" t="b">
        <v>1</v>
      </c>
    </row>
    <row r="25" spans="1:23" x14ac:dyDescent="0.25">
      <c r="A25" s="17" t="s">
        <v>6</v>
      </c>
      <c r="B25" s="39">
        <f>IFERROR('[1]Donnery Tableaux'!$K$10,#N/A)</f>
        <v>0.1111111111111111</v>
      </c>
      <c r="C25" s="40">
        <f>IFERROR('[2]Donnery Tableaux'!$K$10,#N/A)</f>
        <v>0.12944444444444445</v>
      </c>
      <c r="D25" s="40">
        <f>IFERROR('[3]Donnery Tableaux'!$K$10,#N/A)</f>
        <v>0.12944444444444445</v>
      </c>
      <c r="E25" s="40">
        <f>IFERROR('[4]Donnery Tableaux'!$K$10,#N/A)</f>
        <v>0.12944444444444445</v>
      </c>
      <c r="F25" s="40">
        <f>IFERROR('[5]Donnery Tableaux'!$K$10,#N/A)</f>
        <v>0.12944444444444445</v>
      </c>
      <c r="G25" s="40">
        <f>IFERROR('[6]Donnery Tableaux'!$K$10,#N/A)</f>
        <v>0.12944444444444445</v>
      </c>
      <c r="H25" s="40">
        <f>IFERROR('[7]Donnery Tableaux'!$K$10,#N/A)</f>
        <v>0.13705882352941176</v>
      </c>
      <c r="I25" s="40">
        <f>IFERROR('[8]Donnery Tableaux'!$K$10,#N/A)</f>
        <v>0.13705882352941176</v>
      </c>
      <c r="J25" s="40" t="e">
        <f>IFERROR('[9]Donnery Tableaux'!$K$10,#N/A)</f>
        <v>#N/A</v>
      </c>
      <c r="K25" s="40" t="e">
        <f>IFERROR('[10]Donnery Tableaux'!$K$10,#N/A)</f>
        <v>#N/A</v>
      </c>
      <c r="L25" s="40" t="e">
        <f>IFERROR('[11]Donnery Tableaux'!$K$10,#N/A)</f>
        <v>#N/A</v>
      </c>
      <c r="M25" s="40" t="e">
        <f>IFERROR('[12]Donnery Tableaux'!$K$10,#N/A)</f>
        <v>#N/A</v>
      </c>
      <c r="N25" s="41" t="e">
        <f>IFERROR('[13]Donnery Tableaux'!$K$10,#N/A)</f>
        <v>#N/A</v>
      </c>
      <c r="W25" s="4" t="b">
        <v>1</v>
      </c>
    </row>
    <row r="26" spans="1:23" ht="15.75" thickBot="1" x14ac:dyDescent="0.3">
      <c r="A26" s="18" t="s">
        <v>7</v>
      </c>
      <c r="B26" s="42">
        <f>IFERROR('[1]Donnery Tableaux'!$K$11,#N/A)</f>
        <v>0.12944444444444445</v>
      </c>
      <c r="C26" s="43">
        <f>IFERROR('[2]Donnery Tableaux'!$K$11,#N/A)</f>
        <v>0.12944444444444445</v>
      </c>
      <c r="D26" s="43">
        <f>IFERROR('[3]Donnery Tableaux'!$K$11,#N/A)</f>
        <v>0.12944444444444445</v>
      </c>
      <c r="E26" s="43">
        <f>IFERROR('[4]Donnery Tableaux'!$K$11,#N/A)</f>
        <v>0.12944444444444445</v>
      </c>
      <c r="F26" s="43">
        <f>IFERROR('[5]Donnery Tableaux'!$K$11,#N/A)</f>
        <v>0.12944444444444445</v>
      </c>
      <c r="G26" s="43">
        <f>IFERROR('[6]Donnery Tableaux'!$K$11,#N/A)</f>
        <v>0.12944444444444445</v>
      </c>
      <c r="H26" s="43">
        <f>IFERROR('[7]Donnery Tableaux'!$K$11,#N/A)</f>
        <v>7.3888888888888893E-2</v>
      </c>
      <c r="I26" s="43">
        <f>IFERROR('[8]Donnery Tableaux'!$K$11,#N/A)</f>
        <v>7.823529411764707E-2</v>
      </c>
      <c r="J26" s="43" t="e">
        <f>IFERROR('[9]Donnery Tableaux'!$K$11,#N/A)</f>
        <v>#N/A</v>
      </c>
      <c r="K26" s="43" t="e">
        <f>IFERROR('[10]Donnery Tableaux'!$K$11,#N/A)</f>
        <v>#N/A</v>
      </c>
      <c r="L26" s="43" t="e">
        <f>IFERROR('[11]Donnery Tableaux'!$K$11,#N/A)</f>
        <v>#N/A</v>
      </c>
      <c r="M26" s="43" t="e">
        <f>IFERROR('[12]Donnery Tableaux'!$K$11,#N/A)</f>
        <v>#N/A</v>
      </c>
      <c r="N26" s="44" t="e">
        <f>IFERROR('[13]Donnery Tableaux'!$K$11,#N/A)</f>
        <v>#N/A</v>
      </c>
      <c r="W26" s="5" t="b">
        <v>1</v>
      </c>
    </row>
    <row r="30" spans="1:23" ht="15.75" thickBot="1" x14ac:dyDescent="0.3"/>
    <row r="31" spans="1:23" ht="15.75" thickBot="1" x14ac:dyDescent="0.3">
      <c r="A31" s="12" t="s">
        <v>3</v>
      </c>
      <c r="B31" s="19">
        <v>42917</v>
      </c>
      <c r="C31" s="19">
        <v>42948</v>
      </c>
      <c r="D31" s="19">
        <v>42979</v>
      </c>
      <c r="E31" s="19">
        <v>43009</v>
      </c>
      <c r="F31" s="19">
        <v>43040</v>
      </c>
      <c r="G31" s="19">
        <v>43070</v>
      </c>
      <c r="H31" s="19">
        <v>43101</v>
      </c>
      <c r="I31" s="19">
        <v>43132</v>
      </c>
      <c r="J31" s="19">
        <v>43160</v>
      </c>
      <c r="K31" s="19">
        <v>43191</v>
      </c>
      <c r="L31" s="19">
        <v>43221</v>
      </c>
      <c r="M31" s="19">
        <v>43252</v>
      </c>
      <c r="N31" s="19">
        <v>43282</v>
      </c>
    </row>
    <row r="32" spans="1:23" x14ac:dyDescent="0.25">
      <c r="A32" s="16" t="s">
        <v>0</v>
      </c>
      <c r="B32" s="36">
        <f>IFERROR('[1]Donnery Tableaux'!$L$8,#N/A)</f>
        <v>0</v>
      </c>
      <c r="C32" s="37">
        <f>IFERROR('[2]Donnery Tableaux'!$L$8,#N/A)</f>
        <v>0.08</v>
      </c>
      <c r="D32" s="37">
        <f>IFERROR('[3]Donnery Tableaux'!$L$8,#N/A)</f>
        <v>0.08</v>
      </c>
      <c r="E32" s="37">
        <f>IFERROR('[4]Donnery Tableaux'!$L$8,#N/A)</f>
        <v>0.08</v>
      </c>
      <c r="F32" s="37">
        <f>IFERROR('[5]Donnery Tableaux'!$L$8,#N/A)</f>
        <v>0.08</v>
      </c>
      <c r="G32" s="37">
        <f>IFERROR('[6]Donnery Tableaux'!$L$8,#N/A)</f>
        <v>0.08</v>
      </c>
      <c r="H32" s="37">
        <f>IFERROR('[7]Donnery Tableaux'!$L$8,#N/A)</f>
        <v>6.8965517241379309E-2</v>
      </c>
      <c r="I32" s="37">
        <f>IFERROR('[8]Donnery Tableaux'!$L$8,#N/A)</f>
        <v>6.8965517241379309E-2</v>
      </c>
      <c r="J32" s="37" t="e">
        <f>IFERROR('[9]Donnery Tableaux'!$L$8,#N/A)</f>
        <v>#N/A</v>
      </c>
      <c r="K32" s="37" t="e">
        <f>IFERROR('[10]Donnery Tableaux'!$L$8,#N/A)</f>
        <v>#N/A</v>
      </c>
      <c r="L32" s="37" t="e">
        <f>IFERROR('[11]Donnery Tableaux'!$L$8,#N/A)</f>
        <v>#N/A</v>
      </c>
      <c r="M32" s="37" t="e">
        <f>IFERROR('[12]Donnery Tableaux'!$L$8,#N/A)</f>
        <v>#N/A</v>
      </c>
      <c r="N32" s="38" t="e">
        <f>IFERROR('[13]Donnery Tableaux'!$L$8,#N/A)</f>
        <v>#N/A</v>
      </c>
      <c r="W32" s="3" t="b">
        <v>1</v>
      </c>
    </row>
    <row r="33" spans="1:23" x14ac:dyDescent="0.25">
      <c r="A33" s="17" t="s">
        <v>5</v>
      </c>
      <c r="B33" s="39">
        <f>IFERROR('[1]Donnery Tableaux'!$L$9,#N/A)</f>
        <v>0</v>
      </c>
      <c r="C33" s="40">
        <f>IFERROR('[2]Donnery Tableaux'!$L$9,#N/A)</f>
        <v>0.23809523809523808</v>
      </c>
      <c r="D33" s="40">
        <f>IFERROR('[3]Donnery Tableaux'!$L$9,#N/A)</f>
        <v>0.23809523809523808</v>
      </c>
      <c r="E33" s="40">
        <f>IFERROR('[4]Donnery Tableaux'!$L$9,#N/A)</f>
        <v>0.23809523809523808</v>
      </c>
      <c r="F33" s="40">
        <f>IFERROR('[5]Donnery Tableaux'!$L$9,#N/A)</f>
        <v>0.23809523809523808</v>
      </c>
      <c r="G33" s="40">
        <f>IFERROR('[6]Donnery Tableaux'!$L$9,#N/A)</f>
        <v>0.23809523809523808</v>
      </c>
      <c r="H33" s="40">
        <f>IFERROR('[7]Donnery Tableaux'!$L$9,#N/A)</f>
        <v>0.23809523809523808</v>
      </c>
      <c r="I33" s="40">
        <f>IFERROR('[8]Donnery Tableaux'!$L$9,#N/A)</f>
        <v>0.22727272727272727</v>
      </c>
      <c r="J33" s="40" t="e">
        <f>IFERROR('[9]Donnery Tableaux'!$L$9,#N/A)</f>
        <v>#N/A</v>
      </c>
      <c r="K33" s="40" t="e">
        <f>IFERROR('[10]Donnery Tableaux'!$L$9,#N/A)</f>
        <v>#N/A</v>
      </c>
      <c r="L33" s="40" t="e">
        <f>IFERROR('[11]Donnery Tableaux'!$L$9,#N/A)</f>
        <v>#N/A</v>
      </c>
      <c r="M33" s="40" t="e">
        <f>IFERROR('[12]Donnery Tableaux'!$L$9,#N/A)</f>
        <v>#N/A</v>
      </c>
      <c r="N33" s="41" t="e">
        <f>IFERROR('[13]Donnery Tableaux'!$L$9,#N/A)</f>
        <v>#N/A</v>
      </c>
      <c r="W33" s="4" t="b">
        <v>1</v>
      </c>
    </row>
    <row r="34" spans="1:23" x14ac:dyDescent="0.25">
      <c r="A34" s="17" t="s">
        <v>6</v>
      </c>
      <c r="B34" s="39">
        <f>IFERROR('[1]Donnery Tableaux'!$L$10,#N/A)</f>
        <v>0</v>
      </c>
      <c r="C34" s="40">
        <f>IFERROR('[2]Donnery Tableaux'!$L$10,#N/A)</f>
        <v>0.22222222222222221</v>
      </c>
      <c r="D34" s="40">
        <f>IFERROR('[3]Donnery Tableaux'!$L$10,#N/A)</f>
        <v>0.22222222222222221</v>
      </c>
      <c r="E34" s="40">
        <f>IFERROR('[4]Donnery Tableaux'!$L$10,#N/A)</f>
        <v>0.22222222222222221</v>
      </c>
      <c r="F34" s="40">
        <f>IFERROR('[5]Donnery Tableaux'!$L$10,#N/A)</f>
        <v>0.22222222222222221</v>
      </c>
      <c r="G34" s="40">
        <f>IFERROR('[6]Donnery Tableaux'!$L$10,#N/A)</f>
        <v>0.22222222222222221</v>
      </c>
      <c r="H34" s="40">
        <f>IFERROR('[7]Donnery Tableaux'!$L$10,#N/A)</f>
        <v>0.23529411764705882</v>
      </c>
      <c r="I34" s="40">
        <f>IFERROR('[8]Donnery Tableaux'!$L$10,#N/A)</f>
        <v>0.23529411764705882</v>
      </c>
      <c r="J34" s="40" t="e">
        <f>IFERROR('[9]Donnery Tableaux'!$L$10,#N/A)</f>
        <v>#N/A</v>
      </c>
      <c r="K34" s="40" t="e">
        <f>IFERROR('[10]Donnery Tableaux'!$L$10,#N/A)</f>
        <v>#N/A</v>
      </c>
      <c r="L34" s="40" t="e">
        <f>IFERROR('[11]Donnery Tableaux'!$L$10,#N/A)</f>
        <v>#N/A</v>
      </c>
      <c r="M34" s="40" t="e">
        <f>IFERROR('[12]Donnery Tableaux'!$L$10,#N/A)</f>
        <v>#N/A</v>
      </c>
      <c r="N34" s="41" t="e">
        <f>IFERROR('[13]Donnery Tableaux'!$L$10,#N/A)</f>
        <v>#N/A</v>
      </c>
      <c r="W34" s="4" t="b">
        <v>1</v>
      </c>
    </row>
    <row r="35" spans="1:23" ht="15.75" thickBot="1" x14ac:dyDescent="0.3">
      <c r="A35" s="18" t="s">
        <v>7</v>
      </c>
      <c r="B35" s="42">
        <f>IFERROR('[1]Donnery Tableaux'!$L$11,#N/A)</f>
        <v>0</v>
      </c>
      <c r="C35" s="43">
        <f>IFERROR('[2]Donnery Tableaux'!$L$11,#N/A)</f>
        <v>0.1111111111111111</v>
      </c>
      <c r="D35" s="43">
        <f>IFERROR('[3]Donnery Tableaux'!$L$11,#N/A)</f>
        <v>0.1111111111111111</v>
      </c>
      <c r="E35" s="43">
        <f>IFERROR('[4]Donnery Tableaux'!$L$11,#N/A)</f>
        <v>0.1111111111111111</v>
      </c>
      <c r="F35" s="43">
        <f>IFERROR('[5]Donnery Tableaux'!$L$11,#N/A)</f>
        <v>0.1111111111111111</v>
      </c>
      <c r="G35" s="43">
        <f>IFERROR('[6]Donnery Tableaux'!$L$11,#N/A)</f>
        <v>0.1111111111111111</v>
      </c>
      <c r="H35" s="43">
        <f>IFERROR('[7]Donnery Tableaux'!$L$11,#N/A)</f>
        <v>0</v>
      </c>
      <c r="I35" s="43">
        <f>IFERROR('[8]Donnery Tableaux'!$L$11,#N/A)</f>
        <v>0</v>
      </c>
      <c r="J35" s="43" t="e">
        <f>IFERROR('[9]Donnery Tableaux'!$L$11,#N/A)</f>
        <v>#N/A</v>
      </c>
      <c r="K35" s="43" t="e">
        <f>IFERROR('[10]Donnery Tableaux'!$L$11,#N/A)</f>
        <v>#N/A</v>
      </c>
      <c r="L35" s="43" t="e">
        <f>IFERROR('[11]Donnery Tableaux'!$L$11,#N/A)</f>
        <v>#N/A</v>
      </c>
      <c r="M35" s="43" t="e">
        <f>IFERROR('[12]Donnery Tableaux'!$L$11,#N/A)</f>
        <v>#N/A</v>
      </c>
      <c r="N35" s="44" t="e">
        <f>IFERROR('[13]Donnery Tableaux'!$L$11,#N/A)</f>
        <v>#N/A</v>
      </c>
      <c r="W35" s="5" t="b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23</xdr:col>
                    <xdr:colOff>19050</xdr:colOff>
                    <xdr:row>1</xdr:row>
                    <xdr:rowOff>180975</xdr:rowOff>
                  </from>
                  <to>
                    <xdr:col>24</xdr:col>
                    <xdr:colOff>209550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23</xdr:col>
                    <xdr:colOff>28575</xdr:colOff>
                    <xdr:row>3</xdr:row>
                    <xdr:rowOff>9525</xdr:rowOff>
                  </from>
                  <to>
                    <xdr:col>24</xdr:col>
                    <xdr:colOff>219075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23</xdr:col>
                    <xdr:colOff>0</xdr:colOff>
                    <xdr:row>3</xdr:row>
                    <xdr:rowOff>180975</xdr:rowOff>
                  </from>
                  <to>
                    <xdr:col>24</xdr:col>
                    <xdr:colOff>190500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23</xdr:col>
                    <xdr:colOff>19050</xdr:colOff>
                    <xdr:row>5</xdr:row>
                    <xdr:rowOff>0</xdr:rowOff>
                  </from>
                  <to>
                    <xdr:col>24</xdr:col>
                    <xdr:colOff>209550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23</xdr:col>
                    <xdr:colOff>19050</xdr:colOff>
                    <xdr:row>12</xdr:row>
                    <xdr:rowOff>0</xdr:rowOff>
                  </from>
                  <to>
                    <xdr:col>24</xdr:col>
                    <xdr:colOff>209550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23</xdr:col>
                    <xdr:colOff>19050</xdr:colOff>
                    <xdr:row>12</xdr:row>
                    <xdr:rowOff>180975</xdr:rowOff>
                  </from>
                  <to>
                    <xdr:col>24</xdr:col>
                    <xdr:colOff>209550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23</xdr:col>
                    <xdr:colOff>9525</xdr:colOff>
                    <xdr:row>14</xdr:row>
                    <xdr:rowOff>0</xdr:rowOff>
                  </from>
                  <to>
                    <xdr:col>24</xdr:col>
                    <xdr:colOff>200025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23</xdr:col>
                    <xdr:colOff>28575</xdr:colOff>
                    <xdr:row>14</xdr:row>
                    <xdr:rowOff>180975</xdr:rowOff>
                  </from>
                  <to>
                    <xdr:col>24</xdr:col>
                    <xdr:colOff>219075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>
                  <from>
                    <xdr:col>23</xdr:col>
                    <xdr:colOff>19050</xdr:colOff>
                    <xdr:row>21</xdr:row>
                    <xdr:rowOff>180975</xdr:rowOff>
                  </from>
                  <to>
                    <xdr:col>24</xdr:col>
                    <xdr:colOff>209550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>
                  <from>
                    <xdr:col>23</xdr:col>
                    <xdr:colOff>0</xdr:colOff>
                    <xdr:row>23</xdr:row>
                    <xdr:rowOff>0</xdr:rowOff>
                  </from>
                  <to>
                    <xdr:col>24</xdr:col>
                    <xdr:colOff>247650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>
                  <from>
                    <xdr:col>23</xdr:col>
                    <xdr:colOff>19050</xdr:colOff>
                    <xdr:row>23</xdr:row>
                    <xdr:rowOff>180975</xdr:rowOff>
                  </from>
                  <to>
                    <xdr:col>24</xdr:col>
                    <xdr:colOff>266700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>
                <anchor moveWithCells="1">
                  <from>
                    <xdr:col>23</xdr:col>
                    <xdr:colOff>28575</xdr:colOff>
                    <xdr:row>25</xdr:row>
                    <xdr:rowOff>0</xdr:rowOff>
                  </from>
                  <to>
                    <xdr:col>24</xdr:col>
                    <xdr:colOff>276225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23</xdr:col>
                    <xdr:colOff>19050</xdr:colOff>
                    <xdr:row>30</xdr:row>
                    <xdr:rowOff>180975</xdr:rowOff>
                  </from>
                  <to>
                    <xdr:col>24</xdr:col>
                    <xdr:colOff>266700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23</xdr:col>
                    <xdr:colOff>9525</xdr:colOff>
                    <xdr:row>32</xdr:row>
                    <xdr:rowOff>19050</xdr:rowOff>
                  </from>
                  <to>
                    <xdr:col>24</xdr:col>
                    <xdr:colOff>257175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23</xdr:col>
                    <xdr:colOff>9525</xdr:colOff>
                    <xdr:row>33</xdr:row>
                    <xdr:rowOff>28575</xdr:rowOff>
                  </from>
                  <to>
                    <xdr:col>24</xdr:col>
                    <xdr:colOff>257175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23</xdr:col>
                    <xdr:colOff>28575</xdr:colOff>
                    <xdr:row>34</xdr:row>
                    <xdr:rowOff>9525</xdr:rowOff>
                  </from>
                  <to>
                    <xdr:col>24</xdr:col>
                    <xdr:colOff>276225</xdr:colOff>
                    <xdr:row>35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Lignes</vt:lpstr>
      <vt:lpstr>Indicateurs</vt:lpstr>
      <vt:lpstr>Feuil3</vt:lpstr>
    </vt:vector>
  </TitlesOfParts>
  <Company>SBFE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CHAUBADINDEGUY Jean-Robert (EdE)</dc:creator>
  <cp:lastModifiedBy>CHAUBADINDEGUY Jean-Robert (EdE)</cp:lastModifiedBy>
  <dcterms:created xsi:type="dcterms:W3CDTF">2018-02-19T13:42:00Z</dcterms:created>
  <dcterms:modified xsi:type="dcterms:W3CDTF">2018-02-20T15:33:32Z</dcterms:modified>
</cp:coreProperties>
</file>