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Donnees\Stage Secherie\perso\"/>
    </mc:Choice>
  </mc:AlternateContent>
  <bookViews>
    <workbookView xWindow="0" yWindow="0" windowWidth="21600" windowHeight="9735" tabRatio="500"/>
  </bookViews>
  <sheets>
    <sheet name="Feuil1" sheetId="1" r:id="rId1"/>
    <sheet name="Feuil2" sheetId="2" r:id="rId2"/>
  </sheets>
  <definedNames>
    <definedName name="Zone_Val">OFFSET(Feuil1!$B$2:$B$37,,MATCH(Feuil1!$AK1,Feuil1!$AG$2:$AG$37,0))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7" i="1" l="1"/>
  <c r="AF3" i="1"/>
  <c r="AF13" i="1"/>
  <c r="AF6" i="1"/>
  <c r="AF10" i="1"/>
  <c r="AF11" i="1"/>
  <c r="AF9" i="1"/>
  <c r="AF14" i="1"/>
  <c r="AF15" i="1"/>
  <c r="AF17" i="1"/>
  <c r="AF20" i="1"/>
  <c r="AF21" i="1"/>
  <c r="AF22" i="1"/>
  <c r="AF23" i="1"/>
  <c r="AF24" i="1"/>
  <c r="AF19" i="1"/>
  <c r="AF28" i="1"/>
  <c r="AF29" i="1"/>
  <c r="AF27" i="1"/>
  <c r="AF34" i="1"/>
  <c r="AF35" i="1"/>
  <c r="AF36" i="1"/>
  <c r="AF37" i="1"/>
  <c r="AF33" i="1"/>
  <c r="AF4" i="1"/>
  <c r="AF5" i="1"/>
  <c r="AF8" i="1"/>
  <c r="AF12" i="1"/>
  <c r="AF16" i="1"/>
  <c r="AF18" i="1"/>
  <c r="AF25" i="1"/>
  <c r="AF26" i="1"/>
  <c r="AF30" i="1"/>
  <c r="AF31" i="1"/>
  <c r="AF32" i="1"/>
  <c r="AF2" i="1"/>
  <c r="AE18" i="1" l="1"/>
  <c r="AE2" i="1"/>
  <c r="AE6" i="1"/>
  <c r="AE25" i="1"/>
  <c r="AE4" i="1"/>
  <c r="AE31" i="1"/>
  <c r="AE16" i="1"/>
  <c r="AE8" i="1"/>
  <c r="AE24" i="1"/>
  <c r="AE37" i="1"/>
  <c r="AE35" i="1"/>
  <c r="AE34" i="1"/>
  <c r="AE21" i="1"/>
  <c r="AE28" i="1"/>
  <c r="AE29" i="1"/>
  <c r="AE33" i="1"/>
  <c r="AE14" i="1"/>
  <c r="AE11" i="1"/>
  <c r="AE15" i="1"/>
  <c r="AE36" i="1"/>
  <c r="AE10" i="1"/>
  <c r="AE22" i="1"/>
  <c r="AE23" i="1"/>
  <c r="AE3" i="1"/>
  <c r="AE19" i="1"/>
  <c r="AE7" i="1"/>
  <c r="AE20" i="1"/>
  <c r="AE17" i="1"/>
  <c r="AE27" i="1"/>
  <c r="AE9" i="1"/>
  <c r="AE26" i="1"/>
  <c r="AE12" i="1"/>
  <c r="AE30" i="1"/>
  <c r="AE32" i="1"/>
  <c r="AE13" i="1"/>
  <c r="AE5" i="1"/>
  <c r="AH17" i="1" l="1"/>
  <c r="AG17" i="1"/>
  <c r="AH7" i="1"/>
  <c r="AG7" i="1"/>
  <c r="AH28" i="1"/>
  <c r="AG28" i="1"/>
  <c r="AH34" i="1"/>
  <c r="AG34" i="1"/>
  <c r="AH37" i="1"/>
  <c r="AG37" i="1"/>
  <c r="AH27" i="1"/>
  <c r="AG27" i="1"/>
  <c r="AH20" i="1"/>
  <c r="AG20" i="1"/>
  <c r="AH19" i="1"/>
  <c r="AG19" i="1"/>
  <c r="AH29" i="1"/>
  <c r="AG29" i="1"/>
  <c r="AH21" i="1"/>
  <c r="AG21" i="1"/>
  <c r="AH35" i="1"/>
  <c r="AG35" i="1"/>
  <c r="AH24" i="1"/>
  <c r="AG24" i="1"/>
  <c r="AG13" i="1"/>
  <c r="AH13" i="1"/>
  <c r="AH30" i="1"/>
  <c r="AG30" i="1"/>
  <c r="AG26" i="1"/>
  <c r="AH26" i="1"/>
  <c r="AH23" i="1"/>
  <c r="AG23" i="1"/>
  <c r="AH10" i="1"/>
  <c r="AG10" i="1"/>
  <c r="AH15" i="1"/>
  <c r="AG15" i="1"/>
  <c r="AH14" i="1"/>
  <c r="AG14" i="1"/>
  <c r="AH8" i="1"/>
  <c r="AG8" i="1"/>
  <c r="AG31" i="1"/>
  <c r="AH31" i="1"/>
  <c r="AG25" i="1"/>
  <c r="AH25" i="1"/>
  <c r="AG2" i="1"/>
  <c r="AH2" i="1"/>
  <c r="AH5" i="1"/>
  <c r="AG5" i="1"/>
  <c r="AG32" i="1"/>
  <c r="AH32" i="1"/>
  <c r="AH12" i="1"/>
  <c r="AG12" i="1"/>
  <c r="AH9" i="1"/>
  <c r="AG9" i="1"/>
  <c r="AH3" i="1"/>
  <c r="AG3" i="1"/>
  <c r="AH22" i="1"/>
  <c r="AG22" i="1"/>
  <c r="AH36" i="1"/>
  <c r="AG36" i="1"/>
  <c r="AH11" i="1"/>
  <c r="AG11" i="1"/>
  <c r="AH33" i="1"/>
  <c r="AG33" i="1"/>
  <c r="AH16" i="1"/>
  <c r="AG16" i="1"/>
  <c r="AH4" i="1"/>
  <c r="AG4" i="1"/>
  <c r="AH6" i="1"/>
  <c r="AG6" i="1"/>
  <c r="AG18" i="1"/>
  <c r="AH18" i="1"/>
  <c r="A6" i="1" l="1"/>
  <c r="A4" i="1"/>
  <c r="A33" i="1"/>
  <c r="A11" i="1"/>
  <c r="A22" i="1"/>
  <c r="A9" i="1"/>
  <c r="A8" i="1"/>
  <c r="A14" i="1"/>
  <c r="A10" i="1"/>
  <c r="A23" i="1"/>
  <c r="A30" i="1"/>
  <c r="A24" i="1"/>
  <c r="A35" i="1"/>
  <c r="A21" i="1"/>
  <c r="A29" i="1"/>
  <c r="A19" i="1"/>
  <c r="A20" i="1"/>
  <c r="A27" i="1"/>
  <c r="A37" i="1"/>
  <c r="A34" i="1"/>
  <c r="A28" i="1"/>
  <c r="A7" i="1"/>
  <c r="A17" i="1"/>
  <c r="A16" i="1"/>
  <c r="A36" i="1"/>
  <c r="A3" i="1"/>
  <c r="A12" i="1"/>
  <c r="A5" i="1"/>
  <c r="A15" i="1"/>
  <c r="A18" i="1"/>
  <c r="A32" i="1"/>
  <c r="A2" i="1"/>
  <c r="A25" i="1"/>
  <c r="A31" i="1"/>
  <c r="A26" i="1"/>
  <c r="A13" i="1"/>
  <c r="AL33" i="1"/>
  <c r="AK33" i="1" s="1"/>
  <c r="AL35" i="1"/>
  <c r="AK35" i="1" s="1"/>
  <c r="AL37" i="1"/>
  <c r="AK37" i="1" s="1"/>
  <c r="AL34" i="1"/>
  <c r="AK34" i="1" s="1"/>
  <c r="AL36" i="1"/>
  <c r="AK36" i="1" s="1"/>
  <c r="AL3" i="1"/>
  <c r="AK3" i="1" s="1"/>
  <c r="AL5" i="1"/>
  <c r="AK5" i="1" s="1"/>
  <c r="AL7" i="1"/>
  <c r="AK7" i="1" s="1"/>
  <c r="AL9" i="1"/>
  <c r="AK9" i="1" s="1"/>
  <c r="AL11" i="1"/>
  <c r="AK11" i="1" s="1"/>
  <c r="AL13" i="1"/>
  <c r="AK13" i="1" s="1"/>
  <c r="AL15" i="1"/>
  <c r="AK15" i="1" s="1"/>
  <c r="AL17" i="1"/>
  <c r="AK17" i="1" s="1"/>
  <c r="AL19" i="1"/>
  <c r="AK19" i="1" s="1"/>
  <c r="AL21" i="1"/>
  <c r="AK21" i="1" s="1"/>
  <c r="AL23" i="1"/>
  <c r="AK23" i="1" s="1"/>
  <c r="AL25" i="1"/>
  <c r="AK25" i="1" s="1"/>
  <c r="AL27" i="1"/>
  <c r="AK27" i="1" s="1"/>
  <c r="AL29" i="1"/>
  <c r="AK29" i="1" s="1"/>
  <c r="AL31" i="1"/>
  <c r="AK31" i="1" s="1"/>
  <c r="AL4" i="1"/>
  <c r="AK4" i="1" s="1"/>
  <c r="AL6" i="1"/>
  <c r="AK6" i="1" s="1"/>
  <c r="AL8" i="1"/>
  <c r="AK8" i="1" s="1"/>
  <c r="AL10" i="1"/>
  <c r="AK10" i="1" s="1"/>
  <c r="AL12" i="1"/>
  <c r="AK12" i="1" s="1"/>
  <c r="AL14" i="1"/>
  <c r="AK14" i="1" s="1"/>
  <c r="AL16" i="1"/>
  <c r="AK16" i="1" s="1"/>
  <c r="AL18" i="1"/>
  <c r="AK18" i="1" s="1"/>
  <c r="AL20" i="1"/>
  <c r="AK20" i="1" s="1"/>
  <c r="AL22" i="1"/>
  <c r="AK22" i="1" s="1"/>
  <c r="AL24" i="1"/>
  <c r="AK24" i="1" s="1"/>
  <c r="AL26" i="1"/>
  <c r="AK26" i="1" s="1"/>
  <c r="AL28" i="1"/>
  <c r="AK28" i="1" s="1"/>
  <c r="AL30" i="1"/>
  <c r="AK30" i="1" s="1"/>
  <c r="AL32" i="1"/>
  <c r="AK32" i="1" s="1"/>
  <c r="AL2" i="1"/>
  <c r="AK2" i="1" s="1"/>
</calcChain>
</file>

<file path=xl/sharedStrings.xml><?xml version="1.0" encoding="utf-8"?>
<sst xmlns="http://schemas.openxmlformats.org/spreadsheetml/2006/main" count="56" uniqueCount="56">
  <si>
    <t>COURTOT Fanny</t>
  </si>
  <si>
    <t>BUIREY Margaux</t>
  </si>
  <si>
    <t>THILLIER Emmanuelle</t>
  </si>
  <si>
    <t>LEJEUNE Jérôme</t>
  </si>
  <si>
    <t>NICOLAS Guillaume</t>
  </si>
  <si>
    <t>GASPARUTTO Antoine</t>
  </si>
  <si>
    <t>BEDNARICK Sébastien</t>
  </si>
  <si>
    <t>BAGNARD Jérémy</t>
  </si>
  <si>
    <t>PARRENIN Cédric</t>
  </si>
  <si>
    <t>FALBO Corentin</t>
  </si>
  <si>
    <t>VERDIER Patrick</t>
  </si>
  <si>
    <t>BLANCHON Carine</t>
  </si>
  <si>
    <t>CLERC Mathilde</t>
  </si>
  <si>
    <t>LEMINICIER Alix</t>
  </si>
  <si>
    <t>CAPON Justin</t>
  </si>
  <si>
    <t>Nom Prénom</t>
  </si>
  <si>
    <t>BASSET Aurélien</t>
  </si>
  <si>
    <t>SOMME</t>
  </si>
  <si>
    <t>TOTAL 20&gt;28</t>
  </si>
  <si>
    <t>TOTAL 28&gt;20</t>
  </si>
  <si>
    <t>J 1</t>
  </si>
  <si>
    <t>J 2</t>
  </si>
  <si>
    <t>J 3</t>
  </si>
  <si>
    <t>J 4</t>
  </si>
  <si>
    <t>J 5</t>
  </si>
  <si>
    <t>J 6</t>
  </si>
  <si>
    <t>J 7</t>
  </si>
  <si>
    <t>J 8</t>
  </si>
  <si>
    <t>J 9</t>
  </si>
  <si>
    <t>J 10</t>
  </si>
  <si>
    <t>J 11</t>
  </si>
  <si>
    <t>J 12</t>
  </si>
  <si>
    <t>J 13</t>
  </si>
  <si>
    <t>J 14</t>
  </si>
  <si>
    <t>BUGUET Virginie</t>
  </si>
  <si>
    <t>THIABAUT Adelis</t>
  </si>
  <si>
    <t>FAUCHEUX Bilis</t>
  </si>
  <si>
    <t>BONIN Katia</t>
  </si>
  <si>
    <t>ROY Anthony</t>
  </si>
  <si>
    <t>BELLEVILLE Bastien</t>
  </si>
  <si>
    <t>TOUPIN Yoann</t>
  </si>
  <si>
    <t>PERBET Nadine</t>
  </si>
  <si>
    <t>DUMERCY Carole</t>
  </si>
  <si>
    <t>SEMPERE Loïc</t>
  </si>
  <si>
    <t>BRIQUE Benjamin</t>
  </si>
  <si>
    <t>EDEL Alan</t>
  </si>
  <si>
    <t>GIRARDOT Eric</t>
  </si>
  <si>
    <t>HEDIN Guillaume</t>
  </si>
  <si>
    <t>LENOIR Anthony</t>
  </si>
  <si>
    <t>POULAIN Mathias</t>
  </si>
  <si>
    <t>GRANGE PARDON François</t>
  </si>
  <si>
    <t>BROCARD Elodie</t>
  </si>
  <si>
    <t>CARITEY Corinne</t>
  </si>
  <si>
    <t>MARION Isabelle</t>
  </si>
  <si>
    <t>Rang</t>
  </si>
  <si>
    <t>matchs joué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</si>
</sst>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FF99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9900"/>
        </patternFill>
      </fill>
    </dxf>
  </dxfs>
  <tableStyles count="0" defaultTableStyle="TableStyleMedium9" defaultPivotStyle="PivotStyleMedium7"/>
  <colors>
    <mruColors>
      <color rgb="FF0099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7"/>
  <sheetViews>
    <sheetView tabSelected="1" workbookViewId="0">
      <selection activeCell="W13" sqref="W13"/>
    </sheetView>
  </sheetViews>
  <sheetFormatPr baseColWidth="10" defaultColWidth="10.875" defaultRowHeight="15.75" x14ac:dyDescent="0.25"/>
  <cols>
    <col min="1" max="1" width="10.875" style="1"/>
    <col min="2" max="2" width="21.75" style="1" customWidth="1"/>
    <col min="3" max="3" width="3" style="1" bestFit="1" customWidth="1"/>
    <col min="4" max="6" width="3.875" style="1" bestFit="1" customWidth="1"/>
    <col min="7" max="11" width="3" style="1" bestFit="1" customWidth="1"/>
    <col min="12" max="16" width="4" style="1" bestFit="1" customWidth="1"/>
    <col min="17" max="30" width="4" style="7" customWidth="1"/>
    <col min="31" max="31" width="7.75" style="1" bestFit="1" customWidth="1"/>
    <col min="32" max="32" width="11.25" style="7" bestFit="1" customWidth="1"/>
    <col min="33" max="33" width="11.875" style="1" bestFit="1" customWidth="1"/>
    <col min="34" max="34" width="11.875" style="1" hidden="1" customWidth="1"/>
    <col min="35" max="36" width="10.875" style="1"/>
    <col min="37" max="37" width="18.875" style="1" bestFit="1" customWidth="1"/>
    <col min="38" max="16384" width="10.875" style="1"/>
  </cols>
  <sheetData>
    <row r="1" spans="1:40" ht="15.95" customHeight="1" x14ac:dyDescent="0.25">
      <c r="A1" s="1" t="s">
        <v>54</v>
      </c>
      <c r="B1" s="1" t="s">
        <v>15</v>
      </c>
      <c r="C1" s="8" t="s">
        <v>20</v>
      </c>
      <c r="D1" s="8"/>
      <c r="E1" s="8" t="s">
        <v>21</v>
      </c>
      <c r="F1" s="8"/>
      <c r="G1" s="8" t="s">
        <v>22</v>
      </c>
      <c r="H1" s="8"/>
      <c r="I1" s="8" t="s">
        <v>23</v>
      </c>
      <c r="J1" s="8"/>
      <c r="K1" s="8" t="s">
        <v>24</v>
      </c>
      <c r="L1" s="8"/>
      <c r="M1" s="8" t="s">
        <v>25</v>
      </c>
      <c r="N1" s="8"/>
      <c r="O1" s="8" t="s">
        <v>26</v>
      </c>
      <c r="P1" s="8"/>
      <c r="Q1" s="8" t="s">
        <v>27</v>
      </c>
      <c r="R1" s="8"/>
      <c r="S1" s="8" t="s">
        <v>28</v>
      </c>
      <c r="T1" s="8"/>
      <c r="U1" s="8" t="s">
        <v>29</v>
      </c>
      <c r="V1" s="8"/>
      <c r="W1" s="8" t="s">
        <v>30</v>
      </c>
      <c r="X1" s="8"/>
      <c r="Y1" s="8" t="s">
        <v>31</v>
      </c>
      <c r="Z1" s="8"/>
      <c r="AA1" s="8" t="s">
        <v>32</v>
      </c>
      <c r="AB1" s="8"/>
      <c r="AC1" s="8" t="s">
        <v>33</v>
      </c>
      <c r="AD1" s="8"/>
      <c r="AE1" s="5" t="s">
        <v>17</v>
      </c>
      <c r="AF1" s="5" t="s">
        <v>55</v>
      </c>
      <c r="AG1" s="6" t="s">
        <v>18</v>
      </c>
      <c r="AH1" s="6" t="s">
        <v>19</v>
      </c>
      <c r="AN1" s="2">
        <v>1.4</v>
      </c>
    </row>
    <row r="2" spans="1:40" x14ac:dyDescent="0.25">
      <c r="A2" s="1">
        <f t="shared" ref="A2:A37" si="0">RANK(AG2,$AG$2:$AG$37,0)</f>
        <v>1</v>
      </c>
      <c r="B2" s="4" t="s">
        <v>9</v>
      </c>
      <c r="C2" s="1">
        <v>4</v>
      </c>
      <c r="D2" s="1">
        <v>4</v>
      </c>
      <c r="E2" s="1">
        <v>3</v>
      </c>
      <c r="F2" s="1">
        <v>4</v>
      </c>
      <c r="G2" s="1">
        <v>4</v>
      </c>
      <c r="H2" s="1">
        <v>4</v>
      </c>
      <c r="I2" s="1">
        <v>4</v>
      </c>
      <c r="J2" s="1">
        <v>4</v>
      </c>
      <c r="K2" s="1">
        <v>4</v>
      </c>
      <c r="L2" s="1">
        <v>4</v>
      </c>
      <c r="AE2" s="1">
        <f t="shared" ref="AE2:AE37" si="1">SUM(C2:P2)</f>
        <v>39</v>
      </c>
      <c r="AF2" s="7">
        <f>COUNT(C2:V2)</f>
        <v>10</v>
      </c>
      <c r="AG2" s="3">
        <f>AE2*28/20</f>
        <v>54.6</v>
      </c>
      <c r="AH2" s="3">
        <f>AE2</f>
        <v>39</v>
      </c>
      <c r="AJ2" s="1">
        <v>1</v>
      </c>
      <c r="AK2" s="1" t="str">
        <f t="shared" ref="AK2:AK37" si="2">INDEX($B$2:$B$37,MATCH(AL2,$AG$2:$AG$37,0))</f>
        <v>FALBO Corentin</v>
      </c>
      <c r="AL2" s="1">
        <f t="shared" ref="AL2:AL37" si="3">LARGE($AG$2:$AG$37,ROW()-1)</f>
        <v>54.6</v>
      </c>
    </row>
    <row r="3" spans="1:40" x14ac:dyDescent="0.25">
      <c r="A3" s="1">
        <f t="shared" si="0"/>
        <v>2</v>
      </c>
      <c r="B3" s="1" t="s">
        <v>41</v>
      </c>
      <c r="C3" s="1">
        <v>4</v>
      </c>
      <c r="D3" s="1">
        <v>4</v>
      </c>
      <c r="E3" s="1">
        <v>4</v>
      </c>
      <c r="F3" s="1">
        <v>4</v>
      </c>
      <c r="G3" s="1">
        <v>4</v>
      </c>
      <c r="H3" s="1">
        <v>4</v>
      </c>
      <c r="I3" s="1">
        <v>3</v>
      </c>
      <c r="J3" s="1">
        <v>4</v>
      </c>
      <c r="K3" s="1">
        <v>4</v>
      </c>
      <c r="L3" s="1">
        <v>4</v>
      </c>
      <c r="M3" s="1">
        <v>4</v>
      </c>
      <c r="N3" s="1">
        <v>4</v>
      </c>
      <c r="O3" s="1">
        <v>3</v>
      </c>
      <c r="P3" s="1">
        <v>4</v>
      </c>
      <c r="AE3" s="1">
        <f t="shared" si="1"/>
        <v>54</v>
      </c>
      <c r="AF3" s="7">
        <f>COUNT(C3:AD3)</f>
        <v>14</v>
      </c>
      <c r="AG3" s="3">
        <f>AE3</f>
        <v>54</v>
      </c>
      <c r="AH3" s="3">
        <f>AE3*20/28</f>
        <v>38.571428571428569</v>
      </c>
      <c r="AJ3" s="1">
        <v>2</v>
      </c>
      <c r="AK3" s="1" t="str">
        <f t="shared" si="2"/>
        <v>PERBET Nadine</v>
      </c>
      <c r="AL3" s="1">
        <f t="shared" si="3"/>
        <v>54</v>
      </c>
    </row>
    <row r="4" spans="1:40" x14ac:dyDescent="0.25">
      <c r="A4" s="1">
        <f t="shared" si="0"/>
        <v>3</v>
      </c>
      <c r="B4" s="4" t="s">
        <v>4</v>
      </c>
      <c r="C4" s="1">
        <v>3</v>
      </c>
      <c r="D4" s="1">
        <v>2</v>
      </c>
      <c r="E4" s="1">
        <v>4</v>
      </c>
      <c r="F4" s="1">
        <v>3</v>
      </c>
      <c r="G4" s="1">
        <v>1</v>
      </c>
      <c r="H4" s="1">
        <v>2</v>
      </c>
      <c r="I4" s="1">
        <v>2</v>
      </c>
      <c r="J4" s="1">
        <v>1</v>
      </c>
      <c r="K4" s="1">
        <v>3</v>
      </c>
      <c r="L4" s="1">
        <v>3</v>
      </c>
      <c r="M4" s="1">
        <v>6</v>
      </c>
      <c r="N4" s="1">
        <v>3</v>
      </c>
      <c r="AE4" s="1">
        <f t="shared" si="1"/>
        <v>33</v>
      </c>
      <c r="AF4" s="7">
        <f t="shared" ref="AF3:AF37" si="4">COUNT(C4:V4)</f>
        <v>12</v>
      </c>
      <c r="AG4" s="3">
        <f>AE4*28/20</f>
        <v>46.2</v>
      </c>
      <c r="AH4" s="3">
        <f>AE4</f>
        <v>33</v>
      </c>
      <c r="AJ4" s="1">
        <v>3</v>
      </c>
      <c r="AK4" s="1" t="str">
        <f t="shared" si="2"/>
        <v>NICOLAS Guillaume</v>
      </c>
      <c r="AL4" s="1">
        <f t="shared" si="3"/>
        <v>46.2</v>
      </c>
    </row>
    <row r="5" spans="1:40" x14ac:dyDescent="0.25">
      <c r="A5" s="1">
        <f t="shared" si="0"/>
        <v>4</v>
      </c>
      <c r="B5" s="4" t="s">
        <v>12</v>
      </c>
      <c r="C5" s="1">
        <v>1</v>
      </c>
      <c r="D5" s="1">
        <v>4</v>
      </c>
      <c r="E5" s="1">
        <v>4</v>
      </c>
      <c r="F5" s="1">
        <v>4</v>
      </c>
      <c r="G5" s="1">
        <v>3</v>
      </c>
      <c r="H5" s="1">
        <v>4</v>
      </c>
      <c r="I5" s="1">
        <v>3</v>
      </c>
      <c r="J5" s="1">
        <v>3</v>
      </c>
      <c r="K5" s="1">
        <v>4</v>
      </c>
      <c r="L5" s="1">
        <v>2</v>
      </c>
      <c r="AE5" s="1">
        <f t="shared" si="1"/>
        <v>32</v>
      </c>
      <c r="AF5" s="7">
        <f t="shared" si="4"/>
        <v>10</v>
      </c>
      <c r="AG5" s="3">
        <f>AE5*28/20</f>
        <v>44.8</v>
      </c>
      <c r="AH5" s="3">
        <f>AE5</f>
        <v>32</v>
      </c>
      <c r="AJ5" s="1">
        <v>4</v>
      </c>
      <c r="AK5" s="1" t="str">
        <f t="shared" si="2"/>
        <v>CLERC Mathilde</v>
      </c>
      <c r="AL5" s="1">
        <f t="shared" si="3"/>
        <v>44.8</v>
      </c>
    </row>
    <row r="6" spans="1:40" x14ac:dyDescent="0.25">
      <c r="A6" s="1">
        <f t="shared" si="0"/>
        <v>5</v>
      </c>
      <c r="B6" s="4" t="s">
        <v>13</v>
      </c>
      <c r="C6" s="1">
        <v>4</v>
      </c>
      <c r="D6" s="1">
        <v>3</v>
      </c>
      <c r="E6" s="1">
        <v>3</v>
      </c>
      <c r="F6" s="1">
        <v>3</v>
      </c>
      <c r="G6" s="1">
        <v>2</v>
      </c>
      <c r="H6" s="1">
        <v>4</v>
      </c>
      <c r="I6" s="1">
        <v>2</v>
      </c>
      <c r="J6" s="1">
        <v>3</v>
      </c>
      <c r="K6" s="1">
        <v>3</v>
      </c>
      <c r="L6" s="1">
        <v>4</v>
      </c>
      <c r="AE6" s="1">
        <f t="shared" si="1"/>
        <v>31</v>
      </c>
      <c r="AF6" s="7">
        <f>COUNT(C6:V6)</f>
        <v>10</v>
      </c>
      <c r="AG6" s="3">
        <f>AE6*28/20</f>
        <v>43.4</v>
      </c>
      <c r="AH6" s="3">
        <f>AE6</f>
        <v>31</v>
      </c>
      <c r="AJ6" s="1">
        <v>5</v>
      </c>
      <c r="AK6" s="1" t="str">
        <f t="shared" si="2"/>
        <v>LEMINICIER Alix</v>
      </c>
      <c r="AL6" s="1">
        <f t="shared" si="3"/>
        <v>43.4</v>
      </c>
    </row>
    <row r="7" spans="1:40" x14ac:dyDescent="0.25">
      <c r="A7" s="1">
        <f t="shared" si="0"/>
        <v>6</v>
      </c>
      <c r="B7" s="1" t="s">
        <v>43</v>
      </c>
      <c r="C7" s="1">
        <v>4</v>
      </c>
      <c r="D7" s="1">
        <v>2</v>
      </c>
      <c r="E7" s="1">
        <v>1</v>
      </c>
      <c r="F7" s="1">
        <v>2</v>
      </c>
      <c r="G7" s="1">
        <v>4</v>
      </c>
      <c r="H7" s="1">
        <v>2</v>
      </c>
      <c r="I7" s="1">
        <v>4</v>
      </c>
      <c r="J7" s="1">
        <v>1</v>
      </c>
      <c r="K7" s="1">
        <v>1</v>
      </c>
      <c r="L7" s="1">
        <v>3</v>
      </c>
      <c r="M7" s="1">
        <v>11</v>
      </c>
      <c r="N7" s="1">
        <v>4</v>
      </c>
      <c r="O7" s="1">
        <v>2</v>
      </c>
      <c r="P7" s="1">
        <v>2</v>
      </c>
      <c r="AE7" s="1">
        <f t="shared" si="1"/>
        <v>43</v>
      </c>
      <c r="AF7" s="7">
        <f>COUNT(C7:AD7)</f>
        <v>14</v>
      </c>
      <c r="AG7" s="3">
        <f>AE7</f>
        <v>43</v>
      </c>
      <c r="AH7" s="3">
        <f>AE7*20/28</f>
        <v>30.714285714285715</v>
      </c>
      <c r="AJ7" s="1">
        <v>6</v>
      </c>
      <c r="AK7" s="1" t="str">
        <f t="shared" si="2"/>
        <v>SEMPERE Loïc</v>
      </c>
      <c r="AL7" s="1">
        <f t="shared" si="3"/>
        <v>43</v>
      </c>
    </row>
    <row r="8" spans="1:40" x14ac:dyDescent="0.25">
      <c r="A8" s="1">
        <f t="shared" si="0"/>
        <v>7</v>
      </c>
      <c r="B8" s="4" t="s">
        <v>6</v>
      </c>
      <c r="C8" s="1">
        <v>4</v>
      </c>
      <c r="D8" s="1">
        <v>3</v>
      </c>
      <c r="E8" s="1">
        <v>3.1</v>
      </c>
      <c r="F8" s="1">
        <v>2</v>
      </c>
      <c r="G8" s="1">
        <v>3</v>
      </c>
      <c r="H8" s="1">
        <v>4</v>
      </c>
      <c r="I8" s="1">
        <v>3</v>
      </c>
      <c r="J8" s="1">
        <v>3</v>
      </c>
      <c r="K8" s="1">
        <v>1</v>
      </c>
      <c r="L8" s="1">
        <v>4</v>
      </c>
      <c r="AE8" s="1">
        <f t="shared" si="1"/>
        <v>30.1</v>
      </c>
      <c r="AF8" s="7">
        <f t="shared" si="4"/>
        <v>10</v>
      </c>
      <c r="AG8" s="3">
        <f>AE8*28/20</f>
        <v>42.14</v>
      </c>
      <c r="AH8" s="3">
        <f>AE8</f>
        <v>30.1</v>
      </c>
      <c r="AJ8" s="1">
        <v>7</v>
      </c>
      <c r="AK8" s="1" t="str">
        <f t="shared" si="2"/>
        <v>BEDNARICK Sébastien</v>
      </c>
      <c r="AL8" s="1">
        <f t="shared" si="3"/>
        <v>42.14</v>
      </c>
    </row>
    <row r="9" spans="1:40" ht="15.75" customHeight="1" x14ac:dyDescent="0.25">
      <c r="A9" s="1">
        <f t="shared" si="0"/>
        <v>8</v>
      </c>
      <c r="B9" s="1" t="s">
        <v>14</v>
      </c>
      <c r="C9" s="1">
        <v>4</v>
      </c>
      <c r="D9" s="1">
        <v>2</v>
      </c>
      <c r="E9" s="1">
        <v>3</v>
      </c>
      <c r="F9" s="1">
        <v>3</v>
      </c>
      <c r="G9" s="1">
        <v>4</v>
      </c>
      <c r="H9" s="1">
        <v>3</v>
      </c>
      <c r="I9" s="1">
        <v>3</v>
      </c>
      <c r="J9" s="1">
        <v>2</v>
      </c>
      <c r="K9" s="1">
        <v>4</v>
      </c>
      <c r="L9" s="1">
        <v>2</v>
      </c>
      <c r="M9" s="1">
        <v>1</v>
      </c>
      <c r="N9" s="1">
        <v>4</v>
      </c>
      <c r="O9" s="1">
        <v>4</v>
      </c>
      <c r="P9" s="1">
        <v>3</v>
      </c>
      <c r="AE9" s="1">
        <f t="shared" si="1"/>
        <v>42</v>
      </c>
      <c r="AF9" s="7">
        <f>COUNT(C9:AD9)</f>
        <v>14</v>
      </c>
      <c r="AG9" s="3">
        <f>AE9</f>
        <v>42</v>
      </c>
      <c r="AH9" s="3">
        <f>AE9*20/28</f>
        <v>30</v>
      </c>
      <c r="AJ9" s="1">
        <v>8</v>
      </c>
      <c r="AK9" s="1" t="str">
        <f t="shared" si="2"/>
        <v>CAPON Justin</v>
      </c>
      <c r="AL9" s="1">
        <f t="shared" si="3"/>
        <v>42</v>
      </c>
    </row>
    <row r="10" spans="1:40" x14ac:dyDescent="0.25">
      <c r="A10" s="1">
        <f t="shared" si="0"/>
        <v>8</v>
      </c>
      <c r="B10" s="1" t="s">
        <v>38</v>
      </c>
      <c r="C10" s="1">
        <v>4</v>
      </c>
      <c r="D10" s="1">
        <v>3</v>
      </c>
      <c r="E10" s="1">
        <v>3</v>
      </c>
      <c r="F10" s="1">
        <v>4</v>
      </c>
      <c r="G10" s="1">
        <v>2</v>
      </c>
      <c r="H10" s="1">
        <v>2</v>
      </c>
      <c r="I10" s="1">
        <v>4</v>
      </c>
      <c r="J10" s="1">
        <v>3</v>
      </c>
      <c r="K10" s="1">
        <v>2</v>
      </c>
      <c r="L10" s="1">
        <v>2</v>
      </c>
      <c r="M10" s="1">
        <v>3</v>
      </c>
      <c r="N10" s="1">
        <v>3</v>
      </c>
      <c r="O10" s="1">
        <v>3</v>
      </c>
      <c r="P10" s="1">
        <v>4</v>
      </c>
      <c r="AE10" s="1">
        <f t="shared" si="1"/>
        <v>42</v>
      </c>
      <c r="AF10" s="7">
        <f t="shared" ref="AF10:AF11" si="5">COUNT(C10:AD10)</f>
        <v>14</v>
      </c>
      <c r="AG10" s="3">
        <f>AE10</f>
        <v>42</v>
      </c>
      <c r="AH10" s="3">
        <f>AE10*20/28</f>
        <v>30</v>
      </c>
      <c r="AJ10" s="1">
        <v>9</v>
      </c>
      <c r="AK10" s="1" t="str">
        <f t="shared" si="2"/>
        <v>CAPON Justin</v>
      </c>
      <c r="AL10" s="1">
        <f t="shared" si="3"/>
        <v>42</v>
      </c>
    </row>
    <row r="11" spans="1:40" x14ac:dyDescent="0.25">
      <c r="A11" s="1">
        <f t="shared" si="0"/>
        <v>10</v>
      </c>
      <c r="B11" s="1" t="s">
        <v>35</v>
      </c>
      <c r="C11" s="1">
        <v>3</v>
      </c>
      <c r="D11" s="1">
        <v>2</v>
      </c>
      <c r="E11" s="1">
        <v>2.2000000000000002</v>
      </c>
      <c r="F11" s="1">
        <v>2</v>
      </c>
      <c r="G11" s="1">
        <v>2</v>
      </c>
      <c r="H11" s="1">
        <v>4</v>
      </c>
      <c r="I11" s="1">
        <v>4</v>
      </c>
      <c r="J11" s="1">
        <v>3</v>
      </c>
      <c r="K11" s="1">
        <v>3</v>
      </c>
      <c r="L11" s="1">
        <v>4</v>
      </c>
      <c r="M11" s="1">
        <v>2</v>
      </c>
      <c r="N11" s="1">
        <v>4</v>
      </c>
      <c r="O11" s="1">
        <v>3</v>
      </c>
      <c r="P11" s="1">
        <v>3</v>
      </c>
      <c r="AE11" s="1">
        <f t="shared" si="1"/>
        <v>41.2</v>
      </c>
      <c r="AF11" s="7">
        <f t="shared" si="5"/>
        <v>14</v>
      </c>
      <c r="AG11" s="3">
        <f>AE11</f>
        <v>41.2</v>
      </c>
      <c r="AH11" s="3">
        <f>AE11*20/28</f>
        <v>29.428571428571427</v>
      </c>
      <c r="AJ11" s="1">
        <v>10</v>
      </c>
      <c r="AK11" s="1" t="str">
        <f t="shared" si="2"/>
        <v>THIABAUT Adelis</v>
      </c>
      <c r="AL11" s="1">
        <f t="shared" si="3"/>
        <v>41.2</v>
      </c>
    </row>
    <row r="12" spans="1:40" x14ac:dyDescent="0.25">
      <c r="A12" s="1">
        <f t="shared" si="0"/>
        <v>11</v>
      </c>
      <c r="B12" s="4" t="s">
        <v>2</v>
      </c>
      <c r="C12" s="1">
        <v>4</v>
      </c>
      <c r="D12" s="1">
        <v>4</v>
      </c>
      <c r="E12" s="1">
        <v>3</v>
      </c>
      <c r="F12" s="1">
        <v>4</v>
      </c>
      <c r="G12" s="1">
        <v>1</v>
      </c>
      <c r="H12" s="1">
        <v>4</v>
      </c>
      <c r="I12" s="1">
        <v>2</v>
      </c>
      <c r="J12" s="1">
        <v>2</v>
      </c>
      <c r="K12" s="1">
        <v>1</v>
      </c>
      <c r="L12" s="1">
        <v>4</v>
      </c>
      <c r="AE12" s="1">
        <f t="shared" si="1"/>
        <v>29</v>
      </c>
      <c r="AF12" s="7">
        <f t="shared" si="4"/>
        <v>10</v>
      </c>
      <c r="AG12" s="3">
        <f>AE12*28/20</f>
        <v>40.6</v>
      </c>
      <c r="AH12" s="3">
        <f>AE12</f>
        <v>29</v>
      </c>
      <c r="AJ12" s="1">
        <v>11</v>
      </c>
      <c r="AK12" s="1" t="str">
        <f t="shared" si="2"/>
        <v>THILLIER Emmanuelle</v>
      </c>
      <c r="AL12" s="1">
        <f t="shared" si="3"/>
        <v>40.6</v>
      </c>
    </row>
    <row r="13" spans="1:40" x14ac:dyDescent="0.25">
      <c r="A13" s="1">
        <f t="shared" si="0"/>
        <v>12</v>
      </c>
      <c r="B13" s="4" t="s">
        <v>8</v>
      </c>
      <c r="C13" s="1">
        <v>3</v>
      </c>
      <c r="D13" s="1">
        <v>4</v>
      </c>
      <c r="E13" s="1">
        <v>3.9</v>
      </c>
      <c r="F13" s="1">
        <v>4</v>
      </c>
      <c r="G13" s="1">
        <v>3</v>
      </c>
      <c r="H13" s="1">
        <v>2</v>
      </c>
      <c r="I13" s="1">
        <v>1</v>
      </c>
      <c r="J13" s="1">
        <v>4</v>
      </c>
      <c r="K13" s="1">
        <v>2</v>
      </c>
      <c r="L13" s="1">
        <v>2</v>
      </c>
      <c r="AE13" s="1">
        <f t="shared" si="1"/>
        <v>28.9</v>
      </c>
      <c r="AF13" s="7">
        <f>COUNT(C13:V13)</f>
        <v>10</v>
      </c>
      <c r="AG13" s="3">
        <f>AE13*28/20</f>
        <v>40.459999999999994</v>
      </c>
      <c r="AH13" s="3">
        <f>AE13</f>
        <v>28.9</v>
      </c>
      <c r="AJ13" s="1">
        <v>12</v>
      </c>
      <c r="AK13" s="1" t="str">
        <f t="shared" si="2"/>
        <v>PARRENIN Cédric</v>
      </c>
      <c r="AL13" s="1">
        <f t="shared" si="3"/>
        <v>40.459999999999994</v>
      </c>
    </row>
    <row r="14" spans="1:40" x14ac:dyDescent="0.25">
      <c r="A14" s="1">
        <f t="shared" si="0"/>
        <v>13</v>
      </c>
      <c r="B14" s="1" t="s">
        <v>34</v>
      </c>
      <c r="C14" s="1">
        <v>2</v>
      </c>
      <c r="D14" s="1">
        <v>2</v>
      </c>
      <c r="E14" s="1">
        <v>1</v>
      </c>
      <c r="F14" s="1">
        <v>3</v>
      </c>
      <c r="G14" s="1">
        <v>3</v>
      </c>
      <c r="H14" s="1">
        <v>3</v>
      </c>
      <c r="I14" s="1">
        <v>3</v>
      </c>
      <c r="J14" s="1">
        <v>1</v>
      </c>
      <c r="K14" s="1">
        <v>4</v>
      </c>
      <c r="L14" s="1">
        <v>4</v>
      </c>
      <c r="M14" s="1">
        <v>4</v>
      </c>
      <c r="N14" s="1">
        <v>4</v>
      </c>
      <c r="O14" s="1">
        <v>3</v>
      </c>
      <c r="P14" s="1">
        <v>3</v>
      </c>
      <c r="AE14" s="1">
        <f t="shared" si="1"/>
        <v>40</v>
      </c>
      <c r="AF14" s="7">
        <f t="shared" ref="AF14:AF15" si="6">COUNT(C14:AD14)</f>
        <v>14</v>
      </c>
      <c r="AG14" s="3">
        <f>AE14</f>
        <v>40</v>
      </c>
      <c r="AH14" s="3">
        <f>AE14*20/28</f>
        <v>28.571428571428573</v>
      </c>
      <c r="AJ14" s="1">
        <v>13</v>
      </c>
      <c r="AK14" s="1" t="str">
        <f t="shared" si="2"/>
        <v>BUGUET Virginie</v>
      </c>
      <c r="AL14" s="1">
        <f t="shared" si="3"/>
        <v>40</v>
      </c>
    </row>
    <row r="15" spans="1:40" x14ac:dyDescent="0.25">
      <c r="A15" s="1">
        <f t="shared" si="0"/>
        <v>14</v>
      </c>
      <c r="B15" s="1" t="s">
        <v>36</v>
      </c>
      <c r="C15" s="1">
        <v>2</v>
      </c>
      <c r="D15" s="1">
        <v>4</v>
      </c>
      <c r="E15" s="1">
        <v>4</v>
      </c>
      <c r="F15" s="1">
        <v>1</v>
      </c>
      <c r="G15" s="1">
        <v>3</v>
      </c>
      <c r="H15" s="1">
        <v>3</v>
      </c>
      <c r="I15" s="1">
        <v>3</v>
      </c>
      <c r="J15" s="1">
        <v>3</v>
      </c>
      <c r="K15" s="1">
        <v>1</v>
      </c>
      <c r="L15" s="1">
        <v>3</v>
      </c>
      <c r="M15" s="1">
        <v>3</v>
      </c>
      <c r="N15" s="1">
        <v>2</v>
      </c>
      <c r="O15" s="1">
        <v>4</v>
      </c>
      <c r="P15" s="1">
        <v>3</v>
      </c>
      <c r="AE15" s="1">
        <f t="shared" si="1"/>
        <v>39</v>
      </c>
      <c r="AF15" s="7">
        <f t="shared" si="6"/>
        <v>14</v>
      </c>
      <c r="AG15" s="3">
        <f>AE15</f>
        <v>39</v>
      </c>
      <c r="AH15" s="3">
        <f>AE15*20/28</f>
        <v>27.857142857142858</v>
      </c>
      <c r="AJ15" s="1">
        <v>14</v>
      </c>
      <c r="AK15" s="1" t="str">
        <f t="shared" si="2"/>
        <v>FAUCHEUX Bilis</v>
      </c>
      <c r="AL15" s="1">
        <f t="shared" si="3"/>
        <v>39</v>
      </c>
    </row>
    <row r="16" spans="1:40" x14ac:dyDescent="0.25">
      <c r="A16" s="1">
        <f t="shared" si="0"/>
        <v>15</v>
      </c>
      <c r="B16" s="4" t="s">
        <v>10</v>
      </c>
      <c r="C16" s="1">
        <v>4</v>
      </c>
      <c r="D16" s="1">
        <v>4</v>
      </c>
      <c r="E16" s="1">
        <v>1</v>
      </c>
      <c r="F16" s="1">
        <v>1</v>
      </c>
      <c r="G16" s="1">
        <v>3</v>
      </c>
      <c r="H16" s="1">
        <v>2</v>
      </c>
      <c r="I16" s="1">
        <v>4</v>
      </c>
      <c r="J16" s="1">
        <v>4</v>
      </c>
      <c r="K16" s="1">
        <v>1</v>
      </c>
      <c r="L16" s="1">
        <v>3</v>
      </c>
      <c r="AE16" s="1">
        <f t="shared" si="1"/>
        <v>27</v>
      </c>
      <c r="AF16" s="7">
        <f t="shared" si="4"/>
        <v>10</v>
      </c>
      <c r="AG16" s="3">
        <f>AE16*28/20</f>
        <v>37.799999999999997</v>
      </c>
      <c r="AH16" s="3">
        <f>AE16</f>
        <v>27</v>
      </c>
      <c r="AJ16" s="1">
        <v>15</v>
      </c>
      <c r="AK16" s="1" t="str">
        <f t="shared" si="2"/>
        <v>VERDIER Patrick</v>
      </c>
      <c r="AL16" s="1">
        <f t="shared" si="3"/>
        <v>37.799999999999997</v>
      </c>
    </row>
    <row r="17" spans="1:38" ht="15.75" customHeight="1" x14ac:dyDescent="0.25">
      <c r="A17" s="1">
        <f t="shared" si="0"/>
        <v>16</v>
      </c>
      <c r="B17" s="1" t="s">
        <v>45</v>
      </c>
      <c r="C17" s="1">
        <v>4</v>
      </c>
      <c r="D17" s="1">
        <v>4</v>
      </c>
      <c r="E17" s="1">
        <v>1</v>
      </c>
      <c r="F17" s="1">
        <v>1</v>
      </c>
      <c r="G17" s="1">
        <v>1</v>
      </c>
      <c r="H17" s="1">
        <v>2</v>
      </c>
      <c r="I17" s="1">
        <v>3</v>
      </c>
      <c r="J17" s="1">
        <v>2</v>
      </c>
      <c r="K17" s="1">
        <v>2</v>
      </c>
      <c r="L17" s="1">
        <v>4</v>
      </c>
      <c r="M17" s="1">
        <v>4</v>
      </c>
      <c r="N17" s="1">
        <v>4</v>
      </c>
      <c r="O17" s="1">
        <v>3</v>
      </c>
      <c r="P17" s="1">
        <v>2</v>
      </c>
      <c r="AE17" s="1">
        <f t="shared" si="1"/>
        <v>37</v>
      </c>
      <c r="AF17" s="7">
        <f>COUNT(C17:AD17)</f>
        <v>14</v>
      </c>
      <c r="AG17" s="3">
        <f>AE17</f>
        <v>37</v>
      </c>
      <c r="AH17" s="3">
        <f>AE17*20/28</f>
        <v>26.428571428571427</v>
      </c>
      <c r="AJ17" s="1">
        <v>16</v>
      </c>
      <c r="AK17" s="1" t="str">
        <f t="shared" si="2"/>
        <v>EDEL Alan</v>
      </c>
      <c r="AL17" s="1">
        <f t="shared" si="3"/>
        <v>37</v>
      </c>
    </row>
    <row r="18" spans="1:38" x14ac:dyDescent="0.25">
      <c r="A18" s="1">
        <f t="shared" si="0"/>
        <v>17</v>
      </c>
      <c r="B18" s="4" t="s">
        <v>5</v>
      </c>
      <c r="C18" s="1">
        <v>4</v>
      </c>
      <c r="D18" s="1">
        <v>2</v>
      </c>
      <c r="E18" s="1">
        <v>3</v>
      </c>
      <c r="F18" s="1">
        <v>2</v>
      </c>
      <c r="G18" s="1">
        <v>2</v>
      </c>
      <c r="H18" s="1">
        <v>1</v>
      </c>
      <c r="I18" s="1">
        <v>4</v>
      </c>
      <c r="J18" s="1">
        <v>2</v>
      </c>
      <c r="K18" s="1">
        <v>4</v>
      </c>
      <c r="L18" s="1">
        <v>2</v>
      </c>
      <c r="AE18" s="1">
        <f t="shared" si="1"/>
        <v>26</v>
      </c>
      <c r="AF18" s="7">
        <f t="shared" si="4"/>
        <v>10</v>
      </c>
      <c r="AG18" s="3">
        <f>AE18*28/20</f>
        <v>36.4</v>
      </c>
      <c r="AH18" s="3">
        <f>AE18</f>
        <v>26</v>
      </c>
      <c r="AJ18" s="1">
        <v>17</v>
      </c>
      <c r="AK18" s="1" t="str">
        <f t="shared" si="2"/>
        <v>GASPARUTTO Antoine</v>
      </c>
      <c r="AL18" s="1">
        <f t="shared" si="3"/>
        <v>36.4</v>
      </c>
    </row>
    <row r="19" spans="1:38" x14ac:dyDescent="0.25">
      <c r="A19" s="1">
        <f t="shared" si="0"/>
        <v>18</v>
      </c>
      <c r="B19" s="1" t="s">
        <v>42</v>
      </c>
      <c r="C19" s="1">
        <v>4</v>
      </c>
      <c r="D19" s="1">
        <v>4</v>
      </c>
      <c r="E19" s="1">
        <v>2</v>
      </c>
      <c r="F19" s="1">
        <v>2.2999999999999998</v>
      </c>
      <c r="G19" s="1">
        <v>4</v>
      </c>
      <c r="H19" s="1">
        <v>4</v>
      </c>
      <c r="I19" s="1">
        <v>1</v>
      </c>
      <c r="J19" s="1">
        <v>1</v>
      </c>
      <c r="K19" s="1">
        <v>3</v>
      </c>
      <c r="L19" s="1">
        <v>1</v>
      </c>
      <c r="M19" s="1">
        <v>2</v>
      </c>
      <c r="N19" s="1">
        <v>2</v>
      </c>
      <c r="O19" s="1">
        <v>2</v>
      </c>
      <c r="P19" s="1">
        <v>4</v>
      </c>
      <c r="AE19" s="1">
        <f t="shared" si="1"/>
        <v>36.299999999999997</v>
      </c>
      <c r="AF19" s="7">
        <f>COUNT(C19:AD19)</f>
        <v>14</v>
      </c>
      <c r="AG19" s="3">
        <f t="shared" ref="AG19:AG24" si="7">AE19</f>
        <v>36.299999999999997</v>
      </c>
      <c r="AH19" s="3">
        <f t="shared" ref="AH19:AH24" si="8">AE19*20/28</f>
        <v>25.928571428571427</v>
      </c>
      <c r="AJ19" s="1">
        <v>18</v>
      </c>
      <c r="AK19" s="1" t="str">
        <f t="shared" si="2"/>
        <v>DUMERCY Carole</v>
      </c>
      <c r="AL19" s="1">
        <f t="shared" si="3"/>
        <v>36.299999999999997</v>
      </c>
    </row>
    <row r="20" spans="1:38" x14ac:dyDescent="0.25">
      <c r="A20" s="1">
        <f t="shared" si="0"/>
        <v>19</v>
      </c>
      <c r="B20" s="1" t="s">
        <v>44</v>
      </c>
      <c r="C20" s="1">
        <v>3</v>
      </c>
      <c r="D20" s="1">
        <v>2.2000000000000002</v>
      </c>
      <c r="E20" s="1">
        <v>4</v>
      </c>
      <c r="F20" s="1">
        <v>3</v>
      </c>
      <c r="G20" s="1">
        <v>1</v>
      </c>
      <c r="H20" s="1">
        <v>2</v>
      </c>
      <c r="I20" s="1">
        <v>2</v>
      </c>
      <c r="J20" s="1">
        <v>1</v>
      </c>
      <c r="K20" s="1">
        <v>3</v>
      </c>
      <c r="L20" s="1">
        <v>3</v>
      </c>
      <c r="M20" s="1">
        <v>3</v>
      </c>
      <c r="N20" s="1">
        <v>4</v>
      </c>
      <c r="O20" s="1">
        <v>1</v>
      </c>
      <c r="P20" s="1">
        <v>4</v>
      </c>
      <c r="AE20" s="1">
        <f t="shared" si="1"/>
        <v>36.200000000000003</v>
      </c>
      <c r="AF20" s="7">
        <f t="shared" ref="AF20:AF24" si="9">COUNT(C20:AD20)</f>
        <v>14</v>
      </c>
      <c r="AG20" s="3">
        <f t="shared" si="7"/>
        <v>36.200000000000003</v>
      </c>
      <c r="AH20" s="3">
        <f t="shared" si="8"/>
        <v>25.857142857142858</v>
      </c>
      <c r="AJ20" s="1">
        <v>19</v>
      </c>
      <c r="AK20" s="1" t="str">
        <f t="shared" si="2"/>
        <v>BRIQUE Benjamin</v>
      </c>
      <c r="AL20" s="1">
        <f t="shared" si="3"/>
        <v>36.200000000000003</v>
      </c>
    </row>
    <row r="21" spans="1:38" x14ac:dyDescent="0.25">
      <c r="A21" s="1">
        <f t="shared" si="0"/>
        <v>20</v>
      </c>
      <c r="B21" s="1" t="s">
        <v>51</v>
      </c>
      <c r="C21" s="1">
        <v>4</v>
      </c>
      <c r="D21" s="1">
        <v>4</v>
      </c>
      <c r="E21" s="1">
        <v>2</v>
      </c>
      <c r="F21" s="1">
        <v>1.1000000000000001</v>
      </c>
      <c r="G21" s="1">
        <v>4</v>
      </c>
      <c r="H21" s="1">
        <v>4</v>
      </c>
      <c r="I21" s="1">
        <v>1</v>
      </c>
      <c r="J21" s="1">
        <v>1</v>
      </c>
      <c r="K21" s="1">
        <v>3</v>
      </c>
      <c r="L21" s="1">
        <v>1</v>
      </c>
      <c r="M21" s="1">
        <v>2</v>
      </c>
      <c r="N21" s="1">
        <v>1</v>
      </c>
      <c r="O21" s="1">
        <v>4</v>
      </c>
      <c r="P21" s="1">
        <v>4</v>
      </c>
      <c r="AE21" s="1">
        <f t="shared" si="1"/>
        <v>36.1</v>
      </c>
      <c r="AF21" s="7">
        <f t="shared" si="9"/>
        <v>14</v>
      </c>
      <c r="AG21" s="3">
        <f t="shared" si="7"/>
        <v>36.1</v>
      </c>
      <c r="AH21" s="3">
        <f t="shared" si="8"/>
        <v>25.785714285714285</v>
      </c>
      <c r="AJ21" s="1">
        <v>20</v>
      </c>
      <c r="AK21" s="1" t="str">
        <f t="shared" si="2"/>
        <v>BROCARD Elodie</v>
      </c>
      <c r="AL21" s="1">
        <f t="shared" si="3"/>
        <v>36.1</v>
      </c>
    </row>
    <row r="22" spans="1:38" x14ac:dyDescent="0.25">
      <c r="A22" s="1">
        <f t="shared" si="0"/>
        <v>21</v>
      </c>
      <c r="B22" s="1" t="s">
        <v>39</v>
      </c>
      <c r="C22" s="1">
        <v>2</v>
      </c>
      <c r="D22" s="1">
        <v>3</v>
      </c>
      <c r="E22" s="1">
        <v>2</v>
      </c>
      <c r="F22" s="1">
        <v>2</v>
      </c>
      <c r="G22" s="1">
        <v>4</v>
      </c>
      <c r="H22" s="1">
        <v>1</v>
      </c>
      <c r="I22" s="1">
        <v>4</v>
      </c>
      <c r="J22" s="1">
        <v>2</v>
      </c>
      <c r="K22" s="1">
        <v>1</v>
      </c>
      <c r="L22" s="1">
        <v>3</v>
      </c>
      <c r="M22" s="1">
        <v>3</v>
      </c>
      <c r="N22" s="1">
        <v>4</v>
      </c>
      <c r="O22" s="1">
        <v>4</v>
      </c>
      <c r="P22" s="1">
        <v>1</v>
      </c>
      <c r="AE22" s="1">
        <f t="shared" si="1"/>
        <v>36</v>
      </c>
      <c r="AF22" s="7">
        <f t="shared" si="9"/>
        <v>14</v>
      </c>
      <c r="AG22" s="3">
        <f t="shared" si="7"/>
        <v>36</v>
      </c>
      <c r="AH22" s="3">
        <f t="shared" si="8"/>
        <v>25.714285714285715</v>
      </c>
      <c r="AJ22" s="1">
        <v>21</v>
      </c>
      <c r="AK22" s="1" t="str">
        <f t="shared" si="2"/>
        <v>BELLEVILLE Bastien</v>
      </c>
      <c r="AL22" s="1">
        <f t="shared" si="3"/>
        <v>36</v>
      </c>
    </row>
    <row r="23" spans="1:38" x14ac:dyDescent="0.25">
      <c r="A23" s="1">
        <f t="shared" si="0"/>
        <v>22</v>
      </c>
      <c r="B23" s="1" t="s">
        <v>40</v>
      </c>
      <c r="C23" s="1">
        <v>4</v>
      </c>
      <c r="D23" s="1">
        <v>4</v>
      </c>
      <c r="E23" s="1">
        <v>2.1</v>
      </c>
      <c r="F23" s="1">
        <v>1</v>
      </c>
      <c r="G23" s="1">
        <v>4</v>
      </c>
      <c r="H23" s="1">
        <v>4</v>
      </c>
      <c r="I23" s="1">
        <v>1</v>
      </c>
      <c r="J23" s="1">
        <v>1</v>
      </c>
      <c r="K23" s="1">
        <v>3</v>
      </c>
      <c r="L23" s="1">
        <v>1</v>
      </c>
      <c r="M23" s="1">
        <v>3</v>
      </c>
      <c r="N23" s="1">
        <v>2</v>
      </c>
      <c r="O23" s="1">
        <v>1</v>
      </c>
      <c r="P23" s="1">
        <v>3</v>
      </c>
      <c r="AE23" s="1">
        <f t="shared" si="1"/>
        <v>34.1</v>
      </c>
      <c r="AF23" s="7">
        <f t="shared" si="9"/>
        <v>14</v>
      </c>
      <c r="AG23" s="3">
        <f t="shared" si="7"/>
        <v>34.1</v>
      </c>
      <c r="AH23" s="3">
        <f t="shared" si="8"/>
        <v>24.357142857142858</v>
      </c>
      <c r="AJ23" s="1">
        <v>22</v>
      </c>
      <c r="AK23" s="1" t="str">
        <f t="shared" si="2"/>
        <v>TOUPIN Yoann</v>
      </c>
      <c r="AL23" s="1">
        <f t="shared" si="3"/>
        <v>34.1</v>
      </c>
    </row>
    <row r="24" spans="1:38" ht="15.75" customHeight="1" x14ac:dyDescent="0.25">
      <c r="A24" s="1">
        <f t="shared" si="0"/>
        <v>23</v>
      </c>
      <c r="B24" s="1" t="s">
        <v>47</v>
      </c>
      <c r="C24" s="1">
        <v>4</v>
      </c>
      <c r="D24" s="1">
        <v>1</v>
      </c>
      <c r="E24" s="1">
        <v>3.6</v>
      </c>
      <c r="F24" s="1">
        <v>2</v>
      </c>
      <c r="G24" s="1">
        <v>1</v>
      </c>
      <c r="H24" s="1">
        <v>3</v>
      </c>
      <c r="I24" s="1">
        <v>2</v>
      </c>
      <c r="J24" s="1">
        <v>2</v>
      </c>
      <c r="K24" s="1">
        <v>2</v>
      </c>
      <c r="L24" s="1">
        <v>2</v>
      </c>
      <c r="M24" s="1">
        <v>4</v>
      </c>
      <c r="N24" s="1">
        <v>1</v>
      </c>
      <c r="O24" s="1">
        <v>3</v>
      </c>
      <c r="P24" s="1">
        <v>3</v>
      </c>
      <c r="AE24" s="1">
        <f t="shared" si="1"/>
        <v>33.6</v>
      </c>
      <c r="AF24" s="7">
        <f t="shared" si="9"/>
        <v>14</v>
      </c>
      <c r="AG24" s="3">
        <f t="shared" si="7"/>
        <v>33.6</v>
      </c>
      <c r="AH24" s="3">
        <f t="shared" si="8"/>
        <v>24</v>
      </c>
      <c r="AJ24" s="1">
        <v>23</v>
      </c>
      <c r="AK24" s="1" t="str">
        <f t="shared" si="2"/>
        <v>HEDIN Guillaume</v>
      </c>
      <c r="AL24" s="1">
        <f t="shared" si="3"/>
        <v>33.6</v>
      </c>
    </row>
    <row r="25" spans="1:38" x14ac:dyDescent="0.25">
      <c r="A25" s="1">
        <f t="shared" si="0"/>
        <v>23</v>
      </c>
      <c r="B25" s="4" t="s">
        <v>11</v>
      </c>
      <c r="C25" s="1">
        <v>4</v>
      </c>
      <c r="D25" s="1">
        <v>2</v>
      </c>
      <c r="E25" s="1">
        <v>1</v>
      </c>
      <c r="F25" s="1">
        <v>2</v>
      </c>
      <c r="G25" s="1">
        <v>4</v>
      </c>
      <c r="H25" s="1">
        <v>2</v>
      </c>
      <c r="I25" s="1">
        <v>4</v>
      </c>
      <c r="J25" s="1">
        <v>1</v>
      </c>
      <c r="K25" s="1">
        <v>1</v>
      </c>
      <c r="L25" s="1">
        <v>3</v>
      </c>
      <c r="AE25" s="1">
        <f t="shared" si="1"/>
        <v>24</v>
      </c>
      <c r="AF25" s="7">
        <f t="shared" si="4"/>
        <v>10</v>
      </c>
      <c r="AG25" s="3">
        <f>AE25*28/20</f>
        <v>33.6</v>
      </c>
      <c r="AH25" s="3">
        <f>AE25</f>
        <v>24</v>
      </c>
      <c r="AJ25" s="1">
        <v>24</v>
      </c>
      <c r="AK25" s="1" t="str">
        <f t="shared" si="2"/>
        <v>HEDIN Guillaume</v>
      </c>
      <c r="AL25" s="1">
        <f t="shared" si="3"/>
        <v>33.6</v>
      </c>
    </row>
    <row r="26" spans="1:38" x14ac:dyDescent="0.25">
      <c r="A26" s="1">
        <f t="shared" si="0"/>
        <v>23</v>
      </c>
      <c r="B26" s="4" t="s">
        <v>3</v>
      </c>
      <c r="C26" s="1">
        <v>4</v>
      </c>
      <c r="D26" s="1">
        <v>4</v>
      </c>
      <c r="E26" s="1">
        <v>1</v>
      </c>
      <c r="F26" s="1">
        <v>1</v>
      </c>
      <c r="G26" s="1">
        <v>1</v>
      </c>
      <c r="H26" s="1">
        <v>2</v>
      </c>
      <c r="I26" s="1">
        <v>3</v>
      </c>
      <c r="J26" s="1">
        <v>2</v>
      </c>
      <c r="K26" s="1">
        <v>2</v>
      </c>
      <c r="L26" s="1">
        <v>4</v>
      </c>
      <c r="AE26" s="1">
        <f t="shared" si="1"/>
        <v>24</v>
      </c>
      <c r="AF26" s="7">
        <f t="shared" si="4"/>
        <v>10</v>
      </c>
      <c r="AG26" s="3">
        <f>AE26*28/20</f>
        <v>33.6</v>
      </c>
      <c r="AH26" s="3">
        <f>AE26</f>
        <v>24</v>
      </c>
      <c r="AJ26" s="1">
        <v>25</v>
      </c>
      <c r="AK26" s="1" t="str">
        <f t="shared" si="2"/>
        <v>HEDIN Guillaume</v>
      </c>
      <c r="AL26" s="1">
        <f t="shared" si="3"/>
        <v>33.6</v>
      </c>
    </row>
    <row r="27" spans="1:38" x14ac:dyDescent="0.25">
      <c r="A27" s="1">
        <f t="shared" si="0"/>
        <v>26</v>
      </c>
      <c r="B27" s="1" t="s">
        <v>46</v>
      </c>
      <c r="C27" s="1">
        <v>3</v>
      </c>
      <c r="D27" s="1">
        <v>3</v>
      </c>
      <c r="E27" s="1">
        <v>3</v>
      </c>
      <c r="F27" s="1">
        <v>1</v>
      </c>
      <c r="G27" s="1">
        <v>2</v>
      </c>
      <c r="H27" s="1">
        <v>2</v>
      </c>
      <c r="I27" s="1">
        <v>1</v>
      </c>
      <c r="J27" s="1">
        <v>3</v>
      </c>
      <c r="K27" s="1">
        <v>1</v>
      </c>
      <c r="L27" s="1">
        <v>4</v>
      </c>
      <c r="M27" s="1">
        <v>1</v>
      </c>
      <c r="N27" s="1">
        <v>3</v>
      </c>
      <c r="O27" s="1">
        <v>3</v>
      </c>
      <c r="P27" s="1">
        <v>3</v>
      </c>
      <c r="AE27" s="1">
        <f t="shared" si="1"/>
        <v>33</v>
      </c>
      <c r="AF27" s="7">
        <f>COUNT(C27:AD27)</f>
        <v>14</v>
      </c>
      <c r="AG27" s="3">
        <f>AE27</f>
        <v>33</v>
      </c>
      <c r="AH27" s="3">
        <f>AE27*20/28</f>
        <v>23.571428571428573</v>
      </c>
      <c r="AJ27" s="1">
        <v>26</v>
      </c>
      <c r="AK27" s="1" t="str">
        <f t="shared" si="2"/>
        <v>GIRARDOT Eric</v>
      </c>
      <c r="AL27" s="1">
        <f t="shared" si="3"/>
        <v>33</v>
      </c>
    </row>
    <row r="28" spans="1:38" x14ac:dyDescent="0.25">
      <c r="A28" s="1">
        <f t="shared" si="0"/>
        <v>26</v>
      </c>
      <c r="B28" s="1" t="s">
        <v>52</v>
      </c>
      <c r="C28" s="1">
        <v>4</v>
      </c>
      <c r="D28" s="1">
        <v>2</v>
      </c>
      <c r="E28" s="1">
        <v>1</v>
      </c>
      <c r="F28" s="1">
        <v>2</v>
      </c>
      <c r="G28" s="1">
        <v>4</v>
      </c>
      <c r="H28" s="1">
        <v>2</v>
      </c>
      <c r="I28" s="1">
        <v>4</v>
      </c>
      <c r="J28" s="1">
        <v>1</v>
      </c>
      <c r="K28" s="1">
        <v>1</v>
      </c>
      <c r="L28" s="1">
        <v>3</v>
      </c>
      <c r="M28" s="1">
        <v>1</v>
      </c>
      <c r="N28" s="1">
        <v>2</v>
      </c>
      <c r="O28" s="1">
        <v>4</v>
      </c>
      <c r="P28" s="1">
        <v>2</v>
      </c>
      <c r="AE28" s="1">
        <f t="shared" si="1"/>
        <v>33</v>
      </c>
      <c r="AF28" s="7">
        <f t="shared" ref="AF28:AF29" si="10">COUNT(C28:AD28)</f>
        <v>14</v>
      </c>
      <c r="AG28" s="3">
        <f>AE28</f>
        <v>33</v>
      </c>
      <c r="AH28" s="3">
        <f>AE28*20/28</f>
        <v>23.571428571428573</v>
      </c>
      <c r="AJ28" s="1">
        <v>27</v>
      </c>
      <c r="AK28" s="1" t="str">
        <f t="shared" si="2"/>
        <v>GIRARDOT Eric</v>
      </c>
      <c r="AL28" s="1">
        <f t="shared" si="3"/>
        <v>33</v>
      </c>
    </row>
    <row r="29" spans="1:38" x14ac:dyDescent="0.25">
      <c r="A29" s="1">
        <f t="shared" si="0"/>
        <v>28</v>
      </c>
      <c r="B29" s="1" t="s">
        <v>53</v>
      </c>
      <c r="C29" s="1">
        <v>3</v>
      </c>
      <c r="D29" s="1">
        <v>2</v>
      </c>
      <c r="E29" s="1">
        <v>2.6</v>
      </c>
      <c r="F29" s="1">
        <v>3</v>
      </c>
      <c r="G29" s="1">
        <v>1</v>
      </c>
      <c r="H29" s="1">
        <v>2</v>
      </c>
      <c r="I29" s="1">
        <v>2</v>
      </c>
      <c r="J29" s="1">
        <v>1</v>
      </c>
      <c r="K29" s="1">
        <v>3</v>
      </c>
      <c r="L29" s="1">
        <v>3</v>
      </c>
      <c r="M29" s="1">
        <v>4</v>
      </c>
      <c r="N29" s="1">
        <v>3</v>
      </c>
      <c r="O29" s="1">
        <v>1</v>
      </c>
      <c r="P29" s="1">
        <v>2</v>
      </c>
      <c r="AE29" s="1">
        <f t="shared" si="1"/>
        <v>32.6</v>
      </c>
      <c r="AF29" s="7">
        <f t="shared" si="10"/>
        <v>14</v>
      </c>
      <c r="AG29" s="3">
        <f>AE29</f>
        <v>32.6</v>
      </c>
      <c r="AH29" s="3">
        <f>AE29*20/28</f>
        <v>23.285714285714285</v>
      </c>
      <c r="AJ29" s="1">
        <v>28</v>
      </c>
      <c r="AK29" s="1" t="str">
        <f t="shared" si="2"/>
        <v>MARION Isabelle</v>
      </c>
      <c r="AL29" s="1">
        <f t="shared" si="3"/>
        <v>32.6</v>
      </c>
    </row>
    <row r="30" spans="1:38" ht="15.75" customHeight="1" x14ac:dyDescent="0.25">
      <c r="A30" s="1">
        <f t="shared" si="0"/>
        <v>29</v>
      </c>
      <c r="B30" s="4" t="s">
        <v>1</v>
      </c>
      <c r="C30" s="1">
        <v>3</v>
      </c>
      <c r="D30" s="1">
        <v>3</v>
      </c>
      <c r="E30" s="1">
        <v>3</v>
      </c>
      <c r="F30" s="1">
        <v>1</v>
      </c>
      <c r="G30" s="1">
        <v>2</v>
      </c>
      <c r="H30" s="1">
        <v>2</v>
      </c>
      <c r="I30" s="1">
        <v>1</v>
      </c>
      <c r="J30" s="1">
        <v>3</v>
      </c>
      <c r="K30" s="1">
        <v>1</v>
      </c>
      <c r="L30" s="1">
        <v>4</v>
      </c>
      <c r="AE30" s="1">
        <f t="shared" si="1"/>
        <v>23</v>
      </c>
      <c r="AF30" s="7">
        <f t="shared" si="4"/>
        <v>10</v>
      </c>
      <c r="AG30" s="3">
        <f>AE30*28/20</f>
        <v>32.200000000000003</v>
      </c>
      <c r="AH30" s="3">
        <f>AE30</f>
        <v>23</v>
      </c>
      <c r="AJ30" s="1">
        <v>29</v>
      </c>
      <c r="AK30" s="1" t="str">
        <f t="shared" si="2"/>
        <v>BUIREY Margaux</v>
      </c>
      <c r="AL30" s="1">
        <f t="shared" si="3"/>
        <v>32.200000000000003</v>
      </c>
    </row>
    <row r="31" spans="1:38" x14ac:dyDescent="0.25">
      <c r="A31" s="1">
        <f t="shared" si="0"/>
        <v>29</v>
      </c>
      <c r="B31" s="4" t="s">
        <v>7</v>
      </c>
      <c r="C31" s="1">
        <v>4</v>
      </c>
      <c r="D31" s="1">
        <v>1</v>
      </c>
      <c r="E31" s="1">
        <v>4</v>
      </c>
      <c r="F31" s="1">
        <v>2</v>
      </c>
      <c r="G31" s="1">
        <v>1</v>
      </c>
      <c r="H31" s="1">
        <v>3</v>
      </c>
      <c r="I31" s="1">
        <v>2</v>
      </c>
      <c r="J31" s="1">
        <v>2</v>
      </c>
      <c r="K31" s="1">
        <v>2</v>
      </c>
      <c r="L31" s="1">
        <v>2</v>
      </c>
      <c r="AE31" s="1">
        <f t="shared" si="1"/>
        <v>23</v>
      </c>
      <c r="AF31" s="7">
        <f t="shared" si="4"/>
        <v>10</v>
      </c>
      <c r="AG31" s="3">
        <f>AE31*28/20</f>
        <v>32.200000000000003</v>
      </c>
      <c r="AH31" s="3">
        <f>AE31</f>
        <v>23</v>
      </c>
      <c r="AJ31" s="1">
        <v>30</v>
      </c>
      <c r="AK31" s="1" t="str">
        <f t="shared" si="2"/>
        <v>BUIREY Margaux</v>
      </c>
      <c r="AL31" s="1">
        <f t="shared" si="3"/>
        <v>32.200000000000003</v>
      </c>
    </row>
    <row r="32" spans="1:38" x14ac:dyDescent="0.25">
      <c r="A32" s="1">
        <f t="shared" si="0"/>
        <v>29</v>
      </c>
      <c r="B32" s="4" t="s">
        <v>0</v>
      </c>
      <c r="C32" s="1">
        <v>3</v>
      </c>
      <c r="D32" s="1">
        <v>3</v>
      </c>
      <c r="E32" s="1">
        <v>3</v>
      </c>
      <c r="F32" s="1">
        <v>3</v>
      </c>
      <c r="G32" s="1">
        <v>2</v>
      </c>
      <c r="H32" s="1">
        <v>2</v>
      </c>
      <c r="I32" s="1">
        <v>1</v>
      </c>
      <c r="J32" s="1">
        <v>2</v>
      </c>
      <c r="K32" s="1">
        <v>3</v>
      </c>
      <c r="L32" s="1">
        <v>1</v>
      </c>
      <c r="AE32" s="1">
        <f t="shared" si="1"/>
        <v>23</v>
      </c>
      <c r="AF32" s="7">
        <f t="shared" si="4"/>
        <v>10</v>
      </c>
      <c r="AG32" s="3">
        <f>AE32*28/20</f>
        <v>32.200000000000003</v>
      </c>
      <c r="AH32" s="3">
        <f>AE32</f>
        <v>23</v>
      </c>
      <c r="AJ32" s="1">
        <v>31</v>
      </c>
      <c r="AK32" s="1" t="str">
        <f t="shared" si="2"/>
        <v>BUIREY Margaux</v>
      </c>
      <c r="AL32" s="1">
        <f t="shared" si="3"/>
        <v>32.200000000000003</v>
      </c>
    </row>
    <row r="33" spans="1:38" x14ac:dyDescent="0.25">
      <c r="A33" s="1">
        <f t="shared" si="0"/>
        <v>32</v>
      </c>
      <c r="B33" s="1" t="s">
        <v>16</v>
      </c>
      <c r="C33" s="1">
        <v>2</v>
      </c>
      <c r="D33" s="1">
        <v>4</v>
      </c>
      <c r="E33" s="1">
        <v>1</v>
      </c>
      <c r="F33" s="1">
        <v>1</v>
      </c>
      <c r="G33" s="1">
        <v>3</v>
      </c>
      <c r="H33" s="1">
        <v>2</v>
      </c>
      <c r="I33" s="1">
        <v>3</v>
      </c>
      <c r="J33" s="1">
        <v>2</v>
      </c>
      <c r="K33" s="1">
        <v>1</v>
      </c>
      <c r="L33" s="1">
        <v>4</v>
      </c>
      <c r="M33" s="1">
        <v>1</v>
      </c>
      <c r="N33" s="1">
        <v>3</v>
      </c>
      <c r="O33" s="1">
        <v>4</v>
      </c>
      <c r="P33" s="1">
        <v>1</v>
      </c>
      <c r="AE33" s="1">
        <f t="shared" si="1"/>
        <v>32</v>
      </c>
      <c r="AF33" s="7">
        <f>COUNT(C33:AD33)</f>
        <v>14</v>
      </c>
      <c r="AG33" s="3">
        <f>AE33</f>
        <v>32</v>
      </c>
      <c r="AH33" s="3">
        <f>AE33*20/28</f>
        <v>22.857142857142858</v>
      </c>
      <c r="AJ33" s="1">
        <v>32</v>
      </c>
      <c r="AK33" s="1" t="str">
        <f t="shared" si="2"/>
        <v>BASSET Aurélien</v>
      </c>
      <c r="AL33" s="1">
        <f t="shared" si="3"/>
        <v>32</v>
      </c>
    </row>
    <row r="34" spans="1:38" x14ac:dyDescent="0.25">
      <c r="A34" s="1">
        <f t="shared" si="0"/>
        <v>32</v>
      </c>
      <c r="B34" s="1" t="s">
        <v>50</v>
      </c>
      <c r="C34" s="1">
        <v>2</v>
      </c>
      <c r="D34" s="1">
        <v>4</v>
      </c>
      <c r="E34" s="1">
        <v>2</v>
      </c>
      <c r="F34" s="1">
        <v>3</v>
      </c>
      <c r="G34" s="1">
        <v>1</v>
      </c>
      <c r="H34" s="1">
        <v>2</v>
      </c>
      <c r="I34" s="1">
        <v>1</v>
      </c>
      <c r="J34" s="1">
        <v>2</v>
      </c>
      <c r="K34" s="1">
        <v>3</v>
      </c>
      <c r="L34" s="1">
        <v>3</v>
      </c>
      <c r="M34" s="1">
        <v>2</v>
      </c>
      <c r="N34" s="1">
        <v>2</v>
      </c>
      <c r="O34" s="1">
        <v>4</v>
      </c>
      <c r="P34" s="1">
        <v>1</v>
      </c>
      <c r="AE34" s="1">
        <f t="shared" si="1"/>
        <v>32</v>
      </c>
      <c r="AF34" s="7">
        <f t="shared" ref="AF34:AF37" si="11">COUNT(C34:AD34)</f>
        <v>14</v>
      </c>
      <c r="AG34" s="3">
        <f>AE34</f>
        <v>32</v>
      </c>
      <c r="AH34" s="3">
        <f>AE34*20/28</f>
        <v>22.857142857142858</v>
      </c>
      <c r="AJ34" s="1">
        <v>33</v>
      </c>
      <c r="AK34" s="1" t="str">
        <f t="shared" si="2"/>
        <v>BASSET Aurélien</v>
      </c>
      <c r="AL34" s="1">
        <f t="shared" si="3"/>
        <v>32</v>
      </c>
    </row>
    <row r="35" spans="1:38" x14ac:dyDescent="0.25">
      <c r="A35" s="1">
        <f t="shared" si="0"/>
        <v>34</v>
      </c>
      <c r="B35" s="1" t="s">
        <v>49</v>
      </c>
      <c r="C35" s="1">
        <v>2</v>
      </c>
      <c r="D35" s="1">
        <v>4</v>
      </c>
      <c r="E35" s="1">
        <v>1</v>
      </c>
      <c r="F35" s="1">
        <v>1</v>
      </c>
      <c r="G35" s="1">
        <v>3</v>
      </c>
      <c r="H35" s="1">
        <v>2</v>
      </c>
      <c r="I35" s="1">
        <v>3</v>
      </c>
      <c r="J35" s="1">
        <v>2</v>
      </c>
      <c r="K35" s="1">
        <v>1</v>
      </c>
      <c r="L35" s="1">
        <v>4</v>
      </c>
      <c r="M35" s="1">
        <v>3</v>
      </c>
      <c r="N35" s="1">
        <v>2</v>
      </c>
      <c r="O35" s="1">
        <v>2</v>
      </c>
      <c r="P35" s="1">
        <v>1</v>
      </c>
      <c r="AE35" s="1">
        <f t="shared" si="1"/>
        <v>31</v>
      </c>
      <c r="AF35" s="7">
        <f t="shared" si="11"/>
        <v>14</v>
      </c>
      <c r="AG35" s="3">
        <f>AE35</f>
        <v>31</v>
      </c>
      <c r="AH35" s="3">
        <f>AE35*20/28</f>
        <v>22.142857142857142</v>
      </c>
      <c r="AJ35" s="1">
        <v>34</v>
      </c>
      <c r="AK35" s="1" t="str">
        <f t="shared" si="2"/>
        <v>POULAIN Mathias</v>
      </c>
      <c r="AL35" s="1">
        <f t="shared" si="3"/>
        <v>31</v>
      </c>
    </row>
    <row r="36" spans="1:38" x14ac:dyDescent="0.25">
      <c r="A36" s="1">
        <f t="shared" si="0"/>
        <v>35</v>
      </c>
      <c r="B36" s="1" t="s">
        <v>37</v>
      </c>
      <c r="C36" s="1">
        <v>2</v>
      </c>
      <c r="D36" s="1">
        <v>4</v>
      </c>
      <c r="E36" s="1">
        <v>2</v>
      </c>
      <c r="F36" s="1">
        <v>3</v>
      </c>
      <c r="G36" s="1">
        <v>1</v>
      </c>
      <c r="H36" s="1">
        <v>2</v>
      </c>
      <c r="I36" s="1">
        <v>1</v>
      </c>
      <c r="J36" s="1">
        <v>2</v>
      </c>
      <c r="K36" s="1">
        <v>3</v>
      </c>
      <c r="L36" s="1">
        <v>3</v>
      </c>
      <c r="M36" s="1">
        <v>1</v>
      </c>
      <c r="N36" s="1">
        <v>4</v>
      </c>
      <c r="O36" s="1">
        <v>1</v>
      </c>
      <c r="P36" s="1">
        <v>1</v>
      </c>
      <c r="AE36" s="1">
        <f t="shared" si="1"/>
        <v>30</v>
      </c>
      <c r="AF36" s="7">
        <f t="shared" si="11"/>
        <v>14</v>
      </c>
      <c r="AG36" s="3">
        <f>AE36</f>
        <v>30</v>
      </c>
      <c r="AH36" s="3">
        <f>AE36*20/28</f>
        <v>21.428571428571427</v>
      </c>
      <c r="AJ36" s="1">
        <v>35</v>
      </c>
      <c r="AK36" s="1" t="str">
        <f t="shared" si="2"/>
        <v>BONIN Katia</v>
      </c>
      <c r="AL36" s="1">
        <f t="shared" si="3"/>
        <v>30</v>
      </c>
    </row>
    <row r="37" spans="1:38" x14ac:dyDescent="0.25">
      <c r="A37" s="1">
        <f t="shared" si="0"/>
        <v>35</v>
      </c>
      <c r="B37" s="1" t="s">
        <v>48</v>
      </c>
      <c r="C37" s="1">
        <v>3</v>
      </c>
      <c r="D37" s="1">
        <v>3</v>
      </c>
      <c r="E37" s="1">
        <v>3</v>
      </c>
      <c r="F37" s="1">
        <v>3</v>
      </c>
      <c r="G37" s="1">
        <v>2</v>
      </c>
      <c r="H37" s="1">
        <v>2</v>
      </c>
      <c r="I37" s="1">
        <v>1</v>
      </c>
      <c r="J37" s="1">
        <v>2</v>
      </c>
      <c r="K37" s="1">
        <v>3</v>
      </c>
      <c r="L37" s="1">
        <v>1</v>
      </c>
      <c r="M37" s="1">
        <v>1</v>
      </c>
      <c r="N37" s="1">
        <v>1</v>
      </c>
      <c r="O37" s="1">
        <v>3</v>
      </c>
      <c r="P37" s="1">
        <v>2</v>
      </c>
      <c r="AE37" s="1">
        <f t="shared" si="1"/>
        <v>30</v>
      </c>
      <c r="AF37" s="7">
        <f t="shared" si="11"/>
        <v>14</v>
      </c>
      <c r="AG37" s="3">
        <f>AE37</f>
        <v>30</v>
      </c>
      <c r="AH37" s="3">
        <f>AE37*20/28</f>
        <v>21.428571428571427</v>
      </c>
      <c r="AJ37" s="1">
        <v>36</v>
      </c>
      <c r="AK37" s="1" t="str">
        <f t="shared" si="2"/>
        <v>BONIN Katia</v>
      </c>
      <c r="AL37" s="1">
        <f t="shared" si="3"/>
        <v>30</v>
      </c>
    </row>
  </sheetData>
  <sortState ref="A2:S37">
    <sortCondition ref="A2"/>
  </sortState>
  <mergeCells count="14">
    <mergeCell ref="AA1:AB1"/>
    <mergeCell ref="AC1:AD1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C2:P37">
    <cfRule type="cellIs" dxfId="3" priority="1" operator="equal">
      <formula>4</formula>
    </cfRule>
    <cfRule type="cellIs" dxfId="2" priority="2" operator="equal">
      <formula>3</formula>
    </cfRule>
    <cfRule type="cellIs" dxfId="1" priority="3" operator="equal">
      <formula>2</formula>
    </cfRule>
    <cfRule type="cellIs" dxfId="0" priority="4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XFD1048576"/>
    </sheetView>
  </sheetViews>
  <sheetFormatPr baseColWidth="10" defaultColWidth="10.875" defaultRowHeight="15.75" x14ac:dyDescent="0.25"/>
  <cols>
    <col min="1" max="1" width="10.875" style="8"/>
    <col min="2" max="2" width="21.75" style="8" customWidth="1"/>
    <col min="3" max="16" width="5.875" style="8" customWidth="1"/>
    <col min="17" max="17" width="7.75" style="8" bestFit="1" customWidth="1"/>
    <col min="18" max="19" width="11.875" style="8" bestFit="1" customWidth="1"/>
    <col min="20" max="16384" width="10.875" style="8"/>
  </cols>
  <sheetData>
    <row r="1" ht="15.95" customHeight="1" x14ac:dyDescent="0.25"/>
    <row r="9" ht="15.75" customHeight="1" x14ac:dyDescent="0.25"/>
    <row r="17" ht="15.75" customHeight="1" x14ac:dyDescent="0.25"/>
    <row r="24" ht="15.75" customHeight="1" x14ac:dyDescent="0.25"/>
    <row r="30" ht="15.75" customHeight="1" x14ac:dyDescent="0.25"/>
  </sheetData>
  <mergeCells count="1">
    <mergeCell ref="A1:XFD104857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LEJEUNE Jerome</cp:lastModifiedBy>
  <dcterms:created xsi:type="dcterms:W3CDTF">2016-08-28T13:13:45Z</dcterms:created>
  <dcterms:modified xsi:type="dcterms:W3CDTF">2016-08-30T11:26:20Z</dcterms:modified>
</cp:coreProperties>
</file>