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New D1" sheetId="1" r:id="rId1"/>
    <sheet name="Terminal report" sheetId="2" r:id="rId2"/>
  </sheets>
  <externalReferences>
    <externalReference r:id="rId3"/>
    <externalReference r:id="rId4"/>
  </externalReferences>
  <definedNames>
    <definedName name="A">#REF!</definedName>
    <definedName name="date_entree">[1]instructions!$C$20</definedName>
    <definedName name="date_sortie">[1]instructions!$C$22</definedName>
    <definedName name="DSMM">#REF!</definedName>
    <definedName name="E">#REF!</definedName>
    <definedName name="ETA">#REF!</definedName>
    <definedName name="euro">'[2]CTM Euros'!#REF!</definedName>
    <definedName name="g">#REF!</definedName>
    <definedName name="k">#REF!</definedName>
    <definedName name="PORT">#REF!</definedName>
    <definedName name="Taxe_Navire">#REF!</definedName>
    <definedName name="TN.E">#REF!</definedName>
    <definedName name="TN.S">#REF!</definedName>
    <definedName name="TYPE_NAVIRES">#REF!</definedName>
    <definedName name="valeur_a">#REF!</definedName>
    <definedName name="ZONE">#REF!</definedName>
    <definedName name="_xlnm.Print_Area" localSheetId="0">'New D1'!$A$90:$K$179,'New D1'!$A$181:$K$272</definedName>
  </definedNames>
  <calcPr calcId="145621"/>
</workbook>
</file>

<file path=xl/calcChain.xml><?xml version="1.0" encoding="utf-8"?>
<calcChain xmlns="http://schemas.openxmlformats.org/spreadsheetml/2006/main">
  <c r="Z52" i="2" l="1"/>
  <c r="X52" i="2"/>
  <c r="AA52" i="2" s="1"/>
  <c r="W52" i="2"/>
  <c r="K52" i="2"/>
  <c r="I52" i="2"/>
  <c r="L52" i="2" s="1"/>
  <c r="H52" i="2"/>
  <c r="Z51" i="2"/>
  <c r="X51" i="2"/>
  <c r="AA51" i="2" s="1"/>
  <c r="W51" i="2"/>
  <c r="K51" i="2"/>
  <c r="I51" i="2"/>
  <c r="L51" i="2" s="1"/>
  <c r="H51" i="2"/>
  <c r="Z50" i="2"/>
  <c r="X50" i="2"/>
  <c r="AA50" i="2" s="1"/>
  <c r="W50" i="2"/>
  <c r="K50" i="2"/>
  <c r="I50" i="2"/>
  <c r="L50" i="2" s="1"/>
  <c r="H50" i="2"/>
  <c r="Z49" i="2"/>
  <c r="X49" i="2"/>
  <c r="AA49" i="2" s="1"/>
  <c r="W49" i="2"/>
  <c r="K49" i="2"/>
  <c r="I49" i="2"/>
  <c r="L49" i="2" s="1"/>
  <c r="H49" i="2"/>
  <c r="Z48" i="2"/>
  <c r="X48" i="2"/>
  <c r="AA48" i="2" s="1"/>
  <c r="W48" i="2"/>
  <c r="K48" i="2"/>
  <c r="I48" i="2"/>
  <c r="L48" i="2" s="1"/>
  <c r="H48" i="2"/>
  <c r="Z47" i="2"/>
  <c r="X47" i="2"/>
  <c r="AA47" i="2" s="1"/>
  <c r="W47" i="2"/>
  <c r="K47" i="2"/>
  <c r="I47" i="2"/>
  <c r="L47" i="2" s="1"/>
  <c r="H47" i="2"/>
  <c r="Z46" i="2"/>
  <c r="X46" i="2"/>
  <c r="AA46" i="2" s="1"/>
  <c r="W46" i="2"/>
  <c r="K46" i="2"/>
  <c r="I46" i="2"/>
  <c r="L46" i="2" s="1"/>
  <c r="H46" i="2"/>
  <c r="Z45" i="2"/>
  <c r="X45" i="2"/>
  <c r="AA45" i="2" s="1"/>
  <c r="W45" i="2"/>
  <c r="K45" i="2"/>
  <c r="I45" i="2"/>
  <c r="L45" i="2" s="1"/>
  <c r="H45" i="2"/>
  <c r="Z44" i="2"/>
  <c r="X44" i="2"/>
  <c r="AA44" i="2" s="1"/>
  <c r="W44" i="2"/>
  <c r="K44" i="2"/>
  <c r="I44" i="2"/>
  <c r="L44" i="2" s="1"/>
  <c r="H44" i="2"/>
  <c r="Z43" i="2"/>
  <c r="X43" i="2"/>
  <c r="AA43" i="2" s="1"/>
  <c r="W43" i="2"/>
  <c r="K43" i="2"/>
  <c r="I43" i="2"/>
  <c r="L43" i="2" s="1"/>
  <c r="H43" i="2"/>
  <c r="Z42" i="2"/>
  <c r="X42" i="2"/>
  <c r="AA42" i="2" s="1"/>
  <c r="W42" i="2"/>
  <c r="K42" i="2"/>
  <c r="I42" i="2"/>
  <c r="L42" i="2" s="1"/>
  <c r="H42" i="2"/>
  <c r="Z41" i="2"/>
  <c r="X41" i="2"/>
  <c r="AA41" i="2" s="1"/>
  <c r="W41" i="2"/>
  <c r="K41" i="2"/>
  <c r="I41" i="2"/>
  <c r="L41" i="2" s="1"/>
  <c r="H41" i="2"/>
  <c r="Z40" i="2"/>
  <c r="X40" i="2"/>
  <c r="AA40" i="2" s="1"/>
  <c r="W40" i="2"/>
  <c r="K40" i="2"/>
  <c r="I40" i="2"/>
  <c r="L40" i="2" s="1"/>
  <c r="H40" i="2"/>
  <c r="Z39" i="2"/>
  <c r="X39" i="2"/>
  <c r="AA39" i="2" s="1"/>
  <c r="W39" i="2"/>
  <c r="K39" i="2"/>
  <c r="I39" i="2"/>
  <c r="L39" i="2" s="1"/>
  <c r="H39" i="2"/>
  <c r="Z38" i="2"/>
  <c r="X38" i="2"/>
  <c r="AA38" i="2" s="1"/>
  <c r="W38" i="2"/>
  <c r="K38" i="2"/>
  <c r="I38" i="2"/>
  <c r="L38" i="2" s="1"/>
  <c r="H38" i="2"/>
  <c r="Z37" i="2"/>
  <c r="X37" i="2"/>
  <c r="AA37" i="2" s="1"/>
  <c r="W37" i="2"/>
  <c r="K37" i="2"/>
  <c r="I37" i="2"/>
  <c r="L37" i="2" s="1"/>
  <c r="H37" i="2"/>
  <c r="Z36" i="2"/>
  <c r="X36" i="2"/>
  <c r="AA36" i="2" s="1"/>
  <c r="W36" i="2"/>
  <c r="K36" i="2"/>
  <c r="I36" i="2"/>
  <c r="L36" i="2" s="1"/>
  <c r="H36" i="2"/>
  <c r="Z35" i="2"/>
  <c r="X35" i="2"/>
  <c r="AA35" i="2" s="1"/>
  <c r="W35" i="2"/>
  <c r="K35" i="2"/>
  <c r="I35" i="2"/>
  <c r="L35" i="2" s="1"/>
  <c r="H35" i="2"/>
  <c r="X34" i="2"/>
  <c r="AA34" i="2" s="1"/>
  <c r="W34" i="2"/>
  <c r="Z34" i="2" s="1"/>
  <c r="I34" i="2"/>
  <c r="L34" i="2" s="1"/>
  <c r="H34" i="2"/>
  <c r="K34" i="2" s="1"/>
  <c r="X33" i="2"/>
  <c r="AA33" i="2" s="1"/>
  <c r="W33" i="2"/>
  <c r="Z33" i="2" s="1"/>
  <c r="I33" i="2"/>
  <c r="L33" i="2" s="1"/>
  <c r="H33" i="2"/>
  <c r="K33" i="2" s="1"/>
  <c r="X32" i="2"/>
  <c r="AA32" i="2" s="1"/>
  <c r="W32" i="2"/>
  <c r="Z32" i="2" s="1"/>
  <c r="I32" i="2"/>
  <c r="L32" i="2" s="1"/>
  <c r="H32" i="2"/>
  <c r="K32" i="2" s="1"/>
  <c r="X31" i="2"/>
  <c r="AA31" i="2" s="1"/>
  <c r="W31" i="2"/>
  <c r="Z31" i="2" s="1"/>
  <c r="I31" i="2"/>
  <c r="L31" i="2" s="1"/>
  <c r="H31" i="2"/>
  <c r="K31" i="2" s="1"/>
  <c r="X30" i="2"/>
  <c r="AA30" i="2" s="1"/>
  <c r="W30" i="2"/>
  <c r="Z30" i="2" s="1"/>
  <c r="I30" i="2"/>
  <c r="L30" i="2" s="1"/>
  <c r="H30" i="2"/>
  <c r="K30" i="2" s="1"/>
  <c r="X29" i="2"/>
  <c r="AA29" i="2" s="1"/>
  <c r="W29" i="2"/>
  <c r="Z29" i="2" s="1"/>
  <c r="I29" i="2"/>
  <c r="L29" i="2" s="1"/>
  <c r="H29" i="2"/>
  <c r="K29" i="2" s="1"/>
  <c r="X28" i="2"/>
  <c r="AA28" i="2" s="1"/>
  <c r="W28" i="2"/>
  <c r="Z28" i="2" s="1"/>
  <c r="I28" i="2"/>
  <c r="L28" i="2" s="1"/>
  <c r="H28" i="2"/>
  <c r="K28" i="2" s="1"/>
  <c r="X27" i="2"/>
  <c r="AA27" i="2" s="1"/>
  <c r="W27" i="2"/>
  <c r="Z27" i="2" s="1"/>
  <c r="I27" i="2"/>
  <c r="L27" i="2" s="1"/>
  <c r="H27" i="2"/>
  <c r="K27" i="2" s="1"/>
  <c r="X26" i="2"/>
  <c r="AA26" i="2" s="1"/>
  <c r="W26" i="2"/>
  <c r="Z26" i="2" s="1"/>
  <c r="I26" i="2"/>
  <c r="L26" i="2" s="1"/>
  <c r="H26" i="2"/>
  <c r="K26" i="2" s="1"/>
  <c r="X25" i="2"/>
  <c r="AA25" i="2" s="1"/>
  <c r="W25" i="2"/>
  <c r="Z25" i="2" s="1"/>
  <c r="I25" i="2"/>
  <c r="L25" i="2" s="1"/>
  <c r="H25" i="2"/>
  <c r="K25" i="2" s="1"/>
  <c r="G19" i="2"/>
  <c r="F19" i="2"/>
  <c r="E19" i="2"/>
  <c r="G18" i="2"/>
  <c r="F18" i="2"/>
  <c r="E18" i="2"/>
  <c r="H15" i="2"/>
  <c r="G15" i="2"/>
  <c r="F15" i="2"/>
  <c r="E15" i="2"/>
  <c r="AD14" i="2"/>
  <c r="AB14" i="2"/>
  <c r="AA14" i="2"/>
  <c r="G14" i="2"/>
  <c r="F14" i="2"/>
  <c r="E14" i="2"/>
  <c r="AD13" i="2"/>
  <c r="AB13" i="2"/>
  <c r="AA13" i="2"/>
  <c r="AD12" i="2"/>
  <c r="AB12" i="2"/>
  <c r="AA12" i="2"/>
  <c r="G12" i="2"/>
  <c r="F12" i="2"/>
  <c r="E12" i="2"/>
  <c r="AA11" i="2"/>
  <c r="E11" i="2"/>
  <c r="E8" i="2"/>
  <c r="M6" i="2"/>
  <c r="E6" i="2"/>
  <c r="C270" i="1"/>
  <c r="G265" i="1"/>
  <c r="C265" i="1"/>
  <c r="F265" i="1" s="1"/>
  <c r="G264" i="1"/>
  <c r="F264" i="1"/>
  <c r="D264" i="1"/>
  <c r="C264" i="1"/>
  <c r="G263" i="1"/>
  <c r="F263" i="1"/>
  <c r="C263" i="1"/>
  <c r="G262" i="1"/>
  <c r="F262" i="1"/>
  <c r="D262" i="1"/>
  <c r="C262" i="1"/>
  <c r="G261" i="1"/>
  <c r="C261" i="1"/>
  <c r="F261" i="1" s="1"/>
  <c r="G260" i="1"/>
  <c r="F260" i="1"/>
  <c r="D260" i="1"/>
  <c r="C260" i="1"/>
  <c r="G259" i="1"/>
  <c r="F259" i="1"/>
  <c r="C259" i="1"/>
  <c r="G258" i="1"/>
  <c r="F258" i="1"/>
  <c r="D258" i="1"/>
  <c r="C258" i="1"/>
  <c r="G257" i="1"/>
  <c r="G266" i="1" s="1"/>
  <c r="C257" i="1"/>
  <c r="F257" i="1" s="1"/>
  <c r="G256" i="1"/>
  <c r="F256" i="1"/>
  <c r="D256" i="1"/>
  <c r="C256" i="1"/>
  <c r="G251" i="1"/>
  <c r="F251" i="1" s="1"/>
  <c r="C251" i="1"/>
  <c r="F250" i="1" s="1"/>
  <c r="G250" i="1"/>
  <c r="D250" i="1"/>
  <c r="C250" i="1"/>
  <c r="G249" i="1"/>
  <c r="F249" i="1" s="1"/>
  <c r="C249" i="1"/>
  <c r="G248" i="1"/>
  <c r="F248" i="1"/>
  <c r="D248" i="1"/>
  <c r="C248" i="1"/>
  <c r="G247" i="1"/>
  <c r="F247" i="1" s="1"/>
  <c r="C247" i="1"/>
  <c r="G246" i="1"/>
  <c r="F246" i="1"/>
  <c r="D246" i="1"/>
  <c r="C246" i="1"/>
  <c r="G245" i="1"/>
  <c r="F245" i="1"/>
  <c r="C245" i="1"/>
  <c r="F244" i="1" s="1"/>
  <c r="G244" i="1"/>
  <c r="D244" i="1"/>
  <c r="C244" i="1"/>
  <c r="G243" i="1"/>
  <c r="F243" i="1" s="1"/>
  <c r="C243" i="1"/>
  <c r="F242" i="1" s="1"/>
  <c r="G242" i="1"/>
  <c r="D242" i="1"/>
  <c r="C242" i="1"/>
  <c r="G241" i="1"/>
  <c r="F241" i="1" s="1"/>
  <c r="C241" i="1"/>
  <c r="G240" i="1"/>
  <c r="F240" i="1"/>
  <c r="D240" i="1"/>
  <c r="C240" i="1"/>
  <c r="G239" i="1"/>
  <c r="F239" i="1" s="1"/>
  <c r="C239" i="1"/>
  <c r="G238" i="1"/>
  <c r="F238" i="1"/>
  <c r="D238" i="1"/>
  <c r="C238" i="1"/>
  <c r="G237" i="1"/>
  <c r="F237" i="1"/>
  <c r="C237" i="1"/>
  <c r="F236" i="1" s="1"/>
  <c r="G236" i="1"/>
  <c r="D236" i="1"/>
  <c r="C236" i="1"/>
  <c r="G235" i="1"/>
  <c r="F235" i="1" s="1"/>
  <c r="C235" i="1"/>
  <c r="F234" i="1" s="1"/>
  <c r="G234" i="1"/>
  <c r="D234" i="1"/>
  <c r="C234" i="1"/>
  <c r="G233" i="1"/>
  <c r="F233" i="1" s="1"/>
  <c r="C233" i="1"/>
  <c r="G232" i="1"/>
  <c r="F232" i="1"/>
  <c r="D232" i="1"/>
  <c r="C232" i="1"/>
  <c r="G231" i="1"/>
  <c r="F231" i="1" s="1"/>
  <c r="C231" i="1"/>
  <c r="G230" i="1"/>
  <c r="F230" i="1"/>
  <c r="D230" i="1"/>
  <c r="C230" i="1"/>
  <c r="G229" i="1"/>
  <c r="F229" i="1"/>
  <c r="C229" i="1"/>
  <c r="F228" i="1" s="1"/>
  <c r="G228" i="1"/>
  <c r="D228" i="1"/>
  <c r="C228" i="1"/>
  <c r="G227" i="1"/>
  <c r="F227" i="1" s="1"/>
  <c r="C227" i="1"/>
  <c r="F226" i="1" s="1"/>
  <c r="G226" i="1"/>
  <c r="D226" i="1"/>
  <c r="C226" i="1"/>
  <c r="G225" i="1"/>
  <c r="F225" i="1" s="1"/>
  <c r="C225" i="1"/>
  <c r="G224" i="1"/>
  <c r="F224" i="1"/>
  <c r="D224" i="1"/>
  <c r="C224" i="1"/>
  <c r="G223" i="1"/>
  <c r="F223" i="1" s="1"/>
  <c r="C223" i="1"/>
  <c r="G222" i="1"/>
  <c r="F222" i="1"/>
  <c r="D222" i="1"/>
  <c r="C222" i="1"/>
  <c r="G221" i="1"/>
  <c r="F221" i="1"/>
  <c r="C221" i="1"/>
  <c r="F220" i="1" s="1"/>
  <c r="G220" i="1"/>
  <c r="D220" i="1"/>
  <c r="C220" i="1"/>
  <c r="G219" i="1"/>
  <c r="F219" i="1"/>
  <c r="C219" i="1"/>
  <c r="F218" i="1" s="1"/>
  <c r="G218" i="1"/>
  <c r="D218" i="1"/>
  <c r="C218" i="1"/>
  <c r="G217" i="1"/>
  <c r="F217" i="1" s="1"/>
  <c r="C217" i="1"/>
  <c r="F216" i="1" s="1"/>
  <c r="G216" i="1"/>
  <c r="D216" i="1"/>
  <c r="C216" i="1"/>
  <c r="G215" i="1"/>
  <c r="F215" i="1" s="1"/>
  <c r="C215" i="1"/>
  <c r="G214" i="1"/>
  <c r="F214" i="1"/>
  <c r="D214" i="1"/>
  <c r="C214" i="1"/>
  <c r="G213" i="1"/>
  <c r="F213" i="1"/>
  <c r="C213" i="1"/>
  <c r="G212" i="1"/>
  <c r="F212" i="1"/>
  <c r="D212" i="1"/>
  <c r="C212" i="1"/>
  <c r="G211" i="1"/>
  <c r="F211" i="1"/>
  <c r="C211" i="1"/>
  <c r="F210" i="1" s="1"/>
  <c r="G210" i="1"/>
  <c r="D210" i="1"/>
  <c r="C210" i="1"/>
  <c r="G209" i="1"/>
  <c r="F209" i="1" s="1"/>
  <c r="C209" i="1"/>
  <c r="F208" i="1" s="1"/>
  <c r="G208" i="1"/>
  <c r="D208" i="1"/>
  <c r="C208" i="1"/>
  <c r="G207" i="1"/>
  <c r="F207" i="1" s="1"/>
  <c r="C207" i="1"/>
  <c r="G206" i="1"/>
  <c r="F206" i="1"/>
  <c r="D206" i="1"/>
  <c r="C206" i="1"/>
  <c r="G205" i="1"/>
  <c r="F205" i="1"/>
  <c r="C205" i="1"/>
  <c r="G204" i="1"/>
  <c r="F204" i="1"/>
  <c r="D204" i="1"/>
  <c r="C204" i="1"/>
  <c r="G203" i="1"/>
  <c r="F203" i="1"/>
  <c r="C203" i="1"/>
  <c r="F202" i="1" s="1"/>
  <c r="G202" i="1"/>
  <c r="D202" i="1"/>
  <c r="C202" i="1"/>
  <c r="G201" i="1"/>
  <c r="F201" i="1"/>
  <c r="C201" i="1"/>
  <c r="F200" i="1" s="1"/>
  <c r="G200" i="1"/>
  <c r="D200" i="1"/>
  <c r="C200" i="1"/>
  <c r="G199" i="1"/>
  <c r="F199" i="1" s="1"/>
  <c r="C199" i="1"/>
  <c r="G198" i="1"/>
  <c r="F198" i="1"/>
  <c r="D198" i="1"/>
  <c r="C198" i="1"/>
  <c r="G197" i="1"/>
  <c r="F197" i="1"/>
  <c r="C197" i="1"/>
  <c r="G196" i="1"/>
  <c r="G253" i="1" s="1"/>
  <c r="C195" i="1" s="1"/>
  <c r="F196" i="1"/>
  <c r="D196" i="1"/>
  <c r="C196" i="1"/>
  <c r="B184" i="1"/>
  <c r="D179" i="1"/>
  <c r="D271" i="1" s="1"/>
  <c r="D178" i="1"/>
  <c r="D270" i="1" s="1"/>
  <c r="C178" i="1"/>
  <c r="G174" i="1"/>
  <c r="F174" i="1"/>
  <c r="C174" i="1"/>
  <c r="G173" i="1"/>
  <c r="F173" i="1"/>
  <c r="D173" i="1"/>
  <c r="C173" i="1"/>
  <c r="G172" i="1"/>
  <c r="F172" i="1"/>
  <c r="C172" i="1"/>
  <c r="G171" i="1"/>
  <c r="F171" i="1"/>
  <c r="D171" i="1"/>
  <c r="C171" i="1"/>
  <c r="G170" i="1"/>
  <c r="F170" i="1"/>
  <c r="C170" i="1"/>
  <c r="G169" i="1"/>
  <c r="F169" i="1"/>
  <c r="D169" i="1"/>
  <c r="C169" i="1"/>
  <c r="G168" i="1"/>
  <c r="F168" i="1" s="1"/>
  <c r="C168" i="1"/>
  <c r="G167" i="1"/>
  <c r="F167" i="1"/>
  <c r="D167" i="1"/>
  <c r="C167" i="1"/>
  <c r="G166" i="1"/>
  <c r="G175" i="1" s="1"/>
  <c r="F166" i="1"/>
  <c r="C166" i="1"/>
  <c r="G165" i="1"/>
  <c r="F165" i="1"/>
  <c r="D165" i="1"/>
  <c r="C165" i="1"/>
  <c r="G160" i="1"/>
  <c r="F160" i="1"/>
  <c r="C160" i="1"/>
  <c r="G159" i="1"/>
  <c r="F159" i="1"/>
  <c r="D159" i="1"/>
  <c r="C159" i="1"/>
  <c r="G158" i="1"/>
  <c r="F158" i="1" s="1"/>
  <c r="C158" i="1"/>
  <c r="F157" i="1"/>
  <c r="D157" i="1"/>
  <c r="C157" i="1"/>
  <c r="G156" i="1"/>
  <c r="F156" i="1"/>
  <c r="C156" i="1"/>
  <c r="G155" i="1"/>
  <c r="F155" i="1"/>
  <c r="D155" i="1"/>
  <c r="C155" i="1"/>
  <c r="G154" i="1"/>
  <c r="G153" i="1" s="1"/>
  <c r="C154" i="1"/>
  <c r="F153" i="1"/>
  <c r="D153" i="1"/>
  <c r="C153" i="1"/>
  <c r="G152" i="1"/>
  <c r="F152" i="1"/>
  <c r="C152" i="1"/>
  <c r="G151" i="1"/>
  <c r="F151" i="1"/>
  <c r="D151" i="1"/>
  <c r="C151" i="1"/>
  <c r="G150" i="1"/>
  <c r="F150" i="1" s="1"/>
  <c r="C150" i="1"/>
  <c r="F149" i="1"/>
  <c r="D149" i="1"/>
  <c r="C149" i="1"/>
  <c r="G148" i="1"/>
  <c r="F148" i="1"/>
  <c r="C148" i="1"/>
  <c r="G147" i="1"/>
  <c r="F147" i="1"/>
  <c r="D147" i="1"/>
  <c r="C147" i="1"/>
  <c r="G146" i="1"/>
  <c r="G145" i="1" s="1"/>
  <c r="C146" i="1"/>
  <c r="F145" i="1"/>
  <c r="D145" i="1"/>
  <c r="C145" i="1"/>
  <c r="G144" i="1"/>
  <c r="F144" i="1"/>
  <c r="C144" i="1"/>
  <c r="G143" i="1"/>
  <c r="F143" i="1"/>
  <c r="D143" i="1"/>
  <c r="C143" i="1"/>
  <c r="G142" i="1"/>
  <c r="F142" i="1" s="1"/>
  <c r="C142" i="1"/>
  <c r="F141" i="1"/>
  <c r="D141" i="1"/>
  <c r="C141" i="1"/>
  <c r="G140" i="1"/>
  <c r="F140" i="1"/>
  <c r="C140" i="1"/>
  <c r="G139" i="1"/>
  <c r="F139" i="1"/>
  <c r="D139" i="1"/>
  <c r="C139" i="1"/>
  <c r="G138" i="1"/>
  <c r="G137" i="1" s="1"/>
  <c r="C138" i="1"/>
  <c r="F137" i="1"/>
  <c r="D137" i="1"/>
  <c r="C137" i="1"/>
  <c r="G136" i="1"/>
  <c r="F136" i="1"/>
  <c r="C136" i="1"/>
  <c r="G135" i="1"/>
  <c r="F135" i="1"/>
  <c r="D135" i="1"/>
  <c r="C135" i="1"/>
  <c r="G134" i="1"/>
  <c r="F134" i="1" s="1"/>
  <c r="C134" i="1"/>
  <c r="F133" i="1"/>
  <c r="D133" i="1"/>
  <c r="C133" i="1"/>
  <c r="G132" i="1"/>
  <c r="F132" i="1"/>
  <c r="C132" i="1"/>
  <c r="G131" i="1"/>
  <c r="F131" i="1"/>
  <c r="D131" i="1"/>
  <c r="C131" i="1"/>
  <c r="G130" i="1"/>
  <c r="G129" i="1" s="1"/>
  <c r="C130" i="1"/>
  <c r="F129" i="1"/>
  <c r="D129" i="1"/>
  <c r="C129" i="1"/>
  <c r="G128" i="1"/>
  <c r="F128" i="1"/>
  <c r="C128" i="1"/>
  <c r="G127" i="1"/>
  <c r="F127" i="1"/>
  <c r="D127" i="1"/>
  <c r="C127" i="1"/>
  <c r="G126" i="1"/>
  <c r="F126" i="1" s="1"/>
  <c r="C126" i="1"/>
  <c r="F125" i="1"/>
  <c r="D125" i="1"/>
  <c r="C125" i="1"/>
  <c r="G124" i="1"/>
  <c r="F124" i="1"/>
  <c r="C124" i="1"/>
  <c r="G123" i="1"/>
  <c r="F123" i="1"/>
  <c r="D123" i="1"/>
  <c r="C123" i="1"/>
  <c r="G122" i="1"/>
  <c r="G121" i="1" s="1"/>
  <c r="C122" i="1"/>
  <c r="F121" i="1"/>
  <c r="D121" i="1"/>
  <c r="C121" i="1"/>
  <c r="G120" i="1"/>
  <c r="F120" i="1"/>
  <c r="C120" i="1"/>
  <c r="G119" i="1"/>
  <c r="F119" i="1"/>
  <c r="D119" i="1"/>
  <c r="C119" i="1"/>
  <c r="G118" i="1"/>
  <c r="F118" i="1" s="1"/>
  <c r="C118" i="1"/>
  <c r="F117" i="1"/>
  <c r="D117" i="1"/>
  <c r="C117" i="1"/>
  <c r="G116" i="1"/>
  <c r="F116" i="1"/>
  <c r="C116" i="1"/>
  <c r="G115" i="1"/>
  <c r="F115" i="1"/>
  <c r="D115" i="1"/>
  <c r="C115" i="1"/>
  <c r="G114" i="1"/>
  <c r="F113" i="1" s="1"/>
  <c r="C114" i="1"/>
  <c r="D113" i="1"/>
  <c r="C113" i="1"/>
  <c r="G112" i="1"/>
  <c r="F112" i="1"/>
  <c r="C112" i="1"/>
  <c r="G111" i="1"/>
  <c r="F111" i="1"/>
  <c r="D111" i="1"/>
  <c r="C111" i="1"/>
  <c r="G110" i="1"/>
  <c r="F110" i="1" s="1"/>
  <c r="C110" i="1"/>
  <c r="F109" i="1"/>
  <c r="D109" i="1"/>
  <c r="C109" i="1"/>
  <c r="G108" i="1"/>
  <c r="F108" i="1"/>
  <c r="C108" i="1"/>
  <c r="G107" i="1"/>
  <c r="F107" i="1"/>
  <c r="D107" i="1"/>
  <c r="C107" i="1"/>
  <c r="G106" i="1"/>
  <c r="C106" i="1"/>
  <c r="F105" i="1"/>
  <c r="D105" i="1"/>
  <c r="C105" i="1"/>
  <c r="E95" i="1"/>
  <c r="E186" i="1" s="1"/>
  <c r="B93" i="1"/>
  <c r="A92" i="1"/>
  <c r="A183" i="1" s="1"/>
  <c r="H87" i="1"/>
  <c r="G78" i="1"/>
  <c r="G47" i="1"/>
  <c r="G11" i="1"/>
  <c r="H187" i="1" s="1"/>
  <c r="G10" i="1"/>
  <c r="H96" i="1" s="1"/>
  <c r="G9" i="1"/>
  <c r="E96" i="1" s="1"/>
  <c r="G8" i="1"/>
  <c r="G7" i="1"/>
  <c r="J95" i="1" s="1"/>
  <c r="J186" i="1" s="1"/>
  <c r="G6" i="1"/>
  <c r="G95" i="1" s="1"/>
  <c r="G186" i="1" s="1"/>
  <c r="G5" i="1"/>
  <c r="G94" i="1" s="1"/>
  <c r="G185" i="1" s="1"/>
  <c r="F106" i="1" l="1"/>
  <c r="G109" i="1"/>
  <c r="F114" i="1"/>
  <c r="G117" i="1"/>
  <c r="G162" i="1" s="1"/>
  <c r="F122" i="1"/>
  <c r="G125" i="1"/>
  <c r="F130" i="1"/>
  <c r="G133" i="1"/>
  <c r="F138" i="1"/>
  <c r="G141" i="1"/>
  <c r="F146" i="1"/>
  <c r="G149" i="1"/>
  <c r="F154" i="1"/>
  <c r="G157" i="1"/>
  <c r="E187" i="1"/>
  <c r="G105" i="1"/>
  <c r="G113" i="1"/>
  <c r="C104" i="1" l="1"/>
</calcChain>
</file>

<file path=xl/sharedStrings.xml><?xml version="1.0" encoding="utf-8"?>
<sst xmlns="http://schemas.openxmlformats.org/spreadsheetml/2006/main" count="246" uniqueCount="141">
  <si>
    <t>Courtage import &amp; export - délivrance de D1</t>
  </si>
  <si>
    <t>N° S-WING</t>
  </si>
  <si>
    <t>:</t>
  </si>
  <si>
    <t/>
  </si>
  <si>
    <t>S. LETILLY</t>
  </si>
  <si>
    <t>NOM DU NAVIRE</t>
  </si>
  <si>
    <t>S. MEKERSI</t>
  </si>
  <si>
    <t>JAUGE BRUTE</t>
  </si>
  <si>
    <t>L. GAUTIER</t>
  </si>
  <si>
    <t>JAUGE NETTE</t>
  </si>
  <si>
    <t>S. BARBIN</t>
  </si>
  <si>
    <t>PAVILLON</t>
  </si>
  <si>
    <t>PROVENANCE</t>
  </si>
  <si>
    <t>IDEA MONTOIR</t>
  </si>
  <si>
    <t>PORT D ESCALE</t>
  </si>
  <si>
    <t>WORMS S.M. MONTOIR</t>
  </si>
  <si>
    <t>EN ROUTE POUR</t>
  </si>
  <si>
    <t>SIGNATAIRE</t>
  </si>
  <si>
    <t>COURTIER</t>
  </si>
  <si>
    <t>DATE D'ARRIVEE DU NAVIRE</t>
  </si>
  <si>
    <t>DATE DEPART DU NAVIRE</t>
  </si>
  <si>
    <t>MARCHANDISE EN DECHARGEMENT</t>
  </si>
  <si>
    <t>N°</t>
  </si>
  <si>
    <t>Marchandise</t>
  </si>
  <si>
    <t>Type</t>
  </si>
  <si>
    <t>Provenance</t>
  </si>
  <si>
    <t>Poids en Kilos</t>
  </si>
  <si>
    <t>1/</t>
  </si>
  <si>
    <t>SA J 13/14</t>
  </si>
  <si>
    <t>TUNIS</t>
  </si>
  <si>
    <t>2/</t>
  </si>
  <si>
    <t>3/</t>
  </si>
  <si>
    <t>SECTION 13/15</t>
  </si>
  <si>
    <t>HAMBURG</t>
  </si>
  <si>
    <t>4/</t>
  </si>
  <si>
    <t>5/</t>
  </si>
  <si>
    <t>6/</t>
  </si>
  <si>
    <t>7/</t>
  </si>
  <si>
    <t>8/</t>
  </si>
  <si>
    <t>9/</t>
  </si>
  <si>
    <t>10/</t>
  </si>
  <si>
    <t>11/</t>
  </si>
  <si>
    <t>12/</t>
  </si>
  <si>
    <t>13/</t>
  </si>
  <si>
    <t>14/</t>
  </si>
  <si>
    <t>15/</t>
  </si>
  <si>
    <t>16/</t>
  </si>
  <si>
    <t>17/</t>
  </si>
  <si>
    <t>18/</t>
  </si>
  <si>
    <t>19/</t>
  </si>
  <si>
    <t>20/</t>
  </si>
  <si>
    <t>21/</t>
  </si>
  <si>
    <t>22/</t>
  </si>
  <si>
    <t>23/</t>
  </si>
  <si>
    <t>24/</t>
  </si>
  <si>
    <t>25/</t>
  </si>
  <si>
    <t>26/</t>
  </si>
  <si>
    <t>27/</t>
  </si>
  <si>
    <t>28/</t>
  </si>
  <si>
    <t>MARCHANDISE EN CHARGEMENT</t>
  </si>
  <si>
    <t>Destination</t>
  </si>
  <si>
    <t>Poids en kilos</t>
  </si>
  <si>
    <t>MARCHANDISE EN REMPORT</t>
  </si>
  <si>
    <t>Poids en Kgs</t>
  </si>
  <si>
    <t>D1</t>
  </si>
  <si>
    <t>MANIFESTE ENTREE</t>
  </si>
  <si>
    <t>DOUANES FRANCAISES</t>
  </si>
  <si>
    <t>du registre</t>
  </si>
  <si>
    <t>ou déclaration générale du chargement du navire</t>
  </si>
  <si>
    <t>pavillon</t>
  </si>
  <si>
    <t>jaugeant brut</t>
  </si>
  <si>
    <t>ton.,</t>
  </si>
  <si>
    <t>net</t>
  </si>
  <si>
    <t>ton.</t>
  </si>
  <si>
    <t>venant de</t>
  </si>
  <si>
    <t>à destination de</t>
  </si>
  <si>
    <t>lequel manifeste, dont l'exactitude du contenu est affirmée sous les peines de droit, est fourni et établi,</t>
  </si>
  <si>
    <t>conformément aux lois et réglements en vigueur.</t>
  </si>
  <si>
    <t>MARQUES
&amp;
NUMEROS</t>
  </si>
  <si>
    <t xml:space="preserve">NOMBRE  (en chiffres et en toutes lettres)  et NATURE DES COLIS et DES MARCHANDISES
</t>
  </si>
  <si>
    <t>APUREMENT</t>
  </si>
  <si>
    <t>NOMBRE</t>
  </si>
  <si>
    <t>REGIME</t>
  </si>
  <si>
    <t>N° DECLAR.</t>
  </si>
  <si>
    <t>BL</t>
  </si>
  <si>
    <t xml:space="preserve">POIDS TOTAL EN DECHARGEMENT : </t>
  </si>
  <si>
    <t>MARCHANDISES EN REMPORT :</t>
  </si>
  <si>
    <t>PLUS LES PROVISIONS DE BORD</t>
  </si>
  <si>
    <t>POUR LE CAPITAINE,</t>
  </si>
  <si>
    <t>MANIFESTE SORTIE</t>
  </si>
  <si>
    <t>CUSTOMS CLEARANCE</t>
  </si>
  <si>
    <t>NOMBRE  (en chiffres et en toutes lettres)
et NATURE des COLIS
et NATURE des MARCHANDISES</t>
  </si>
  <si>
    <t>POIDS TOTAL EN CHARGEMENT :</t>
  </si>
  <si>
    <t>MARCHANDISES EN REMPORT</t>
  </si>
  <si>
    <t>TERMINAL REPORT</t>
  </si>
  <si>
    <t>VESSEL NAME :</t>
  </si>
  <si>
    <t>PORT</t>
  </si>
  <si>
    <t>VOYAGE NUMBER :</t>
  </si>
  <si>
    <t xml:space="preserve">ARRIVAL FROM : </t>
  </si>
  <si>
    <t>SHIFTING :</t>
  </si>
  <si>
    <t>FM :</t>
  </si>
  <si>
    <t>TO :</t>
  </si>
  <si>
    <t>DEPARTURE TO :</t>
  </si>
  <si>
    <t>Arrival time on road</t>
  </si>
  <si>
    <t>Start of loading ops</t>
  </si>
  <si>
    <t>Drafts on arrival</t>
  </si>
  <si>
    <t>FWD :</t>
  </si>
  <si>
    <t>AFT :</t>
  </si>
  <si>
    <t>Completion of loading ops</t>
  </si>
  <si>
    <t>Pilot on board</t>
  </si>
  <si>
    <t>Departure time / Pilot on board</t>
  </si>
  <si>
    <t>Vessel alongside / ramp down</t>
  </si>
  <si>
    <t>Drafts on departure</t>
  </si>
  <si>
    <t>Tug(s) used</t>
  </si>
  <si>
    <t>Bunkers on arrival</t>
  </si>
  <si>
    <t>IFO :</t>
  </si>
  <si>
    <t>MGO :</t>
  </si>
  <si>
    <t>Bunkers on departure</t>
  </si>
  <si>
    <t>Start of discharging ops</t>
  </si>
  <si>
    <t>Bunkers supplied</t>
  </si>
  <si>
    <t>Completion of discharging ops</t>
  </si>
  <si>
    <t>Eta next port</t>
  </si>
  <si>
    <t>CARGO DETAILS</t>
  </si>
  <si>
    <t>DISCHARGED</t>
  </si>
  <si>
    <t>LOADED</t>
  </si>
  <si>
    <t>Category</t>
  </si>
  <si>
    <t>Description</t>
  </si>
  <si>
    <t>Reference</t>
  </si>
  <si>
    <t>Quantity</t>
  </si>
  <si>
    <t>Started discharging</t>
  </si>
  <si>
    <t>Passed vessel's ramp</t>
  </si>
  <si>
    <t xml:space="preserve">Port of loading </t>
  </si>
  <si>
    <t>Started loading</t>
  </si>
  <si>
    <t xml:space="preserve">Port of discharge </t>
  </si>
  <si>
    <t>Trailers</t>
  </si>
  <si>
    <t>TCU</t>
  </si>
  <si>
    <t>Cars</t>
  </si>
  <si>
    <t>DACIA CARS</t>
  </si>
  <si>
    <t>TANGER</t>
  </si>
  <si>
    <t>JIG</t>
  </si>
  <si>
    <t>TRAILER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</si>
</sst>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,&quot;M/T&quot;"/>
    <numFmt numFmtId="165" formatCode="&quot;N° : &quot;@"/>
    <numFmt numFmtId="166" formatCode="&quot;N° :&quot;\ @"/>
    <numFmt numFmtId="167" formatCode="#,##0.000"/>
    <numFmt numFmtId="168" formatCode="#,##0&quot; KGS&quot;"/>
    <numFmt numFmtId="169" formatCode="[$-40C]d\-mmm\-yy;@"/>
    <numFmt numFmtId="170" formatCode="&quot;MONTOIR, LE &quot;dd\ mmmm\ yyyy"/>
    <numFmt numFmtId="171" formatCode="dd/mm/yy;@"/>
    <numFmt numFmtId="172" formatCode="_-* #,##0.00\ _F_-;\-* #,##0.00\ _F_-;_-* &quot;-&quot;??\ _F_-;_-@_-"/>
    <numFmt numFmtId="173" formatCode="_-* #,##0.00\ _k_r_-;\-* #,##0.00\ _k_r_-;_-* &quot;-&quot;??\ _k_r_-;_-@_-"/>
    <numFmt numFmtId="174" formatCode="_(&quot;R$&quot;* #,##0_);_(&quot;R$&quot;* \(#,##0\);_(&quot;R$&quot;* &quot;-&quot;_);_(@_)"/>
    <numFmt numFmtId="175" formatCode="_(&quot;R$&quot;* #,##0.00_);_(&quot;R$&quot;* \(#,##0.00\);_(&quot;R$&quot;* &quot;-&quot;??_);_(@_)"/>
    <numFmt numFmtId="176" formatCode="_-* #,##0.00\ &quot;F&quot;_-;\-* #,##0.00\ &quot;F&quot;_-;_-* &quot;-&quot;??\ &quot;F&quot;_-;_-@_-"/>
    <numFmt numFmtId="177" formatCode="0.00&quot; m&quot;"/>
    <numFmt numFmtId="178" formatCode="#,##0.00&quot; mt&quot;"/>
    <numFmt numFmtId="179" formatCode="[hh]:mm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22"/>
      <name val="Calibri"/>
      <family val="2"/>
      <scheme val="minor"/>
    </font>
    <font>
      <sz val="10"/>
      <color theme="0"/>
      <name val="Arial"/>
      <family val="2"/>
    </font>
    <font>
      <sz val="10"/>
      <name val="Bodoni MT Black"/>
      <family val="1"/>
    </font>
    <font>
      <sz val="10"/>
      <color theme="9" tint="-0.499984740745262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000099"/>
      <name val="Calibri"/>
      <family val="2"/>
      <scheme val="minor"/>
    </font>
    <font>
      <b/>
      <u/>
      <sz val="12"/>
      <color rgb="FF00009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color rgb="FF0000FF"/>
      <name val="Calibri"/>
      <family val="2"/>
      <scheme val="minor"/>
    </font>
    <font>
      <b/>
      <sz val="12"/>
      <color rgb="FF006600"/>
      <name val="Calibri"/>
      <family val="2"/>
      <scheme val="minor"/>
    </font>
    <font>
      <sz val="10"/>
      <color rgb="FF006600"/>
      <name val="Calibri"/>
      <family val="2"/>
      <scheme val="minor"/>
    </font>
    <font>
      <sz val="10"/>
      <color rgb="FF006600"/>
      <name val="Arial"/>
      <family val="2"/>
    </font>
    <font>
      <b/>
      <u/>
      <sz val="12"/>
      <color rgb="FF006600"/>
      <name val="Calibri"/>
      <family val="2"/>
      <scheme val="minor"/>
    </font>
    <font>
      <i/>
      <sz val="8"/>
      <color rgb="FF007635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b/>
      <u/>
      <sz val="12"/>
      <color theme="9" tint="-0.499984740745262"/>
      <name val="Calibri"/>
      <family val="2"/>
      <scheme val="minor"/>
    </font>
    <font>
      <i/>
      <sz val="8"/>
      <color theme="9" tint="-0.499984740745262"/>
      <name val="Calibri"/>
      <family val="2"/>
      <scheme val="minor"/>
    </font>
    <font>
      <sz val="20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6"/>
      <name val="Times New Roman"/>
      <family val="1"/>
    </font>
    <font>
      <b/>
      <u/>
      <sz val="10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b/>
      <i/>
      <sz val="10"/>
      <name val="Times New Roman"/>
      <family val="1"/>
    </font>
    <font>
      <b/>
      <sz val="20"/>
      <name val="Times New Roman"/>
      <family val="1"/>
    </font>
    <font>
      <b/>
      <i/>
      <u/>
      <sz val="16"/>
      <name val="Times New Roman"/>
      <family val="1"/>
    </font>
    <font>
      <b/>
      <i/>
      <sz val="16"/>
      <name val="Times New Roman"/>
      <family val="1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sz val="32"/>
      <name val="Arial"/>
      <family val="2"/>
    </font>
    <font>
      <b/>
      <sz val="14"/>
      <name val="Arial"/>
      <family val="2"/>
    </font>
    <font>
      <b/>
      <sz val="16"/>
      <color rgb="FF0000FF"/>
      <name val="Arial"/>
      <family val="2"/>
    </font>
    <font>
      <b/>
      <sz val="14"/>
      <color indexed="10"/>
      <name val="Arial"/>
      <family val="2"/>
    </font>
    <font>
      <b/>
      <sz val="18"/>
      <color indexed="10"/>
      <name val="Arial"/>
      <family val="2"/>
    </font>
    <font>
      <b/>
      <sz val="12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>
      <alignment wrapText="1"/>
    </xf>
    <xf numFmtId="0" fontId="3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</cellStyleXfs>
  <cellXfs count="357">
    <xf numFmtId="0" fontId="0" fillId="0" borderId="0" xfId="0"/>
    <xf numFmtId="0" fontId="4" fillId="2" borderId="0" xfId="1" applyFont="1" applyFill="1" applyAlignment="1" applyProtection="1">
      <alignment vertical="center"/>
    </xf>
    <xf numFmtId="0" fontId="5" fillId="2" borderId="0" xfId="1" applyFont="1" applyFill="1" applyProtection="1"/>
    <xf numFmtId="0" fontId="3" fillId="2" borderId="0" xfId="1" applyFill="1" applyProtection="1"/>
    <xf numFmtId="0" fontId="6" fillId="2" borderId="0" xfId="1" applyFont="1" applyFill="1" applyAlignment="1" applyProtection="1">
      <alignment horizontal="left"/>
    </xf>
    <xf numFmtId="0" fontId="3" fillId="2" borderId="0" xfId="1" applyFill="1" applyAlignment="1" applyProtection="1">
      <alignment horizontal="center"/>
    </xf>
    <xf numFmtId="164" fontId="3" fillId="2" borderId="0" xfId="1" applyNumberFormat="1" applyFill="1" applyProtection="1"/>
    <xf numFmtId="0" fontId="3" fillId="2" borderId="0" xfId="1" applyFill="1" applyBorder="1" applyProtection="1"/>
    <xf numFmtId="0" fontId="5" fillId="2" borderId="1" xfId="1" applyFont="1" applyFill="1" applyBorder="1" applyProtection="1"/>
    <xf numFmtId="0" fontId="5" fillId="2" borderId="1" xfId="1" applyFont="1" applyFill="1" applyBorder="1" applyAlignment="1" applyProtection="1">
      <alignment horizontal="left"/>
    </xf>
    <xf numFmtId="0" fontId="7" fillId="2" borderId="1" xfId="1" applyFont="1" applyFill="1" applyBorder="1" applyProtection="1"/>
    <xf numFmtId="0" fontId="9" fillId="3" borderId="3" xfId="1" applyFont="1" applyFill="1" applyBorder="1" applyAlignment="1" applyProtection="1">
      <alignment horizontal="right"/>
    </xf>
    <xf numFmtId="0" fontId="9" fillId="3" borderId="7" xfId="1" applyFont="1" applyFill="1" applyBorder="1" applyAlignment="1" applyProtection="1">
      <alignment horizontal="right"/>
    </xf>
    <xf numFmtId="0" fontId="11" fillId="2" borderId="0" xfId="1" applyFont="1" applyFill="1" applyProtection="1"/>
    <xf numFmtId="0" fontId="7" fillId="2" borderId="0" xfId="1" applyFont="1" applyFill="1" applyProtection="1"/>
    <xf numFmtId="0" fontId="3" fillId="3" borderId="7" xfId="1" applyFill="1" applyBorder="1" applyAlignment="1" applyProtection="1"/>
    <xf numFmtId="0" fontId="3" fillId="3" borderId="8" xfId="1" applyFill="1" applyBorder="1" applyAlignment="1" applyProtection="1">
      <alignment horizontal="left"/>
      <protection locked="0"/>
    </xf>
    <xf numFmtId="0" fontId="9" fillId="3" borderId="9" xfId="1" applyFont="1" applyFill="1" applyBorder="1" applyAlignment="1" applyProtection="1">
      <alignment horizontal="right"/>
    </xf>
    <xf numFmtId="0" fontId="3" fillId="2" borderId="0" xfId="1" applyFont="1" applyFill="1" applyProtection="1"/>
    <xf numFmtId="0" fontId="15" fillId="3" borderId="6" xfId="1" applyFont="1" applyFill="1" applyBorder="1" applyAlignment="1" applyProtection="1">
      <alignment horizontal="left"/>
    </xf>
    <xf numFmtId="0" fontId="15" fillId="3" borderId="7" xfId="1" applyFont="1" applyFill="1" applyBorder="1" applyAlignment="1" applyProtection="1">
      <alignment horizontal="center"/>
    </xf>
    <xf numFmtId="0" fontId="16" fillId="3" borderId="6" xfId="1" applyFont="1" applyFill="1" applyBorder="1" applyAlignment="1" applyProtection="1">
      <alignment horizontal="left"/>
    </xf>
    <xf numFmtId="3" fontId="16" fillId="3" borderId="7" xfId="1" applyNumberFormat="1" applyFont="1" applyFill="1" applyBorder="1" applyAlignment="1" applyProtection="1">
      <alignment horizontal="center"/>
      <protection locked="0"/>
    </xf>
    <xf numFmtId="3" fontId="16" fillId="3" borderId="7" xfId="1" applyNumberFormat="1" applyFont="1" applyFill="1" applyBorder="1" applyAlignment="1" applyProtection="1">
      <protection locked="0"/>
    </xf>
    <xf numFmtId="0" fontId="17" fillId="3" borderId="6" xfId="1" applyFont="1" applyFill="1" applyBorder="1" applyAlignment="1" applyProtection="1">
      <alignment horizontal="left"/>
    </xf>
    <xf numFmtId="0" fontId="18" fillId="3" borderId="7" xfId="1" applyFont="1" applyFill="1" applyBorder="1" applyAlignment="1" applyProtection="1">
      <alignment horizontal="center"/>
    </xf>
    <xf numFmtId="167" fontId="18" fillId="3" borderId="7" xfId="1" applyNumberFormat="1" applyFont="1" applyFill="1" applyBorder="1" applyAlignment="1" applyProtection="1">
      <alignment horizontal="center"/>
    </xf>
    <xf numFmtId="0" fontId="3" fillId="3" borderId="7" xfId="1" applyFill="1" applyBorder="1" applyProtection="1"/>
    <xf numFmtId="0" fontId="20" fillId="3" borderId="6" xfId="1" applyFont="1" applyFill="1" applyBorder="1" applyAlignment="1" applyProtection="1"/>
    <xf numFmtId="0" fontId="21" fillId="3" borderId="7" xfId="1" applyFont="1" applyFill="1" applyBorder="1" applyAlignment="1" applyProtection="1"/>
    <xf numFmtId="0" fontId="21" fillId="3" borderId="7" xfId="1" applyFont="1" applyFill="1" applyBorder="1" applyProtection="1"/>
    <xf numFmtId="0" fontId="22" fillId="3" borderId="7" xfId="1" applyFont="1" applyFill="1" applyBorder="1" applyProtection="1"/>
    <xf numFmtId="0" fontId="22" fillId="3" borderId="8" xfId="1" applyFont="1" applyFill="1" applyBorder="1" applyProtection="1"/>
    <xf numFmtId="0" fontId="23" fillId="3" borderId="6" xfId="1" applyFont="1" applyFill="1" applyBorder="1" applyAlignment="1" applyProtection="1">
      <alignment horizontal="left"/>
    </xf>
    <xf numFmtId="3" fontId="18" fillId="3" borderId="7" xfId="1" applyNumberFormat="1" applyFont="1" applyFill="1" applyBorder="1" applyAlignment="1" applyProtection="1">
      <alignment horizontal="right"/>
    </xf>
    <xf numFmtId="0" fontId="3" fillId="3" borderId="8" xfId="1" applyFill="1" applyBorder="1" applyProtection="1"/>
    <xf numFmtId="0" fontId="25" fillId="3" borderId="6" xfId="1" applyFont="1" applyFill="1" applyBorder="1" applyAlignment="1" applyProtection="1"/>
    <xf numFmtId="0" fontId="26" fillId="3" borderId="7" xfId="1" applyFont="1" applyFill="1" applyBorder="1" applyAlignment="1" applyProtection="1"/>
    <xf numFmtId="0" fontId="26" fillId="3" borderId="7" xfId="1" applyFont="1" applyFill="1" applyBorder="1" applyProtection="1"/>
    <xf numFmtId="0" fontId="7" fillId="3" borderId="7" xfId="1" applyFont="1" applyFill="1" applyBorder="1" applyProtection="1"/>
    <xf numFmtId="0" fontId="7" fillId="3" borderId="8" xfId="1" applyFont="1" applyFill="1" applyBorder="1" applyProtection="1"/>
    <xf numFmtId="0" fontId="27" fillId="3" borderId="6" xfId="1" applyFont="1" applyFill="1" applyBorder="1" applyAlignment="1" applyProtection="1">
      <alignment horizontal="left"/>
    </xf>
    <xf numFmtId="0" fontId="9" fillId="3" borderId="12" xfId="1" applyFont="1" applyFill="1" applyBorder="1" applyAlignment="1" applyProtection="1">
      <alignment horizontal="left"/>
    </xf>
    <xf numFmtId="0" fontId="17" fillId="3" borderId="13" xfId="1" applyFont="1" applyFill="1" applyBorder="1" applyAlignment="1" applyProtection="1">
      <alignment horizontal="left"/>
    </xf>
    <xf numFmtId="0" fontId="3" fillId="3" borderId="14" xfId="1" applyFill="1" applyBorder="1" applyProtection="1"/>
    <xf numFmtId="0" fontId="29" fillId="3" borderId="0" xfId="1" applyFont="1" applyFill="1" applyProtection="1">
      <protection hidden="1"/>
    </xf>
    <xf numFmtId="0" fontId="30" fillId="3" borderId="0" xfId="1" applyFont="1" applyFill="1" applyProtection="1">
      <protection hidden="1"/>
    </xf>
    <xf numFmtId="0" fontId="5" fillId="2" borderId="0" xfId="1" applyFont="1" applyFill="1" applyProtection="1">
      <protection hidden="1"/>
    </xf>
    <xf numFmtId="0" fontId="3" fillId="2" borderId="0" xfId="1" applyFont="1" applyFill="1" applyProtection="1">
      <protection hidden="1"/>
    </xf>
    <xf numFmtId="0" fontId="31" fillId="3" borderId="0" xfId="1" applyFont="1" applyFill="1" applyProtection="1">
      <protection hidden="1"/>
    </xf>
    <xf numFmtId="0" fontId="32" fillId="3" borderId="0" xfId="1" applyFont="1" applyFill="1" applyProtection="1">
      <protection hidden="1"/>
    </xf>
    <xf numFmtId="0" fontId="33" fillId="3" borderId="0" xfId="1" applyFont="1" applyFill="1" applyAlignment="1" applyProtection="1">
      <alignment horizontal="center" vertical="center"/>
      <protection hidden="1"/>
    </xf>
    <xf numFmtId="0" fontId="32" fillId="3" borderId="0" xfId="1" applyFont="1" applyFill="1" applyAlignment="1" applyProtection="1">
      <alignment horizontal="left" shrinkToFit="1"/>
      <protection hidden="1"/>
    </xf>
    <xf numFmtId="3" fontId="32" fillId="3" borderId="0" xfId="1" applyNumberFormat="1" applyFont="1" applyFill="1" applyAlignment="1" applyProtection="1">
      <alignment horizontal="left"/>
      <protection hidden="1"/>
    </xf>
    <xf numFmtId="0" fontId="34" fillId="3" borderId="0" xfId="1" applyFont="1" applyFill="1" applyProtection="1">
      <protection hidden="1"/>
    </xf>
    <xf numFmtId="0" fontId="36" fillId="3" borderId="23" xfId="1" applyFont="1" applyFill="1" applyBorder="1" applyAlignment="1" applyProtection="1">
      <alignment horizontal="center" vertical="center"/>
      <protection hidden="1"/>
    </xf>
    <xf numFmtId="0" fontId="37" fillId="3" borderId="24" xfId="1" applyFont="1" applyFill="1" applyBorder="1" applyAlignment="1" applyProtection="1">
      <alignment horizontal="left" vertical="center"/>
      <protection hidden="1"/>
    </xf>
    <xf numFmtId="0" fontId="32" fillId="3" borderId="26" xfId="1" applyFont="1" applyFill="1" applyBorder="1" applyAlignment="1" applyProtection="1">
      <alignment horizontal="center" vertical="center"/>
      <protection hidden="1"/>
    </xf>
    <xf numFmtId="0" fontId="32" fillId="3" borderId="25" xfId="1" applyFont="1" applyFill="1" applyBorder="1" applyAlignment="1" applyProtection="1">
      <alignment horizontal="center" vertical="center"/>
      <protection hidden="1"/>
    </xf>
    <xf numFmtId="0" fontId="31" fillId="3" borderId="27" xfId="1" applyFont="1" applyFill="1" applyBorder="1" applyAlignment="1" applyProtection="1">
      <alignment horizontal="center" vertical="center"/>
      <protection hidden="1"/>
    </xf>
    <xf numFmtId="0" fontId="31" fillId="3" borderId="25" xfId="1" applyFont="1" applyFill="1" applyBorder="1" applyAlignment="1" applyProtection="1">
      <alignment horizontal="center" vertical="center"/>
      <protection hidden="1"/>
    </xf>
    <xf numFmtId="0" fontId="5" fillId="2" borderId="0" xfId="1" applyFont="1" applyFill="1" applyAlignment="1" applyProtection="1">
      <alignment vertical="center"/>
      <protection hidden="1"/>
    </xf>
    <xf numFmtId="0" fontId="3" fillId="2" borderId="0" xfId="1" applyFont="1" applyFill="1" applyAlignment="1" applyProtection="1">
      <alignment vertical="center"/>
      <protection hidden="1"/>
    </xf>
    <xf numFmtId="0" fontId="31" fillId="3" borderId="28" xfId="1" applyFont="1" applyFill="1" applyBorder="1" applyAlignment="1" applyProtection="1">
      <alignment horizontal="left" vertical="center"/>
      <protection hidden="1"/>
    </xf>
    <xf numFmtId="0" fontId="31" fillId="3" borderId="30" xfId="1" applyFont="1" applyFill="1" applyBorder="1" applyAlignment="1" applyProtection="1">
      <alignment vertical="center"/>
      <protection hidden="1"/>
    </xf>
    <xf numFmtId="0" fontId="31" fillId="3" borderId="31" xfId="1" applyFont="1" applyFill="1" applyBorder="1" applyAlignment="1" applyProtection="1">
      <alignment vertical="center"/>
      <protection hidden="1"/>
    </xf>
    <xf numFmtId="0" fontId="31" fillId="3" borderId="29" xfId="1" applyFont="1" applyFill="1" applyBorder="1" applyAlignment="1" applyProtection="1">
      <alignment vertical="center"/>
      <protection hidden="1"/>
    </xf>
    <xf numFmtId="0" fontId="31" fillId="3" borderId="28" xfId="1" applyFont="1" applyFill="1" applyBorder="1" applyAlignment="1" applyProtection="1">
      <alignment horizontal="center" vertical="center"/>
      <protection hidden="1"/>
    </xf>
    <xf numFmtId="0" fontId="31" fillId="3" borderId="29" xfId="1" applyFont="1" applyFill="1" applyBorder="1" applyAlignment="1" applyProtection="1">
      <alignment horizontal="center" vertical="center"/>
      <protection hidden="1"/>
    </xf>
    <xf numFmtId="0" fontId="32" fillId="3" borderId="28" xfId="1" applyFont="1" applyFill="1" applyBorder="1" applyAlignment="1" applyProtection="1">
      <alignment horizontal="left" vertical="center" shrinkToFit="1"/>
      <protection hidden="1"/>
    </xf>
    <xf numFmtId="0" fontId="31" fillId="3" borderId="30" xfId="1" applyFont="1" applyFill="1" applyBorder="1" applyAlignment="1" applyProtection="1">
      <alignment horizontal="center" vertical="center"/>
      <protection hidden="1"/>
    </xf>
    <xf numFmtId="0" fontId="32" fillId="3" borderId="30" xfId="1" applyFont="1" applyFill="1" applyBorder="1" applyAlignment="1" applyProtection="1">
      <alignment horizontal="center" vertical="center"/>
      <protection hidden="1"/>
    </xf>
    <xf numFmtId="0" fontId="32" fillId="3" borderId="30" xfId="1" applyFont="1" applyFill="1" applyBorder="1" applyAlignment="1" applyProtection="1">
      <alignment horizontal="left" vertical="center"/>
      <protection hidden="1"/>
    </xf>
    <xf numFmtId="0" fontId="32" fillId="3" borderId="30" xfId="1" applyFont="1" applyFill="1" applyBorder="1" applyAlignment="1" applyProtection="1">
      <alignment vertical="center"/>
      <protection hidden="1"/>
    </xf>
    <xf numFmtId="168" fontId="32" fillId="3" borderId="30" xfId="2" applyNumberFormat="1" applyFont="1" applyFill="1" applyBorder="1" applyAlignment="1" applyProtection="1">
      <alignment horizontal="right" vertical="center"/>
      <protection hidden="1"/>
    </xf>
    <xf numFmtId="168" fontId="32" fillId="3" borderId="29" xfId="2" applyNumberFormat="1" applyFont="1" applyFill="1" applyBorder="1" applyAlignment="1" applyProtection="1">
      <alignment horizontal="right" vertical="center"/>
      <protection hidden="1"/>
    </xf>
    <xf numFmtId="0" fontId="32" fillId="3" borderId="28" xfId="1" applyFont="1" applyFill="1" applyBorder="1" applyAlignment="1" applyProtection="1">
      <alignment horizontal="left" vertical="center"/>
      <protection hidden="1"/>
    </xf>
    <xf numFmtId="3" fontId="37" fillId="3" borderId="30" xfId="1" applyNumberFormat="1" applyFont="1" applyFill="1" applyBorder="1" applyAlignment="1" applyProtection="1">
      <alignment vertical="center"/>
      <protection hidden="1"/>
    </xf>
    <xf numFmtId="0" fontId="32" fillId="3" borderId="29" xfId="1" applyFont="1" applyFill="1" applyBorder="1" applyAlignment="1" applyProtection="1">
      <alignment vertical="center"/>
      <protection hidden="1"/>
    </xf>
    <xf numFmtId="0" fontId="37" fillId="3" borderId="28" xfId="1" applyFont="1" applyFill="1" applyBorder="1" applyAlignment="1" applyProtection="1">
      <alignment horizontal="left" vertical="center"/>
      <protection hidden="1"/>
    </xf>
    <xf numFmtId="0" fontId="37" fillId="3" borderId="29" xfId="1" applyFont="1" applyFill="1" applyBorder="1" applyAlignment="1" applyProtection="1">
      <alignment vertical="center"/>
      <protection hidden="1"/>
    </xf>
    <xf numFmtId="0" fontId="31" fillId="3" borderId="30" xfId="1" applyFont="1" applyFill="1" applyBorder="1" applyAlignment="1" applyProtection="1">
      <alignment horizontal="left" vertical="center"/>
      <protection hidden="1"/>
    </xf>
    <xf numFmtId="3" fontId="31" fillId="3" borderId="30" xfId="1" applyNumberFormat="1" applyFont="1" applyFill="1" applyBorder="1" applyAlignment="1" applyProtection="1">
      <alignment vertical="center"/>
      <protection hidden="1"/>
    </xf>
    <xf numFmtId="3" fontId="32" fillId="3" borderId="30" xfId="1" applyNumberFormat="1" applyFont="1" applyFill="1" applyBorder="1" applyAlignment="1" applyProtection="1">
      <alignment vertical="center"/>
      <protection hidden="1"/>
    </xf>
    <xf numFmtId="0" fontId="32" fillId="3" borderId="31" xfId="1" applyFont="1" applyFill="1" applyBorder="1" applyAlignment="1" applyProtection="1">
      <alignment vertical="center"/>
      <protection hidden="1"/>
    </xf>
    <xf numFmtId="0" fontId="32" fillId="3" borderId="28" xfId="1" applyFont="1" applyFill="1" applyBorder="1" applyAlignment="1" applyProtection="1">
      <alignment horizontal="center" vertical="center"/>
      <protection hidden="1"/>
    </xf>
    <xf numFmtId="0" fontId="32" fillId="3" borderId="29" xfId="1" applyFont="1" applyFill="1" applyBorder="1" applyAlignment="1" applyProtection="1">
      <alignment horizontal="center" vertical="center"/>
      <protection hidden="1"/>
    </xf>
    <xf numFmtId="170" fontId="32" fillId="3" borderId="30" xfId="1" applyNumberFormat="1" applyFont="1" applyFill="1" applyBorder="1" applyAlignment="1" applyProtection="1">
      <alignment horizontal="left" vertical="center"/>
      <protection hidden="1"/>
    </xf>
    <xf numFmtId="0" fontId="31" fillId="3" borderId="34" xfId="1" applyFont="1" applyFill="1" applyBorder="1" applyAlignment="1" applyProtection="1">
      <alignment vertical="center"/>
      <protection hidden="1"/>
    </xf>
    <xf numFmtId="0" fontId="40" fillId="3" borderId="34" xfId="1" applyFont="1" applyFill="1" applyBorder="1" applyAlignment="1" applyProtection="1">
      <alignment vertical="center"/>
      <protection hidden="1"/>
    </xf>
    <xf numFmtId="0" fontId="32" fillId="3" borderId="34" xfId="1" applyFont="1" applyFill="1" applyBorder="1" applyAlignment="1" applyProtection="1">
      <alignment vertical="center"/>
      <protection hidden="1"/>
    </xf>
    <xf numFmtId="3" fontId="31" fillId="3" borderId="34" xfId="1" applyNumberFormat="1" applyFont="1" applyFill="1" applyBorder="1" applyAlignment="1" applyProtection="1">
      <alignment vertical="center"/>
      <protection hidden="1"/>
    </xf>
    <xf numFmtId="0" fontId="31" fillId="3" borderId="33" xfId="1" applyFont="1" applyFill="1" applyBorder="1" applyAlignment="1" applyProtection="1">
      <alignment vertical="center"/>
      <protection hidden="1"/>
    </xf>
    <xf numFmtId="0" fontId="31" fillId="3" borderId="35" xfId="1" applyFont="1" applyFill="1" applyBorder="1" applyAlignment="1" applyProtection="1">
      <alignment vertical="center"/>
      <protection hidden="1"/>
    </xf>
    <xf numFmtId="0" fontId="29" fillId="3" borderId="0" xfId="1" applyFont="1" applyFill="1" applyBorder="1" applyProtection="1">
      <protection hidden="1"/>
    </xf>
    <xf numFmtId="0" fontId="41" fillId="3" borderId="0" xfId="1" applyFont="1" applyFill="1" applyBorder="1" applyProtection="1">
      <protection hidden="1"/>
    </xf>
    <xf numFmtId="0" fontId="30" fillId="3" borderId="0" xfId="1" applyFont="1" applyFill="1" applyBorder="1" applyProtection="1">
      <protection hidden="1"/>
    </xf>
    <xf numFmtId="0" fontId="31" fillId="3" borderId="0" xfId="1" applyFont="1" applyFill="1" applyBorder="1" applyProtection="1">
      <protection hidden="1"/>
    </xf>
    <xf numFmtId="0" fontId="32" fillId="3" borderId="0" xfId="1" applyFont="1" applyFill="1" applyBorder="1" applyProtection="1">
      <protection hidden="1"/>
    </xf>
    <xf numFmtId="0" fontId="35" fillId="3" borderId="0" xfId="1" applyFont="1" applyFill="1" applyBorder="1" applyProtection="1">
      <protection hidden="1"/>
    </xf>
    <xf numFmtId="0" fontId="34" fillId="3" borderId="0" xfId="1" applyFont="1" applyFill="1" applyBorder="1" applyProtection="1">
      <protection hidden="1"/>
    </xf>
    <xf numFmtId="0" fontId="43" fillId="3" borderId="0" xfId="1" applyFont="1" applyFill="1" applyBorder="1" applyAlignment="1" applyProtection="1">
      <protection hidden="1"/>
    </xf>
    <xf numFmtId="0" fontId="33" fillId="3" borderId="0" xfId="1" applyFont="1" applyFill="1" applyBorder="1" applyAlignment="1" applyProtection="1">
      <alignment horizontal="center" vertical="center"/>
      <protection hidden="1"/>
    </xf>
    <xf numFmtId="0" fontId="32" fillId="3" borderId="0" xfId="1" applyFont="1" applyFill="1" applyBorder="1" applyAlignment="1" applyProtection="1">
      <alignment horizontal="left" shrinkToFit="1"/>
      <protection hidden="1"/>
    </xf>
    <xf numFmtId="3" fontId="32" fillId="3" borderId="0" xfId="1" applyNumberFormat="1" applyFont="1" applyFill="1" applyBorder="1" applyAlignment="1" applyProtection="1">
      <alignment horizontal="left"/>
      <protection hidden="1"/>
    </xf>
    <xf numFmtId="0" fontId="3" fillId="3" borderId="21" xfId="1" applyFont="1" applyFill="1" applyBorder="1" applyProtection="1">
      <protection hidden="1"/>
    </xf>
    <xf numFmtId="0" fontId="3" fillId="2" borderId="0" xfId="1" applyFill="1" applyProtection="1">
      <protection hidden="1"/>
    </xf>
    <xf numFmtId="0" fontId="37" fillId="3" borderId="16" xfId="1" applyFont="1" applyFill="1" applyBorder="1" applyAlignment="1" applyProtection="1">
      <alignment horizontal="left" vertical="center"/>
      <protection hidden="1"/>
    </xf>
    <xf numFmtId="0" fontId="32" fillId="3" borderId="9" xfId="1" applyFont="1" applyFill="1" applyBorder="1" applyAlignment="1" applyProtection="1">
      <alignment horizontal="left" vertical="center"/>
      <protection hidden="1"/>
    </xf>
    <xf numFmtId="0" fontId="31" fillId="3" borderId="9" xfId="1" applyFont="1" applyFill="1" applyBorder="1" applyAlignment="1" applyProtection="1">
      <alignment vertical="center"/>
      <protection hidden="1"/>
    </xf>
    <xf numFmtId="0" fontId="31" fillId="3" borderId="17" xfId="1" applyFont="1" applyFill="1" applyBorder="1" applyAlignment="1" applyProtection="1">
      <alignment vertical="center"/>
      <protection hidden="1"/>
    </xf>
    <xf numFmtId="0" fontId="31" fillId="3" borderId="23" xfId="1" applyFont="1" applyFill="1" applyBorder="1" applyAlignment="1" applyProtection="1">
      <alignment vertical="center"/>
      <protection hidden="1"/>
    </xf>
    <xf numFmtId="0" fontId="31" fillId="2" borderId="0" xfId="1" applyFont="1" applyFill="1" applyBorder="1" applyAlignment="1" applyProtection="1">
      <alignment vertical="center"/>
      <protection hidden="1"/>
    </xf>
    <xf numFmtId="0" fontId="31" fillId="3" borderId="30" xfId="1" applyFont="1" applyFill="1" applyBorder="1" applyAlignment="1" applyProtection="1">
      <alignment vertical="center" shrinkToFit="1"/>
      <protection hidden="1"/>
    </xf>
    <xf numFmtId="0" fontId="34" fillId="3" borderId="28" xfId="1" applyFont="1" applyFill="1" applyBorder="1" applyAlignment="1" applyProtection="1">
      <alignment horizontal="center" vertical="center"/>
      <protection hidden="1"/>
    </xf>
    <xf numFmtId="0" fontId="34" fillId="3" borderId="29" xfId="1" applyFont="1" applyFill="1" applyBorder="1" applyAlignment="1" applyProtection="1">
      <alignment horizontal="center" vertical="center"/>
      <protection hidden="1"/>
    </xf>
    <xf numFmtId="0" fontId="38" fillId="3" borderId="28" xfId="1" applyFont="1" applyFill="1" applyBorder="1" applyAlignment="1" applyProtection="1">
      <alignment horizontal="left" vertical="center"/>
      <protection hidden="1"/>
    </xf>
    <xf numFmtId="0" fontId="34" fillId="3" borderId="31" xfId="1" applyFont="1" applyFill="1" applyBorder="1" applyAlignment="1" applyProtection="1">
      <alignment vertical="center"/>
      <protection hidden="1"/>
    </xf>
    <xf numFmtId="0" fontId="34" fillId="3" borderId="29" xfId="1" applyFont="1" applyFill="1" applyBorder="1" applyAlignment="1" applyProtection="1">
      <alignment vertical="center"/>
      <protection hidden="1"/>
    </xf>
    <xf numFmtId="0" fontId="34" fillId="2" borderId="0" xfId="1" applyFont="1" applyFill="1" applyBorder="1" applyAlignment="1" applyProtection="1">
      <alignment vertical="center"/>
      <protection hidden="1"/>
    </xf>
    <xf numFmtId="0" fontId="3" fillId="2" borderId="0" xfId="1" applyFill="1" applyAlignment="1" applyProtection="1">
      <alignment vertical="center"/>
      <protection hidden="1"/>
    </xf>
    <xf numFmtId="0" fontId="35" fillId="3" borderId="28" xfId="1" applyFont="1" applyFill="1" applyBorder="1" applyAlignment="1" applyProtection="1">
      <alignment horizontal="left" vertical="center"/>
      <protection hidden="1"/>
    </xf>
    <xf numFmtId="0" fontId="35" fillId="3" borderId="29" xfId="1" applyFont="1" applyFill="1" applyBorder="1" applyAlignment="1" applyProtection="1">
      <alignment vertical="center"/>
      <protection hidden="1"/>
    </xf>
    <xf numFmtId="0" fontId="35" fillId="3" borderId="30" xfId="1" applyFont="1" applyFill="1" applyBorder="1" applyAlignment="1" applyProtection="1">
      <alignment horizontal="left" vertical="center"/>
      <protection hidden="1"/>
    </xf>
    <xf numFmtId="0" fontId="31" fillId="3" borderId="30" xfId="1" applyFont="1" applyFill="1" applyBorder="1" applyAlignment="1" applyProtection="1">
      <alignment horizontal="left" vertical="center" shrinkToFit="1"/>
      <protection hidden="1"/>
    </xf>
    <xf numFmtId="0" fontId="31" fillId="3" borderId="28" xfId="1" applyFont="1" applyFill="1" applyBorder="1" applyAlignment="1" applyProtection="1">
      <alignment vertical="center"/>
      <protection hidden="1"/>
    </xf>
    <xf numFmtId="170" fontId="32" fillId="3" borderId="28" xfId="1" applyNumberFormat="1" applyFont="1" applyFill="1" applyBorder="1" applyAlignment="1" applyProtection="1">
      <alignment horizontal="left" vertical="center"/>
      <protection hidden="1"/>
    </xf>
    <xf numFmtId="171" fontId="40" fillId="3" borderId="30" xfId="1" applyNumberFormat="1" applyFont="1" applyFill="1" applyBorder="1" applyAlignment="1" applyProtection="1">
      <alignment horizontal="left" vertical="center"/>
      <protection hidden="1"/>
    </xf>
    <xf numFmtId="3" fontId="31" fillId="3" borderId="30" xfId="2" applyNumberFormat="1" applyFont="1" applyFill="1" applyBorder="1" applyAlignment="1" applyProtection="1">
      <alignment horizontal="right" vertical="center"/>
      <protection hidden="1"/>
    </xf>
    <xf numFmtId="0" fontId="40" fillId="3" borderId="30" xfId="1" applyFont="1" applyFill="1" applyBorder="1" applyAlignment="1" applyProtection="1">
      <alignment vertical="center"/>
      <protection hidden="1"/>
    </xf>
    <xf numFmtId="3" fontId="31" fillId="3" borderId="21" xfId="1" applyNumberFormat="1" applyFont="1" applyFill="1" applyBorder="1" applyAlignment="1" applyProtection="1">
      <alignment vertical="center"/>
      <protection hidden="1"/>
    </xf>
    <xf numFmtId="0" fontId="31" fillId="3" borderId="22" xfId="1" applyFont="1" applyFill="1" applyBorder="1" applyAlignment="1" applyProtection="1">
      <alignment vertical="center"/>
      <protection hidden="1"/>
    </xf>
    <xf numFmtId="0" fontId="34" fillId="3" borderId="36" xfId="1" applyFont="1" applyFill="1" applyBorder="1" applyAlignment="1" applyProtection="1">
      <alignment vertical="center"/>
      <protection hidden="1"/>
    </xf>
    <xf numFmtId="0" fontId="34" fillId="3" borderId="22" xfId="1" applyFont="1" applyFill="1" applyBorder="1" applyAlignment="1" applyProtection="1">
      <alignment vertical="center"/>
      <protection hidden="1"/>
    </xf>
    <xf numFmtId="0" fontId="3" fillId="2" borderId="0" xfId="15" applyFill="1" applyProtection="1">
      <protection locked="0"/>
    </xf>
    <xf numFmtId="0" fontId="3" fillId="2" borderId="0" xfId="15" applyFill="1" applyBorder="1" applyProtection="1">
      <protection locked="0"/>
    </xf>
    <xf numFmtId="0" fontId="3" fillId="2" borderId="0" xfId="15" applyFill="1" applyBorder="1" applyAlignment="1" applyProtection="1">
      <alignment horizontal="center"/>
      <protection locked="0"/>
    </xf>
    <xf numFmtId="0" fontId="3" fillId="2" borderId="0" xfId="15" applyFill="1"/>
    <xf numFmtId="0" fontId="48" fillId="2" borderId="0" xfId="15" applyFont="1" applyFill="1" applyBorder="1" applyProtection="1">
      <protection locked="0"/>
    </xf>
    <xf numFmtId="0" fontId="49" fillId="2" borderId="0" xfId="15" applyFont="1" applyFill="1" applyBorder="1" applyAlignment="1" applyProtection="1">
      <alignment horizontal="center"/>
      <protection locked="0"/>
    </xf>
    <xf numFmtId="0" fontId="50" fillId="2" borderId="0" xfId="15" applyFont="1" applyFill="1" applyBorder="1" applyProtection="1">
      <protection locked="0"/>
    </xf>
    <xf numFmtId="0" fontId="3" fillId="2" borderId="0" xfId="15" applyFill="1" applyBorder="1" applyAlignment="1" applyProtection="1">
      <alignment horizontal="left"/>
      <protection locked="0"/>
    </xf>
    <xf numFmtId="0" fontId="53" fillId="2" borderId="0" xfId="15" applyFont="1" applyFill="1" applyBorder="1" applyAlignment="1" applyProtection="1">
      <alignment horizontal="center"/>
      <protection locked="0"/>
    </xf>
    <xf numFmtId="0" fontId="3" fillId="2" borderId="37" xfId="15" applyFont="1" applyFill="1" applyBorder="1" applyAlignment="1" applyProtection="1">
      <protection locked="0"/>
    </xf>
    <xf numFmtId="0" fontId="11" fillId="2" borderId="7" xfId="15" applyFont="1" applyFill="1" applyBorder="1" applyAlignment="1" applyProtection="1">
      <protection locked="0"/>
    </xf>
    <xf numFmtId="0" fontId="11" fillId="2" borderId="38" xfId="15" applyFont="1" applyFill="1" applyBorder="1" applyAlignment="1" applyProtection="1">
      <protection locked="0"/>
    </xf>
    <xf numFmtId="0" fontId="3" fillId="2" borderId="38" xfId="15" applyFont="1" applyFill="1" applyBorder="1" applyAlignment="1" applyProtection="1">
      <protection locked="0"/>
    </xf>
    <xf numFmtId="0" fontId="53" fillId="2" borderId="37" xfId="15" applyFont="1" applyFill="1" applyBorder="1" applyAlignment="1" applyProtection="1">
      <alignment shrinkToFit="1"/>
      <protection locked="0"/>
    </xf>
    <xf numFmtId="14" fontId="53" fillId="2" borderId="7" xfId="15" applyNumberFormat="1" applyFont="1" applyFill="1" applyBorder="1" applyAlignment="1" applyProtection="1">
      <alignment horizontal="center"/>
      <protection locked="0"/>
    </xf>
    <xf numFmtId="20" fontId="53" fillId="2" borderId="7" xfId="15" applyNumberFormat="1" applyFont="1" applyFill="1" applyBorder="1" applyAlignment="1" applyProtection="1">
      <alignment horizontal="left"/>
      <protection locked="0"/>
    </xf>
    <xf numFmtId="0" fontId="11" fillId="2" borderId="0" xfId="15" applyFont="1" applyFill="1" applyBorder="1" applyAlignment="1" applyProtection="1">
      <alignment horizontal="center"/>
      <protection locked="0"/>
    </xf>
    <xf numFmtId="0" fontId="53" fillId="2" borderId="37" xfId="15" applyFont="1" applyFill="1" applyBorder="1" applyAlignment="1" applyProtection="1">
      <protection locked="0"/>
    </xf>
    <xf numFmtId="20" fontId="53" fillId="2" borderId="38" xfId="15" applyNumberFormat="1" applyFont="1" applyFill="1" applyBorder="1" applyAlignment="1" applyProtection="1">
      <alignment horizontal="left"/>
      <protection locked="0"/>
    </xf>
    <xf numFmtId="177" fontId="53" fillId="2" borderId="38" xfId="15" applyNumberFormat="1" applyFont="1" applyFill="1" applyBorder="1" applyAlignment="1" applyProtection="1">
      <alignment horizontal="center"/>
      <protection locked="0"/>
    </xf>
    <xf numFmtId="177" fontId="53" fillId="2" borderId="38" xfId="15" applyNumberFormat="1" applyFont="1" applyFill="1" applyBorder="1" applyAlignment="1" applyProtection="1">
      <alignment horizontal="left"/>
      <protection locked="0"/>
    </xf>
    <xf numFmtId="177" fontId="53" fillId="2" borderId="0" xfId="15" applyNumberFormat="1" applyFont="1" applyFill="1" applyBorder="1" applyAlignment="1" applyProtection="1">
      <alignment horizontal="center"/>
      <protection locked="0"/>
    </xf>
    <xf numFmtId="2" fontId="54" fillId="2" borderId="38" xfId="15" applyNumberFormat="1" applyFont="1" applyFill="1" applyBorder="1" applyAlignment="1" applyProtection="1">
      <alignment horizontal="center" shrinkToFit="1"/>
      <protection locked="0"/>
    </xf>
    <xf numFmtId="2" fontId="54" fillId="2" borderId="0" xfId="15" applyNumberFormat="1" applyFont="1" applyFill="1" applyBorder="1" applyAlignment="1" applyProtection="1">
      <alignment horizontal="center" shrinkToFit="1"/>
      <protection locked="0"/>
    </xf>
    <xf numFmtId="0" fontId="3" fillId="2" borderId="0" xfId="15" applyFont="1" applyFill="1" applyBorder="1" applyAlignment="1" applyProtection="1">
      <alignment horizontal="center"/>
      <protection locked="0"/>
    </xf>
    <xf numFmtId="178" fontId="53" fillId="2" borderId="38" xfId="15" applyNumberFormat="1" applyFont="1" applyFill="1" applyBorder="1" applyAlignment="1" applyProtection="1">
      <alignment horizontal="center"/>
      <protection locked="0"/>
    </xf>
    <xf numFmtId="178" fontId="53" fillId="2" borderId="38" xfId="15" applyNumberFormat="1" applyFont="1" applyFill="1" applyBorder="1" applyAlignment="1" applyProtection="1">
      <alignment horizontal="left"/>
      <protection locked="0"/>
    </xf>
    <xf numFmtId="178" fontId="53" fillId="2" borderId="0" xfId="15" applyNumberFormat="1" applyFont="1" applyFill="1" applyBorder="1" applyAlignment="1" applyProtection="1">
      <alignment horizontal="center"/>
      <protection locked="0"/>
    </xf>
    <xf numFmtId="2" fontId="53" fillId="2" borderId="38" xfId="15" applyNumberFormat="1" applyFont="1" applyFill="1" applyBorder="1" applyAlignment="1" applyProtection="1">
      <alignment horizontal="left" shrinkToFit="1"/>
      <protection locked="0"/>
    </xf>
    <xf numFmtId="0" fontId="57" fillId="2" borderId="45" xfId="15" applyFont="1" applyFill="1" applyBorder="1" applyAlignment="1" applyProtection="1">
      <alignment vertical="center"/>
      <protection locked="0"/>
    </xf>
    <xf numFmtId="0" fontId="57" fillId="2" borderId="47" xfId="15" applyFont="1" applyFill="1" applyBorder="1" applyAlignment="1" applyProtection="1">
      <alignment vertical="center"/>
      <protection locked="0"/>
    </xf>
    <xf numFmtId="0" fontId="57" fillId="2" borderId="45" xfId="15" applyFont="1" applyFill="1" applyBorder="1" applyAlignment="1" applyProtection="1">
      <alignment horizontal="center" vertical="center"/>
      <protection locked="0"/>
    </xf>
    <xf numFmtId="0" fontId="57" fillId="2" borderId="47" xfId="15" applyFont="1" applyFill="1" applyBorder="1" applyAlignment="1" applyProtection="1">
      <alignment horizontal="center" vertical="center"/>
      <protection locked="0"/>
    </xf>
    <xf numFmtId="0" fontId="57" fillId="2" borderId="0" xfId="15" applyFont="1" applyFill="1" applyAlignment="1" applyProtection="1">
      <alignment vertical="center"/>
      <protection locked="0"/>
    </xf>
    <xf numFmtId="0" fontId="57" fillId="2" borderId="0" xfId="15" applyFont="1" applyFill="1" applyAlignment="1">
      <alignment vertical="center"/>
    </xf>
    <xf numFmtId="0" fontId="11" fillId="2" borderId="36" xfId="15" applyFont="1" applyFill="1" applyBorder="1" applyAlignment="1" applyProtection="1">
      <alignment horizontal="center"/>
      <protection locked="0"/>
    </xf>
    <xf numFmtId="0" fontId="11" fillId="2" borderId="51" xfId="15" applyFont="1" applyFill="1" applyBorder="1" applyAlignment="1" applyProtection="1">
      <alignment horizontal="center"/>
    </xf>
    <xf numFmtId="171" fontId="53" fillId="2" borderId="52" xfId="15" applyNumberFormat="1" applyFont="1" applyFill="1" applyBorder="1" applyAlignment="1" applyProtection="1">
      <alignment horizontal="center"/>
    </xf>
    <xf numFmtId="20" fontId="11" fillId="2" borderId="53" xfId="15" applyNumberFormat="1" applyFont="1" applyFill="1" applyBorder="1" applyAlignment="1" applyProtection="1">
      <alignment horizontal="center"/>
      <protection locked="0"/>
    </xf>
    <xf numFmtId="0" fontId="11" fillId="2" borderId="52" xfId="15" applyFont="1" applyFill="1" applyBorder="1" applyAlignment="1" applyProtection="1">
      <alignment horizontal="center"/>
    </xf>
    <xf numFmtId="179" fontId="11" fillId="2" borderId="53" xfId="15" applyNumberFormat="1" applyFont="1" applyFill="1" applyBorder="1" applyAlignment="1" applyProtection="1">
      <alignment horizontal="center"/>
      <protection locked="0"/>
    </xf>
    <xf numFmtId="0" fontId="11" fillId="2" borderId="39" xfId="15" applyFont="1" applyFill="1" applyBorder="1" applyAlignment="1" applyProtection="1">
      <alignment horizontal="center"/>
      <protection locked="0"/>
    </xf>
    <xf numFmtId="0" fontId="11" fillId="2" borderId="37" xfId="15" applyFont="1" applyFill="1" applyBorder="1" applyAlignment="1" applyProtection="1">
      <alignment horizontal="center"/>
    </xf>
    <xf numFmtId="171" fontId="53" fillId="2" borderId="7" xfId="15" applyNumberFormat="1" applyFont="1" applyFill="1" applyBorder="1" applyAlignment="1" applyProtection="1">
      <alignment horizontal="center"/>
    </xf>
    <xf numFmtId="0" fontId="11" fillId="2" borderId="38" xfId="15" applyFont="1" applyFill="1" applyBorder="1" applyAlignment="1" applyProtection="1">
      <alignment horizontal="center"/>
      <protection locked="0"/>
    </xf>
    <xf numFmtId="20" fontId="11" fillId="2" borderId="38" xfId="15" applyNumberFormat="1" applyFont="1" applyFill="1" applyBorder="1" applyAlignment="1" applyProtection="1">
      <alignment horizontal="center"/>
      <protection locked="0"/>
    </xf>
    <xf numFmtId="179" fontId="11" fillId="2" borderId="38" xfId="15" applyNumberFormat="1" applyFont="1" applyFill="1" applyBorder="1" applyAlignment="1" applyProtection="1">
      <alignment horizontal="center"/>
      <protection locked="0"/>
    </xf>
    <xf numFmtId="0" fontId="11" fillId="2" borderId="23" xfId="15" applyFont="1" applyFill="1" applyBorder="1" applyAlignment="1" applyProtection="1">
      <alignment horizontal="center"/>
      <protection locked="0"/>
    </xf>
    <xf numFmtId="0" fontId="11" fillId="2" borderId="61" xfId="15" applyFont="1" applyFill="1" applyBorder="1" applyAlignment="1" applyProtection="1">
      <alignment horizontal="center"/>
      <protection locked="0"/>
    </xf>
    <xf numFmtId="0" fontId="11" fillId="2" borderId="62" xfId="15" applyFont="1" applyFill="1" applyBorder="1" applyAlignment="1" applyProtection="1">
      <alignment horizontal="center"/>
    </xf>
    <xf numFmtId="171" fontId="53" fillId="2" borderId="63" xfId="15" applyNumberFormat="1" applyFont="1" applyFill="1" applyBorder="1" applyAlignment="1" applyProtection="1">
      <alignment horizontal="center"/>
    </xf>
    <xf numFmtId="0" fontId="11" fillId="2" borderId="60" xfId="15" applyFont="1" applyFill="1" applyBorder="1" applyAlignment="1" applyProtection="1">
      <alignment horizontal="center"/>
      <protection locked="0"/>
    </xf>
    <xf numFmtId="0" fontId="11" fillId="2" borderId="60" xfId="15" applyFont="1" applyFill="1" applyBorder="1" applyAlignment="1" applyProtection="1">
      <protection locked="0"/>
    </xf>
    <xf numFmtId="20" fontId="11" fillId="2" borderId="60" xfId="15" applyNumberFormat="1" applyFont="1" applyFill="1" applyBorder="1" applyAlignment="1" applyProtection="1">
      <alignment horizontal="center"/>
      <protection locked="0"/>
    </xf>
    <xf numFmtId="179" fontId="11" fillId="2" borderId="60" xfId="15" applyNumberFormat="1" applyFont="1" applyFill="1" applyBorder="1" applyAlignment="1" applyProtection="1">
      <alignment horizontal="center"/>
      <protection locked="0"/>
    </xf>
    <xf numFmtId="0" fontId="3" fillId="2" borderId="0" xfId="15" applyFill="1" applyAlignment="1" applyProtection="1">
      <alignment horizontal="center"/>
      <protection locked="0"/>
    </xf>
    <xf numFmtId="0" fontId="3" fillId="2" borderId="0" xfId="15" applyFill="1" applyBorder="1" applyAlignment="1" applyProtection="1">
      <alignment vertical="top"/>
      <protection locked="0"/>
    </xf>
    <xf numFmtId="0" fontId="3" fillId="2" borderId="0" xfId="15" applyFill="1" applyBorder="1" applyAlignment="1">
      <alignment vertical="top"/>
    </xf>
    <xf numFmtId="0" fontId="3" fillId="2" borderId="0" xfId="15" applyFill="1" applyAlignment="1">
      <alignment horizontal="center"/>
    </xf>
    <xf numFmtId="0" fontId="11" fillId="2" borderId="39" xfId="15" applyFont="1" applyFill="1" applyBorder="1" applyAlignment="1" applyProtection="1">
      <alignment horizontal="center"/>
      <protection locked="0"/>
    </xf>
    <xf numFmtId="0" fontId="11" fillId="2" borderId="58" xfId="15" applyFont="1" applyFill="1" applyBorder="1" applyAlignment="1" applyProtection="1">
      <alignment horizontal="center"/>
      <protection locked="0"/>
    </xf>
    <xf numFmtId="0" fontId="11" fillId="2" borderId="60" xfId="15" applyFont="1" applyFill="1" applyBorder="1" applyAlignment="1" applyProtection="1">
      <alignment horizontal="center"/>
      <protection locked="0"/>
    </xf>
    <xf numFmtId="0" fontId="11" fillId="2" borderId="61" xfId="15" applyFont="1" applyFill="1" applyBorder="1" applyAlignment="1" applyProtection="1">
      <alignment horizontal="center"/>
      <protection locked="0"/>
    </xf>
    <xf numFmtId="0" fontId="11" fillId="2" borderId="62" xfId="15" applyFont="1" applyFill="1" applyBorder="1" applyAlignment="1" applyProtection="1">
      <alignment horizontal="center"/>
      <protection locked="0"/>
    </xf>
    <xf numFmtId="0" fontId="11" fillId="2" borderId="64" xfId="15" applyFont="1" applyFill="1" applyBorder="1" applyAlignment="1" applyProtection="1">
      <alignment horizontal="center"/>
      <protection locked="0"/>
    </xf>
    <xf numFmtId="0" fontId="57" fillId="2" borderId="57" xfId="15" applyFont="1" applyFill="1" applyBorder="1" applyAlignment="1" applyProtection="1">
      <alignment horizontal="center" vertical="center"/>
      <protection locked="0"/>
    </xf>
    <xf numFmtId="0" fontId="11" fillId="2" borderId="59" xfId="15" applyFont="1" applyFill="1" applyBorder="1" applyAlignment="1" applyProtection="1">
      <alignment horizontal="center"/>
      <protection locked="0"/>
    </xf>
    <xf numFmtId="0" fontId="11" fillId="2" borderId="38" xfId="15" applyFont="1" applyFill="1" applyBorder="1" applyAlignment="1" applyProtection="1">
      <alignment horizontal="center"/>
      <protection locked="0"/>
    </xf>
    <xf numFmtId="0" fontId="11" fillId="2" borderId="37" xfId="15" applyFont="1" applyFill="1" applyBorder="1" applyAlignment="1" applyProtection="1">
      <alignment horizontal="center"/>
      <protection locked="0"/>
    </xf>
    <xf numFmtId="0" fontId="57" fillId="2" borderId="48" xfId="15" applyFont="1" applyFill="1" applyBorder="1" applyAlignment="1" applyProtection="1">
      <alignment horizontal="center" vertical="center"/>
      <protection locked="0"/>
    </xf>
    <xf numFmtId="0" fontId="57" fillId="2" borderId="42" xfId="15" applyFont="1" applyFill="1" applyBorder="1" applyAlignment="1" applyProtection="1">
      <alignment horizontal="center" vertical="center"/>
      <protection locked="0"/>
    </xf>
    <xf numFmtId="0" fontId="57" fillId="2" borderId="46" xfId="15" applyFont="1" applyFill="1" applyBorder="1" applyAlignment="1" applyProtection="1">
      <alignment horizontal="center" vertical="center"/>
      <protection locked="0"/>
    </xf>
    <xf numFmtId="0" fontId="57" fillId="2" borderId="43" xfId="15" applyFont="1" applyFill="1" applyBorder="1" applyAlignment="1" applyProtection="1">
      <alignment horizontal="center" vertical="center"/>
      <protection locked="0"/>
    </xf>
    <xf numFmtId="0" fontId="57" fillId="2" borderId="50" xfId="15" applyFont="1" applyFill="1" applyBorder="1" applyAlignment="1" applyProtection="1">
      <alignment horizontal="center" vertical="center"/>
      <protection locked="0"/>
    </xf>
    <xf numFmtId="0" fontId="3" fillId="2" borderId="56" xfId="15" applyFont="1" applyFill="1" applyBorder="1" applyProtection="1">
      <protection locked="0"/>
    </xf>
    <xf numFmtId="0" fontId="3" fillId="2" borderId="54" xfId="15" applyFont="1" applyFill="1" applyBorder="1" applyProtection="1">
      <protection locked="0"/>
    </xf>
    <xf numFmtId="0" fontId="11" fillId="2" borderId="22" xfId="15" applyFont="1" applyFill="1" applyBorder="1" applyAlignment="1" applyProtection="1">
      <alignment horizontal="center"/>
      <protection locked="0"/>
    </xf>
    <xf numFmtId="0" fontId="11" fillId="2" borderId="36" xfId="15" applyFont="1" applyFill="1" applyBorder="1" applyAlignment="1" applyProtection="1">
      <alignment horizontal="center"/>
      <protection locked="0"/>
    </xf>
    <xf numFmtId="3" fontId="11" fillId="2" borderId="36" xfId="15" applyNumberFormat="1" applyFont="1" applyFill="1" applyBorder="1" applyAlignment="1" applyProtection="1">
      <alignment horizontal="center"/>
      <protection locked="0"/>
    </xf>
    <xf numFmtId="0" fontId="11" fillId="2" borderId="20" xfId="15" applyFont="1" applyFill="1" applyBorder="1" applyAlignment="1" applyProtection="1">
      <alignment horizontal="center"/>
      <protection locked="0"/>
    </xf>
    <xf numFmtId="0" fontId="57" fillId="2" borderId="54" xfId="15" applyFont="1" applyFill="1" applyBorder="1" applyAlignment="1" applyProtection="1">
      <alignment horizontal="center" vertical="center"/>
      <protection locked="0"/>
    </xf>
    <xf numFmtId="0" fontId="11" fillId="2" borderId="55" xfId="15" applyFont="1" applyFill="1" applyBorder="1" applyAlignment="1" applyProtection="1">
      <alignment horizontal="center"/>
      <protection locked="0"/>
    </xf>
    <xf numFmtId="0" fontId="56" fillId="2" borderId="41" xfId="15" applyFont="1" applyFill="1" applyBorder="1" applyAlignment="1" applyProtection="1">
      <alignment horizontal="center"/>
      <protection locked="0"/>
    </xf>
    <xf numFmtId="0" fontId="56" fillId="2" borderId="42" xfId="15" applyFont="1" applyFill="1" applyBorder="1" applyAlignment="1" applyProtection="1">
      <alignment horizontal="center"/>
      <protection locked="0"/>
    </xf>
    <xf numFmtId="0" fontId="56" fillId="2" borderId="43" xfId="15" applyFont="1" applyFill="1" applyBorder="1" applyAlignment="1" applyProtection="1">
      <alignment horizontal="center"/>
      <protection locked="0"/>
    </xf>
    <xf numFmtId="0" fontId="56" fillId="2" borderId="44" xfId="15" applyFont="1" applyFill="1" applyBorder="1" applyAlignment="1" applyProtection="1">
      <alignment horizontal="center" vertical="center"/>
      <protection locked="0"/>
    </xf>
    <xf numFmtId="0" fontId="56" fillId="2" borderId="42" xfId="15" applyFont="1" applyFill="1" applyBorder="1" applyAlignment="1" applyProtection="1">
      <alignment horizontal="center" vertical="center"/>
      <protection locked="0"/>
    </xf>
    <xf numFmtId="0" fontId="56" fillId="2" borderId="43" xfId="15" applyFont="1" applyFill="1" applyBorder="1" applyAlignment="1" applyProtection="1">
      <alignment horizontal="center" vertical="center"/>
      <protection locked="0"/>
    </xf>
    <xf numFmtId="0" fontId="57" fillId="2" borderId="47" xfId="15" applyFont="1" applyFill="1" applyBorder="1" applyAlignment="1" applyProtection="1">
      <alignment horizontal="center" vertical="center"/>
      <protection locked="0"/>
    </xf>
    <xf numFmtId="0" fontId="0" fillId="0" borderId="42" xfId="0" applyBorder="1" applyProtection="1">
      <protection locked="0"/>
    </xf>
    <xf numFmtId="0" fontId="0" fillId="0" borderId="46" xfId="0" applyBorder="1" applyProtection="1">
      <protection locked="0"/>
    </xf>
    <xf numFmtId="0" fontId="57" fillId="2" borderId="49" xfId="15" applyFont="1" applyFill="1" applyBorder="1" applyAlignment="1" applyProtection="1">
      <alignment horizontal="center" vertical="center"/>
      <protection locked="0"/>
    </xf>
    <xf numFmtId="0" fontId="3" fillId="2" borderId="39" xfId="15" applyFill="1" applyBorder="1" applyAlignment="1" applyProtection="1">
      <alignment horizontal="left"/>
      <protection locked="0"/>
    </xf>
    <xf numFmtId="0" fontId="3" fillId="2" borderId="37" xfId="15" applyFill="1" applyBorder="1" applyAlignment="1" applyProtection="1">
      <alignment horizontal="left"/>
      <protection locked="0"/>
    </xf>
    <xf numFmtId="0" fontId="11" fillId="2" borderId="39" xfId="15" applyFont="1" applyFill="1" applyBorder="1" applyAlignment="1" applyProtection="1">
      <alignment horizontal="left"/>
      <protection locked="0"/>
    </xf>
    <xf numFmtId="0" fontId="3" fillId="2" borderId="7" xfId="15" applyFill="1" applyBorder="1" applyAlignment="1" applyProtection="1">
      <alignment horizontal="left"/>
      <protection locked="0"/>
    </xf>
    <xf numFmtId="14" fontId="53" fillId="2" borderId="7" xfId="15" applyNumberFormat="1" applyFont="1" applyFill="1" applyBorder="1" applyAlignment="1" applyProtection="1">
      <alignment horizontal="center"/>
      <protection locked="0"/>
    </xf>
    <xf numFmtId="0" fontId="55" fillId="2" borderId="0" xfId="15" applyFont="1" applyFill="1" applyBorder="1" applyAlignment="1" applyProtection="1">
      <alignment horizontal="center"/>
      <protection locked="0"/>
    </xf>
    <xf numFmtId="0" fontId="55" fillId="2" borderId="40" xfId="15" applyFont="1" applyFill="1" applyBorder="1" applyAlignment="1" applyProtection="1">
      <alignment horizontal="center"/>
      <protection locked="0"/>
    </xf>
    <xf numFmtId="0" fontId="3" fillId="2" borderId="7" xfId="15" applyFont="1" applyFill="1" applyBorder="1" applyAlignment="1" applyProtection="1">
      <alignment horizontal="center"/>
      <protection locked="0"/>
    </xf>
    <xf numFmtId="0" fontId="3" fillId="2" borderId="38" xfId="15" applyFont="1" applyFill="1" applyBorder="1" applyAlignment="1" applyProtection="1">
      <alignment horizontal="center"/>
      <protection locked="0"/>
    </xf>
    <xf numFmtId="0" fontId="3" fillId="2" borderId="39" xfId="15" applyFont="1" applyFill="1" applyBorder="1" applyAlignment="1" applyProtection="1">
      <alignment horizontal="left"/>
      <protection locked="0"/>
    </xf>
    <xf numFmtId="0" fontId="47" fillId="2" borderId="0" xfId="15" applyFont="1" applyFill="1" applyAlignment="1" applyProtection="1">
      <alignment horizontal="center"/>
      <protection locked="0"/>
    </xf>
    <xf numFmtId="0" fontId="49" fillId="2" borderId="0" xfId="15" applyFont="1" applyFill="1" applyBorder="1" applyAlignment="1" applyProtection="1">
      <alignment horizontal="left"/>
      <protection locked="0"/>
    </xf>
    <xf numFmtId="0" fontId="51" fillId="2" borderId="37" xfId="15" applyFont="1" applyFill="1" applyBorder="1" applyAlignment="1" applyProtection="1">
      <alignment horizontal="center" vertical="center"/>
      <protection locked="0"/>
    </xf>
    <xf numFmtId="0" fontId="51" fillId="2" borderId="7" xfId="15" applyFont="1" applyFill="1" applyBorder="1" applyAlignment="1" applyProtection="1">
      <alignment horizontal="center" vertical="center"/>
      <protection locked="0"/>
    </xf>
    <xf numFmtId="0" fontId="51" fillId="2" borderId="38" xfId="15" applyFont="1" applyFill="1" applyBorder="1" applyAlignment="1" applyProtection="1">
      <alignment horizontal="center" vertical="center"/>
      <protection locked="0"/>
    </xf>
    <xf numFmtId="3" fontId="49" fillId="2" borderId="0" xfId="15" quotePrefix="1" applyNumberFormat="1" applyFont="1" applyFill="1" applyBorder="1" applyAlignment="1" applyProtection="1">
      <alignment horizontal="left"/>
      <protection locked="0"/>
    </xf>
    <xf numFmtId="0" fontId="52" fillId="2" borderId="39" xfId="15" applyFont="1" applyFill="1" applyBorder="1" applyAlignment="1" applyProtection="1">
      <alignment horizontal="left"/>
      <protection locked="0"/>
    </xf>
    <xf numFmtId="0" fontId="52" fillId="2" borderId="37" xfId="15" applyFont="1" applyFill="1" applyBorder="1" applyAlignment="1" applyProtection="1">
      <alignment horizontal="left"/>
      <protection locked="0"/>
    </xf>
    <xf numFmtId="0" fontId="53" fillId="2" borderId="39" xfId="15" applyFont="1" applyFill="1" applyBorder="1" applyAlignment="1" applyProtection="1">
      <alignment horizontal="left"/>
      <protection locked="0"/>
    </xf>
    <xf numFmtId="0" fontId="52" fillId="2" borderId="7" xfId="15" applyFont="1" applyFill="1" applyBorder="1" applyAlignment="1" applyProtection="1">
      <alignment horizontal="left"/>
      <protection locked="0"/>
    </xf>
    <xf numFmtId="0" fontId="31" fillId="3" borderId="28" xfId="1" applyFont="1" applyFill="1" applyBorder="1" applyAlignment="1" applyProtection="1">
      <alignment horizontal="center" vertical="center"/>
      <protection hidden="1"/>
    </xf>
    <xf numFmtId="0" fontId="31" fillId="3" borderId="29" xfId="1" applyFont="1" applyFill="1" applyBorder="1" applyAlignment="1" applyProtection="1">
      <alignment horizontal="center" vertical="center"/>
      <protection hidden="1"/>
    </xf>
    <xf numFmtId="0" fontId="34" fillId="3" borderId="20" xfId="1" applyFont="1" applyFill="1" applyBorder="1" applyAlignment="1" applyProtection="1">
      <alignment horizontal="center" vertical="center"/>
      <protection hidden="1"/>
    </xf>
    <xf numFmtId="0" fontId="34" fillId="3" borderId="22" xfId="1" applyFont="1" applyFill="1" applyBorder="1" applyAlignment="1" applyProtection="1">
      <alignment horizontal="center" vertical="center"/>
      <protection hidden="1"/>
    </xf>
    <xf numFmtId="0" fontId="34" fillId="3" borderId="20" xfId="1" applyFont="1" applyFill="1" applyBorder="1" applyAlignment="1" applyProtection="1">
      <alignment horizontal="left" vertical="center"/>
      <protection hidden="1"/>
    </xf>
    <xf numFmtId="0" fontId="34" fillId="3" borderId="21" xfId="1" applyFont="1" applyFill="1" applyBorder="1" applyAlignment="1" applyProtection="1">
      <alignment horizontal="left" vertical="center"/>
      <protection hidden="1"/>
    </xf>
    <xf numFmtId="0" fontId="31" fillId="3" borderId="30" xfId="1" applyFont="1" applyFill="1" applyBorder="1" applyAlignment="1" applyProtection="1">
      <alignment horizontal="left" vertical="center" shrinkToFit="1"/>
      <protection hidden="1"/>
    </xf>
    <xf numFmtId="3" fontId="31" fillId="3" borderId="30" xfId="1" applyNumberFormat="1" applyFont="1" applyFill="1" applyBorder="1" applyAlignment="1" applyProtection="1">
      <alignment horizontal="right" vertical="center" shrinkToFit="1"/>
      <protection hidden="1"/>
    </xf>
    <xf numFmtId="3" fontId="31" fillId="3" borderId="29" xfId="1" applyNumberFormat="1" applyFont="1" applyFill="1" applyBorder="1" applyAlignment="1" applyProtection="1">
      <alignment horizontal="right" vertical="center" shrinkToFit="1"/>
      <protection hidden="1"/>
    </xf>
    <xf numFmtId="168" fontId="31" fillId="3" borderId="30" xfId="1" applyNumberFormat="1" applyFont="1" applyFill="1" applyBorder="1" applyAlignment="1" applyProtection="1">
      <alignment horizontal="right" vertical="center" shrinkToFit="1"/>
      <protection hidden="1"/>
    </xf>
    <xf numFmtId="168" fontId="31" fillId="3" borderId="29" xfId="1" applyNumberFormat="1" applyFont="1" applyFill="1" applyBorder="1" applyAlignment="1" applyProtection="1">
      <alignment horizontal="right" vertical="center" shrinkToFit="1"/>
      <protection hidden="1"/>
    </xf>
    <xf numFmtId="168" fontId="39" fillId="3" borderId="30" xfId="1" applyNumberFormat="1" applyFont="1" applyFill="1" applyBorder="1" applyAlignment="1" applyProtection="1">
      <alignment horizontal="right" vertical="center" shrinkToFit="1"/>
      <protection hidden="1"/>
    </xf>
    <xf numFmtId="168" fontId="39" fillId="3" borderId="29" xfId="1" applyNumberFormat="1" applyFont="1" applyFill="1" applyBorder="1" applyAlignment="1" applyProtection="1">
      <alignment horizontal="right" vertical="center" shrinkToFit="1"/>
      <protection hidden="1"/>
    </xf>
    <xf numFmtId="168" fontId="32" fillId="3" borderId="30" xfId="1" applyNumberFormat="1" applyFont="1" applyFill="1" applyBorder="1" applyAlignment="1" applyProtection="1">
      <alignment horizontal="right" vertical="center"/>
      <protection hidden="1"/>
    </xf>
    <xf numFmtId="168" fontId="32" fillId="3" borderId="29" xfId="1" applyNumberFormat="1" applyFont="1" applyFill="1" applyBorder="1" applyAlignment="1" applyProtection="1">
      <alignment horizontal="right" vertical="center"/>
      <protection hidden="1"/>
    </xf>
    <xf numFmtId="168" fontId="39" fillId="3" borderId="30" xfId="1" applyNumberFormat="1" applyFont="1" applyFill="1" applyBorder="1" applyAlignment="1" applyProtection="1">
      <alignment horizontal="right" vertical="center"/>
      <protection hidden="1"/>
    </xf>
    <xf numFmtId="168" fontId="39" fillId="3" borderId="29" xfId="1" applyNumberFormat="1" applyFont="1" applyFill="1" applyBorder="1" applyAlignment="1" applyProtection="1">
      <alignment horizontal="right" vertical="center"/>
      <protection hidden="1"/>
    </xf>
    <xf numFmtId="168" fontId="31" fillId="3" borderId="30" xfId="1" applyNumberFormat="1" applyFont="1" applyFill="1" applyBorder="1" applyAlignment="1" applyProtection="1">
      <alignment vertical="center" shrinkToFit="1"/>
      <protection hidden="1"/>
    </xf>
    <xf numFmtId="0" fontId="10" fillId="3" borderId="29" xfId="0" applyFont="1" applyFill="1" applyBorder="1" applyAlignment="1" applyProtection="1"/>
    <xf numFmtId="0" fontId="32" fillId="3" borderId="24" xfId="1" applyFont="1" applyFill="1" applyBorder="1" applyAlignment="1" applyProtection="1">
      <alignment horizontal="center" vertical="center"/>
      <protection hidden="1"/>
    </xf>
    <xf numFmtId="0" fontId="32" fillId="3" borderId="25" xfId="1" applyFont="1" applyFill="1" applyBorder="1" applyAlignment="1" applyProtection="1">
      <alignment horizontal="center" vertical="center"/>
      <protection hidden="1"/>
    </xf>
    <xf numFmtId="0" fontId="35" fillId="3" borderId="16" xfId="1" applyFont="1" applyFill="1" applyBorder="1" applyAlignment="1" applyProtection="1">
      <alignment horizontal="center" vertical="center" wrapText="1"/>
      <protection hidden="1"/>
    </xf>
    <xf numFmtId="0" fontId="35" fillId="3" borderId="17" xfId="1" applyFont="1" applyFill="1" applyBorder="1" applyAlignment="1" applyProtection="1">
      <alignment horizontal="center" vertical="center"/>
      <protection hidden="1"/>
    </xf>
    <xf numFmtId="0" fontId="35" fillId="3" borderId="18" xfId="1" applyFont="1" applyFill="1" applyBorder="1" applyAlignment="1" applyProtection="1">
      <alignment horizontal="center" vertical="center"/>
      <protection hidden="1"/>
    </xf>
    <xf numFmtId="0" fontId="35" fillId="3" borderId="19" xfId="1" applyFont="1" applyFill="1" applyBorder="1" applyAlignment="1" applyProtection="1">
      <alignment horizontal="center" vertical="center"/>
      <protection hidden="1"/>
    </xf>
    <xf numFmtId="0" fontId="32" fillId="3" borderId="16" xfId="1" applyFont="1" applyFill="1" applyBorder="1" applyAlignment="1" applyProtection="1">
      <alignment horizontal="center" vertical="center" wrapText="1"/>
      <protection hidden="1"/>
    </xf>
    <xf numFmtId="0" fontId="32" fillId="3" borderId="9" xfId="1" applyFont="1" applyFill="1" applyBorder="1" applyAlignment="1" applyProtection="1">
      <alignment horizontal="center" vertical="center"/>
      <protection hidden="1"/>
    </xf>
    <xf numFmtId="0" fontId="32" fillId="3" borderId="17" xfId="1" applyFont="1" applyFill="1" applyBorder="1" applyAlignment="1" applyProtection="1">
      <alignment horizontal="center" vertical="center"/>
      <protection hidden="1"/>
    </xf>
    <xf numFmtId="0" fontId="32" fillId="3" borderId="18" xfId="1" applyFont="1" applyFill="1" applyBorder="1" applyAlignment="1" applyProtection="1">
      <alignment horizontal="center" vertical="center"/>
      <protection hidden="1"/>
    </xf>
    <xf numFmtId="0" fontId="32" fillId="3" borderId="0" xfId="1" applyFont="1" applyFill="1" applyBorder="1" applyAlignment="1" applyProtection="1">
      <alignment horizontal="center" vertical="center"/>
      <protection hidden="1"/>
    </xf>
    <xf numFmtId="0" fontId="32" fillId="3" borderId="19" xfId="1" applyFont="1" applyFill="1" applyBorder="1" applyAlignment="1" applyProtection="1">
      <alignment horizontal="center" vertical="center"/>
      <protection hidden="1"/>
    </xf>
    <xf numFmtId="0" fontId="32" fillId="3" borderId="16" xfId="1" applyFont="1" applyFill="1" applyBorder="1" applyAlignment="1" applyProtection="1">
      <alignment horizontal="center" vertical="center"/>
      <protection hidden="1"/>
    </xf>
    <xf numFmtId="0" fontId="32" fillId="3" borderId="20" xfId="1" applyFont="1" applyFill="1" applyBorder="1" applyAlignment="1" applyProtection="1">
      <alignment horizontal="center" vertical="center"/>
      <protection hidden="1"/>
    </xf>
    <xf numFmtId="0" fontId="32" fillId="3" borderId="21" xfId="1" applyFont="1" applyFill="1" applyBorder="1" applyAlignment="1" applyProtection="1">
      <alignment horizontal="center" vertical="center"/>
      <protection hidden="1"/>
    </xf>
    <xf numFmtId="0" fontId="32" fillId="3" borderId="22" xfId="1" applyFont="1" applyFill="1" applyBorder="1" applyAlignment="1" applyProtection="1">
      <alignment horizontal="center" vertical="center"/>
      <protection hidden="1"/>
    </xf>
    <xf numFmtId="0" fontId="35" fillId="2" borderId="0" xfId="1" applyFont="1" applyFill="1" applyBorder="1" applyAlignment="1" applyProtection="1">
      <alignment horizontal="center" vertical="center"/>
      <protection hidden="1"/>
    </xf>
    <xf numFmtId="14" fontId="40" fillId="3" borderId="30" xfId="1" applyNumberFormat="1" applyFont="1" applyFill="1" applyBorder="1" applyAlignment="1" applyProtection="1">
      <alignment horizontal="left" vertical="center"/>
      <protection hidden="1"/>
    </xf>
    <xf numFmtId="0" fontId="31" fillId="3" borderId="32" xfId="1" applyFont="1" applyFill="1" applyBorder="1" applyAlignment="1" applyProtection="1">
      <alignment horizontal="center" vertical="center"/>
      <protection hidden="1"/>
    </xf>
    <xf numFmtId="0" fontId="31" fillId="3" borderId="33" xfId="1" applyFont="1" applyFill="1" applyBorder="1" applyAlignment="1" applyProtection="1">
      <alignment horizontal="center" vertical="center"/>
      <protection hidden="1"/>
    </xf>
    <xf numFmtId="0" fontId="42" fillId="3" borderId="0" xfId="1" applyFont="1" applyFill="1" applyBorder="1" applyAlignment="1" applyProtection="1">
      <alignment horizontal="center"/>
      <protection hidden="1"/>
    </xf>
    <xf numFmtId="0" fontId="32" fillId="3" borderId="0" xfId="1" applyNumberFormat="1" applyFont="1" applyFill="1" applyBorder="1" applyAlignment="1" applyProtection="1">
      <alignment horizontal="left" shrinkToFit="1"/>
      <protection hidden="1"/>
    </xf>
    <xf numFmtId="0" fontId="32" fillId="3" borderId="0" xfId="1" applyFont="1" applyFill="1" applyBorder="1" applyAlignment="1" applyProtection="1">
      <alignment horizontal="center" shrinkToFit="1"/>
      <protection hidden="1"/>
    </xf>
    <xf numFmtId="0" fontId="32" fillId="3" borderId="0" xfId="1" applyNumberFormat="1" applyFont="1" applyFill="1" applyBorder="1" applyAlignment="1" applyProtection="1">
      <alignment horizontal="left"/>
      <protection hidden="1"/>
    </xf>
    <xf numFmtId="0" fontId="31" fillId="3" borderId="30" xfId="1" applyFont="1" applyFill="1" applyBorder="1" applyAlignment="1" applyProtection="1">
      <alignment horizontal="left" vertical="center"/>
      <protection hidden="1"/>
    </xf>
    <xf numFmtId="0" fontId="32" fillId="3" borderId="28" xfId="1" applyFont="1" applyFill="1" applyBorder="1" applyAlignment="1" applyProtection="1">
      <alignment horizontal="center" vertical="center"/>
      <protection hidden="1"/>
    </xf>
    <xf numFmtId="0" fontId="32" fillId="3" borderId="29" xfId="1" applyFont="1" applyFill="1" applyBorder="1" applyAlignment="1" applyProtection="1">
      <alignment horizontal="center" vertical="center"/>
      <protection hidden="1"/>
    </xf>
    <xf numFmtId="0" fontId="31" fillId="3" borderId="28" xfId="1" applyFont="1" applyFill="1" applyBorder="1" applyAlignment="1" applyProtection="1">
      <alignment horizontal="left" vertical="center"/>
      <protection hidden="1"/>
    </xf>
    <xf numFmtId="168" fontId="32" fillId="3" borderId="30" xfId="2" applyNumberFormat="1" applyFont="1" applyFill="1" applyBorder="1" applyAlignment="1" applyProtection="1">
      <alignment horizontal="right" vertical="center"/>
      <protection hidden="1"/>
    </xf>
    <xf numFmtId="168" fontId="32" fillId="3" borderId="29" xfId="2" applyNumberFormat="1" applyFont="1" applyFill="1" applyBorder="1" applyAlignment="1" applyProtection="1">
      <alignment horizontal="right" vertical="center"/>
      <protection hidden="1"/>
    </xf>
    <xf numFmtId="3" fontId="31" fillId="3" borderId="30" xfId="1" applyNumberFormat="1" applyFont="1" applyFill="1" applyBorder="1" applyAlignment="1" applyProtection="1">
      <alignment horizontal="left" vertical="center" shrinkToFit="1"/>
      <protection hidden="1"/>
    </xf>
    <xf numFmtId="0" fontId="31" fillId="3" borderId="30" xfId="1" applyFont="1" applyFill="1" applyBorder="1" applyAlignment="1" applyProtection="1">
      <alignment horizontal="center" vertical="center"/>
      <protection hidden="1"/>
    </xf>
    <xf numFmtId="0" fontId="38" fillId="3" borderId="28" xfId="1" applyFont="1" applyFill="1" applyBorder="1" applyAlignment="1" applyProtection="1">
      <alignment horizontal="left" vertical="center"/>
      <protection hidden="1"/>
    </xf>
    <xf numFmtId="0" fontId="38" fillId="3" borderId="30" xfId="1" applyFont="1" applyFill="1" applyBorder="1" applyAlignment="1" applyProtection="1">
      <alignment horizontal="left" vertical="center"/>
      <protection hidden="1"/>
    </xf>
    <xf numFmtId="0" fontId="35" fillId="2" borderId="18" xfId="1" applyFont="1" applyFill="1" applyBorder="1" applyAlignment="1" applyProtection="1">
      <alignment horizontal="center" vertical="center"/>
      <protection hidden="1"/>
    </xf>
    <xf numFmtId="0" fontId="32" fillId="3" borderId="0" xfId="1" applyNumberFormat="1" applyFont="1" applyFill="1" applyAlignment="1" applyProtection="1">
      <alignment horizontal="left" shrinkToFit="1"/>
      <protection hidden="1"/>
    </xf>
    <xf numFmtId="0" fontId="32" fillId="3" borderId="0" xfId="1" applyFont="1" applyFill="1" applyAlignment="1" applyProtection="1">
      <alignment horizontal="center" shrinkToFit="1"/>
      <protection hidden="1"/>
    </xf>
    <xf numFmtId="0" fontId="16" fillId="3" borderId="7" xfId="1" applyFont="1" applyFill="1" applyBorder="1" applyAlignment="1" applyProtection="1">
      <alignment horizontal="center"/>
      <protection locked="0"/>
    </xf>
    <xf numFmtId="3" fontId="16" fillId="3" borderId="7" xfId="1" applyNumberFormat="1" applyFont="1" applyFill="1" applyBorder="1" applyAlignment="1" applyProtection="1">
      <alignment horizontal="right"/>
      <protection locked="0"/>
    </xf>
    <xf numFmtId="3" fontId="16" fillId="3" borderId="8" xfId="1" applyNumberFormat="1" applyFont="1" applyFill="1" applyBorder="1" applyAlignment="1" applyProtection="1">
      <alignment horizontal="right"/>
      <protection locked="0"/>
    </xf>
    <xf numFmtId="169" fontId="17" fillId="3" borderId="13" xfId="1" applyNumberFormat="1" applyFont="1" applyFill="1" applyBorder="1" applyAlignment="1" applyProtection="1">
      <alignment horizontal="right"/>
    </xf>
    <xf numFmtId="168" fontId="28" fillId="3" borderId="13" xfId="1" applyNumberFormat="1" applyFont="1" applyFill="1" applyBorder="1" applyAlignment="1" applyProtection="1">
      <alignment horizontal="right"/>
    </xf>
    <xf numFmtId="168" fontId="28" fillId="3" borderId="15" xfId="1" applyNumberFormat="1" applyFont="1" applyFill="1" applyBorder="1" applyAlignment="1" applyProtection="1">
      <alignment horizontal="right"/>
    </xf>
    <xf numFmtId="3" fontId="16" fillId="3" borderId="7" xfId="1" applyNumberFormat="1" applyFont="1" applyFill="1" applyBorder="1" applyAlignment="1" applyProtection="1">
      <alignment horizontal="center"/>
      <protection locked="0"/>
    </xf>
    <xf numFmtId="168" fontId="24" fillId="3" borderId="7" xfId="1" applyNumberFormat="1" applyFont="1" applyFill="1" applyBorder="1" applyAlignment="1" applyProtection="1">
      <alignment horizontal="right"/>
    </xf>
    <xf numFmtId="168" fontId="24" fillId="3" borderId="8" xfId="1" applyNumberFormat="1" applyFont="1" applyFill="1" applyBorder="1" applyAlignment="1" applyProtection="1">
      <alignment horizontal="right"/>
    </xf>
    <xf numFmtId="0" fontId="27" fillId="3" borderId="7" xfId="1" applyFont="1" applyFill="1" applyBorder="1" applyAlignment="1" applyProtection="1">
      <alignment horizontal="center"/>
    </xf>
    <xf numFmtId="0" fontId="27" fillId="3" borderId="8" xfId="1" applyFont="1" applyFill="1" applyBorder="1" applyAlignment="1" applyProtection="1">
      <alignment horizontal="center"/>
    </xf>
    <xf numFmtId="168" fontId="19" fillId="3" borderId="7" xfId="1" applyNumberFormat="1" applyFont="1" applyFill="1" applyBorder="1" applyAlignment="1" applyProtection="1">
      <alignment horizontal="right"/>
    </xf>
    <xf numFmtId="168" fontId="19" fillId="3" borderId="8" xfId="1" applyNumberFormat="1" applyFont="1" applyFill="1" applyBorder="1" applyAlignment="1" applyProtection="1">
      <alignment horizontal="right"/>
    </xf>
    <xf numFmtId="0" fontId="23" fillId="3" borderId="7" xfId="1" applyFont="1" applyFill="1" applyBorder="1" applyAlignment="1" applyProtection="1">
      <alignment horizontal="center"/>
    </xf>
    <xf numFmtId="0" fontId="23" fillId="3" borderId="7" xfId="1" applyFont="1" applyFill="1" applyBorder="1" applyAlignment="1" applyProtection="1">
      <alignment horizontal="right"/>
    </xf>
    <xf numFmtId="0" fontId="23" fillId="3" borderId="8" xfId="1" applyFont="1" applyFill="1" applyBorder="1" applyAlignment="1" applyProtection="1">
      <alignment horizontal="right"/>
    </xf>
    <xf numFmtId="0" fontId="16" fillId="3" borderId="7" xfId="1" applyFont="1" applyFill="1" applyBorder="1" applyAlignment="1" applyProtection="1">
      <alignment horizontal="center" shrinkToFit="1"/>
      <protection locked="0"/>
    </xf>
    <xf numFmtId="0" fontId="15" fillId="3" borderId="7" xfId="1" applyFont="1" applyFill="1" applyBorder="1" applyAlignment="1" applyProtection="1">
      <alignment horizontal="center"/>
    </xf>
    <xf numFmtId="0" fontId="15" fillId="3" borderId="7" xfId="1" applyFont="1" applyFill="1" applyBorder="1" applyAlignment="1" applyProtection="1">
      <alignment horizontal="right"/>
    </xf>
    <xf numFmtId="0" fontId="15" fillId="3" borderId="8" xfId="1" applyFont="1" applyFill="1" applyBorder="1" applyAlignment="1" applyProtection="1">
      <alignment horizontal="right"/>
    </xf>
    <xf numFmtId="14" fontId="13" fillId="3" borderId="7" xfId="1" applyNumberFormat="1" applyFont="1" applyFill="1" applyBorder="1" applyAlignment="1" applyProtection="1">
      <alignment horizontal="center"/>
      <protection locked="0"/>
    </xf>
    <xf numFmtId="14" fontId="13" fillId="3" borderId="8" xfId="1" applyNumberFormat="1" applyFont="1" applyFill="1" applyBorder="1" applyAlignment="1" applyProtection="1">
      <alignment horizontal="center"/>
      <protection locked="0"/>
    </xf>
    <xf numFmtId="0" fontId="2" fillId="3" borderId="10" xfId="1" applyFont="1" applyFill="1" applyBorder="1" applyAlignment="1" applyProtection="1">
      <alignment horizontal="left"/>
    </xf>
    <xf numFmtId="0" fontId="2" fillId="3" borderId="9" xfId="1" applyFont="1" applyFill="1" applyBorder="1" applyAlignment="1" applyProtection="1">
      <alignment horizontal="left"/>
    </xf>
    <xf numFmtId="14" fontId="8" fillId="3" borderId="9" xfId="1" applyNumberFormat="1" applyFont="1" applyFill="1" applyBorder="1" applyAlignment="1" applyProtection="1">
      <alignment horizontal="center" shrinkToFit="1"/>
    </xf>
    <xf numFmtId="14" fontId="13" fillId="3" borderId="9" xfId="1" applyNumberFormat="1" applyFont="1" applyFill="1" applyBorder="1" applyAlignment="1" applyProtection="1">
      <alignment horizontal="center"/>
      <protection locked="0"/>
    </xf>
    <xf numFmtId="14" fontId="13" fillId="3" borderId="11" xfId="1" applyNumberFormat="1" applyFont="1" applyFill="1" applyBorder="1" applyAlignment="1" applyProtection="1">
      <alignment horizontal="center"/>
      <protection locked="0"/>
    </xf>
    <xf numFmtId="0" fontId="6" fillId="3" borderId="6" xfId="1" applyFont="1" applyFill="1" applyBorder="1" applyAlignment="1" applyProtection="1">
      <alignment horizontal="center"/>
    </xf>
    <xf numFmtId="0" fontId="6" fillId="3" borderId="7" xfId="1" applyFont="1" applyFill="1" applyBorder="1" applyAlignment="1" applyProtection="1">
      <alignment horizontal="center"/>
    </xf>
    <xf numFmtId="0" fontId="6" fillId="3" borderId="8" xfId="1" applyFont="1" applyFill="1" applyBorder="1" applyAlignment="1" applyProtection="1">
      <alignment horizontal="center"/>
    </xf>
    <xf numFmtId="0" fontId="14" fillId="3" borderId="6" xfId="1" applyFont="1" applyFill="1" applyBorder="1" applyAlignment="1" applyProtection="1">
      <alignment horizontal="left"/>
    </xf>
    <xf numFmtId="0" fontId="14" fillId="3" borderId="7" xfId="1" applyFont="1" applyFill="1" applyBorder="1" applyAlignment="1" applyProtection="1">
      <alignment horizontal="left"/>
    </xf>
    <xf numFmtId="0" fontId="14" fillId="3" borderId="8" xfId="1" applyFont="1" applyFill="1" applyBorder="1" applyAlignment="1" applyProtection="1">
      <alignment horizontal="left"/>
    </xf>
    <xf numFmtId="0" fontId="2" fillId="3" borderId="6" xfId="1" applyFont="1" applyFill="1" applyBorder="1" applyAlignment="1" applyProtection="1">
      <alignment horizontal="left"/>
    </xf>
    <xf numFmtId="0" fontId="2" fillId="3" borderId="7" xfId="1" applyFont="1" applyFill="1" applyBorder="1" applyAlignment="1" applyProtection="1">
      <alignment horizontal="left"/>
    </xf>
    <xf numFmtId="0" fontId="9" fillId="3" borderId="7" xfId="1" applyFont="1" applyFill="1" applyBorder="1" applyAlignment="1" applyProtection="1">
      <alignment horizontal="center" shrinkToFit="1"/>
    </xf>
    <xf numFmtId="14" fontId="8" fillId="3" borderId="7" xfId="1" applyNumberFormat="1" applyFont="1" applyFill="1" applyBorder="1" applyAlignment="1" applyProtection="1">
      <alignment horizontal="center" shrinkToFit="1"/>
    </xf>
    <xf numFmtId="0" fontId="10" fillId="3" borderId="6" xfId="1" applyFont="1" applyFill="1" applyBorder="1" applyAlignment="1" applyProtection="1">
      <alignment horizontal="left"/>
    </xf>
    <xf numFmtId="0" fontId="10" fillId="3" borderId="7" xfId="1" applyFont="1" applyFill="1" applyBorder="1" applyAlignment="1" applyProtection="1">
      <alignment horizontal="left"/>
    </xf>
    <xf numFmtId="0" fontId="12" fillId="3" borderId="7" xfId="1" applyFont="1" applyFill="1" applyBorder="1" applyAlignment="1" applyProtection="1">
      <alignment horizontal="center" shrinkToFit="1"/>
    </xf>
    <xf numFmtId="0" fontId="12" fillId="3" borderId="8" xfId="1" applyFont="1" applyFill="1" applyBorder="1" applyAlignment="1" applyProtection="1">
      <alignment horizontal="center" shrinkToFit="1"/>
    </xf>
    <xf numFmtId="0" fontId="9" fillId="3" borderId="9" xfId="1" applyFont="1" applyFill="1" applyBorder="1" applyAlignment="1" applyProtection="1">
      <alignment horizontal="center" shrinkToFit="1"/>
    </xf>
    <xf numFmtId="0" fontId="10" fillId="3" borderId="7" xfId="1" applyFont="1" applyFill="1" applyBorder="1" applyAlignment="1" applyProtection="1">
      <alignment horizontal="center" shrinkToFit="1"/>
    </xf>
    <xf numFmtId="0" fontId="10" fillId="3" borderId="8" xfId="1" applyFont="1" applyFill="1" applyBorder="1" applyAlignment="1" applyProtection="1">
      <alignment horizontal="center" shrinkToFit="1"/>
    </xf>
    <xf numFmtId="3" fontId="9" fillId="3" borderId="7" xfId="1" applyNumberFormat="1" applyFont="1" applyFill="1" applyBorder="1" applyAlignment="1" applyProtection="1">
      <alignment horizontal="center"/>
    </xf>
    <xf numFmtId="3" fontId="10" fillId="3" borderId="7" xfId="1" applyNumberFormat="1" applyFont="1" applyFill="1" applyBorder="1" applyAlignment="1" applyProtection="1">
      <alignment horizontal="center"/>
    </xf>
    <xf numFmtId="0" fontId="10" fillId="3" borderId="7" xfId="1" applyFont="1" applyFill="1" applyBorder="1" applyAlignment="1" applyProtection="1">
      <alignment horizontal="center"/>
    </xf>
    <xf numFmtId="0" fontId="10" fillId="3" borderId="8" xfId="1" applyFont="1" applyFill="1" applyBorder="1" applyAlignment="1" applyProtection="1">
      <alignment horizontal="center"/>
    </xf>
    <xf numFmtId="0" fontId="4" fillId="2" borderId="0" xfId="1" applyFont="1" applyFill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left"/>
    </xf>
    <xf numFmtId="0" fontId="2" fillId="3" borderId="3" xfId="1" applyFont="1" applyFill="1" applyBorder="1" applyAlignment="1" applyProtection="1">
      <alignment horizontal="left"/>
    </xf>
    <xf numFmtId="165" fontId="8" fillId="3" borderId="4" xfId="1" applyNumberFormat="1" applyFont="1" applyFill="1" applyBorder="1" applyAlignment="1" applyProtection="1">
      <alignment horizontal="center"/>
    </xf>
    <xf numFmtId="166" fontId="2" fillId="3" borderId="3" xfId="1" quotePrefix="1" applyNumberFormat="1" applyFont="1" applyFill="1" applyBorder="1" applyAlignment="1" applyProtection="1">
      <alignment horizontal="center"/>
      <protection locked="0"/>
    </xf>
    <xf numFmtId="166" fontId="2" fillId="3" borderId="3" xfId="1" applyNumberFormat="1" applyFont="1" applyFill="1" applyBorder="1" applyAlignment="1" applyProtection="1">
      <alignment horizontal="center"/>
      <protection locked="0"/>
    </xf>
    <xf numFmtId="166" fontId="2" fillId="3" borderId="5" xfId="1" applyNumberFormat="1" applyFont="1" applyFill="1" applyBorder="1" applyAlignment="1" applyProtection="1">
      <alignment horizontal="center"/>
      <protection locked="0"/>
    </xf>
  </cellXfs>
  <cellStyles count="27">
    <cellStyle name="Euro" xfId="3"/>
    <cellStyle name="Lien hypertexte 2" xfId="4"/>
    <cellStyle name="Lien hypertexte 2 2" xfId="5"/>
    <cellStyle name="Lien hypertexte 3" xfId="6"/>
    <cellStyle name="Lien hypertexte 4" xfId="7"/>
    <cellStyle name="Milliers 2" xfId="8"/>
    <cellStyle name="Milliers 2 2" xfId="2"/>
    <cellStyle name="Milliers 3" xfId="9"/>
    <cellStyle name="Milliers 4" xfId="10"/>
    <cellStyle name="Moeda [0]_Pasta1" xfId="11"/>
    <cellStyle name="Moeda_Pasta1" xfId="12"/>
    <cellStyle name="Monétaire 2" xfId="13"/>
    <cellStyle name="Monétaire 3" xfId="14"/>
    <cellStyle name="Normal" xfId="0" builtinId="0"/>
    <cellStyle name="Normal 2" xfId="1"/>
    <cellStyle name="Normal 2 2" xfId="15"/>
    <cellStyle name="Normal 2 3" xfId="16"/>
    <cellStyle name="Normal 2 4" xfId="17"/>
    <cellStyle name="Normal 3" xfId="18"/>
    <cellStyle name="Normal 4" xfId="19"/>
    <cellStyle name="Normal 5" xfId="20"/>
    <cellStyle name="Normal 5 2" xfId="21"/>
    <cellStyle name="Normal 5_CM Véhicules dédouanés MTR" xfId="22"/>
    <cellStyle name="Normal 6" xfId="23"/>
    <cellStyle name="Normal 7" xfId="24"/>
    <cellStyle name="Normal 8" xfId="25"/>
    <cellStyle name="Pourcentage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0" fmlaLink="$I$12" fmlaRange="$L$3:$L$7" val="0"/>
</file>

<file path=xl/ctrlProps/ctrlProp2.xml><?xml version="1.0" encoding="utf-8"?>
<formControlPr xmlns="http://schemas.microsoft.com/office/spreadsheetml/2009/9/main" objectType="Drop" dropStyle="combo" dx="20" fmlaLink="$I$13" fmlaRange="$L$8:$L$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11</xdr:row>
          <xdr:rowOff>9525</xdr:rowOff>
        </xdr:from>
        <xdr:to>
          <xdr:col>8</xdr:col>
          <xdr:colOff>495300</xdr:colOff>
          <xdr:row>12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12</xdr:row>
          <xdr:rowOff>9525</xdr:rowOff>
        </xdr:from>
        <xdr:to>
          <xdr:col>8</xdr:col>
          <xdr:colOff>495300</xdr:colOff>
          <xdr:row>13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rdeaux1\TRAMP\fichier%20navires\2006\5B%20086%20Natasja%20There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!Nouvelle%20escal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rier"/>
      <sheetName val="instructions"/>
      <sheetName val="NOR1"/>
      <sheetName val="SOF tanker"/>
      <sheetName val="Cargo manifest"/>
      <sheetName val="Couverture"/>
      <sheetName val="Volume"/>
      <sheetName val="DN BASSENS PORT"/>
      <sheetName val="DN AMBARES PETROLES"/>
      <sheetName val="DN Entree"/>
      <sheetName val="DN Sortie"/>
      <sheetName val="fact BIRON"/>
      <sheetName val="fact Distillerie"/>
      <sheetName val="DSM"/>
      <sheetName val="D1 Entree"/>
      <sheetName val="D1 Sortie"/>
      <sheetName val="D2 Entree"/>
      <sheetName val="D2 Sortie"/>
      <sheetName val="Cash seul"/>
      <sheetName val="Cash"/>
      <sheetName val="NOR2"/>
      <sheetName val="SOF cargo"/>
      <sheetName val="Cash seul(2)"/>
      <sheetName val="Cash(2)"/>
      <sheetName val="ISO GL CARGO"/>
      <sheetName val="ISO TANKER"/>
      <sheetName val="Facturation"/>
      <sheetName val="Fed Mar"/>
      <sheetName val="prepa DA"/>
      <sheetName val="DAEuros"/>
      <sheetName val="DAEurosOwner"/>
      <sheetName val="Courrier DA"/>
      <sheetName val="Courrier note de crédit"/>
      <sheetName val="services"/>
      <sheetName val="Données"/>
      <sheetName val="adresses"/>
      <sheetName val="ouverture_fermeture"/>
    </sheetNames>
    <sheetDataSet>
      <sheetData sheetId="0" refreshError="1"/>
      <sheetData sheetId="1">
        <row r="20">
          <cell r="C20" t="str">
            <v>16/12/05</v>
          </cell>
        </row>
        <row r="22">
          <cell r="C22" t="str">
            <v>19/12/05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tionnel"/>
      <sheetName val="choix"/>
      <sheetName val="VS"/>
      <sheetName val="Ammo BB"/>
      <sheetName val="GNL"/>
      <sheetName val="Gangway"/>
      <sheetName val="VS export"/>
      <sheetName val="VS import"/>
      <sheetName val="NOR"/>
      <sheetName val="Fiche Données"/>
      <sheetName val="SOF tourbe"/>
      <sheetName val="SOF ROL"/>
      <sheetName val="D1 E&amp;S"/>
      <sheetName val="Interchange flux tiers"/>
      <sheetName val="Booking"/>
      <sheetName val="New D1"/>
      <sheetName val="Sof Tata"/>
      <sheetName val="Sof ammo yara import"/>
      <sheetName val="CSR"/>
      <sheetName val="Sof Eurafrique exp"/>
      <sheetName val="Sof Eurodocks"/>
      <sheetName val="Sof I&amp;E conventionnel"/>
      <sheetName val="SOF New Maritime"/>
      <sheetName val="Sof ammo import"/>
      <sheetName val="SOF 1"/>
      <sheetName val="SOF clinker"/>
      <sheetName val="SOF 2"/>
      <sheetName val="LOP"/>
      <sheetName val="Crew change"/>
      <sheetName val="Tech. Superintendents"/>
      <sheetName val="SOF export"/>
      <sheetName val="BL"/>
      <sheetName val="Cargo manifest"/>
      <sheetName val="SOF GNL import"/>
      <sheetName val="Stowage 1"/>
      <sheetName val="Stowage 2"/>
      <sheetName val="Stowage 3"/>
      <sheetName val="Stowage 4"/>
      <sheetName val="Stowage 5"/>
      <sheetName val="Stowage 7"/>
      <sheetName val="ship's bag receipt"/>
      <sheetName val="Letter of invitation"/>
      <sheetName val="Parcels"/>
      <sheetName val="OK to board"/>
      <sheetName val="CTM Euros"/>
      <sheetName val="CTM US dollars"/>
      <sheetName val="Decl CTM"/>
      <sheetName val="VL"/>
      <sheetName val="roro"/>
      <sheetName val="Courrier"/>
      <sheetName val="Sof Airbus"/>
      <sheetName val="Sof Conventionnel"/>
      <sheetName val="Commande Manut"/>
      <sheetName val="BL Tunis Scania (2)"/>
      <sheetName val="CM Tunis Scania (2)"/>
      <sheetName val="Terminal report"/>
      <sheetName val="Sof Dacia"/>
      <sheetName val="BL Hamburg"/>
      <sheetName val="BL  Pauillac"/>
      <sheetName val="BL Portbury ou Mostyn"/>
      <sheetName val="BL Cadiz"/>
      <sheetName val="CM Cadiz"/>
      <sheetName val="BL Naples"/>
      <sheetName val="CM Naples"/>
      <sheetName val="BL Naples Scania"/>
      <sheetName val="CM Naples Scania"/>
      <sheetName val="BL Tunis Scania"/>
      <sheetName val="CM Tunis Scania"/>
      <sheetName val="Cour Scania Tun"/>
      <sheetName val="BL Tanger Scania"/>
      <sheetName val="CM Tanger Scania"/>
      <sheetName val="Cour Scania Tan"/>
      <sheetName val="BL Tunis Aerolia"/>
      <sheetName val="CM Tunis Aerolia"/>
      <sheetName val="Agency Fee"/>
      <sheetName val="SOF SOUDE"/>
      <sheetName val="VL import"/>
      <sheetName val="SOF V. Liquide"/>
      <sheetName val="SOF VL export"/>
      <sheetName val="VL export"/>
      <sheetName val="DSM 1 "/>
      <sheetName val="DSM 2 "/>
      <sheetName val="DSM 3"/>
      <sheetName val="SOF EXXON"/>
      <sheetName val="SOF EXXON EXPORT"/>
      <sheetName val="SOF nextmaritime"/>
      <sheetName val="SOF nextmar export"/>
      <sheetName val="SOF GNL export"/>
      <sheetName val="Mobil GDF"/>
      <sheetName val="Courrier GDF"/>
      <sheetName val="ENV DA"/>
      <sheetName val="DA"/>
      <sheetName val="WM INVOICES"/>
      <sheetName val="PORT DUES"/>
      <sheetName val="PORT DUES worms"/>
      <sheetName val="AVOIR COURTAGE"/>
      <sheetName val="RESULT"/>
      <sheetName val="ENV DA N°2"/>
      <sheetName val="DA N°2"/>
      <sheetName val="WM INVOICES N°2"/>
      <sheetName val="FF Idea AP+"/>
      <sheetName val="CLEARANCE"/>
      <sheetName val="DA LDS"/>
      <sheetName val="ENV AVOIR"/>
      <sheetName val="AVOIR"/>
      <sheetName val="WM à MTTM"/>
      <sheetName val="Mate's receip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M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Q8">
            <v>0</v>
          </cell>
        </row>
        <row r="16">
          <cell r="L16">
            <v>1</v>
          </cell>
        </row>
      </sheetData>
      <sheetData sheetId="10"/>
      <sheetData sheetId="11"/>
      <sheetData sheetId="12"/>
      <sheetData sheetId="13"/>
      <sheetData sheetId="14"/>
      <sheetData sheetId="15">
        <row r="10">
          <cell r="G10" t="str">
            <v/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37">
          <cell r="F37">
            <v>0</v>
          </cell>
          <cell r="H37">
            <v>0</v>
          </cell>
          <cell r="K37">
            <v>0</v>
          </cell>
          <cell r="O37">
            <v>0</v>
          </cell>
          <cell r="R37">
            <v>0</v>
          </cell>
        </row>
        <row r="39">
          <cell r="H39">
            <v>0</v>
          </cell>
          <cell r="K39">
            <v>0</v>
          </cell>
        </row>
        <row r="41">
          <cell r="O41">
            <v>0</v>
          </cell>
          <cell r="R41">
            <v>0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21"/>
  <dimension ref="A1:P272"/>
  <sheetViews>
    <sheetView showGridLines="0" showZeros="0" zoomScale="115" zoomScaleNormal="115" workbookViewId="0">
      <selection activeCell="D24" sqref="D24:F24"/>
    </sheetView>
  </sheetViews>
  <sheetFormatPr baseColWidth="10" defaultRowHeight="12.75" x14ac:dyDescent="0.2"/>
  <cols>
    <col min="1" max="1" width="2.85546875" style="106" customWidth="1"/>
    <col min="2" max="2" width="6.42578125" style="106" customWidth="1"/>
    <col min="3" max="3" width="49.28515625" style="106" customWidth="1"/>
    <col min="4" max="4" width="7.7109375" style="106" customWidth="1"/>
    <col min="5" max="5" width="15.28515625" style="106" customWidth="1"/>
    <col min="6" max="6" width="14.7109375" style="106" customWidth="1"/>
    <col min="7" max="7" width="12" style="106" customWidth="1"/>
    <col min="8" max="8" width="4" style="106" customWidth="1"/>
    <col min="9" max="9" width="8" style="106" customWidth="1"/>
    <col min="10" max="10" width="7.140625" style="106" customWidth="1"/>
    <col min="11" max="11" width="6.85546875" style="48" customWidth="1"/>
    <col min="12" max="12" width="11.42578125" style="47"/>
    <col min="13" max="256" width="11.42578125" style="106"/>
    <col min="257" max="257" width="3.140625" style="106" customWidth="1"/>
    <col min="258" max="258" width="7.7109375" style="106" customWidth="1"/>
    <col min="259" max="259" width="49.28515625" style="106" customWidth="1"/>
    <col min="260" max="260" width="7.7109375" style="106" customWidth="1"/>
    <col min="261" max="261" width="15.28515625" style="106" customWidth="1"/>
    <col min="262" max="262" width="14.7109375" style="106" customWidth="1"/>
    <col min="263" max="263" width="12" style="106" customWidth="1"/>
    <col min="264" max="264" width="4.42578125" style="106" customWidth="1"/>
    <col min="265" max="265" width="8" style="106" customWidth="1"/>
    <col min="266" max="266" width="7.85546875" style="106" customWidth="1"/>
    <col min="267" max="267" width="7" style="106" customWidth="1"/>
    <col min="268" max="512" width="11.42578125" style="106"/>
    <col min="513" max="513" width="3.140625" style="106" customWidth="1"/>
    <col min="514" max="514" width="7.7109375" style="106" customWidth="1"/>
    <col min="515" max="515" width="49.28515625" style="106" customWidth="1"/>
    <col min="516" max="516" width="7.7109375" style="106" customWidth="1"/>
    <col min="517" max="517" width="15.28515625" style="106" customWidth="1"/>
    <col min="518" max="518" width="14.7109375" style="106" customWidth="1"/>
    <col min="519" max="519" width="12" style="106" customWidth="1"/>
    <col min="520" max="520" width="4.42578125" style="106" customWidth="1"/>
    <col min="521" max="521" width="8" style="106" customWidth="1"/>
    <col min="522" max="522" width="7.85546875" style="106" customWidth="1"/>
    <col min="523" max="523" width="7" style="106" customWidth="1"/>
    <col min="524" max="768" width="11.42578125" style="106"/>
    <col min="769" max="769" width="3.140625" style="106" customWidth="1"/>
    <col min="770" max="770" width="7.7109375" style="106" customWidth="1"/>
    <col min="771" max="771" width="49.28515625" style="106" customWidth="1"/>
    <col min="772" max="772" width="7.7109375" style="106" customWidth="1"/>
    <col min="773" max="773" width="15.28515625" style="106" customWidth="1"/>
    <col min="774" max="774" width="14.7109375" style="106" customWidth="1"/>
    <col min="775" max="775" width="12" style="106" customWidth="1"/>
    <col min="776" max="776" width="4.42578125" style="106" customWidth="1"/>
    <col min="777" max="777" width="8" style="106" customWidth="1"/>
    <col min="778" max="778" width="7.85546875" style="106" customWidth="1"/>
    <col min="779" max="779" width="7" style="106" customWidth="1"/>
    <col min="780" max="1024" width="11.42578125" style="106"/>
    <col min="1025" max="1025" width="3.140625" style="106" customWidth="1"/>
    <col min="1026" max="1026" width="7.7109375" style="106" customWidth="1"/>
    <col min="1027" max="1027" width="49.28515625" style="106" customWidth="1"/>
    <col min="1028" max="1028" width="7.7109375" style="106" customWidth="1"/>
    <col min="1029" max="1029" width="15.28515625" style="106" customWidth="1"/>
    <col min="1030" max="1030" width="14.7109375" style="106" customWidth="1"/>
    <col min="1031" max="1031" width="12" style="106" customWidth="1"/>
    <col min="1032" max="1032" width="4.42578125" style="106" customWidth="1"/>
    <col min="1033" max="1033" width="8" style="106" customWidth="1"/>
    <col min="1034" max="1034" width="7.85546875" style="106" customWidth="1"/>
    <col min="1035" max="1035" width="7" style="106" customWidth="1"/>
    <col min="1036" max="1280" width="11.42578125" style="106"/>
    <col min="1281" max="1281" width="3.140625" style="106" customWidth="1"/>
    <col min="1282" max="1282" width="7.7109375" style="106" customWidth="1"/>
    <col min="1283" max="1283" width="49.28515625" style="106" customWidth="1"/>
    <col min="1284" max="1284" width="7.7109375" style="106" customWidth="1"/>
    <col min="1285" max="1285" width="15.28515625" style="106" customWidth="1"/>
    <col min="1286" max="1286" width="14.7109375" style="106" customWidth="1"/>
    <col min="1287" max="1287" width="12" style="106" customWidth="1"/>
    <col min="1288" max="1288" width="4.42578125" style="106" customWidth="1"/>
    <col min="1289" max="1289" width="8" style="106" customWidth="1"/>
    <col min="1290" max="1290" width="7.85546875" style="106" customWidth="1"/>
    <col min="1291" max="1291" width="7" style="106" customWidth="1"/>
    <col min="1292" max="1536" width="11.42578125" style="106"/>
    <col min="1537" max="1537" width="3.140625" style="106" customWidth="1"/>
    <col min="1538" max="1538" width="7.7109375" style="106" customWidth="1"/>
    <col min="1539" max="1539" width="49.28515625" style="106" customWidth="1"/>
    <col min="1540" max="1540" width="7.7109375" style="106" customWidth="1"/>
    <col min="1541" max="1541" width="15.28515625" style="106" customWidth="1"/>
    <col min="1542" max="1542" width="14.7109375" style="106" customWidth="1"/>
    <col min="1543" max="1543" width="12" style="106" customWidth="1"/>
    <col min="1544" max="1544" width="4.42578125" style="106" customWidth="1"/>
    <col min="1545" max="1545" width="8" style="106" customWidth="1"/>
    <col min="1546" max="1546" width="7.85546875" style="106" customWidth="1"/>
    <col min="1547" max="1547" width="7" style="106" customWidth="1"/>
    <col min="1548" max="1792" width="11.42578125" style="106"/>
    <col min="1793" max="1793" width="3.140625" style="106" customWidth="1"/>
    <col min="1794" max="1794" width="7.7109375" style="106" customWidth="1"/>
    <col min="1795" max="1795" width="49.28515625" style="106" customWidth="1"/>
    <col min="1796" max="1796" width="7.7109375" style="106" customWidth="1"/>
    <col min="1797" max="1797" width="15.28515625" style="106" customWidth="1"/>
    <col min="1798" max="1798" width="14.7109375" style="106" customWidth="1"/>
    <col min="1799" max="1799" width="12" style="106" customWidth="1"/>
    <col min="1800" max="1800" width="4.42578125" style="106" customWidth="1"/>
    <col min="1801" max="1801" width="8" style="106" customWidth="1"/>
    <col min="1802" max="1802" width="7.85546875" style="106" customWidth="1"/>
    <col min="1803" max="1803" width="7" style="106" customWidth="1"/>
    <col min="1804" max="2048" width="11.42578125" style="106"/>
    <col min="2049" max="2049" width="3.140625" style="106" customWidth="1"/>
    <col min="2050" max="2050" width="7.7109375" style="106" customWidth="1"/>
    <col min="2051" max="2051" width="49.28515625" style="106" customWidth="1"/>
    <col min="2052" max="2052" width="7.7109375" style="106" customWidth="1"/>
    <col min="2053" max="2053" width="15.28515625" style="106" customWidth="1"/>
    <col min="2054" max="2054" width="14.7109375" style="106" customWidth="1"/>
    <col min="2055" max="2055" width="12" style="106" customWidth="1"/>
    <col min="2056" max="2056" width="4.42578125" style="106" customWidth="1"/>
    <col min="2057" max="2057" width="8" style="106" customWidth="1"/>
    <col min="2058" max="2058" width="7.85546875" style="106" customWidth="1"/>
    <col min="2059" max="2059" width="7" style="106" customWidth="1"/>
    <col min="2060" max="2304" width="11.42578125" style="106"/>
    <col min="2305" max="2305" width="3.140625" style="106" customWidth="1"/>
    <col min="2306" max="2306" width="7.7109375" style="106" customWidth="1"/>
    <col min="2307" max="2307" width="49.28515625" style="106" customWidth="1"/>
    <col min="2308" max="2308" width="7.7109375" style="106" customWidth="1"/>
    <col min="2309" max="2309" width="15.28515625" style="106" customWidth="1"/>
    <col min="2310" max="2310" width="14.7109375" style="106" customWidth="1"/>
    <col min="2311" max="2311" width="12" style="106" customWidth="1"/>
    <col min="2312" max="2312" width="4.42578125" style="106" customWidth="1"/>
    <col min="2313" max="2313" width="8" style="106" customWidth="1"/>
    <col min="2314" max="2314" width="7.85546875" style="106" customWidth="1"/>
    <col min="2315" max="2315" width="7" style="106" customWidth="1"/>
    <col min="2316" max="2560" width="11.42578125" style="106"/>
    <col min="2561" max="2561" width="3.140625" style="106" customWidth="1"/>
    <col min="2562" max="2562" width="7.7109375" style="106" customWidth="1"/>
    <col min="2563" max="2563" width="49.28515625" style="106" customWidth="1"/>
    <col min="2564" max="2564" width="7.7109375" style="106" customWidth="1"/>
    <col min="2565" max="2565" width="15.28515625" style="106" customWidth="1"/>
    <col min="2566" max="2566" width="14.7109375" style="106" customWidth="1"/>
    <col min="2567" max="2567" width="12" style="106" customWidth="1"/>
    <col min="2568" max="2568" width="4.42578125" style="106" customWidth="1"/>
    <col min="2569" max="2569" width="8" style="106" customWidth="1"/>
    <col min="2570" max="2570" width="7.85546875" style="106" customWidth="1"/>
    <col min="2571" max="2571" width="7" style="106" customWidth="1"/>
    <col min="2572" max="2816" width="11.42578125" style="106"/>
    <col min="2817" max="2817" width="3.140625" style="106" customWidth="1"/>
    <col min="2818" max="2818" width="7.7109375" style="106" customWidth="1"/>
    <col min="2819" max="2819" width="49.28515625" style="106" customWidth="1"/>
    <col min="2820" max="2820" width="7.7109375" style="106" customWidth="1"/>
    <col min="2821" max="2821" width="15.28515625" style="106" customWidth="1"/>
    <col min="2822" max="2822" width="14.7109375" style="106" customWidth="1"/>
    <col min="2823" max="2823" width="12" style="106" customWidth="1"/>
    <col min="2824" max="2824" width="4.42578125" style="106" customWidth="1"/>
    <col min="2825" max="2825" width="8" style="106" customWidth="1"/>
    <col min="2826" max="2826" width="7.85546875" style="106" customWidth="1"/>
    <col min="2827" max="2827" width="7" style="106" customWidth="1"/>
    <col min="2828" max="3072" width="11.42578125" style="106"/>
    <col min="3073" max="3073" width="3.140625" style="106" customWidth="1"/>
    <col min="3074" max="3074" width="7.7109375" style="106" customWidth="1"/>
    <col min="3075" max="3075" width="49.28515625" style="106" customWidth="1"/>
    <col min="3076" max="3076" width="7.7109375" style="106" customWidth="1"/>
    <col min="3077" max="3077" width="15.28515625" style="106" customWidth="1"/>
    <col min="3078" max="3078" width="14.7109375" style="106" customWidth="1"/>
    <col min="3079" max="3079" width="12" style="106" customWidth="1"/>
    <col min="3080" max="3080" width="4.42578125" style="106" customWidth="1"/>
    <col min="3081" max="3081" width="8" style="106" customWidth="1"/>
    <col min="3082" max="3082" width="7.85546875" style="106" customWidth="1"/>
    <col min="3083" max="3083" width="7" style="106" customWidth="1"/>
    <col min="3084" max="3328" width="11.42578125" style="106"/>
    <col min="3329" max="3329" width="3.140625" style="106" customWidth="1"/>
    <col min="3330" max="3330" width="7.7109375" style="106" customWidth="1"/>
    <col min="3331" max="3331" width="49.28515625" style="106" customWidth="1"/>
    <col min="3332" max="3332" width="7.7109375" style="106" customWidth="1"/>
    <col min="3333" max="3333" width="15.28515625" style="106" customWidth="1"/>
    <col min="3334" max="3334" width="14.7109375" style="106" customWidth="1"/>
    <col min="3335" max="3335" width="12" style="106" customWidth="1"/>
    <col min="3336" max="3336" width="4.42578125" style="106" customWidth="1"/>
    <col min="3337" max="3337" width="8" style="106" customWidth="1"/>
    <col min="3338" max="3338" width="7.85546875" style="106" customWidth="1"/>
    <col min="3339" max="3339" width="7" style="106" customWidth="1"/>
    <col min="3340" max="3584" width="11.42578125" style="106"/>
    <col min="3585" max="3585" width="3.140625" style="106" customWidth="1"/>
    <col min="3586" max="3586" width="7.7109375" style="106" customWidth="1"/>
    <col min="3587" max="3587" width="49.28515625" style="106" customWidth="1"/>
    <col min="3588" max="3588" width="7.7109375" style="106" customWidth="1"/>
    <col min="3589" max="3589" width="15.28515625" style="106" customWidth="1"/>
    <col min="3590" max="3590" width="14.7109375" style="106" customWidth="1"/>
    <col min="3591" max="3591" width="12" style="106" customWidth="1"/>
    <col min="3592" max="3592" width="4.42578125" style="106" customWidth="1"/>
    <col min="3593" max="3593" width="8" style="106" customWidth="1"/>
    <col min="3594" max="3594" width="7.85546875" style="106" customWidth="1"/>
    <col min="3595" max="3595" width="7" style="106" customWidth="1"/>
    <col min="3596" max="3840" width="11.42578125" style="106"/>
    <col min="3841" max="3841" width="3.140625" style="106" customWidth="1"/>
    <col min="3842" max="3842" width="7.7109375" style="106" customWidth="1"/>
    <col min="3843" max="3843" width="49.28515625" style="106" customWidth="1"/>
    <col min="3844" max="3844" width="7.7109375" style="106" customWidth="1"/>
    <col min="3845" max="3845" width="15.28515625" style="106" customWidth="1"/>
    <col min="3846" max="3846" width="14.7109375" style="106" customWidth="1"/>
    <col min="3847" max="3847" width="12" style="106" customWidth="1"/>
    <col min="3848" max="3848" width="4.42578125" style="106" customWidth="1"/>
    <col min="3849" max="3849" width="8" style="106" customWidth="1"/>
    <col min="3850" max="3850" width="7.85546875" style="106" customWidth="1"/>
    <col min="3851" max="3851" width="7" style="106" customWidth="1"/>
    <col min="3852" max="4096" width="11.42578125" style="106"/>
    <col min="4097" max="4097" width="3.140625" style="106" customWidth="1"/>
    <col min="4098" max="4098" width="7.7109375" style="106" customWidth="1"/>
    <col min="4099" max="4099" width="49.28515625" style="106" customWidth="1"/>
    <col min="4100" max="4100" width="7.7109375" style="106" customWidth="1"/>
    <col min="4101" max="4101" width="15.28515625" style="106" customWidth="1"/>
    <col min="4102" max="4102" width="14.7109375" style="106" customWidth="1"/>
    <col min="4103" max="4103" width="12" style="106" customWidth="1"/>
    <col min="4104" max="4104" width="4.42578125" style="106" customWidth="1"/>
    <col min="4105" max="4105" width="8" style="106" customWidth="1"/>
    <col min="4106" max="4106" width="7.85546875" style="106" customWidth="1"/>
    <col min="4107" max="4107" width="7" style="106" customWidth="1"/>
    <col min="4108" max="4352" width="11.42578125" style="106"/>
    <col min="4353" max="4353" width="3.140625" style="106" customWidth="1"/>
    <col min="4354" max="4354" width="7.7109375" style="106" customWidth="1"/>
    <col min="4355" max="4355" width="49.28515625" style="106" customWidth="1"/>
    <col min="4356" max="4356" width="7.7109375" style="106" customWidth="1"/>
    <col min="4357" max="4357" width="15.28515625" style="106" customWidth="1"/>
    <col min="4358" max="4358" width="14.7109375" style="106" customWidth="1"/>
    <col min="4359" max="4359" width="12" style="106" customWidth="1"/>
    <col min="4360" max="4360" width="4.42578125" style="106" customWidth="1"/>
    <col min="4361" max="4361" width="8" style="106" customWidth="1"/>
    <col min="4362" max="4362" width="7.85546875" style="106" customWidth="1"/>
    <col min="4363" max="4363" width="7" style="106" customWidth="1"/>
    <col min="4364" max="4608" width="11.42578125" style="106"/>
    <col min="4609" max="4609" width="3.140625" style="106" customWidth="1"/>
    <col min="4610" max="4610" width="7.7109375" style="106" customWidth="1"/>
    <col min="4611" max="4611" width="49.28515625" style="106" customWidth="1"/>
    <col min="4612" max="4612" width="7.7109375" style="106" customWidth="1"/>
    <col min="4613" max="4613" width="15.28515625" style="106" customWidth="1"/>
    <col min="4614" max="4614" width="14.7109375" style="106" customWidth="1"/>
    <col min="4615" max="4615" width="12" style="106" customWidth="1"/>
    <col min="4616" max="4616" width="4.42578125" style="106" customWidth="1"/>
    <col min="4617" max="4617" width="8" style="106" customWidth="1"/>
    <col min="4618" max="4618" width="7.85546875" style="106" customWidth="1"/>
    <col min="4619" max="4619" width="7" style="106" customWidth="1"/>
    <col min="4620" max="4864" width="11.42578125" style="106"/>
    <col min="4865" max="4865" width="3.140625" style="106" customWidth="1"/>
    <col min="4866" max="4866" width="7.7109375" style="106" customWidth="1"/>
    <col min="4867" max="4867" width="49.28515625" style="106" customWidth="1"/>
    <col min="4868" max="4868" width="7.7109375" style="106" customWidth="1"/>
    <col min="4869" max="4869" width="15.28515625" style="106" customWidth="1"/>
    <col min="4870" max="4870" width="14.7109375" style="106" customWidth="1"/>
    <col min="4871" max="4871" width="12" style="106" customWidth="1"/>
    <col min="4872" max="4872" width="4.42578125" style="106" customWidth="1"/>
    <col min="4873" max="4873" width="8" style="106" customWidth="1"/>
    <col min="4874" max="4874" width="7.85546875" style="106" customWidth="1"/>
    <col min="4875" max="4875" width="7" style="106" customWidth="1"/>
    <col min="4876" max="5120" width="11.42578125" style="106"/>
    <col min="5121" max="5121" width="3.140625" style="106" customWidth="1"/>
    <col min="5122" max="5122" width="7.7109375" style="106" customWidth="1"/>
    <col min="5123" max="5123" width="49.28515625" style="106" customWidth="1"/>
    <col min="5124" max="5124" width="7.7109375" style="106" customWidth="1"/>
    <col min="5125" max="5125" width="15.28515625" style="106" customWidth="1"/>
    <col min="5126" max="5126" width="14.7109375" style="106" customWidth="1"/>
    <col min="5127" max="5127" width="12" style="106" customWidth="1"/>
    <col min="5128" max="5128" width="4.42578125" style="106" customWidth="1"/>
    <col min="5129" max="5129" width="8" style="106" customWidth="1"/>
    <col min="5130" max="5130" width="7.85546875" style="106" customWidth="1"/>
    <col min="5131" max="5131" width="7" style="106" customWidth="1"/>
    <col min="5132" max="5376" width="11.42578125" style="106"/>
    <col min="5377" max="5377" width="3.140625" style="106" customWidth="1"/>
    <col min="5378" max="5378" width="7.7109375" style="106" customWidth="1"/>
    <col min="5379" max="5379" width="49.28515625" style="106" customWidth="1"/>
    <col min="5380" max="5380" width="7.7109375" style="106" customWidth="1"/>
    <col min="5381" max="5381" width="15.28515625" style="106" customWidth="1"/>
    <col min="5382" max="5382" width="14.7109375" style="106" customWidth="1"/>
    <col min="5383" max="5383" width="12" style="106" customWidth="1"/>
    <col min="5384" max="5384" width="4.42578125" style="106" customWidth="1"/>
    <col min="5385" max="5385" width="8" style="106" customWidth="1"/>
    <col min="5386" max="5386" width="7.85546875" style="106" customWidth="1"/>
    <col min="5387" max="5387" width="7" style="106" customWidth="1"/>
    <col min="5388" max="5632" width="11.42578125" style="106"/>
    <col min="5633" max="5633" width="3.140625" style="106" customWidth="1"/>
    <col min="5634" max="5634" width="7.7109375" style="106" customWidth="1"/>
    <col min="5635" max="5635" width="49.28515625" style="106" customWidth="1"/>
    <col min="5636" max="5636" width="7.7109375" style="106" customWidth="1"/>
    <col min="5637" max="5637" width="15.28515625" style="106" customWidth="1"/>
    <col min="5638" max="5638" width="14.7109375" style="106" customWidth="1"/>
    <col min="5639" max="5639" width="12" style="106" customWidth="1"/>
    <col min="5640" max="5640" width="4.42578125" style="106" customWidth="1"/>
    <col min="5641" max="5641" width="8" style="106" customWidth="1"/>
    <col min="5642" max="5642" width="7.85546875" style="106" customWidth="1"/>
    <col min="5643" max="5643" width="7" style="106" customWidth="1"/>
    <col min="5644" max="5888" width="11.42578125" style="106"/>
    <col min="5889" max="5889" width="3.140625" style="106" customWidth="1"/>
    <col min="5890" max="5890" width="7.7109375" style="106" customWidth="1"/>
    <col min="5891" max="5891" width="49.28515625" style="106" customWidth="1"/>
    <col min="5892" max="5892" width="7.7109375" style="106" customWidth="1"/>
    <col min="5893" max="5893" width="15.28515625" style="106" customWidth="1"/>
    <col min="5894" max="5894" width="14.7109375" style="106" customWidth="1"/>
    <col min="5895" max="5895" width="12" style="106" customWidth="1"/>
    <col min="5896" max="5896" width="4.42578125" style="106" customWidth="1"/>
    <col min="5897" max="5897" width="8" style="106" customWidth="1"/>
    <col min="5898" max="5898" width="7.85546875" style="106" customWidth="1"/>
    <col min="5899" max="5899" width="7" style="106" customWidth="1"/>
    <col min="5900" max="6144" width="11.42578125" style="106"/>
    <col min="6145" max="6145" width="3.140625" style="106" customWidth="1"/>
    <col min="6146" max="6146" width="7.7109375" style="106" customWidth="1"/>
    <col min="6147" max="6147" width="49.28515625" style="106" customWidth="1"/>
    <col min="6148" max="6148" width="7.7109375" style="106" customWidth="1"/>
    <col min="6149" max="6149" width="15.28515625" style="106" customWidth="1"/>
    <col min="6150" max="6150" width="14.7109375" style="106" customWidth="1"/>
    <col min="6151" max="6151" width="12" style="106" customWidth="1"/>
    <col min="6152" max="6152" width="4.42578125" style="106" customWidth="1"/>
    <col min="6153" max="6153" width="8" style="106" customWidth="1"/>
    <col min="6154" max="6154" width="7.85546875" style="106" customWidth="1"/>
    <col min="6155" max="6155" width="7" style="106" customWidth="1"/>
    <col min="6156" max="6400" width="11.42578125" style="106"/>
    <col min="6401" max="6401" width="3.140625" style="106" customWidth="1"/>
    <col min="6402" max="6402" width="7.7109375" style="106" customWidth="1"/>
    <col min="6403" max="6403" width="49.28515625" style="106" customWidth="1"/>
    <col min="6404" max="6404" width="7.7109375" style="106" customWidth="1"/>
    <col min="6405" max="6405" width="15.28515625" style="106" customWidth="1"/>
    <col min="6406" max="6406" width="14.7109375" style="106" customWidth="1"/>
    <col min="6407" max="6407" width="12" style="106" customWidth="1"/>
    <col min="6408" max="6408" width="4.42578125" style="106" customWidth="1"/>
    <col min="6409" max="6409" width="8" style="106" customWidth="1"/>
    <col min="6410" max="6410" width="7.85546875" style="106" customWidth="1"/>
    <col min="6411" max="6411" width="7" style="106" customWidth="1"/>
    <col min="6412" max="6656" width="11.42578125" style="106"/>
    <col min="6657" max="6657" width="3.140625" style="106" customWidth="1"/>
    <col min="6658" max="6658" width="7.7109375" style="106" customWidth="1"/>
    <col min="6659" max="6659" width="49.28515625" style="106" customWidth="1"/>
    <col min="6660" max="6660" width="7.7109375" style="106" customWidth="1"/>
    <col min="6661" max="6661" width="15.28515625" style="106" customWidth="1"/>
    <col min="6662" max="6662" width="14.7109375" style="106" customWidth="1"/>
    <col min="6663" max="6663" width="12" style="106" customWidth="1"/>
    <col min="6664" max="6664" width="4.42578125" style="106" customWidth="1"/>
    <col min="6665" max="6665" width="8" style="106" customWidth="1"/>
    <col min="6666" max="6666" width="7.85546875" style="106" customWidth="1"/>
    <col min="6667" max="6667" width="7" style="106" customWidth="1"/>
    <col min="6668" max="6912" width="11.42578125" style="106"/>
    <col min="6913" max="6913" width="3.140625" style="106" customWidth="1"/>
    <col min="6914" max="6914" width="7.7109375" style="106" customWidth="1"/>
    <col min="6915" max="6915" width="49.28515625" style="106" customWidth="1"/>
    <col min="6916" max="6916" width="7.7109375" style="106" customWidth="1"/>
    <col min="6917" max="6917" width="15.28515625" style="106" customWidth="1"/>
    <col min="6918" max="6918" width="14.7109375" style="106" customWidth="1"/>
    <col min="6919" max="6919" width="12" style="106" customWidth="1"/>
    <col min="6920" max="6920" width="4.42578125" style="106" customWidth="1"/>
    <col min="6921" max="6921" width="8" style="106" customWidth="1"/>
    <col min="6922" max="6922" width="7.85546875" style="106" customWidth="1"/>
    <col min="6923" max="6923" width="7" style="106" customWidth="1"/>
    <col min="6924" max="7168" width="11.42578125" style="106"/>
    <col min="7169" max="7169" width="3.140625" style="106" customWidth="1"/>
    <col min="7170" max="7170" width="7.7109375" style="106" customWidth="1"/>
    <col min="7171" max="7171" width="49.28515625" style="106" customWidth="1"/>
    <col min="7172" max="7172" width="7.7109375" style="106" customWidth="1"/>
    <col min="7173" max="7173" width="15.28515625" style="106" customWidth="1"/>
    <col min="7174" max="7174" width="14.7109375" style="106" customWidth="1"/>
    <col min="7175" max="7175" width="12" style="106" customWidth="1"/>
    <col min="7176" max="7176" width="4.42578125" style="106" customWidth="1"/>
    <col min="7177" max="7177" width="8" style="106" customWidth="1"/>
    <col min="7178" max="7178" width="7.85546875" style="106" customWidth="1"/>
    <col min="7179" max="7179" width="7" style="106" customWidth="1"/>
    <col min="7180" max="7424" width="11.42578125" style="106"/>
    <col min="7425" max="7425" width="3.140625" style="106" customWidth="1"/>
    <col min="7426" max="7426" width="7.7109375" style="106" customWidth="1"/>
    <col min="7427" max="7427" width="49.28515625" style="106" customWidth="1"/>
    <col min="7428" max="7428" width="7.7109375" style="106" customWidth="1"/>
    <col min="7429" max="7429" width="15.28515625" style="106" customWidth="1"/>
    <col min="7430" max="7430" width="14.7109375" style="106" customWidth="1"/>
    <col min="7431" max="7431" width="12" style="106" customWidth="1"/>
    <col min="7432" max="7432" width="4.42578125" style="106" customWidth="1"/>
    <col min="7433" max="7433" width="8" style="106" customWidth="1"/>
    <col min="7434" max="7434" width="7.85546875" style="106" customWidth="1"/>
    <col min="7435" max="7435" width="7" style="106" customWidth="1"/>
    <col min="7436" max="7680" width="11.42578125" style="106"/>
    <col min="7681" max="7681" width="3.140625" style="106" customWidth="1"/>
    <col min="7682" max="7682" width="7.7109375" style="106" customWidth="1"/>
    <col min="7683" max="7683" width="49.28515625" style="106" customWidth="1"/>
    <col min="7684" max="7684" width="7.7109375" style="106" customWidth="1"/>
    <col min="7685" max="7685" width="15.28515625" style="106" customWidth="1"/>
    <col min="7686" max="7686" width="14.7109375" style="106" customWidth="1"/>
    <col min="7687" max="7687" width="12" style="106" customWidth="1"/>
    <col min="7688" max="7688" width="4.42578125" style="106" customWidth="1"/>
    <col min="7689" max="7689" width="8" style="106" customWidth="1"/>
    <col min="7690" max="7690" width="7.85546875" style="106" customWidth="1"/>
    <col min="7691" max="7691" width="7" style="106" customWidth="1"/>
    <col min="7692" max="7936" width="11.42578125" style="106"/>
    <col min="7937" max="7937" width="3.140625" style="106" customWidth="1"/>
    <col min="7938" max="7938" width="7.7109375" style="106" customWidth="1"/>
    <col min="7939" max="7939" width="49.28515625" style="106" customWidth="1"/>
    <col min="7940" max="7940" width="7.7109375" style="106" customWidth="1"/>
    <col min="7941" max="7941" width="15.28515625" style="106" customWidth="1"/>
    <col min="7942" max="7942" width="14.7109375" style="106" customWidth="1"/>
    <col min="7943" max="7943" width="12" style="106" customWidth="1"/>
    <col min="7944" max="7944" width="4.42578125" style="106" customWidth="1"/>
    <col min="7945" max="7945" width="8" style="106" customWidth="1"/>
    <col min="7946" max="7946" width="7.85546875" style="106" customWidth="1"/>
    <col min="7947" max="7947" width="7" style="106" customWidth="1"/>
    <col min="7948" max="8192" width="11.42578125" style="106"/>
    <col min="8193" max="8193" width="3.140625" style="106" customWidth="1"/>
    <col min="8194" max="8194" width="7.7109375" style="106" customWidth="1"/>
    <col min="8195" max="8195" width="49.28515625" style="106" customWidth="1"/>
    <col min="8196" max="8196" width="7.7109375" style="106" customWidth="1"/>
    <col min="8197" max="8197" width="15.28515625" style="106" customWidth="1"/>
    <col min="8198" max="8198" width="14.7109375" style="106" customWidth="1"/>
    <col min="8199" max="8199" width="12" style="106" customWidth="1"/>
    <col min="8200" max="8200" width="4.42578125" style="106" customWidth="1"/>
    <col min="8201" max="8201" width="8" style="106" customWidth="1"/>
    <col min="8202" max="8202" width="7.85546875" style="106" customWidth="1"/>
    <col min="8203" max="8203" width="7" style="106" customWidth="1"/>
    <col min="8204" max="8448" width="11.42578125" style="106"/>
    <col min="8449" max="8449" width="3.140625" style="106" customWidth="1"/>
    <col min="8450" max="8450" width="7.7109375" style="106" customWidth="1"/>
    <col min="8451" max="8451" width="49.28515625" style="106" customWidth="1"/>
    <col min="8452" max="8452" width="7.7109375" style="106" customWidth="1"/>
    <col min="8453" max="8453" width="15.28515625" style="106" customWidth="1"/>
    <col min="8454" max="8454" width="14.7109375" style="106" customWidth="1"/>
    <col min="8455" max="8455" width="12" style="106" customWidth="1"/>
    <col min="8456" max="8456" width="4.42578125" style="106" customWidth="1"/>
    <col min="8457" max="8457" width="8" style="106" customWidth="1"/>
    <col min="8458" max="8458" width="7.85546875" style="106" customWidth="1"/>
    <col min="8459" max="8459" width="7" style="106" customWidth="1"/>
    <col min="8460" max="8704" width="11.42578125" style="106"/>
    <col min="8705" max="8705" width="3.140625" style="106" customWidth="1"/>
    <col min="8706" max="8706" width="7.7109375" style="106" customWidth="1"/>
    <col min="8707" max="8707" width="49.28515625" style="106" customWidth="1"/>
    <col min="8708" max="8708" width="7.7109375" style="106" customWidth="1"/>
    <col min="8709" max="8709" width="15.28515625" style="106" customWidth="1"/>
    <col min="8710" max="8710" width="14.7109375" style="106" customWidth="1"/>
    <col min="8711" max="8711" width="12" style="106" customWidth="1"/>
    <col min="8712" max="8712" width="4.42578125" style="106" customWidth="1"/>
    <col min="8713" max="8713" width="8" style="106" customWidth="1"/>
    <col min="8714" max="8714" width="7.85546875" style="106" customWidth="1"/>
    <col min="8715" max="8715" width="7" style="106" customWidth="1"/>
    <col min="8716" max="8960" width="11.42578125" style="106"/>
    <col min="8961" max="8961" width="3.140625" style="106" customWidth="1"/>
    <col min="8962" max="8962" width="7.7109375" style="106" customWidth="1"/>
    <col min="8963" max="8963" width="49.28515625" style="106" customWidth="1"/>
    <col min="8964" max="8964" width="7.7109375" style="106" customWidth="1"/>
    <col min="8965" max="8965" width="15.28515625" style="106" customWidth="1"/>
    <col min="8966" max="8966" width="14.7109375" style="106" customWidth="1"/>
    <col min="8967" max="8967" width="12" style="106" customWidth="1"/>
    <col min="8968" max="8968" width="4.42578125" style="106" customWidth="1"/>
    <col min="8969" max="8969" width="8" style="106" customWidth="1"/>
    <col min="8970" max="8970" width="7.85546875" style="106" customWidth="1"/>
    <col min="8971" max="8971" width="7" style="106" customWidth="1"/>
    <col min="8972" max="9216" width="11.42578125" style="106"/>
    <col min="9217" max="9217" width="3.140625" style="106" customWidth="1"/>
    <col min="9218" max="9218" width="7.7109375" style="106" customWidth="1"/>
    <col min="9219" max="9219" width="49.28515625" style="106" customWidth="1"/>
    <col min="9220" max="9220" width="7.7109375" style="106" customWidth="1"/>
    <col min="9221" max="9221" width="15.28515625" style="106" customWidth="1"/>
    <col min="9222" max="9222" width="14.7109375" style="106" customWidth="1"/>
    <col min="9223" max="9223" width="12" style="106" customWidth="1"/>
    <col min="9224" max="9224" width="4.42578125" style="106" customWidth="1"/>
    <col min="9225" max="9225" width="8" style="106" customWidth="1"/>
    <col min="9226" max="9226" width="7.85546875" style="106" customWidth="1"/>
    <col min="9227" max="9227" width="7" style="106" customWidth="1"/>
    <col min="9228" max="9472" width="11.42578125" style="106"/>
    <col min="9473" max="9473" width="3.140625" style="106" customWidth="1"/>
    <col min="9474" max="9474" width="7.7109375" style="106" customWidth="1"/>
    <col min="9475" max="9475" width="49.28515625" style="106" customWidth="1"/>
    <col min="9476" max="9476" width="7.7109375" style="106" customWidth="1"/>
    <col min="9477" max="9477" width="15.28515625" style="106" customWidth="1"/>
    <col min="9478" max="9478" width="14.7109375" style="106" customWidth="1"/>
    <col min="9479" max="9479" width="12" style="106" customWidth="1"/>
    <col min="9480" max="9480" width="4.42578125" style="106" customWidth="1"/>
    <col min="9481" max="9481" width="8" style="106" customWidth="1"/>
    <col min="9482" max="9482" width="7.85546875" style="106" customWidth="1"/>
    <col min="9483" max="9483" width="7" style="106" customWidth="1"/>
    <col min="9484" max="9728" width="11.42578125" style="106"/>
    <col min="9729" max="9729" width="3.140625" style="106" customWidth="1"/>
    <col min="9730" max="9730" width="7.7109375" style="106" customWidth="1"/>
    <col min="9731" max="9731" width="49.28515625" style="106" customWidth="1"/>
    <col min="9732" max="9732" width="7.7109375" style="106" customWidth="1"/>
    <col min="9733" max="9733" width="15.28515625" style="106" customWidth="1"/>
    <col min="9734" max="9734" width="14.7109375" style="106" customWidth="1"/>
    <col min="9735" max="9735" width="12" style="106" customWidth="1"/>
    <col min="9736" max="9736" width="4.42578125" style="106" customWidth="1"/>
    <col min="9737" max="9737" width="8" style="106" customWidth="1"/>
    <col min="9738" max="9738" width="7.85546875" style="106" customWidth="1"/>
    <col min="9739" max="9739" width="7" style="106" customWidth="1"/>
    <col min="9740" max="9984" width="11.42578125" style="106"/>
    <col min="9985" max="9985" width="3.140625" style="106" customWidth="1"/>
    <col min="9986" max="9986" width="7.7109375" style="106" customWidth="1"/>
    <col min="9987" max="9987" width="49.28515625" style="106" customWidth="1"/>
    <col min="9988" max="9988" width="7.7109375" style="106" customWidth="1"/>
    <col min="9989" max="9989" width="15.28515625" style="106" customWidth="1"/>
    <col min="9990" max="9990" width="14.7109375" style="106" customWidth="1"/>
    <col min="9991" max="9991" width="12" style="106" customWidth="1"/>
    <col min="9992" max="9992" width="4.42578125" style="106" customWidth="1"/>
    <col min="9993" max="9993" width="8" style="106" customWidth="1"/>
    <col min="9994" max="9994" width="7.85546875" style="106" customWidth="1"/>
    <col min="9995" max="9995" width="7" style="106" customWidth="1"/>
    <col min="9996" max="10240" width="11.42578125" style="106"/>
    <col min="10241" max="10241" width="3.140625" style="106" customWidth="1"/>
    <col min="10242" max="10242" width="7.7109375" style="106" customWidth="1"/>
    <col min="10243" max="10243" width="49.28515625" style="106" customWidth="1"/>
    <col min="10244" max="10244" width="7.7109375" style="106" customWidth="1"/>
    <col min="10245" max="10245" width="15.28515625" style="106" customWidth="1"/>
    <col min="10246" max="10246" width="14.7109375" style="106" customWidth="1"/>
    <col min="10247" max="10247" width="12" style="106" customWidth="1"/>
    <col min="10248" max="10248" width="4.42578125" style="106" customWidth="1"/>
    <col min="10249" max="10249" width="8" style="106" customWidth="1"/>
    <col min="10250" max="10250" width="7.85546875" style="106" customWidth="1"/>
    <col min="10251" max="10251" width="7" style="106" customWidth="1"/>
    <col min="10252" max="10496" width="11.42578125" style="106"/>
    <col min="10497" max="10497" width="3.140625" style="106" customWidth="1"/>
    <col min="10498" max="10498" width="7.7109375" style="106" customWidth="1"/>
    <col min="10499" max="10499" width="49.28515625" style="106" customWidth="1"/>
    <col min="10500" max="10500" width="7.7109375" style="106" customWidth="1"/>
    <col min="10501" max="10501" width="15.28515625" style="106" customWidth="1"/>
    <col min="10502" max="10502" width="14.7109375" style="106" customWidth="1"/>
    <col min="10503" max="10503" width="12" style="106" customWidth="1"/>
    <col min="10504" max="10504" width="4.42578125" style="106" customWidth="1"/>
    <col min="10505" max="10505" width="8" style="106" customWidth="1"/>
    <col min="10506" max="10506" width="7.85546875" style="106" customWidth="1"/>
    <col min="10507" max="10507" width="7" style="106" customWidth="1"/>
    <col min="10508" max="10752" width="11.42578125" style="106"/>
    <col min="10753" max="10753" width="3.140625" style="106" customWidth="1"/>
    <col min="10754" max="10754" width="7.7109375" style="106" customWidth="1"/>
    <col min="10755" max="10755" width="49.28515625" style="106" customWidth="1"/>
    <col min="10756" max="10756" width="7.7109375" style="106" customWidth="1"/>
    <col min="10757" max="10757" width="15.28515625" style="106" customWidth="1"/>
    <col min="10758" max="10758" width="14.7109375" style="106" customWidth="1"/>
    <col min="10759" max="10759" width="12" style="106" customWidth="1"/>
    <col min="10760" max="10760" width="4.42578125" style="106" customWidth="1"/>
    <col min="10761" max="10761" width="8" style="106" customWidth="1"/>
    <col min="10762" max="10762" width="7.85546875" style="106" customWidth="1"/>
    <col min="10763" max="10763" width="7" style="106" customWidth="1"/>
    <col min="10764" max="11008" width="11.42578125" style="106"/>
    <col min="11009" max="11009" width="3.140625" style="106" customWidth="1"/>
    <col min="11010" max="11010" width="7.7109375" style="106" customWidth="1"/>
    <col min="11011" max="11011" width="49.28515625" style="106" customWidth="1"/>
    <col min="11012" max="11012" width="7.7109375" style="106" customWidth="1"/>
    <col min="11013" max="11013" width="15.28515625" style="106" customWidth="1"/>
    <col min="11014" max="11014" width="14.7109375" style="106" customWidth="1"/>
    <col min="11015" max="11015" width="12" style="106" customWidth="1"/>
    <col min="11016" max="11016" width="4.42578125" style="106" customWidth="1"/>
    <col min="11017" max="11017" width="8" style="106" customWidth="1"/>
    <col min="11018" max="11018" width="7.85546875" style="106" customWidth="1"/>
    <col min="11019" max="11019" width="7" style="106" customWidth="1"/>
    <col min="11020" max="11264" width="11.42578125" style="106"/>
    <col min="11265" max="11265" width="3.140625" style="106" customWidth="1"/>
    <col min="11266" max="11266" width="7.7109375" style="106" customWidth="1"/>
    <col min="11267" max="11267" width="49.28515625" style="106" customWidth="1"/>
    <col min="11268" max="11268" width="7.7109375" style="106" customWidth="1"/>
    <col min="11269" max="11269" width="15.28515625" style="106" customWidth="1"/>
    <col min="11270" max="11270" width="14.7109375" style="106" customWidth="1"/>
    <col min="11271" max="11271" width="12" style="106" customWidth="1"/>
    <col min="11272" max="11272" width="4.42578125" style="106" customWidth="1"/>
    <col min="11273" max="11273" width="8" style="106" customWidth="1"/>
    <col min="11274" max="11274" width="7.85546875" style="106" customWidth="1"/>
    <col min="11275" max="11275" width="7" style="106" customWidth="1"/>
    <col min="11276" max="11520" width="11.42578125" style="106"/>
    <col min="11521" max="11521" width="3.140625" style="106" customWidth="1"/>
    <col min="11522" max="11522" width="7.7109375" style="106" customWidth="1"/>
    <col min="11523" max="11523" width="49.28515625" style="106" customWidth="1"/>
    <col min="11524" max="11524" width="7.7109375" style="106" customWidth="1"/>
    <col min="11525" max="11525" width="15.28515625" style="106" customWidth="1"/>
    <col min="11526" max="11526" width="14.7109375" style="106" customWidth="1"/>
    <col min="11527" max="11527" width="12" style="106" customWidth="1"/>
    <col min="11528" max="11528" width="4.42578125" style="106" customWidth="1"/>
    <col min="11529" max="11529" width="8" style="106" customWidth="1"/>
    <col min="11530" max="11530" width="7.85546875" style="106" customWidth="1"/>
    <col min="11531" max="11531" width="7" style="106" customWidth="1"/>
    <col min="11532" max="11776" width="11.42578125" style="106"/>
    <col min="11777" max="11777" width="3.140625" style="106" customWidth="1"/>
    <col min="11778" max="11778" width="7.7109375" style="106" customWidth="1"/>
    <col min="11779" max="11779" width="49.28515625" style="106" customWidth="1"/>
    <col min="11780" max="11780" width="7.7109375" style="106" customWidth="1"/>
    <col min="11781" max="11781" width="15.28515625" style="106" customWidth="1"/>
    <col min="11782" max="11782" width="14.7109375" style="106" customWidth="1"/>
    <col min="11783" max="11783" width="12" style="106" customWidth="1"/>
    <col min="11784" max="11784" width="4.42578125" style="106" customWidth="1"/>
    <col min="11785" max="11785" width="8" style="106" customWidth="1"/>
    <col min="11786" max="11786" width="7.85546875" style="106" customWidth="1"/>
    <col min="11787" max="11787" width="7" style="106" customWidth="1"/>
    <col min="11788" max="12032" width="11.42578125" style="106"/>
    <col min="12033" max="12033" width="3.140625" style="106" customWidth="1"/>
    <col min="12034" max="12034" width="7.7109375" style="106" customWidth="1"/>
    <col min="12035" max="12035" width="49.28515625" style="106" customWidth="1"/>
    <col min="12036" max="12036" width="7.7109375" style="106" customWidth="1"/>
    <col min="12037" max="12037" width="15.28515625" style="106" customWidth="1"/>
    <col min="12038" max="12038" width="14.7109375" style="106" customWidth="1"/>
    <col min="12039" max="12039" width="12" style="106" customWidth="1"/>
    <col min="12040" max="12040" width="4.42578125" style="106" customWidth="1"/>
    <col min="12041" max="12041" width="8" style="106" customWidth="1"/>
    <col min="12042" max="12042" width="7.85546875" style="106" customWidth="1"/>
    <col min="12043" max="12043" width="7" style="106" customWidth="1"/>
    <col min="12044" max="12288" width="11.42578125" style="106"/>
    <col min="12289" max="12289" width="3.140625" style="106" customWidth="1"/>
    <col min="12290" max="12290" width="7.7109375" style="106" customWidth="1"/>
    <col min="12291" max="12291" width="49.28515625" style="106" customWidth="1"/>
    <col min="12292" max="12292" width="7.7109375" style="106" customWidth="1"/>
    <col min="12293" max="12293" width="15.28515625" style="106" customWidth="1"/>
    <col min="12294" max="12294" width="14.7109375" style="106" customWidth="1"/>
    <col min="12295" max="12295" width="12" style="106" customWidth="1"/>
    <col min="12296" max="12296" width="4.42578125" style="106" customWidth="1"/>
    <col min="12297" max="12297" width="8" style="106" customWidth="1"/>
    <col min="12298" max="12298" width="7.85546875" style="106" customWidth="1"/>
    <col min="12299" max="12299" width="7" style="106" customWidth="1"/>
    <col min="12300" max="12544" width="11.42578125" style="106"/>
    <col min="12545" max="12545" width="3.140625" style="106" customWidth="1"/>
    <col min="12546" max="12546" width="7.7109375" style="106" customWidth="1"/>
    <col min="12547" max="12547" width="49.28515625" style="106" customWidth="1"/>
    <col min="12548" max="12548" width="7.7109375" style="106" customWidth="1"/>
    <col min="12549" max="12549" width="15.28515625" style="106" customWidth="1"/>
    <col min="12550" max="12550" width="14.7109375" style="106" customWidth="1"/>
    <col min="12551" max="12551" width="12" style="106" customWidth="1"/>
    <col min="12552" max="12552" width="4.42578125" style="106" customWidth="1"/>
    <col min="12553" max="12553" width="8" style="106" customWidth="1"/>
    <col min="12554" max="12554" width="7.85546875" style="106" customWidth="1"/>
    <col min="12555" max="12555" width="7" style="106" customWidth="1"/>
    <col min="12556" max="12800" width="11.42578125" style="106"/>
    <col min="12801" max="12801" width="3.140625" style="106" customWidth="1"/>
    <col min="12802" max="12802" width="7.7109375" style="106" customWidth="1"/>
    <col min="12803" max="12803" width="49.28515625" style="106" customWidth="1"/>
    <col min="12804" max="12804" width="7.7109375" style="106" customWidth="1"/>
    <col min="12805" max="12805" width="15.28515625" style="106" customWidth="1"/>
    <col min="12806" max="12806" width="14.7109375" style="106" customWidth="1"/>
    <col min="12807" max="12807" width="12" style="106" customWidth="1"/>
    <col min="12808" max="12808" width="4.42578125" style="106" customWidth="1"/>
    <col min="12809" max="12809" width="8" style="106" customWidth="1"/>
    <col min="12810" max="12810" width="7.85546875" style="106" customWidth="1"/>
    <col min="12811" max="12811" width="7" style="106" customWidth="1"/>
    <col min="12812" max="13056" width="11.42578125" style="106"/>
    <col min="13057" max="13057" width="3.140625" style="106" customWidth="1"/>
    <col min="13058" max="13058" width="7.7109375" style="106" customWidth="1"/>
    <col min="13059" max="13059" width="49.28515625" style="106" customWidth="1"/>
    <col min="13060" max="13060" width="7.7109375" style="106" customWidth="1"/>
    <col min="13061" max="13061" width="15.28515625" style="106" customWidth="1"/>
    <col min="13062" max="13062" width="14.7109375" style="106" customWidth="1"/>
    <col min="13063" max="13063" width="12" style="106" customWidth="1"/>
    <col min="13064" max="13064" width="4.42578125" style="106" customWidth="1"/>
    <col min="13065" max="13065" width="8" style="106" customWidth="1"/>
    <col min="13066" max="13066" width="7.85546875" style="106" customWidth="1"/>
    <col min="13067" max="13067" width="7" style="106" customWidth="1"/>
    <col min="13068" max="13312" width="11.42578125" style="106"/>
    <col min="13313" max="13313" width="3.140625" style="106" customWidth="1"/>
    <col min="13314" max="13314" width="7.7109375" style="106" customWidth="1"/>
    <col min="13315" max="13315" width="49.28515625" style="106" customWidth="1"/>
    <col min="13316" max="13316" width="7.7109375" style="106" customWidth="1"/>
    <col min="13317" max="13317" width="15.28515625" style="106" customWidth="1"/>
    <col min="13318" max="13318" width="14.7109375" style="106" customWidth="1"/>
    <col min="13319" max="13319" width="12" style="106" customWidth="1"/>
    <col min="13320" max="13320" width="4.42578125" style="106" customWidth="1"/>
    <col min="13321" max="13321" width="8" style="106" customWidth="1"/>
    <col min="13322" max="13322" width="7.85546875" style="106" customWidth="1"/>
    <col min="13323" max="13323" width="7" style="106" customWidth="1"/>
    <col min="13324" max="13568" width="11.42578125" style="106"/>
    <col min="13569" max="13569" width="3.140625" style="106" customWidth="1"/>
    <col min="13570" max="13570" width="7.7109375" style="106" customWidth="1"/>
    <col min="13571" max="13571" width="49.28515625" style="106" customWidth="1"/>
    <col min="13572" max="13572" width="7.7109375" style="106" customWidth="1"/>
    <col min="13573" max="13573" width="15.28515625" style="106" customWidth="1"/>
    <col min="13574" max="13574" width="14.7109375" style="106" customWidth="1"/>
    <col min="13575" max="13575" width="12" style="106" customWidth="1"/>
    <col min="13576" max="13576" width="4.42578125" style="106" customWidth="1"/>
    <col min="13577" max="13577" width="8" style="106" customWidth="1"/>
    <col min="13578" max="13578" width="7.85546875" style="106" customWidth="1"/>
    <col min="13579" max="13579" width="7" style="106" customWidth="1"/>
    <col min="13580" max="13824" width="11.42578125" style="106"/>
    <col min="13825" max="13825" width="3.140625" style="106" customWidth="1"/>
    <col min="13826" max="13826" width="7.7109375" style="106" customWidth="1"/>
    <col min="13827" max="13827" width="49.28515625" style="106" customWidth="1"/>
    <col min="13828" max="13828" width="7.7109375" style="106" customWidth="1"/>
    <col min="13829" max="13829" width="15.28515625" style="106" customWidth="1"/>
    <col min="13830" max="13830" width="14.7109375" style="106" customWidth="1"/>
    <col min="13831" max="13831" width="12" style="106" customWidth="1"/>
    <col min="13832" max="13832" width="4.42578125" style="106" customWidth="1"/>
    <col min="13833" max="13833" width="8" style="106" customWidth="1"/>
    <col min="13834" max="13834" width="7.85546875" style="106" customWidth="1"/>
    <col min="13835" max="13835" width="7" style="106" customWidth="1"/>
    <col min="13836" max="14080" width="11.42578125" style="106"/>
    <col min="14081" max="14081" width="3.140625" style="106" customWidth="1"/>
    <col min="14082" max="14082" width="7.7109375" style="106" customWidth="1"/>
    <col min="14083" max="14083" width="49.28515625" style="106" customWidth="1"/>
    <col min="14084" max="14084" width="7.7109375" style="106" customWidth="1"/>
    <col min="14085" max="14085" width="15.28515625" style="106" customWidth="1"/>
    <col min="14086" max="14086" width="14.7109375" style="106" customWidth="1"/>
    <col min="14087" max="14087" width="12" style="106" customWidth="1"/>
    <col min="14088" max="14088" width="4.42578125" style="106" customWidth="1"/>
    <col min="14089" max="14089" width="8" style="106" customWidth="1"/>
    <col min="14090" max="14090" width="7.85546875" style="106" customWidth="1"/>
    <col min="14091" max="14091" width="7" style="106" customWidth="1"/>
    <col min="14092" max="14336" width="11.42578125" style="106"/>
    <col min="14337" max="14337" width="3.140625" style="106" customWidth="1"/>
    <col min="14338" max="14338" width="7.7109375" style="106" customWidth="1"/>
    <col min="14339" max="14339" width="49.28515625" style="106" customWidth="1"/>
    <col min="14340" max="14340" width="7.7109375" style="106" customWidth="1"/>
    <col min="14341" max="14341" width="15.28515625" style="106" customWidth="1"/>
    <col min="14342" max="14342" width="14.7109375" style="106" customWidth="1"/>
    <col min="14343" max="14343" width="12" style="106" customWidth="1"/>
    <col min="14344" max="14344" width="4.42578125" style="106" customWidth="1"/>
    <col min="14345" max="14345" width="8" style="106" customWidth="1"/>
    <col min="14346" max="14346" width="7.85546875" style="106" customWidth="1"/>
    <col min="14347" max="14347" width="7" style="106" customWidth="1"/>
    <col min="14348" max="14592" width="11.42578125" style="106"/>
    <col min="14593" max="14593" width="3.140625" style="106" customWidth="1"/>
    <col min="14594" max="14594" width="7.7109375" style="106" customWidth="1"/>
    <col min="14595" max="14595" width="49.28515625" style="106" customWidth="1"/>
    <col min="14596" max="14596" width="7.7109375" style="106" customWidth="1"/>
    <col min="14597" max="14597" width="15.28515625" style="106" customWidth="1"/>
    <col min="14598" max="14598" width="14.7109375" style="106" customWidth="1"/>
    <col min="14599" max="14599" width="12" style="106" customWidth="1"/>
    <col min="14600" max="14600" width="4.42578125" style="106" customWidth="1"/>
    <col min="14601" max="14601" width="8" style="106" customWidth="1"/>
    <col min="14602" max="14602" width="7.85546875" style="106" customWidth="1"/>
    <col min="14603" max="14603" width="7" style="106" customWidth="1"/>
    <col min="14604" max="14848" width="11.42578125" style="106"/>
    <col min="14849" max="14849" width="3.140625" style="106" customWidth="1"/>
    <col min="14850" max="14850" width="7.7109375" style="106" customWidth="1"/>
    <col min="14851" max="14851" width="49.28515625" style="106" customWidth="1"/>
    <col min="14852" max="14852" width="7.7109375" style="106" customWidth="1"/>
    <col min="14853" max="14853" width="15.28515625" style="106" customWidth="1"/>
    <col min="14854" max="14854" width="14.7109375" style="106" customWidth="1"/>
    <col min="14855" max="14855" width="12" style="106" customWidth="1"/>
    <col min="14856" max="14856" width="4.42578125" style="106" customWidth="1"/>
    <col min="14857" max="14857" width="8" style="106" customWidth="1"/>
    <col min="14858" max="14858" width="7.85546875" style="106" customWidth="1"/>
    <col min="14859" max="14859" width="7" style="106" customWidth="1"/>
    <col min="14860" max="15104" width="11.42578125" style="106"/>
    <col min="15105" max="15105" width="3.140625" style="106" customWidth="1"/>
    <col min="15106" max="15106" width="7.7109375" style="106" customWidth="1"/>
    <col min="15107" max="15107" width="49.28515625" style="106" customWidth="1"/>
    <col min="15108" max="15108" width="7.7109375" style="106" customWidth="1"/>
    <col min="15109" max="15109" width="15.28515625" style="106" customWidth="1"/>
    <col min="15110" max="15110" width="14.7109375" style="106" customWidth="1"/>
    <col min="15111" max="15111" width="12" style="106" customWidth="1"/>
    <col min="15112" max="15112" width="4.42578125" style="106" customWidth="1"/>
    <col min="15113" max="15113" width="8" style="106" customWidth="1"/>
    <col min="15114" max="15114" width="7.85546875" style="106" customWidth="1"/>
    <col min="15115" max="15115" width="7" style="106" customWidth="1"/>
    <col min="15116" max="15360" width="11.42578125" style="106"/>
    <col min="15361" max="15361" width="3.140625" style="106" customWidth="1"/>
    <col min="15362" max="15362" width="7.7109375" style="106" customWidth="1"/>
    <col min="15363" max="15363" width="49.28515625" style="106" customWidth="1"/>
    <col min="15364" max="15364" width="7.7109375" style="106" customWidth="1"/>
    <col min="15365" max="15365" width="15.28515625" style="106" customWidth="1"/>
    <col min="15366" max="15366" width="14.7109375" style="106" customWidth="1"/>
    <col min="15367" max="15367" width="12" style="106" customWidth="1"/>
    <col min="15368" max="15368" width="4.42578125" style="106" customWidth="1"/>
    <col min="15369" max="15369" width="8" style="106" customWidth="1"/>
    <col min="15370" max="15370" width="7.85546875" style="106" customWidth="1"/>
    <col min="15371" max="15371" width="7" style="106" customWidth="1"/>
    <col min="15372" max="15616" width="11.42578125" style="106"/>
    <col min="15617" max="15617" width="3.140625" style="106" customWidth="1"/>
    <col min="15618" max="15618" width="7.7109375" style="106" customWidth="1"/>
    <col min="15619" max="15619" width="49.28515625" style="106" customWidth="1"/>
    <col min="15620" max="15620" width="7.7109375" style="106" customWidth="1"/>
    <col min="15621" max="15621" width="15.28515625" style="106" customWidth="1"/>
    <col min="15622" max="15622" width="14.7109375" style="106" customWidth="1"/>
    <col min="15623" max="15623" width="12" style="106" customWidth="1"/>
    <col min="15624" max="15624" width="4.42578125" style="106" customWidth="1"/>
    <col min="15625" max="15625" width="8" style="106" customWidth="1"/>
    <col min="15626" max="15626" width="7.85546875" style="106" customWidth="1"/>
    <col min="15627" max="15627" width="7" style="106" customWidth="1"/>
    <col min="15628" max="15872" width="11.42578125" style="106"/>
    <col min="15873" max="15873" width="3.140625" style="106" customWidth="1"/>
    <col min="15874" max="15874" width="7.7109375" style="106" customWidth="1"/>
    <col min="15875" max="15875" width="49.28515625" style="106" customWidth="1"/>
    <col min="15876" max="15876" width="7.7109375" style="106" customWidth="1"/>
    <col min="15877" max="15877" width="15.28515625" style="106" customWidth="1"/>
    <col min="15878" max="15878" width="14.7109375" style="106" customWidth="1"/>
    <col min="15879" max="15879" width="12" style="106" customWidth="1"/>
    <col min="15880" max="15880" width="4.42578125" style="106" customWidth="1"/>
    <col min="15881" max="15881" width="8" style="106" customWidth="1"/>
    <col min="15882" max="15882" width="7.85546875" style="106" customWidth="1"/>
    <col min="15883" max="15883" width="7" style="106" customWidth="1"/>
    <col min="15884" max="16128" width="11.42578125" style="106"/>
    <col min="16129" max="16129" width="3.140625" style="106" customWidth="1"/>
    <col min="16130" max="16130" width="7.7109375" style="106" customWidth="1"/>
    <col min="16131" max="16131" width="49.28515625" style="106" customWidth="1"/>
    <col min="16132" max="16132" width="7.7109375" style="106" customWidth="1"/>
    <col min="16133" max="16133" width="15.28515625" style="106" customWidth="1"/>
    <col min="16134" max="16134" width="14.7109375" style="106" customWidth="1"/>
    <col min="16135" max="16135" width="12" style="106" customWidth="1"/>
    <col min="16136" max="16136" width="4.42578125" style="106" customWidth="1"/>
    <col min="16137" max="16137" width="8" style="106" customWidth="1"/>
    <col min="16138" max="16138" width="7.85546875" style="106" customWidth="1"/>
    <col min="16139" max="16139" width="7" style="106" customWidth="1"/>
    <col min="16140" max="16384" width="11.42578125" style="106"/>
  </cols>
  <sheetData>
    <row r="1" spans="1:13" s="3" customFormat="1" ht="13.15" customHeight="1" x14ac:dyDescent="0.2">
      <c r="A1" s="350" t="s">
        <v>0</v>
      </c>
      <c r="B1" s="350"/>
      <c r="C1" s="350"/>
      <c r="D1" s="350"/>
      <c r="E1" s="350"/>
      <c r="F1" s="350"/>
      <c r="G1" s="350"/>
      <c r="H1" s="350"/>
      <c r="I1" s="350"/>
      <c r="J1" s="1"/>
      <c r="K1" s="1"/>
      <c r="L1" s="2"/>
    </row>
    <row r="2" spans="1:13" s="3" customFormat="1" ht="13.15" customHeight="1" x14ac:dyDescent="0.2">
      <c r="A2" s="350"/>
      <c r="B2" s="350"/>
      <c r="C2" s="350"/>
      <c r="D2" s="350"/>
      <c r="E2" s="350"/>
      <c r="F2" s="350"/>
      <c r="G2" s="350"/>
      <c r="H2" s="350"/>
      <c r="I2" s="350"/>
      <c r="J2" s="1"/>
      <c r="K2" s="1"/>
      <c r="L2" s="2"/>
    </row>
    <row r="3" spans="1:13" s="3" customFormat="1" ht="13.5" thickBot="1" x14ac:dyDescent="0.25">
      <c r="A3" s="4"/>
      <c r="C3" s="5"/>
      <c r="D3" s="6"/>
      <c r="G3" s="7"/>
      <c r="H3" s="7"/>
      <c r="I3" s="7"/>
      <c r="K3" s="8">
        <v>2</v>
      </c>
      <c r="L3" s="9"/>
      <c r="M3" s="10"/>
    </row>
    <row r="4" spans="1:13" s="3" customFormat="1" ht="12" customHeight="1" thickTop="1" x14ac:dyDescent="0.25">
      <c r="A4" s="351" t="s">
        <v>1</v>
      </c>
      <c r="B4" s="352"/>
      <c r="C4" s="352"/>
      <c r="D4" s="353"/>
      <c r="E4" s="353"/>
      <c r="F4" s="11" t="s">
        <v>2</v>
      </c>
      <c r="G4" s="354" t="s">
        <v>3</v>
      </c>
      <c r="H4" s="355"/>
      <c r="I4" s="356"/>
      <c r="K4" s="8"/>
      <c r="L4" s="9" t="s">
        <v>4</v>
      </c>
      <c r="M4" s="10"/>
    </row>
    <row r="5" spans="1:13" s="13" customFormat="1" ht="12" customHeight="1" x14ac:dyDescent="0.25">
      <c r="A5" s="339" t="s">
        <v>5</v>
      </c>
      <c r="B5" s="340"/>
      <c r="C5" s="340"/>
      <c r="D5" s="337"/>
      <c r="E5" s="337"/>
      <c r="F5" s="12" t="s">
        <v>2</v>
      </c>
      <c r="G5" s="344">
        <f>'[2]Fiche Données'!M5</f>
        <v>0</v>
      </c>
      <c r="H5" s="344"/>
      <c r="I5" s="345"/>
      <c r="K5" s="8"/>
      <c r="L5" s="9" t="s">
        <v>6</v>
      </c>
      <c r="M5" s="10"/>
    </row>
    <row r="6" spans="1:13" s="13" customFormat="1" ht="12" customHeight="1" x14ac:dyDescent="0.25">
      <c r="A6" s="339" t="s">
        <v>7</v>
      </c>
      <c r="B6" s="340"/>
      <c r="C6" s="340"/>
      <c r="D6" s="346"/>
      <c r="E6" s="346"/>
      <c r="F6" s="12" t="s">
        <v>2</v>
      </c>
      <c r="G6" s="347">
        <f>'[2]Fiche Données'!E6</f>
        <v>0</v>
      </c>
      <c r="H6" s="348"/>
      <c r="I6" s="349"/>
      <c r="K6" s="8"/>
      <c r="L6" s="9" t="s">
        <v>8</v>
      </c>
      <c r="M6" s="10"/>
    </row>
    <row r="7" spans="1:13" s="13" customFormat="1" ht="12" customHeight="1" x14ac:dyDescent="0.25">
      <c r="A7" s="339" t="s">
        <v>9</v>
      </c>
      <c r="B7" s="340"/>
      <c r="C7" s="340"/>
      <c r="D7" s="346"/>
      <c r="E7" s="346"/>
      <c r="F7" s="12" t="s">
        <v>2</v>
      </c>
      <c r="G7" s="347">
        <f>'[2]Fiche Données'!E7</f>
        <v>0</v>
      </c>
      <c r="H7" s="348"/>
      <c r="I7" s="349"/>
      <c r="K7" s="8"/>
      <c r="L7" s="9" t="s">
        <v>10</v>
      </c>
      <c r="M7" s="10"/>
    </row>
    <row r="8" spans="1:13" s="13" customFormat="1" ht="12" customHeight="1" x14ac:dyDescent="0.25">
      <c r="A8" s="339" t="s">
        <v>11</v>
      </c>
      <c r="B8" s="340"/>
      <c r="C8" s="340"/>
      <c r="D8" s="337"/>
      <c r="E8" s="337"/>
      <c r="F8" s="12" t="s">
        <v>2</v>
      </c>
      <c r="G8" s="344">
        <f>'[2]Fiche Données'!Q8</f>
        <v>0</v>
      </c>
      <c r="H8" s="344"/>
      <c r="I8" s="345"/>
      <c r="K8" s="8">
        <v>3</v>
      </c>
      <c r="L8" s="8"/>
      <c r="M8" s="10"/>
    </row>
    <row r="9" spans="1:13" s="13" customFormat="1" ht="12" customHeight="1" x14ac:dyDescent="0.25">
      <c r="A9" s="339" t="s">
        <v>12</v>
      </c>
      <c r="B9" s="340"/>
      <c r="C9" s="340"/>
      <c r="D9" s="337"/>
      <c r="E9" s="337"/>
      <c r="F9" s="12" t="s">
        <v>2</v>
      </c>
      <c r="G9" s="344">
        <f>'[2]Fiche Données'!A20</f>
        <v>0</v>
      </c>
      <c r="H9" s="344"/>
      <c r="I9" s="345"/>
      <c r="K9" s="8"/>
      <c r="L9" s="8" t="s">
        <v>13</v>
      </c>
      <c r="M9" s="10"/>
    </row>
    <row r="10" spans="1:13" s="13" customFormat="1" ht="12" customHeight="1" x14ac:dyDescent="0.25">
      <c r="A10" s="339" t="s">
        <v>14</v>
      </c>
      <c r="B10" s="340"/>
      <c r="C10" s="340"/>
      <c r="D10" s="337"/>
      <c r="E10" s="337"/>
      <c r="F10" s="12" t="s">
        <v>2</v>
      </c>
      <c r="G10" s="341" t="str">
        <f>IF('[2]Fiche Données'!L16=1,"",IF('[2]Fiche Données'!L16=2,"SAINT-NAZAIRE",IF('[2]Fiche Données'!L16=3,"MONTOIR",IF('[2]Fiche Données'!L16=4,"DONGES",IF('[2]Fiche Données'!L16=5,"CORDEMAIS",IF('[2]Fiche Données'!L16=6,"BASSE-INDRE",IF('[2]Fiche Données'!L16=7,"NANTES",IF('[2]Fiche Données'!L16=8,"NANTES + MONTOIR"))))))))</f>
        <v/>
      </c>
      <c r="H10" s="341"/>
      <c r="I10" s="342"/>
      <c r="K10" s="8"/>
      <c r="L10" s="8" t="s">
        <v>15</v>
      </c>
      <c r="M10" s="10"/>
    </row>
    <row r="11" spans="1:13" s="3" customFormat="1" ht="12" customHeight="1" x14ac:dyDescent="0.25">
      <c r="A11" s="339" t="s">
        <v>16</v>
      </c>
      <c r="B11" s="340"/>
      <c r="C11" s="340"/>
      <c r="D11" s="337"/>
      <c r="E11" s="343"/>
      <c r="F11" s="12" t="s">
        <v>2</v>
      </c>
      <c r="G11" s="344">
        <f>'[2]Fiche Données'!U20</f>
        <v>0</v>
      </c>
      <c r="H11" s="344"/>
      <c r="I11" s="345"/>
      <c r="K11" s="2"/>
      <c r="L11" s="2"/>
      <c r="M11" s="14"/>
    </row>
    <row r="12" spans="1:13" s="3" customFormat="1" ht="18.600000000000001" customHeight="1" x14ac:dyDescent="0.25">
      <c r="A12" s="335" t="s">
        <v>17</v>
      </c>
      <c r="B12" s="336"/>
      <c r="C12" s="336"/>
      <c r="D12" s="337"/>
      <c r="E12" s="337"/>
      <c r="F12" s="12" t="s">
        <v>2</v>
      </c>
      <c r="G12" s="15"/>
      <c r="H12" s="15"/>
      <c r="I12" s="16">
        <v>1</v>
      </c>
      <c r="K12" s="14"/>
      <c r="L12" s="14"/>
      <c r="M12" s="14"/>
    </row>
    <row r="13" spans="1:13" s="3" customFormat="1" ht="16.899999999999999" customHeight="1" x14ac:dyDescent="0.25">
      <c r="A13" s="335" t="s">
        <v>18</v>
      </c>
      <c r="B13" s="336"/>
      <c r="C13" s="336"/>
      <c r="D13" s="337"/>
      <c r="E13" s="337"/>
      <c r="F13" s="12" t="s">
        <v>2</v>
      </c>
      <c r="G13" s="15"/>
      <c r="H13" s="15"/>
      <c r="I13" s="16">
        <v>1</v>
      </c>
      <c r="K13" s="14"/>
      <c r="L13" s="14"/>
      <c r="M13" s="14"/>
    </row>
    <row r="14" spans="1:13" s="3" customFormat="1" ht="12" customHeight="1" x14ac:dyDescent="0.25">
      <c r="A14" s="335" t="s">
        <v>19</v>
      </c>
      <c r="B14" s="336"/>
      <c r="C14" s="336"/>
      <c r="D14" s="338"/>
      <c r="E14" s="338"/>
      <c r="F14" s="12" t="s">
        <v>2</v>
      </c>
      <c r="G14" s="322">
        <v>1</v>
      </c>
      <c r="H14" s="322"/>
      <c r="I14" s="323"/>
      <c r="K14" s="14"/>
      <c r="L14" s="14"/>
      <c r="M14" s="14"/>
    </row>
    <row r="15" spans="1:13" s="3" customFormat="1" ht="12" customHeight="1" x14ac:dyDescent="0.25">
      <c r="A15" s="324" t="s">
        <v>20</v>
      </c>
      <c r="B15" s="325"/>
      <c r="C15" s="325"/>
      <c r="D15" s="326"/>
      <c r="E15" s="326"/>
      <c r="F15" s="17" t="s">
        <v>2</v>
      </c>
      <c r="G15" s="327">
        <v>1</v>
      </c>
      <c r="H15" s="327"/>
      <c r="I15" s="328"/>
      <c r="K15" s="14"/>
      <c r="L15" s="14"/>
      <c r="M15" s="14"/>
    </row>
    <row r="16" spans="1:13" s="3" customFormat="1" x14ac:dyDescent="0.2">
      <c r="A16" s="329"/>
      <c r="B16" s="330"/>
      <c r="C16" s="330"/>
      <c r="D16" s="330"/>
      <c r="E16" s="330"/>
      <c r="F16" s="330"/>
      <c r="G16" s="330"/>
      <c r="H16" s="330"/>
      <c r="I16" s="331"/>
      <c r="K16" s="18"/>
      <c r="L16" s="2"/>
    </row>
    <row r="17" spans="1:12" s="3" customFormat="1" ht="12" customHeight="1" x14ac:dyDescent="0.25">
      <c r="A17" s="332" t="s">
        <v>21</v>
      </c>
      <c r="B17" s="333"/>
      <c r="C17" s="333"/>
      <c r="D17" s="333"/>
      <c r="E17" s="333"/>
      <c r="F17" s="333"/>
      <c r="G17" s="333"/>
      <c r="H17" s="333"/>
      <c r="I17" s="334"/>
      <c r="K17" s="18"/>
      <c r="L17" s="2"/>
    </row>
    <row r="18" spans="1:12" s="13" customFormat="1" ht="12" customHeight="1" x14ac:dyDescent="0.25">
      <c r="A18" s="19" t="s">
        <v>22</v>
      </c>
      <c r="B18" s="319" t="s">
        <v>23</v>
      </c>
      <c r="C18" s="319"/>
      <c r="D18" s="20" t="s">
        <v>24</v>
      </c>
      <c r="E18" s="319" t="s">
        <v>25</v>
      </c>
      <c r="F18" s="319"/>
      <c r="G18" s="320" t="s">
        <v>26</v>
      </c>
      <c r="H18" s="320"/>
      <c r="I18" s="321"/>
      <c r="K18" s="18"/>
      <c r="L18" s="2"/>
    </row>
    <row r="19" spans="1:12" s="3" customFormat="1" ht="10.9" customHeight="1" x14ac:dyDescent="0.2">
      <c r="A19" s="21" t="s">
        <v>27</v>
      </c>
      <c r="B19" s="318" t="s">
        <v>28</v>
      </c>
      <c r="C19" s="318"/>
      <c r="D19" s="22" t="s">
        <v>139</v>
      </c>
      <c r="E19" s="308" t="s">
        <v>29</v>
      </c>
      <c r="F19" s="308"/>
      <c r="G19" s="303"/>
      <c r="H19" s="303"/>
      <c r="I19" s="304"/>
      <c r="K19" s="18"/>
      <c r="L19" s="2"/>
    </row>
    <row r="20" spans="1:12" s="3" customFormat="1" ht="10.9" customHeight="1" x14ac:dyDescent="0.2">
      <c r="A20" s="21" t="s">
        <v>30</v>
      </c>
      <c r="B20" s="318" t="s">
        <v>28</v>
      </c>
      <c r="C20" s="318"/>
      <c r="D20" s="22" t="s">
        <v>139</v>
      </c>
      <c r="E20" s="308" t="s">
        <v>29</v>
      </c>
      <c r="F20" s="308"/>
      <c r="G20" s="303"/>
      <c r="H20" s="303"/>
      <c r="I20" s="304"/>
      <c r="K20" s="18"/>
      <c r="L20" s="2"/>
    </row>
    <row r="21" spans="1:12" s="3" customFormat="1" ht="10.9" customHeight="1" x14ac:dyDescent="0.2">
      <c r="A21" s="21" t="s">
        <v>31</v>
      </c>
      <c r="B21" s="318" t="s">
        <v>32</v>
      </c>
      <c r="C21" s="318"/>
      <c r="D21" s="22" t="s">
        <v>140</v>
      </c>
      <c r="E21" s="308" t="s">
        <v>33</v>
      </c>
      <c r="F21" s="308"/>
      <c r="G21" s="303"/>
      <c r="H21" s="303"/>
      <c r="I21" s="304"/>
      <c r="K21" s="18"/>
      <c r="L21" s="2"/>
    </row>
    <row r="22" spans="1:12" s="3" customFormat="1" ht="10.9" customHeight="1" x14ac:dyDescent="0.2">
      <c r="A22" s="21" t="s">
        <v>34</v>
      </c>
      <c r="B22" s="318"/>
      <c r="C22" s="318"/>
      <c r="D22" s="22"/>
      <c r="E22" s="23"/>
      <c r="F22" s="23"/>
      <c r="G22" s="303"/>
      <c r="H22" s="303"/>
      <c r="I22" s="304"/>
      <c r="K22" s="18"/>
      <c r="L22" s="2"/>
    </row>
    <row r="23" spans="1:12" s="3" customFormat="1" ht="10.9" customHeight="1" x14ac:dyDescent="0.2">
      <c r="A23" s="21" t="s">
        <v>35</v>
      </c>
      <c r="B23" s="318"/>
      <c r="C23" s="318"/>
      <c r="D23" s="308"/>
      <c r="E23" s="308"/>
      <c r="F23" s="308"/>
      <c r="G23" s="303"/>
      <c r="H23" s="303"/>
      <c r="I23" s="304"/>
      <c r="K23" s="18"/>
      <c r="L23" s="2"/>
    </row>
    <row r="24" spans="1:12" s="3" customFormat="1" ht="10.9" customHeight="1" x14ac:dyDescent="0.2">
      <c r="A24" s="21" t="s">
        <v>36</v>
      </c>
      <c r="B24" s="318"/>
      <c r="C24" s="318"/>
      <c r="D24" s="308"/>
      <c r="E24" s="308"/>
      <c r="F24" s="308"/>
      <c r="G24" s="303"/>
      <c r="H24" s="303"/>
      <c r="I24" s="304"/>
      <c r="K24" s="18"/>
      <c r="L24" s="2"/>
    </row>
    <row r="25" spans="1:12" s="3" customFormat="1" ht="10.9" customHeight="1" x14ac:dyDescent="0.2">
      <c r="A25" s="21" t="s">
        <v>37</v>
      </c>
      <c r="B25" s="318"/>
      <c r="C25" s="318"/>
      <c r="D25" s="308"/>
      <c r="E25" s="308"/>
      <c r="F25" s="308"/>
      <c r="G25" s="303"/>
      <c r="H25" s="303"/>
      <c r="I25" s="304"/>
      <c r="K25" s="18"/>
      <c r="L25" s="2"/>
    </row>
    <row r="26" spans="1:12" s="3" customFormat="1" ht="10.9" customHeight="1" x14ac:dyDescent="0.2">
      <c r="A26" s="21" t="s">
        <v>38</v>
      </c>
      <c r="B26" s="318"/>
      <c r="C26" s="318"/>
      <c r="D26" s="308"/>
      <c r="E26" s="308"/>
      <c r="F26" s="308"/>
      <c r="G26" s="303"/>
      <c r="H26" s="303"/>
      <c r="I26" s="304"/>
      <c r="K26" s="18"/>
      <c r="L26" s="2"/>
    </row>
    <row r="27" spans="1:12" s="3" customFormat="1" ht="10.9" customHeight="1" x14ac:dyDescent="0.2">
      <c r="A27" s="21" t="s">
        <v>39</v>
      </c>
      <c r="B27" s="318"/>
      <c r="C27" s="318"/>
      <c r="D27" s="308"/>
      <c r="E27" s="308"/>
      <c r="F27" s="308"/>
      <c r="G27" s="303"/>
      <c r="H27" s="303"/>
      <c r="I27" s="304"/>
      <c r="K27" s="18"/>
      <c r="L27" s="2"/>
    </row>
    <row r="28" spans="1:12" s="3" customFormat="1" ht="10.9" customHeight="1" x14ac:dyDescent="0.2">
      <c r="A28" s="21" t="s">
        <v>40</v>
      </c>
      <c r="B28" s="318"/>
      <c r="C28" s="318"/>
      <c r="D28" s="308"/>
      <c r="E28" s="308"/>
      <c r="F28" s="308"/>
      <c r="G28" s="303"/>
      <c r="H28" s="303"/>
      <c r="I28" s="304"/>
      <c r="K28" s="18"/>
      <c r="L28" s="2"/>
    </row>
    <row r="29" spans="1:12" s="3" customFormat="1" ht="10.9" customHeight="1" x14ac:dyDescent="0.2">
      <c r="A29" s="21" t="s">
        <v>41</v>
      </c>
      <c r="B29" s="318"/>
      <c r="C29" s="318"/>
      <c r="D29" s="308"/>
      <c r="E29" s="308"/>
      <c r="F29" s="308"/>
      <c r="G29" s="303"/>
      <c r="H29" s="303"/>
      <c r="I29" s="304"/>
      <c r="K29" s="18"/>
      <c r="L29" s="2"/>
    </row>
    <row r="30" spans="1:12" s="3" customFormat="1" ht="10.9" customHeight="1" x14ac:dyDescent="0.2">
      <c r="A30" s="21" t="s">
        <v>42</v>
      </c>
      <c r="B30" s="318"/>
      <c r="C30" s="318"/>
      <c r="D30" s="308"/>
      <c r="E30" s="308"/>
      <c r="F30" s="308"/>
      <c r="G30" s="303"/>
      <c r="H30" s="303"/>
      <c r="I30" s="304"/>
      <c r="K30" s="18"/>
      <c r="L30" s="2"/>
    </row>
    <row r="31" spans="1:12" s="3" customFormat="1" ht="10.9" customHeight="1" x14ac:dyDescent="0.2">
      <c r="A31" s="21" t="s">
        <v>43</v>
      </c>
      <c r="B31" s="318"/>
      <c r="C31" s="318"/>
      <c r="D31" s="308"/>
      <c r="E31" s="308"/>
      <c r="F31" s="308"/>
      <c r="G31" s="303"/>
      <c r="H31" s="303"/>
      <c r="I31" s="304"/>
      <c r="K31" s="18"/>
      <c r="L31" s="2"/>
    </row>
    <row r="32" spans="1:12" s="3" customFormat="1" ht="10.9" customHeight="1" x14ac:dyDescent="0.2">
      <c r="A32" s="21" t="s">
        <v>44</v>
      </c>
      <c r="B32" s="318"/>
      <c r="C32" s="318"/>
      <c r="D32" s="308"/>
      <c r="E32" s="308"/>
      <c r="F32" s="308"/>
      <c r="G32" s="303"/>
      <c r="H32" s="303"/>
      <c r="I32" s="304"/>
      <c r="K32" s="18"/>
      <c r="L32" s="2"/>
    </row>
    <row r="33" spans="1:12" s="3" customFormat="1" ht="10.9" customHeight="1" x14ac:dyDescent="0.2">
      <c r="A33" s="21" t="s">
        <v>45</v>
      </c>
      <c r="B33" s="318"/>
      <c r="C33" s="318"/>
      <c r="D33" s="308"/>
      <c r="E33" s="308"/>
      <c r="F33" s="308"/>
      <c r="G33" s="303"/>
      <c r="H33" s="303"/>
      <c r="I33" s="304"/>
      <c r="K33" s="18"/>
      <c r="L33" s="2"/>
    </row>
    <row r="34" spans="1:12" s="3" customFormat="1" ht="10.9" customHeight="1" x14ac:dyDescent="0.2">
      <c r="A34" s="21" t="s">
        <v>46</v>
      </c>
      <c r="B34" s="318"/>
      <c r="C34" s="318"/>
      <c r="D34" s="308"/>
      <c r="E34" s="308"/>
      <c r="F34" s="308"/>
      <c r="G34" s="303"/>
      <c r="H34" s="303"/>
      <c r="I34" s="304"/>
      <c r="K34" s="18"/>
      <c r="L34" s="2"/>
    </row>
    <row r="35" spans="1:12" s="3" customFormat="1" ht="10.9" customHeight="1" x14ac:dyDescent="0.2">
      <c r="A35" s="21" t="s">
        <v>47</v>
      </c>
      <c r="B35" s="318"/>
      <c r="C35" s="318"/>
      <c r="D35" s="308"/>
      <c r="E35" s="308"/>
      <c r="F35" s="308"/>
      <c r="G35" s="303"/>
      <c r="H35" s="303"/>
      <c r="I35" s="304"/>
      <c r="K35" s="18"/>
      <c r="L35" s="2"/>
    </row>
    <row r="36" spans="1:12" s="3" customFormat="1" ht="10.9" customHeight="1" x14ac:dyDescent="0.2">
      <c r="A36" s="21" t="s">
        <v>48</v>
      </c>
      <c r="B36" s="318"/>
      <c r="C36" s="318"/>
      <c r="D36" s="308"/>
      <c r="E36" s="308"/>
      <c r="F36" s="308"/>
      <c r="G36" s="303"/>
      <c r="H36" s="303"/>
      <c r="I36" s="304"/>
      <c r="K36" s="18"/>
      <c r="L36" s="2"/>
    </row>
    <row r="37" spans="1:12" s="3" customFormat="1" ht="10.9" customHeight="1" x14ac:dyDescent="0.2">
      <c r="A37" s="21" t="s">
        <v>49</v>
      </c>
      <c r="B37" s="318"/>
      <c r="C37" s="318"/>
      <c r="D37" s="308"/>
      <c r="E37" s="308"/>
      <c r="F37" s="308"/>
      <c r="G37" s="303"/>
      <c r="H37" s="303"/>
      <c r="I37" s="304"/>
      <c r="K37" s="18"/>
      <c r="L37" s="2"/>
    </row>
    <row r="38" spans="1:12" s="3" customFormat="1" ht="10.9" customHeight="1" x14ac:dyDescent="0.2">
      <c r="A38" s="21" t="s">
        <v>50</v>
      </c>
      <c r="B38" s="318"/>
      <c r="C38" s="318"/>
      <c r="D38" s="308"/>
      <c r="E38" s="308"/>
      <c r="F38" s="308"/>
      <c r="G38" s="303"/>
      <c r="H38" s="303"/>
      <c r="I38" s="304"/>
      <c r="K38" s="18"/>
      <c r="L38" s="2"/>
    </row>
    <row r="39" spans="1:12" s="3" customFormat="1" ht="10.9" customHeight="1" x14ac:dyDescent="0.2">
      <c r="A39" s="21" t="s">
        <v>51</v>
      </c>
      <c r="B39" s="318"/>
      <c r="C39" s="318"/>
      <c r="D39" s="308"/>
      <c r="E39" s="308"/>
      <c r="F39" s="308"/>
      <c r="G39" s="303"/>
      <c r="H39" s="303"/>
      <c r="I39" s="304"/>
      <c r="K39" s="18"/>
      <c r="L39" s="2"/>
    </row>
    <row r="40" spans="1:12" s="3" customFormat="1" ht="10.9" customHeight="1" x14ac:dyDescent="0.2">
      <c r="A40" s="21" t="s">
        <v>52</v>
      </c>
      <c r="B40" s="318"/>
      <c r="C40" s="318"/>
      <c r="D40" s="308"/>
      <c r="E40" s="308"/>
      <c r="F40" s="308"/>
      <c r="G40" s="303"/>
      <c r="H40" s="303"/>
      <c r="I40" s="304"/>
      <c r="K40" s="18"/>
      <c r="L40" s="2"/>
    </row>
    <row r="41" spans="1:12" s="3" customFormat="1" ht="10.9" customHeight="1" x14ac:dyDescent="0.2">
      <c r="A41" s="21" t="s">
        <v>53</v>
      </c>
      <c r="B41" s="318"/>
      <c r="C41" s="318"/>
      <c r="D41" s="308"/>
      <c r="E41" s="308"/>
      <c r="F41" s="308"/>
      <c r="G41" s="303"/>
      <c r="H41" s="303"/>
      <c r="I41" s="304"/>
      <c r="K41" s="18"/>
      <c r="L41" s="2"/>
    </row>
    <row r="42" spans="1:12" s="3" customFormat="1" ht="10.9" customHeight="1" x14ac:dyDescent="0.2">
      <c r="A42" s="21" t="s">
        <v>54</v>
      </c>
      <c r="B42" s="318"/>
      <c r="C42" s="318"/>
      <c r="D42" s="308"/>
      <c r="E42" s="308"/>
      <c r="F42" s="308"/>
      <c r="G42" s="303"/>
      <c r="H42" s="303"/>
      <c r="I42" s="304"/>
      <c r="K42" s="18"/>
      <c r="L42" s="2"/>
    </row>
    <row r="43" spans="1:12" s="3" customFormat="1" ht="10.9" customHeight="1" x14ac:dyDescent="0.2">
      <c r="A43" s="21" t="s">
        <v>55</v>
      </c>
      <c r="B43" s="318"/>
      <c r="C43" s="318"/>
      <c r="D43" s="308"/>
      <c r="E43" s="308"/>
      <c r="F43" s="308"/>
      <c r="G43" s="303"/>
      <c r="H43" s="303"/>
      <c r="I43" s="304"/>
      <c r="K43" s="18"/>
      <c r="L43" s="2"/>
    </row>
    <row r="44" spans="1:12" s="3" customFormat="1" ht="10.9" customHeight="1" x14ac:dyDescent="0.2">
      <c r="A44" s="21" t="s">
        <v>56</v>
      </c>
      <c r="B44" s="318"/>
      <c r="C44" s="318"/>
      <c r="D44" s="308"/>
      <c r="E44" s="308"/>
      <c r="F44" s="308"/>
      <c r="G44" s="303"/>
      <c r="H44" s="303"/>
      <c r="I44" s="304"/>
      <c r="K44" s="18"/>
      <c r="L44" s="2"/>
    </row>
    <row r="45" spans="1:12" s="3" customFormat="1" ht="10.9" customHeight="1" x14ac:dyDescent="0.2">
      <c r="A45" s="21" t="s">
        <v>57</v>
      </c>
      <c r="B45" s="318"/>
      <c r="C45" s="318"/>
      <c r="D45" s="308"/>
      <c r="E45" s="308"/>
      <c r="F45" s="308"/>
      <c r="G45" s="303"/>
      <c r="H45" s="303"/>
      <c r="I45" s="304"/>
      <c r="K45" s="18"/>
      <c r="L45" s="2"/>
    </row>
    <row r="46" spans="1:12" s="3" customFormat="1" ht="10.9" customHeight="1" x14ac:dyDescent="0.2">
      <c r="A46" s="21" t="s">
        <v>58</v>
      </c>
      <c r="B46" s="318"/>
      <c r="C46" s="318"/>
      <c r="D46" s="308"/>
      <c r="E46" s="308"/>
      <c r="F46" s="308"/>
      <c r="G46" s="303"/>
      <c r="H46" s="303"/>
      <c r="I46" s="304"/>
      <c r="K46" s="18"/>
      <c r="L46" s="2"/>
    </row>
    <row r="47" spans="1:12" s="3" customFormat="1" ht="10.9" customHeight="1" x14ac:dyDescent="0.2">
      <c r="A47" s="24"/>
      <c r="B47" s="25"/>
      <c r="C47" s="25"/>
      <c r="D47" s="25"/>
      <c r="E47" s="26"/>
      <c r="F47" s="27"/>
      <c r="G47" s="313">
        <f>SUM(G19:I46)</f>
        <v>0</v>
      </c>
      <c r="H47" s="313"/>
      <c r="I47" s="314"/>
      <c r="K47" s="18"/>
      <c r="L47" s="2"/>
    </row>
    <row r="48" spans="1:12" s="3" customFormat="1" ht="12" customHeight="1" x14ac:dyDescent="0.25">
      <c r="A48" s="28" t="s">
        <v>59</v>
      </c>
      <c r="B48" s="29"/>
      <c r="C48" s="29"/>
      <c r="D48" s="29"/>
      <c r="E48" s="30"/>
      <c r="F48" s="31"/>
      <c r="G48" s="31"/>
      <c r="H48" s="31"/>
      <c r="I48" s="32"/>
      <c r="K48" s="18"/>
      <c r="L48" s="2"/>
    </row>
    <row r="49" spans="1:12" s="3" customFormat="1" ht="12" customHeight="1" x14ac:dyDescent="0.25">
      <c r="A49" s="33" t="s">
        <v>22</v>
      </c>
      <c r="B49" s="315" t="s">
        <v>23</v>
      </c>
      <c r="C49" s="315"/>
      <c r="D49" s="315" t="s">
        <v>60</v>
      </c>
      <c r="E49" s="315"/>
      <c r="F49" s="315"/>
      <c r="G49" s="316" t="s">
        <v>61</v>
      </c>
      <c r="H49" s="316"/>
      <c r="I49" s="317"/>
      <c r="K49" s="18"/>
      <c r="L49" s="2"/>
    </row>
    <row r="50" spans="1:12" s="3" customFormat="1" ht="10.9" customHeight="1" x14ac:dyDescent="0.2">
      <c r="A50" s="21" t="s">
        <v>27</v>
      </c>
      <c r="B50" s="302"/>
      <c r="C50" s="302"/>
      <c r="D50" s="308"/>
      <c r="E50" s="308"/>
      <c r="F50" s="308"/>
      <c r="G50" s="303"/>
      <c r="H50" s="303"/>
      <c r="I50" s="304"/>
      <c r="K50" s="18"/>
      <c r="L50" s="2"/>
    </row>
    <row r="51" spans="1:12" s="3" customFormat="1" ht="10.9" customHeight="1" x14ac:dyDescent="0.2">
      <c r="A51" s="21" t="s">
        <v>30</v>
      </c>
      <c r="B51" s="302"/>
      <c r="C51" s="302"/>
      <c r="D51" s="308"/>
      <c r="E51" s="308"/>
      <c r="F51" s="308"/>
      <c r="G51" s="303"/>
      <c r="H51" s="303"/>
      <c r="I51" s="304"/>
      <c r="K51" s="18"/>
      <c r="L51" s="2"/>
    </row>
    <row r="52" spans="1:12" s="3" customFormat="1" ht="10.9" customHeight="1" x14ac:dyDescent="0.2">
      <c r="A52" s="21" t="s">
        <v>31</v>
      </c>
      <c r="B52" s="302"/>
      <c r="C52" s="302"/>
      <c r="D52" s="308"/>
      <c r="E52" s="308"/>
      <c r="F52" s="308"/>
      <c r="G52" s="303"/>
      <c r="H52" s="303"/>
      <c r="I52" s="304"/>
      <c r="K52" s="18"/>
      <c r="L52" s="2"/>
    </row>
    <row r="53" spans="1:12" s="3" customFormat="1" ht="10.9" customHeight="1" x14ac:dyDescent="0.2">
      <c r="A53" s="21" t="s">
        <v>34</v>
      </c>
      <c r="B53" s="302"/>
      <c r="C53" s="302"/>
      <c r="D53" s="308"/>
      <c r="E53" s="308"/>
      <c r="F53" s="308"/>
      <c r="G53" s="303"/>
      <c r="H53" s="303"/>
      <c r="I53" s="304"/>
      <c r="K53" s="18"/>
      <c r="L53" s="2"/>
    </row>
    <row r="54" spans="1:12" s="3" customFormat="1" ht="10.9" customHeight="1" x14ac:dyDescent="0.2">
      <c r="A54" s="21" t="s">
        <v>35</v>
      </c>
      <c r="B54" s="302"/>
      <c r="C54" s="302"/>
      <c r="D54" s="308"/>
      <c r="E54" s="308"/>
      <c r="F54" s="308"/>
      <c r="G54" s="303"/>
      <c r="H54" s="303"/>
      <c r="I54" s="304"/>
      <c r="K54" s="18"/>
      <c r="L54" s="2"/>
    </row>
    <row r="55" spans="1:12" s="3" customFormat="1" ht="10.9" customHeight="1" x14ac:dyDescent="0.2">
      <c r="A55" s="21" t="s">
        <v>36</v>
      </c>
      <c r="B55" s="302"/>
      <c r="C55" s="302"/>
      <c r="D55" s="308"/>
      <c r="E55" s="308"/>
      <c r="F55" s="308"/>
      <c r="G55" s="303"/>
      <c r="H55" s="303"/>
      <c r="I55" s="304"/>
      <c r="K55" s="18"/>
      <c r="L55" s="2"/>
    </row>
    <row r="56" spans="1:12" s="3" customFormat="1" ht="10.9" customHeight="1" x14ac:dyDescent="0.2">
      <c r="A56" s="21" t="s">
        <v>37</v>
      </c>
      <c r="B56" s="302"/>
      <c r="C56" s="302"/>
      <c r="D56" s="308"/>
      <c r="E56" s="308"/>
      <c r="F56" s="308"/>
      <c r="G56" s="303"/>
      <c r="H56" s="303"/>
      <c r="I56" s="304"/>
      <c r="K56" s="18"/>
      <c r="L56" s="2"/>
    </row>
    <row r="57" spans="1:12" s="3" customFormat="1" ht="10.9" customHeight="1" x14ac:dyDescent="0.2">
      <c r="A57" s="21" t="s">
        <v>38</v>
      </c>
      <c r="B57" s="302"/>
      <c r="C57" s="302"/>
      <c r="D57" s="308"/>
      <c r="E57" s="308"/>
      <c r="F57" s="308"/>
      <c r="G57" s="303"/>
      <c r="H57" s="303"/>
      <c r="I57" s="304"/>
      <c r="K57" s="18"/>
      <c r="L57" s="2"/>
    </row>
    <row r="58" spans="1:12" s="3" customFormat="1" ht="10.9" customHeight="1" x14ac:dyDescent="0.2">
      <c r="A58" s="21" t="s">
        <v>39</v>
      </c>
      <c r="B58" s="302"/>
      <c r="C58" s="302"/>
      <c r="D58" s="308"/>
      <c r="E58" s="308"/>
      <c r="F58" s="308"/>
      <c r="G58" s="303"/>
      <c r="H58" s="303"/>
      <c r="I58" s="304"/>
      <c r="K58" s="18"/>
      <c r="L58" s="2"/>
    </row>
    <row r="59" spans="1:12" s="3" customFormat="1" ht="10.9" customHeight="1" x14ac:dyDescent="0.2">
      <c r="A59" s="21" t="s">
        <v>40</v>
      </c>
      <c r="B59" s="302"/>
      <c r="C59" s="302"/>
      <c r="D59" s="308"/>
      <c r="E59" s="308"/>
      <c r="F59" s="308"/>
      <c r="G59" s="303"/>
      <c r="H59" s="303"/>
      <c r="I59" s="304"/>
      <c r="K59" s="18"/>
      <c r="L59" s="2"/>
    </row>
    <row r="60" spans="1:12" s="3" customFormat="1" ht="10.9" customHeight="1" x14ac:dyDescent="0.2">
      <c r="A60" s="21" t="s">
        <v>41</v>
      </c>
      <c r="B60" s="302"/>
      <c r="C60" s="302"/>
      <c r="D60" s="308"/>
      <c r="E60" s="308"/>
      <c r="F60" s="308"/>
      <c r="G60" s="303"/>
      <c r="H60" s="303"/>
      <c r="I60" s="304"/>
      <c r="K60" s="18"/>
      <c r="L60" s="2"/>
    </row>
    <row r="61" spans="1:12" s="3" customFormat="1" ht="10.9" customHeight="1" x14ac:dyDescent="0.2">
      <c r="A61" s="21" t="s">
        <v>42</v>
      </c>
      <c r="B61" s="302"/>
      <c r="C61" s="302"/>
      <c r="D61" s="308"/>
      <c r="E61" s="308"/>
      <c r="F61" s="308"/>
      <c r="G61" s="303"/>
      <c r="H61" s="303"/>
      <c r="I61" s="304"/>
      <c r="K61" s="18"/>
      <c r="L61" s="2"/>
    </row>
    <row r="62" spans="1:12" s="3" customFormat="1" ht="10.9" customHeight="1" x14ac:dyDescent="0.2">
      <c r="A62" s="21" t="s">
        <v>43</v>
      </c>
      <c r="B62" s="302"/>
      <c r="C62" s="302"/>
      <c r="D62" s="308"/>
      <c r="E62" s="308"/>
      <c r="F62" s="308"/>
      <c r="G62" s="303"/>
      <c r="H62" s="303"/>
      <c r="I62" s="304"/>
      <c r="K62" s="18"/>
      <c r="L62" s="2"/>
    </row>
    <row r="63" spans="1:12" s="3" customFormat="1" ht="10.9" customHeight="1" x14ac:dyDescent="0.2">
      <c r="A63" s="21" t="s">
        <v>44</v>
      </c>
      <c r="B63" s="302"/>
      <c r="C63" s="302"/>
      <c r="D63" s="308"/>
      <c r="E63" s="308"/>
      <c r="F63" s="308"/>
      <c r="G63" s="303"/>
      <c r="H63" s="303"/>
      <c r="I63" s="304"/>
      <c r="K63" s="18"/>
      <c r="L63" s="2"/>
    </row>
    <row r="64" spans="1:12" s="3" customFormat="1" ht="10.9" customHeight="1" x14ac:dyDescent="0.2">
      <c r="A64" s="21" t="s">
        <v>45</v>
      </c>
      <c r="B64" s="302"/>
      <c r="C64" s="302"/>
      <c r="D64" s="308"/>
      <c r="E64" s="308"/>
      <c r="F64" s="308"/>
      <c r="G64" s="303"/>
      <c r="H64" s="303"/>
      <c r="I64" s="304"/>
      <c r="K64" s="18"/>
      <c r="L64" s="2"/>
    </row>
    <row r="65" spans="1:12" s="3" customFormat="1" ht="10.9" customHeight="1" x14ac:dyDescent="0.2">
      <c r="A65" s="21" t="s">
        <v>46</v>
      </c>
      <c r="B65" s="302"/>
      <c r="C65" s="302"/>
      <c r="D65" s="308"/>
      <c r="E65" s="308"/>
      <c r="F65" s="308"/>
      <c r="G65" s="303"/>
      <c r="H65" s="303"/>
      <c r="I65" s="304"/>
      <c r="K65" s="18"/>
      <c r="L65" s="2"/>
    </row>
    <row r="66" spans="1:12" s="3" customFormat="1" ht="10.9" customHeight="1" x14ac:dyDescent="0.2">
      <c r="A66" s="21" t="s">
        <v>47</v>
      </c>
      <c r="B66" s="302"/>
      <c r="C66" s="302"/>
      <c r="D66" s="308"/>
      <c r="E66" s="308"/>
      <c r="F66" s="308"/>
      <c r="G66" s="303"/>
      <c r="H66" s="303"/>
      <c r="I66" s="304"/>
      <c r="K66" s="18"/>
      <c r="L66" s="2"/>
    </row>
    <row r="67" spans="1:12" s="3" customFormat="1" ht="10.9" customHeight="1" x14ac:dyDescent="0.2">
      <c r="A67" s="21" t="s">
        <v>48</v>
      </c>
      <c r="B67" s="302"/>
      <c r="C67" s="302"/>
      <c r="D67" s="308"/>
      <c r="E67" s="308"/>
      <c r="F67" s="308"/>
      <c r="G67" s="303"/>
      <c r="H67" s="303"/>
      <c r="I67" s="304"/>
      <c r="K67" s="18"/>
      <c r="L67" s="2"/>
    </row>
    <row r="68" spans="1:12" s="3" customFormat="1" ht="10.9" customHeight="1" x14ac:dyDescent="0.2">
      <c r="A68" s="21" t="s">
        <v>49</v>
      </c>
      <c r="B68" s="302"/>
      <c r="C68" s="302"/>
      <c r="D68" s="308"/>
      <c r="E68" s="308"/>
      <c r="F68" s="308"/>
      <c r="G68" s="303"/>
      <c r="H68" s="303"/>
      <c r="I68" s="304"/>
      <c r="K68" s="18"/>
      <c r="L68" s="2"/>
    </row>
    <row r="69" spans="1:12" s="3" customFormat="1" ht="10.9" customHeight="1" x14ac:dyDescent="0.2">
      <c r="A69" s="21" t="s">
        <v>50</v>
      </c>
      <c r="B69" s="302"/>
      <c r="C69" s="302"/>
      <c r="D69" s="308"/>
      <c r="E69" s="308"/>
      <c r="F69" s="308"/>
      <c r="G69" s="303"/>
      <c r="H69" s="303"/>
      <c r="I69" s="304"/>
      <c r="K69" s="18"/>
      <c r="L69" s="2"/>
    </row>
    <row r="70" spans="1:12" s="3" customFormat="1" ht="10.9" customHeight="1" x14ac:dyDescent="0.2">
      <c r="A70" s="21" t="s">
        <v>51</v>
      </c>
      <c r="B70" s="302"/>
      <c r="C70" s="302"/>
      <c r="D70" s="308"/>
      <c r="E70" s="308"/>
      <c r="F70" s="308"/>
      <c r="G70" s="303"/>
      <c r="H70" s="303"/>
      <c r="I70" s="304"/>
      <c r="K70" s="18"/>
      <c r="L70" s="2"/>
    </row>
    <row r="71" spans="1:12" s="3" customFormat="1" ht="10.9" customHeight="1" x14ac:dyDescent="0.2">
      <c r="A71" s="21" t="s">
        <v>52</v>
      </c>
      <c r="B71" s="302"/>
      <c r="C71" s="302"/>
      <c r="D71" s="308"/>
      <c r="E71" s="308"/>
      <c r="F71" s="308"/>
      <c r="G71" s="303"/>
      <c r="H71" s="303"/>
      <c r="I71" s="304"/>
      <c r="K71" s="18"/>
      <c r="L71" s="2"/>
    </row>
    <row r="72" spans="1:12" s="3" customFormat="1" ht="10.9" customHeight="1" x14ac:dyDescent="0.2">
      <c r="A72" s="21" t="s">
        <v>53</v>
      </c>
      <c r="B72" s="302"/>
      <c r="C72" s="302"/>
      <c r="D72" s="308"/>
      <c r="E72" s="308"/>
      <c r="F72" s="308"/>
      <c r="G72" s="303"/>
      <c r="H72" s="303"/>
      <c r="I72" s="304"/>
      <c r="K72" s="18"/>
      <c r="L72" s="2"/>
    </row>
    <row r="73" spans="1:12" s="3" customFormat="1" ht="10.9" customHeight="1" x14ac:dyDescent="0.2">
      <c r="A73" s="21" t="s">
        <v>54</v>
      </c>
      <c r="B73" s="302"/>
      <c r="C73" s="302"/>
      <c r="D73" s="308"/>
      <c r="E73" s="308"/>
      <c r="F73" s="308"/>
      <c r="G73" s="303"/>
      <c r="H73" s="303"/>
      <c r="I73" s="304"/>
      <c r="K73" s="18"/>
      <c r="L73" s="2"/>
    </row>
    <row r="74" spans="1:12" s="3" customFormat="1" ht="10.9" customHeight="1" x14ac:dyDescent="0.2">
      <c r="A74" s="21" t="s">
        <v>55</v>
      </c>
      <c r="B74" s="302"/>
      <c r="C74" s="302"/>
      <c r="D74" s="308"/>
      <c r="E74" s="308"/>
      <c r="F74" s="308"/>
      <c r="G74" s="303"/>
      <c r="H74" s="303"/>
      <c r="I74" s="304"/>
      <c r="K74" s="18"/>
      <c r="L74" s="2"/>
    </row>
    <row r="75" spans="1:12" s="3" customFormat="1" ht="10.9" customHeight="1" x14ac:dyDescent="0.2">
      <c r="A75" s="21" t="s">
        <v>56</v>
      </c>
      <c r="B75" s="302"/>
      <c r="C75" s="302"/>
      <c r="D75" s="308"/>
      <c r="E75" s="308"/>
      <c r="F75" s="308"/>
      <c r="G75" s="303"/>
      <c r="H75" s="303"/>
      <c r="I75" s="304"/>
      <c r="K75" s="18"/>
      <c r="L75" s="2"/>
    </row>
    <row r="76" spans="1:12" s="3" customFormat="1" ht="10.9" customHeight="1" x14ac:dyDescent="0.2">
      <c r="A76" s="21" t="s">
        <v>57</v>
      </c>
      <c r="B76" s="302"/>
      <c r="C76" s="302"/>
      <c r="D76" s="308"/>
      <c r="E76" s="308"/>
      <c r="F76" s="308"/>
      <c r="G76" s="303"/>
      <c r="H76" s="303"/>
      <c r="I76" s="304"/>
      <c r="K76" s="18"/>
      <c r="L76" s="2"/>
    </row>
    <row r="77" spans="1:12" s="3" customFormat="1" ht="10.9" customHeight="1" x14ac:dyDescent="0.2">
      <c r="A77" s="21" t="s">
        <v>58</v>
      </c>
      <c r="B77" s="302"/>
      <c r="C77" s="302"/>
      <c r="D77" s="308"/>
      <c r="E77" s="308"/>
      <c r="F77" s="308"/>
      <c r="G77" s="303"/>
      <c r="H77" s="303"/>
      <c r="I77" s="304"/>
      <c r="K77" s="18"/>
      <c r="L77" s="2"/>
    </row>
    <row r="78" spans="1:12" s="3" customFormat="1" ht="10.9" customHeight="1" x14ac:dyDescent="0.2">
      <c r="A78" s="24"/>
      <c r="B78" s="25"/>
      <c r="C78" s="25"/>
      <c r="D78" s="25"/>
      <c r="E78" s="34"/>
      <c r="F78" s="27"/>
      <c r="G78" s="309">
        <f>SUM(G50:I77)</f>
        <v>0</v>
      </c>
      <c r="H78" s="309"/>
      <c r="I78" s="310"/>
      <c r="K78" s="18"/>
      <c r="L78" s="2"/>
    </row>
    <row r="79" spans="1:12" s="3" customFormat="1" ht="10.9" customHeight="1" x14ac:dyDescent="0.2">
      <c r="A79" s="24"/>
      <c r="B79" s="25"/>
      <c r="C79" s="25"/>
      <c r="D79" s="25"/>
      <c r="E79" s="34"/>
      <c r="F79" s="27"/>
      <c r="G79" s="27"/>
      <c r="H79" s="27"/>
      <c r="I79" s="35"/>
      <c r="K79" s="18"/>
      <c r="L79" s="2"/>
    </row>
    <row r="80" spans="1:12" s="3" customFormat="1" ht="12" customHeight="1" x14ac:dyDescent="0.25">
      <c r="A80" s="36" t="s">
        <v>62</v>
      </c>
      <c r="B80" s="37"/>
      <c r="C80" s="37"/>
      <c r="D80" s="37"/>
      <c r="E80" s="38"/>
      <c r="F80" s="39"/>
      <c r="G80" s="39"/>
      <c r="H80" s="39"/>
      <c r="I80" s="40"/>
      <c r="K80" s="18"/>
      <c r="L80" s="2"/>
    </row>
    <row r="81" spans="1:12" s="3" customFormat="1" ht="12" customHeight="1" x14ac:dyDescent="0.25">
      <c r="A81" s="41" t="s">
        <v>22</v>
      </c>
      <c r="B81" s="311" t="s">
        <v>23</v>
      </c>
      <c r="C81" s="311"/>
      <c r="D81" s="311" t="s">
        <v>25</v>
      </c>
      <c r="E81" s="311"/>
      <c r="F81" s="311" t="s">
        <v>60</v>
      </c>
      <c r="G81" s="311"/>
      <c r="H81" s="311" t="s">
        <v>63</v>
      </c>
      <c r="I81" s="312"/>
      <c r="K81" s="18"/>
      <c r="L81" s="2"/>
    </row>
    <row r="82" spans="1:12" s="3" customFormat="1" ht="10.9" customHeight="1" x14ac:dyDescent="0.2">
      <c r="A82" s="21" t="s">
        <v>27</v>
      </c>
      <c r="B82" s="302"/>
      <c r="C82" s="302"/>
      <c r="D82" s="302"/>
      <c r="E82" s="302"/>
      <c r="F82" s="302"/>
      <c r="G82" s="302"/>
      <c r="H82" s="303"/>
      <c r="I82" s="304"/>
      <c r="K82" s="18"/>
      <c r="L82" s="2"/>
    </row>
    <row r="83" spans="1:12" s="3" customFormat="1" ht="10.9" customHeight="1" x14ac:dyDescent="0.2">
      <c r="A83" s="21" t="s">
        <v>30</v>
      </c>
      <c r="B83" s="302"/>
      <c r="C83" s="302"/>
      <c r="D83" s="302"/>
      <c r="E83" s="302"/>
      <c r="F83" s="302"/>
      <c r="G83" s="302"/>
      <c r="H83" s="303"/>
      <c r="I83" s="304"/>
      <c r="K83" s="18"/>
      <c r="L83" s="2"/>
    </row>
    <row r="84" spans="1:12" s="3" customFormat="1" ht="10.9" customHeight="1" x14ac:dyDescent="0.2">
      <c r="A84" s="21" t="s">
        <v>31</v>
      </c>
      <c r="B84" s="302"/>
      <c r="C84" s="302"/>
      <c r="D84" s="302"/>
      <c r="E84" s="302"/>
      <c r="F84" s="302"/>
      <c r="G84" s="302"/>
      <c r="H84" s="303"/>
      <c r="I84" s="304"/>
      <c r="K84" s="18"/>
      <c r="L84" s="2"/>
    </row>
    <row r="85" spans="1:12" s="3" customFormat="1" ht="10.9" customHeight="1" x14ac:dyDescent="0.2">
      <c r="A85" s="21" t="s">
        <v>34</v>
      </c>
      <c r="B85" s="302"/>
      <c r="C85" s="302"/>
      <c r="D85" s="302"/>
      <c r="E85" s="302"/>
      <c r="F85" s="302"/>
      <c r="G85" s="302"/>
      <c r="H85" s="303"/>
      <c r="I85" s="304"/>
      <c r="K85" s="18"/>
      <c r="L85" s="2"/>
    </row>
    <row r="86" spans="1:12" s="3" customFormat="1" ht="10.9" customHeight="1" x14ac:dyDescent="0.2">
      <c r="A86" s="21" t="s">
        <v>35</v>
      </c>
      <c r="B86" s="302"/>
      <c r="C86" s="302"/>
      <c r="D86" s="302"/>
      <c r="E86" s="302"/>
      <c r="F86" s="302"/>
      <c r="G86" s="302"/>
      <c r="H86" s="303"/>
      <c r="I86" s="304"/>
      <c r="K86" s="18"/>
      <c r="L86" s="2"/>
    </row>
    <row r="87" spans="1:12" s="3" customFormat="1" ht="10.9" customHeight="1" thickBot="1" x14ac:dyDescent="0.3">
      <c r="A87" s="42"/>
      <c r="B87" s="43"/>
      <c r="C87" s="43"/>
      <c r="D87" s="305"/>
      <c r="E87" s="305"/>
      <c r="F87" s="44"/>
      <c r="G87" s="44"/>
      <c r="H87" s="306">
        <f>SUM(H82:I86)</f>
        <v>0</v>
      </c>
      <c r="I87" s="307"/>
      <c r="K87" s="18"/>
      <c r="L87" s="2"/>
    </row>
    <row r="88" spans="1:12" s="3" customFormat="1" ht="13.5" thickTop="1" x14ac:dyDescent="0.2">
      <c r="A88" s="4"/>
      <c r="C88" s="5"/>
      <c r="D88" s="6"/>
      <c r="K88" s="18"/>
      <c r="L88" s="2"/>
    </row>
    <row r="90" spans="1:12" s="48" customFormat="1" ht="18.75" customHeight="1" x14ac:dyDescent="0.4">
      <c r="A90" s="45"/>
      <c r="B90" s="45"/>
      <c r="C90" s="45"/>
      <c r="D90" s="46" t="s">
        <v>64</v>
      </c>
      <c r="E90" s="45"/>
      <c r="F90" s="46" t="s">
        <v>65</v>
      </c>
      <c r="G90" s="45"/>
      <c r="H90" s="45"/>
      <c r="I90" s="45"/>
      <c r="J90" s="45"/>
      <c r="K90" s="45"/>
      <c r="L90" s="47"/>
    </row>
    <row r="91" spans="1:12" s="48" customFormat="1" x14ac:dyDescent="0.2">
      <c r="A91" s="49" t="s">
        <v>66</v>
      </c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7"/>
    </row>
    <row r="92" spans="1:12" s="48" customFormat="1" x14ac:dyDescent="0.2">
      <c r="A92" s="50" t="str">
        <f>IF('[2]Fiche Données'!L16=1,"",IF('[2]Fiche Données'!L16=2,"Port de SAINT-NAZAIRE",IF('[2]Fiche Données'!L16=3,"Port de MONTOIR",IF('[2]Fiche Données'!L16=4,"Port de DONGES",IF('[2]Fiche Données'!L16=5,"Port de NANTES",IF('[2]Fiche Données'!L16=6,"Port of Nantes",IF('[2]Fiche Données'!L16=7,"Port of Nantes",IF('[2]Fiche Données'!L16=8,"Port of Nantes+Montoir"))))))))</f>
        <v/>
      </c>
      <c r="B92" s="50"/>
      <c r="C92" s="49"/>
      <c r="D92" s="49"/>
      <c r="E92" s="49"/>
      <c r="F92" s="50"/>
      <c r="G92" s="49"/>
      <c r="H92" s="49"/>
      <c r="I92" s="49"/>
      <c r="J92" s="49"/>
      <c r="K92" s="49"/>
      <c r="L92" s="47"/>
    </row>
    <row r="93" spans="1:12" s="48" customFormat="1" ht="15.75" x14ac:dyDescent="0.2">
      <c r="A93" s="50" t="s">
        <v>22</v>
      </c>
      <c r="B93" s="51" t="str">
        <f>G4</f>
        <v/>
      </c>
      <c r="C93" s="49" t="s">
        <v>67</v>
      </c>
      <c r="D93" s="49"/>
      <c r="E93" s="49"/>
      <c r="F93" s="49"/>
      <c r="G93" s="49"/>
      <c r="H93" s="49"/>
      <c r="I93" s="49"/>
      <c r="J93" s="49"/>
      <c r="K93" s="49"/>
      <c r="L93" s="47"/>
    </row>
    <row r="94" spans="1:12" s="48" customFormat="1" x14ac:dyDescent="0.2">
      <c r="A94" s="49"/>
      <c r="B94" s="49"/>
      <c r="C94" s="49"/>
      <c r="D94" s="49" t="s">
        <v>68</v>
      </c>
      <c r="E94" s="49"/>
      <c r="F94" s="49"/>
      <c r="G94" s="300">
        <f>G5</f>
        <v>0</v>
      </c>
      <c r="H94" s="300"/>
      <c r="I94" s="300"/>
      <c r="J94" s="300"/>
      <c r="K94" s="300"/>
      <c r="L94" s="47"/>
    </row>
    <row r="95" spans="1:12" s="48" customFormat="1" x14ac:dyDescent="0.2">
      <c r="A95" s="49"/>
      <c r="B95" s="49"/>
      <c r="C95" s="49"/>
      <c r="D95" s="49" t="s">
        <v>69</v>
      </c>
      <c r="E95" s="52">
        <f>G8</f>
        <v>0</v>
      </c>
      <c r="F95" s="49" t="s">
        <v>70</v>
      </c>
      <c r="G95" s="53">
        <f>G6</f>
        <v>0</v>
      </c>
      <c r="H95" s="49" t="s">
        <v>71</v>
      </c>
      <c r="I95" s="49" t="s">
        <v>72</v>
      </c>
      <c r="J95" s="53">
        <f>G7</f>
        <v>0</v>
      </c>
      <c r="K95" s="49" t="s">
        <v>73</v>
      </c>
      <c r="L95" s="47"/>
    </row>
    <row r="96" spans="1:12" s="48" customFormat="1" x14ac:dyDescent="0.2">
      <c r="A96" s="49"/>
      <c r="B96" s="49"/>
      <c r="C96" s="49"/>
      <c r="D96" s="49" t="s">
        <v>74</v>
      </c>
      <c r="E96" s="301">
        <f>G9</f>
        <v>0</v>
      </c>
      <c r="F96" s="301"/>
      <c r="G96" s="49" t="s">
        <v>75</v>
      </c>
      <c r="H96" s="300" t="str">
        <f>G10</f>
        <v/>
      </c>
      <c r="I96" s="300"/>
      <c r="J96" s="300"/>
      <c r="K96" s="300"/>
      <c r="L96" s="47"/>
    </row>
    <row r="97" spans="1:16" s="48" customFormat="1" x14ac:dyDescent="0.2">
      <c r="A97" s="49"/>
      <c r="B97" s="49"/>
      <c r="C97" s="49"/>
      <c r="D97" s="49" t="s">
        <v>76</v>
      </c>
      <c r="E97" s="49"/>
      <c r="F97" s="49"/>
      <c r="G97" s="49"/>
      <c r="H97" s="49"/>
      <c r="I97" s="49"/>
      <c r="J97" s="49"/>
      <c r="K97" s="49"/>
      <c r="L97" s="47"/>
    </row>
    <row r="98" spans="1:16" s="48" customFormat="1" x14ac:dyDescent="0.2">
      <c r="A98" s="49"/>
      <c r="B98" s="49"/>
      <c r="C98" s="49"/>
      <c r="D98" s="49" t="s">
        <v>77</v>
      </c>
      <c r="E98" s="49"/>
      <c r="F98" s="49"/>
      <c r="G98" s="49"/>
      <c r="H98" s="49"/>
      <c r="I98" s="49"/>
      <c r="J98" s="49"/>
      <c r="K98" s="49"/>
      <c r="L98" s="47"/>
    </row>
    <row r="99" spans="1:16" s="48" customFormat="1" x14ac:dyDescent="0.2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  <c r="L99" s="47"/>
    </row>
    <row r="100" spans="1:16" s="48" customFormat="1" ht="12" customHeight="1" x14ac:dyDescent="0.2">
      <c r="A100" s="267" t="s">
        <v>78</v>
      </c>
      <c r="B100" s="268"/>
      <c r="C100" s="271" t="s">
        <v>79</v>
      </c>
      <c r="D100" s="272"/>
      <c r="E100" s="272"/>
      <c r="F100" s="272"/>
      <c r="G100" s="272"/>
      <c r="H100" s="273"/>
      <c r="I100" s="277" t="s">
        <v>80</v>
      </c>
      <c r="J100" s="272"/>
      <c r="K100" s="273"/>
      <c r="L100" s="299"/>
      <c r="M100" s="281"/>
      <c r="N100" s="281"/>
      <c r="O100" s="281"/>
      <c r="P100" s="281"/>
    </row>
    <row r="101" spans="1:16" s="48" customFormat="1" ht="12" customHeight="1" x14ac:dyDescent="0.2">
      <c r="A101" s="269"/>
      <c r="B101" s="270"/>
      <c r="C101" s="274"/>
      <c r="D101" s="275"/>
      <c r="E101" s="275"/>
      <c r="F101" s="275"/>
      <c r="G101" s="275"/>
      <c r="H101" s="276"/>
      <c r="I101" s="274"/>
      <c r="J101" s="275"/>
      <c r="K101" s="276"/>
      <c r="L101" s="281"/>
      <c r="M101" s="281"/>
      <c r="N101" s="281"/>
      <c r="O101" s="281"/>
      <c r="P101" s="281"/>
    </row>
    <row r="102" spans="1:16" s="48" customFormat="1" ht="12" customHeight="1" x14ac:dyDescent="0.2">
      <c r="A102" s="269"/>
      <c r="B102" s="270"/>
      <c r="C102" s="274"/>
      <c r="D102" s="275"/>
      <c r="E102" s="275"/>
      <c r="F102" s="275"/>
      <c r="G102" s="275"/>
      <c r="H102" s="276"/>
      <c r="I102" s="278"/>
      <c r="J102" s="279"/>
      <c r="K102" s="280"/>
      <c r="L102" s="281"/>
      <c r="M102" s="281"/>
      <c r="N102" s="281"/>
      <c r="O102" s="281"/>
      <c r="P102" s="281"/>
    </row>
    <row r="103" spans="1:16" s="48" customFormat="1" ht="12" customHeight="1" x14ac:dyDescent="0.2">
      <c r="A103" s="269"/>
      <c r="B103" s="270"/>
      <c r="C103" s="274"/>
      <c r="D103" s="275"/>
      <c r="E103" s="275"/>
      <c r="F103" s="275"/>
      <c r="G103" s="275"/>
      <c r="H103" s="276"/>
      <c r="I103" s="55" t="s">
        <v>81</v>
      </c>
      <c r="J103" s="55" t="s">
        <v>82</v>
      </c>
      <c r="K103" s="55" t="s">
        <v>83</v>
      </c>
      <c r="L103" s="47"/>
    </row>
    <row r="104" spans="1:16" s="62" customFormat="1" ht="11.25" customHeight="1" x14ac:dyDescent="0.25">
      <c r="A104" s="265" t="s">
        <v>84</v>
      </c>
      <c r="B104" s="266"/>
      <c r="C104" s="56" t="str">
        <f>IF(SUM(G105:H160)&gt;0,"OPERATIONS DE DECHARGEMENT PREVUS","NAVIRE SUR LEST OU EN REMPORT")</f>
        <v>NAVIRE SUR LEST OU EN REMPORT</v>
      </c>
      <c r="D104" s="57"/>
      <c r="E104" s="57"/>
      <c r="F104" s="57"/>
      <c r="G104" s="57"/>
      <c r="H104" s="58"/>
      <c r="I104" s="59"/>
      <c r="J104" s="59"/>
      <c r="K104" s="60"/>
      <c r="L104" s="61"/>
    </row>
    <row r="105" spans="1:16" s="62" customFormat="1" ht="11.25" customHeight="1" x14ac:dyDescent="0.25">
      <c r="A105" s="246"/>
      <c r="B105" s="247"/>
      <c r="C105" s="63" t="str">
        <f>IF(B19&gt;0,"CHARGE A","")</f>
        <v>CHARGE A</v>
      </c>
      <c r="D105" s="295" t="str">
        <f>D19</f>
        <v>JIG</v>
      </c>
      <c r="E105" s="252"/>
      <c r="F105" s="64" t="str">
        <f>IF(G106&gt;0,"A DESTINATION","")</f>
        <v/>
      </c>
      <c r="G105" s="296" t="str">
        <f>IF(G106&gt;0,H96,"")</f>
        <v/>
      </c>
      <c r="H105" s="247"/>
      <c r="I105" s="65"/>
      <c r="J105" s="65"/>
      <c r="K105" s="66"/>
      <c r="L105" s="61"/>
    </row>
    <row r="106" spans="1:16" s="62" customFormat="1" ht="11.25" customHeight="1" x14ac:dyDescent="0.25">
      <c r="A106" s="67"/>
      <c r="B106" s="68"/>
      <c r="C106" s="69" t="str">
        <f>B19</f>
        <v>SA J 13/14</v>
      </c>
      <c r="D106" s="70"/>
      <c r="E106" s="70"/>
      <c r="F106" s="64" t="str">
        <f>IF(G106&gt;0,"TONNAGE","")</f>
        <v/>
      </c>
      <c r="G106" s="259">
        <f>G19</f>
        <v>0</v>
      </c>
      <c r="H106" s="260"/>
      <c r="I106" s="65"/>
      <c r="J106" s="65"/>
      <c r="K106" s="66"/>
      <c r="L106" s="61"/>
    </row>
    <row r="107" spans="1:16" s="62" customFormat="1" ht="11.25" customHeight="1" x14ac:dyDescent="0.25">
      <c r="A107" s="67"/>
      <c r="B107" s="68"/>
      <c r="C107" s="63" t="str">
        <f>IF(B20&gt;0,"CHARGE A","")</f>
        <v>CHARGE A</v>
      </c>
      <c r="D107" s="295" t="str">
        <f>D20</f>
        <v>JIG</v>
      </c>
      <c r="E107" s="252"/>
      <c r="F107" s="64" t="str">
        <f>IF(G108&gt;0,"A DESTINATION","")</f>
        <v/>
      </c>
      <c r="G107" s="296" t="str">
        <f>IF(G108&gt;0,H96,"")</f>
        <v/>
      </c>
      <c r="H107" s="247"/>
      <c r="I107" s="65"/>
      <c r="J107" s="65"/>
      <c r="K107" s="66"/>
      <c r="L107" s="61"/>
    </row>
    <row r="108" spans="1:16" s="62" customFormat="1" ht="11.25" customHeight="1" x14ac:dyDescent="0.25">
      <c r="A108" s="67"/>
      <c r="B108" s="68"/>
      <c r="C108" s="69" t="str">
        <f>B20</f>
        <v>SA J 13/14</v>
      </c>
      <c r="D108" s="70"/>
      <c r="E108" s="70"/>
      <c r="F108" s="64" t="str">
        <f>IF(G108&gt;0,"TONNAGE","")</f>
        <v/>
      </c>
      <c r="G108" s="259">
        <f>G20</f>
        <v>0</v>
      </c>
      <c r="H108" s="260"/>
      <c r="I108" s="65"/>
      <c r="J108" s="65"/>
      <c r="K108" s="66"/>
      <c r="L108" s="61"/>
    </row>
    <row r="109" spans="1:16" s="62" customFormat="1" ht="11.25" customHeight="1" x14ac:dyDescent="0.25">
      <c r="A109" s="67"/>
      <c r="B109" s="68"/>
      <c r="C109" s="63" t="str">
        <f>IF(B21&gt;0,"CHARGE A","")</f>
        <v>CHARGE A</v>
      </c>
      <c r="D109" s="295" t="str">
        <f>D21</f>
        <v>TRAILER</v>
      </c>
      <c r="E109" s="252"/>
      <c r="F109" s="64" t="str">
        <f>IF(G110&gt;0,"A DESTINATION","")</f>
        <v/>
      </c>
      <c r="G109" s="296" t="str">
        <f>IF(G110&gt;0,H96,"")</f>
        <v/>
      </c>
      <c r="H109" s="247"/>
      <c r="I109" s="65"/>
      <c r="J109" s="65"/>
      <c r="K109" s="66"/>
      <c r="L109" s="61"/>
    </row>
    <row r="110" spans="1:16" s="62" customFormat="1" ht="11.25" customHeight="1" x14ac:dyDescent="0.25">
      <c r="A110" s="67"/>
      <c r="B110" s="68"/>
      <c r="C110" s="69" t="str">
        <f>B21</f>
        <v>SECTION 13/15</v>
      </c>
      <c r="D110" s="70"/>
      <c r="E110" s="70"/>
      <c r="F110" s="64" t="str">
        <f>IF(G110&gt;0,"TONNAGE","")</f>
        <v/>
      </c>
      <c r="G110" s="259">
        <f>G21</f>
        <v>0</v>
      </c>
      <c r="H110" s="260"/>
      <c r="I110" s="65"/>
      <c r="J110" s="65"/>
      <c r="K110" s="66"/>
      <c r="L110" s="61"/>
    </row>
    <row r="111" spans="1:16" s="62" customFormat="1" ht="11.25" customHeight="1" x14ac:dyDescent="0.25">
      <c r="A111" s="67"/>
      <c r="B111" s="68"/>
      <c r="C111" s="63" t="str">
        <f>IF(B22&gt;0,"CHARGE A","")</f>
        <v/>
      </c>
      <c r="D111" s="295">
        <f>D22</f>
        <v>0</v>
      </c>
      <c r="E111" s="252"/>
      <c r="F111" s="64" t="str">
        <f>IF(G112&gt;0,"A DESTINATION","")</f>
        <v/>
      </c>
      <c r="G111" s="296" t="str">
        <f>IF(G112&gt;0,H96,"")</f>
        <v/>
      </c>
      <c r="H111" s="247"/>
      <c r="I111" s="65"/>
      <c r="J111" s="65"/>
      <c r="K111" s="66"/>
      <c r="L111" s="61"/>
    </row>
    <row r="112" spans="1:16" s="62" customFormat="1" ht="11.25" customHeight="1" x14ac:dyDescent="0.25">
      <c r="A112" s="246"/>
      <c r="B112" s="247"/>
      <c r="C112" s="69">
        <f>B22</f>
        <v>0</v>
      </c>
      <c r="D112" s="71"/>
      <c r="E112" s="71"/>
      <c r="F112" s="64" t="str">
        <f>IF(G112&gt;0,"TONNAGE","")</f>
        <v/>
      </c>
      <c r="G112" s="293">
        <f>G22</f>
        <v>0</v>
      </c>
      <c r="H112" s="294"/>
      <c r="I112" s="65"/>
      <c r="J112" s="65"/>
      <c r="K112" s="66"/>
      <c r="L112" s="61"/>
    </row>
    <row r="113" spans="1:12" s="62" customFormat="1" ht="11.25" customHeight="1" x14ac:dyDescent="0.25">
      <c r="A113" s="67"/>
      <c r="B113" s="68"/>
      <c r="C113" s="63" t="str">
        <f>IF(B23&gt;0,"CHARGE A","")</f>
        <v/>
      </c>
      <c r="D113" s="295">
        <f>D23</f>
        <v>0</v>
      </c>
      <c r="E113" s="252"/>
      <c r="F113" s="64" t="str">
        <f>IF(G114&gt;0,"A DESTINATION","")</f>
        <v/>
      </c>
      <c r="G113" s="296" t="str">
        <f>IF(G114&gt;0,H96,"")</f>
        <v/>
      </c>
      <c r="H113" s="247"/>
      <c r="I113" s="65"/>
      <c r="J113" s="65"/>
      <c r="K113" s="66"/>
      <c r="L113" s="61"/>
    </row>
    <row r="114" spans="1:12" s="62" customFormat="1" ht="11.25" customHeight="1" x14ac:dyDescent="0.25">
      <c r="A114" s="67"/>
      <c r="B114" s="68"/>
      <c r="C114" s="69">
        <f>B23</f>
        <v>0</v>
      </c>
      <c r="D114" s="72"/>
      <c r="E114" s="72"/>
      <c r="F114" s="64" t="str">
        <f>IF(G114&gt;0,"TONNAGE","")</f>
        <v/>
      </c>
      <c r="G114" s="293">
        <f>G23</f>
        <v>0</v>
      </c>
      <c r="H114" s="294"/>
      <c r="I114" s="65"/>
      <c r="J114" s="65"/>
      <c r="K114" s="66"/>
      <c r="L114" s="61"/>
    </row>
    <row r="115" spans="1:12" s="62" customFormat="1" ht="11.25" customHeight="1" x14ac:dyDescent="0.25">
      <c r="A115" s="246"/>
      <c r="B115" s="247"/>
      <c r="C115" s="63" t="str">
        <f>IF(B24&gt;0,"CHARGE A","")</f>
        <v/>
      </c>
      <c r="D115" s="295">
        <f>D24</f>
        <v>0</v>
      </c>
      <c r="E115" s="252"/>
      <c r="F115" s="64" t="str">
        <f>IF(G116&gt;0,"A DESTINATION","")</f>
        <v/>
      </c>
      <c r="G115" s="296" t="str">
        <f>IF(G116&gt;0,H96,"")</f>
        <v/>
      </c>
      <c r="H115" s="247"/>
      <c r="I115" s="65"/>
      <c r="J115" s="65"/>
      <c r="K115" s="66"/>
      <c r="L115" s="61"/>
    </row>
    <row r="116" spans="1:12" s="62" customFormat="1" ht="11.25" customHeight="1" x14ac:dyDescent="0.25">
      <c r="A116" s="67"/>
      <c r="B116" s="68"/>
      <c r="C116" s="69">
        <f>B24</f>
        <v>0</v>
      </c>
      <c r="D116" s="70"/>
      <c r="E116" s="70"/>
      <c r="F116" s="64" t="str">
        <f>IF(G116&gt;0,"TONNAGE","")</f>
        <v/>
      </c>
      <c r="G116" s="259">
        <f>G24</f>
        <v>0</v>
      </c>
      <c r="H116" s="260"/>
      <c r="I116" s="65"/>
      <c r="J116" s="65"/>
      <c r="K116" s="66"/>
      <c r="L116" s="61"/>
    </row>
    <row r="117" spans="1:12" s="62" customFormat="1" ht="11.25" customHeight="1" x14ac:dyDescent="0.25">
      <c r="A117" s="246"/>
      <c r="B117" s="247"/>
      <c r="C117" s="63" t="str">
        <f>IF(B25&gt;0,"CHARGE A","")</f>
        <v/>
      </c>
      <c r="D117" s="295">
        <f>D25</f>
        <v>0</v>
      </c>
      <c r="E117" s="252"/>
      <c r="F117" s="64" t="str">
        <f>IF(G118&gt;0,"A DESTINATION","")</f>
        <v/>
      </c>
      <c r="G117" s="296" t="str">
        <f>IF(G118&gt;0,H96,"")</f>
        <v/>
      </c>
      <c r="H117" s="247"/>
      <c r="I117" s="65"/>
      <c r="J117" s="65"/>
      <c r="K117" s="66"/>
      <c r="L117" s="61"/>
    </row>
    <row r="118" spans="1:12" s="62" customFormat="1" ht="11.25" customHeight="1" x14ac:dyDescent="0.25">
      <c r="A118" s="67"/>
      <c r="B118" s="68"/>
      <c r="C118" s="69">
        <f>B25</f>
        <v>0</v>
      </c>
      <c r="D118" s="70"/>
      <c r="E118" s="70"/>
      <c r="F118" s="64" t="str">
        <f>IF(G118&gt;0,"TONNAGE","")</f>
        <v/>
      </c>
      <c r="G118" s="259">
        <f>G25</f>
        <v>0</v>
      </c>
      <c r="H118" s="260"/>
      <c r="I118" s="65"/>
      <c r="J118" s="65"/>
      <c r="K118" s="66"/>
      <c r="L118" s="61"/>
    </row>
    <row r="119" spans="1:12" s="62" customFormat="1" ht="11.25" customHeight="1" x14ac:dyDescent="0.25">
      <c r="A119" s="246"/>
      <c r="B119" s="247"/>
      <c r="C119" s="63" t="str">
        <f>IF(B26&gt;0,"CHARGE A","")</f>
        <v/>
      </c>
      <c r="D119" s="295">
        <f>D26</f>
        <v>0</v>
      </c>
      <c r="E119" s="252"/>
      <c r="F119" s="64" t="str">
        <f>IF(G120&gt;0,"A DESTINATION","")</f>
        <v/>
      </c>
      <c r="G119" s="296" t="str">
        <f>IF(G120&gt;0,H96,"")</f>
        <v/>
      </c>
      <c r="H119" s="247"/>
      <c r="I119" s="65"/>
      <c r="J119" s="65"/>
      <c r="K119" s="66"/>
      <c r="L119" s="61"/>
    </row>
    <row r="120" spans="1:12" s="62" customFormat="1" ht="11.25" customHeight="1" x14ac:dyDescent="0.25">
      <c r="A120" s="246"/>
      <c r="B120" s="247"/>
      <c r="C120" s="69">
        <f>B26</f>
        <v>0</v>
      </c>
      <c r="D120" s="73"/>
      <c r="E120" s="73"/>
      <c r="F120" s="64" t="str">
        <f>IF(G120&gt;0,"TONNAGE","")</f>
        <v/>
      </c>
      <c r="G120" s="293">
        <f>G26</f>
        <v>0</v>
      </c>
      <c r="H120" s="294"/>
      <c r="I120" s="65"/>
      <c r="J120" s="65"/>
      <c r="K120" s="66"/>
      <c r="L120" s="61"/>
    </row>
    <row r="121" spans="1:12" s="62" customFormat="1" ht="11.25" customHeight="1" x14ac:dyDescent="0.25">
      <c r="A121" s="246"/>
      <c r="B121" s="247"/>
      <c r="C121" s="63" t="str">
        <f>IF(B27&gt;0,"CHARGE A","")</f>
        <v/>
      </c>
      <c r="D121" s="295">
        <f>D27</f>
        <v>0</v>
      </c>
      <c r="E121" s="252"/>
      <c r="F121" s="64" t="str">
        <f>IF(G122&gt;0,"A DESTINATION","")</f>
        <v/>
      </c>
      <c r="G121" s="296" t="str">
        <f>IF(G122&gt;0,H96,"")</f>
        <v/>
      </c>
      <c r="H121" s="247"/>
      <c r="I121" s="65"/>
      <c r="J121" s="65"/>
      <c r="K121" s="66"/>
      <c r="L121" s="61"/>
    </row>
    <row r="122" spans="1:12" s="62" customFormat="1" ht="11.25" customHeight="1" x14ac:dyDescent="0.25">
      <c r="A122" s="246"/>
      <c r="B122" s="247"/>
      <c r="C122" s="69">
        <f>B27</f>
        <v>0</v>
      </c>
      <c r="D122" s="73"/>
      <c r="E122" s="73"/>
      <c r="F122" s="64" t="str">
        <f>IF(G122&gt;0,"TONNAGE","")</f>
        <v/>
      </c>
      <c r="G122" s="293">
        <f>G27</f>
        <v>0</v>
      </c>
      <c r="H122" s="294"/>
      <c r="I122" s="65"/>
      <c r="J122" s="65"/>
      <c r="K122" s="66"/>
      <c r="L122" s="61"/>
    </row>
    <row r="123" spans="1:12" s="62" customFormat="1" ht="11.25" customHeight="1" x14ac:dyDescent="0.25">
      <c r="A123" s="246"/>
      <c r="B123" s="247"/>
      <c r="C123" s="63" t="str">
        <f>IF(B28&gt;0,"CHARGE A","")</f>
        <v/>
      </c>
      <c r="D123" s="295">
        <f>D28</f>
        <v>0</v>
      </c>
      <c r="E123" s="252"/>
      <c r="F123" s="64" t="str">
        <f>IF(G124&gt;0,"A DESTINATION","")</f>
        <v/>
      </c>
      <c r="G123" s="296" t="str">
        <f>IF(G124&gt;0,H96,"")</f>
        <v/>
      </c>
      <c r="H123" s="247"/>
      <c r="I123" s="65"/>
      <c r="J123" s="65"/>
      <c r="K123" s="66"/>
      <c r="L123" s="61"/>
    </row>
    <row r="124" spans="1:12" s="62" customFormat="1" ht="11.25" customHeight="1" x14ac:dyDescent="0.25">
      <c r="A124" s="246"/>
      <c r="B124" s="247"/>
      <c r="C124" s="69">
        <f>B28</f>
        <v>0</v>
      </c>
      <c r="D124" s="73"/>
      <c r="E124" s="73"/>
      <c r="F124" s="64" t="str">
        <f>IF(G124&gt;0,"TONNAGE","")</f>
        <v/>
      </c>
      <c r="G124" s="293">
        <f>G28</f>
        <v>0</v>
      </c>
      <c r="H124" s="294"/>
      <c r="I124" s="65"/>
      <c r="J124" s="65"/>
      <c r="K124" s="66"/>
      <c r="L124" s="61"/>
    </row>
    <row r="125" spans="1:12" s="62" customFormat="1" ht="11.25" customHeight="1" x14ac:dyDescent="0.25">
      <c r="A125" s="246"/>
      <c r="B125" s="247"/>
      <c r="C125" s="63" t="str">
        <f>IF(B29&gt;0,"CHARGE A","")</f>
        <v/>
      </c>
      <c r="D125" s="295">
        <f>D29</f>
        <v>0</v>
      </c>
      <c r="E125" s="252"/>
      <c r="F125" s="64" t="str">
        <f>IF(G126&gt;0,"A DESTINATION","")</f>
        <v/>
      </c>
      <c r="G125" s="296" t="str">
        <f>IF(G126&gt;0,H96,"")</f>
        <v/>
      </c>
      <c r="H125" s="247"/>
      <c r="I125" s="65"/>
      <c r="J125" s="65"/>
      <c r="K125" s="66"/>
      <c r="L125" s="61"/>
    </row>
    <row r="126" spans="1:12" s="62" customFormat="1" ht="11.25" customHeight="1" x14ac:dyDescent="0.25">
      <c r="A126" s="246"/>
      <c r="B126" s="247"/>
      <c r="C126" s="69">
        <f>B29</f>
        <v>0</v>
      </c>
      <c r="D126" s="73"/>
      <c r="E126" s="73"/>
      <c r="F126" s="64" t="str">
        <f>IF(G126&gt;0,"TONNAGE","")</f>
        <v/>
      </c>
      <c r="G126" s="293">
        <f>G29</f>
        <v>0</v>
      </c>
      <c r="H126" s="294"/>
      <c r="I126" s="65"/>
      <c r="J126" s="65"/>
      <c r="K126" s="66"/>
      <c r="L126" s="61"/>
    </row>
    <row r="127" spans="1:12" s="62" customFormat="1" ht="11.25" customHeight="1" x14ac:dyDescent="0.25">
      <c r="A127" s="246"/>
      <c r="B127" s="247"/>
      <c r="C127" s="63" t="str">
        <f>IF(B30&gt;0,"CHARGE A","")</f>
        <v/>
      </c>
      <c r="D127" s="295">
        <f>D30</f>
        <v>0</v>
      </c>
      <c r="E127" s="252"/>
      <c r="F127" s="64" t="str">
        <f>IF(G128&gt;0,"A DESTINATION","")</f>
        <v/>
      </c>
      <c r="G127" s="296" t="str">
        <f>IF(G128&gt;0,H96,"")</f>
        <v/>
      </c>
      <c r="H127" s="247"/>
      <c r="I127" s="65"/>
      <c r="J127" s="65"/>
      <c r="K127" s="66"/>
      <c r="L127" s="61"/>
    </row>
    <row r="128" spans="1:12" s="62" customFormat="1" ht="11.25" customHeight="1" x14ac:dyDescent="0.25">
      <c r="A128" s="246"/>
      <c r="B128" s="247"/>
      <c r="C128" s="69">
        <f>B30</f>
        <v>0</v>
      </c>
      <c r="D128" s="73"/>
      <c r="E128" s="73"/>
      <c r="F128" s="64" t="str">
        <f>IF(G128&gt;0,"TONNAGE","")</f>
        <v/>
      </c>
      <c r="G128" s="293">
        <f>G30</f>
        <v>0</v>
      </c>
      <c r="H128" s="294"/>
      <c r="I128" s="65"/>
      <c r="J128" s="65"/>
      <c r="K128" s="66"/>
      <c r="L128" s="61"/>
    </row>
    <row r="129" spans="1:12" s="62" customFormat="1" ht="11.25" customHeight="1" x14ac:dyDescent="0.25">
      <c r="A129" s="246"/>
      <c r="B129" s="247"/>
      <c r="C129" s="63" t="str">
        <f>IF(B31&gt;0,"CHARGE A","")</f>
        <v/>
      </c>
      <c r="D129" s="295">
        <f>D31</f>
        <v>0</v>
      </c>
      <c r="E129" s="252"/>
      <c r="F129" s="64" t="str">
        <f>IF(G130&gt;0,"A DESTINATION","")</f>
        <v/>
      </c>
      <c r="G129" s="296" t="str">
        <f>IF(G130&gt;0,H96,"")</f>
        <v/>
      </c>
      <c r="H129" s="247"/>
      <c r="I129" s="65"/>
      <c r="J129" s="65"/>
      <c r="K129" s="66"/>
      <c r="L129" s="61"/>
    </row>
    <row r="130" spans="1:12" s="62" customFormat="1" ht="11.25" customHeight="1" x14ac:dyDescent="0.25">
      <c r="A130" s="246"/>
      <c r="B130" s="247"/>
      <c r="C130" s="69">
        <f>B31</f>
        <v>0</v>
      </c>
      <c r="D130" s="73"/>
      <c r="E130" s="73"/>
      <c r="F130" s="64" t="str">
        <f>IF(G130&gt;0,"TONNAGE","")</f>
        <v/>
      </c>
      <c r="G130" s="293">
        <f>G31</f>
        <v>0</v>
      </c>
      <c r="H130" s="294"/>
      <c r="I130" s="65"/>
      <c r="J130" s="65"/>
      <c r="K130" s="66"/>
      <c r="L130" s="61"/>
    </row>
    <row r="131" spans="1:12" s="62" customFormat="1" ht="11.25" customHeight="1" x14ac:dyDescent="0.25">
      <c r="A131" s="67"/>
      <c r="B131" s="68"/>
      <c r="C131" s="63" t="str">
        <f>IF(B32&gt;0,"CHARGE A","")</f>
        <v/>
      </c>
      <c r="D131" s="295">
        <f>D32</f>
        <v>0</v>
      </c>
      <c r="E131" s="252"/>
      <c r="F131" s="64" t="str">
        <f>IF(G132&gt;0,"A DESTINATION","")</f>
        <v/>
      </c>
      <c r="G131" s="296" t="str">
        <f>IF(G132&gt;0,H96,"")</f>
        <v/>
      </c>
      <c r="H131" s="247"/>
      <c r="I131" s="65"/>
      <c r="J131" s="65"/>
      <c r="K131" s="66"/>
      <c r="L131" s="61"/>
    </row>
    <row r="132" spans="1:12" s="62" customFormat="1" ht="11.25" customHeight="1" x14ac:dyDescent="0.25">
      <c r="A132" s="67"/>
      <c r="B132" s="68"/>
      <c r="C132" s="69">
        <f>B32</f>
        <v>0</v>
      </c>
      <c r="D132" s="73"/>
      <c r="E132" s="73"/>
      <c r="F132" s="64" t="str">
        <f>IF(G132&gt;0,"TONNAGE","")</f>
        <v/>
      </c>
      <c r="G132" s="293">
        <f>G32</f>
        <v>0</v>
      </c>
      <c r="H132" s="294"/>
      <c r="I132" s="65"/>
      <c r="J132" s="65"/>
      <c r="K132" s="66"/>
      <c r="L132" s="61"/>
    </row>
    <row r="133" spans="1:12" s="62" customFormat="1" ht="11.25" customHeight="1" x14ac:dyDescent="0.25">
      <c r="A133" s="67"/>
      <c r="B133" s="68"/>
      <c r="C133" s="63" t="str">
        <f>IF(B33&gt;0,"CHARGE A","")</f>
        <v/>
      </c>
      <c r="D133" s="295">
        <f>D33</f>
        <v>0</v>
      </c>
      <c r="E133" s="252"/>
      <c r="F133" s="64" t="str">
        <f>IF(G134&gt;0,"A DESTINATION","")</f>
        <v/>
      </c>
      <c r="G133" s="296" t="str">
        <f>IF(G134&gt;0,H96,"")</f>
        <v/>
      </c>
      <c r="H133" s="247"/>
      <c r="I133" s="65"/>
      <c r="J133" s="65"/>
      <c r="K133" s="66"/>
      <c r="L133" s="61"/>
    </row>
    <row r="134" spans="1:12" s="62" customFormat="1" ht="11.25" customHeight="1" x14ac:dyDescent="0.25">
      <c r="A134" s="67"/>
      <c r="B134" s="68"/>
      <c r="C134" s="69">
        <f>B33</f>
        <v>0</v>
      </c>
      <c r="D134" s="73"/>
      <c r="E134" s="73"/>
      <c r="F134" s="64" t="str">
        <f>IF(G134&gt;0,"TONNAGE","")</f>
        <v/>
      </c>
      <c r="G134" s="293">
        <f>G33</f>
        <v>0</v>
      </c>
      <c r="H134" s="294"/>
      <c r="I134" s="65"/>
      <c r="J134" s="65"/>
      <c r="K134" s="66"/>
      <c r="L134" s="61"/>
    </row>
    <row r="135" spans="1:12" s="62" customFormat="1" ht="11.25" customHeight="1" x14ac:dyDescent="0.25">
      <c r="A135" s="67"/>
      <c r="B135" s="68"/>
      <c r="C135" s="63" t="str">
        <f>IF(B34&gt;0,"CHARGE A","")</f>
        <v/>
      </c>
      <c r="D135" s="295">
        <f>D34</f>
        <v>0</v>
      </c>
      <c r="E135" s="252"/>
      <c r="F135" s="64" t="str">
        <f>IF(G136&gt;0,"A DESTINATION","")</f>
        <v/>
      </c>
      <c r="G135" s="296" t="str">
        <f>IF(G136&gt;0,H96,"")</f>
        <v/>
      </c>
      <c r="H135" s="247"/>
      <c r="I135" s="65"/>
      <c r="J135" s="65"/>
      <c r="K135" s="66"/>
      <c r="L135" s="61"/>
    </row>
    <row r="136" spans="1:12" s="62" customFormat="1" ht="11.25" customHeight="1" x14ac:dyDescent="0.25">
      <c r="A136" s="67"/>
      <c r="B136" s="68"/>
      <c r="C136" s="69">
        <f>B34</f>
        <v>0</v>
      </c>
      <c r="D136" s="73"/>
      <c r="E136" s="73"/>
      <c r="F136" s="64" t="str">
        <f>IF(G136&gt;0,"TONNAGE","")</f>
        <v/>
      </c>
      <c r="G136" s="293">
        <f>G34</f>
        <v>0</v>
      </c>
      <c r="H136" s="294"/>
      <c r="I136" s="65"/>
      <c r="J136" s="65"/>
      <c r="K136" s="66"/>
      <c r="L136" s="61"/>
    </row>
    <row r="137" spans="1:12" s="62" customFormat="1" ht="11.25" customHeight="1" x14ac:dyDescent="0.25">
      <c r="A137" s="67"/>
      <c r="B137" s="68"/>
      <c r="C137" s="63" t="str">
        <f>IF(B35&gt;0,"CHARGE A","")</f>
        <v/>
      </c>
      <c r="D137" s="295">
        <f>D35</f>
        <v>0</v>
      </c>
      <c r="E137" s="252"/>
      <c r="F137" s="64" t="str">
        <f>IF(G138&gt;0,"A DESTINATION","")</f>
        <v/>
      </c>
      <c r="G137" s="296" t="str">
        <f>IF(G138&gt;0,H96,"")</f>
        <v/>
      </c>
      <c r="H137" s="247"/>
      <c r="I137" s="65"/>
      <c r="J137" s="65"/>
      <c r="K137" s="66"/>
      <c r="L137" s="61"/>
    </row>
    <row r="138" spans="1:12" s="62" customFormat="1" ht="11.25" customHeight="1" x14ac:dyDescent="0.25">
      <c r="A138" s="67"/>
      <c r="B138" s="68"/>
      <c r="C138" s="69">
        <f>B35</f>
        <v>0</v>
      </c>
      <c r="D138" s="73"/>
      <c r="E138" s="73"/>
      <c r="F138" s="64" t="str">
        <f>IF(G138&gt;0,"TONNAGE","")</f>
        <v/>
      </c>
      <c r="G138" s="293">
        <f>G35</f>
        <v>0</v>
      </c>
      <c r="H138" s="294"/>
      <c r="I138" s="65"/>
      <c r="J138" s="65"/>
      <c r="K138" s="66"/>
      <c r="L138" s="61"/>
    </row>
    <row r="139" spans="1:12" s="62" customFormat="1" ht="11.25" customHeight="1" x14ac:dyDescent="0.25">
      <c r="A139" s="67"/>
      <c r="B139" s="68"/>
      <c r="C139" s="63" t="str">
        <f>IF(B36&gt;0,"CHARGE A","")</f>
        <v/>
      </c>
      <c r="D139" s="295">
        <f>D36</f>
        <v>0</v>
      </c>
      <c r="E139" s="252"/>
      <c r="F139" s="64" t="str">
        <f>IF(G140&gt;0,"A DESTINATION","")</f>
        <v/>
      </c>
      <c r="G139" s="296" t="str">
        <f>IF(G140&gt;0,H96,"")</f>
        <v/>
      </c>
      <c r="H139" s="247"/>
      <c r="I139" s="65"/>
      <c r="J139" s="65"/>
      <c r="K139" s="66"/>
      <c r="L139" s="61"/>
    </row>
    <row r="140" spans="1:12" s="62" customFormat="1" ht="11.25" customHeight="1" x14ac:dyDescent="0.25">
      <c r="A140" s="67"/>
      <c r="B140" s="68"/>
      <c r="C140" s="69">
        <f>B36</f>
        <v>0</v>
      </c>
      <c r="D140" s="73"/>
      <c r="E140" s="73"/>
      <c r="F140" s="64" t="str">
        <f>IF(G140&gt;0,"TONNAGE","")</f>
        <v/>
      </c>
      <c r="G140" s="293">
        <f>G36</f>
        <v>0</v>
      </c>
      <c r="H140" s="294"/>
      <c r="I140" s="65"/>
      <c r="J140" s="65"/>
      <c r="K140" s="66"/>
      <c r="L140" s="61"/>
    </row>
    <row r="141" spans="1:12" s="62" customFormat="1" ht="11.25" customHeight="1" x14ac:dyDescent="0.25">
      <c r="A141" s="67"/>
      <c r="B141" s="68"/>
      <c r="C141" s="63" t="str">
        <f>IF(B37&gt;0,"CHARGE A","")</f>
        <v/>
      </c>
      <c r="D141" s="295">
        <f>D37</f>
        <v>0</v>
      </c>
      <c r="E141" s="252"/>
      <c r="F141" s="64" t="str">
        <f>IF(G142&gt;0,"A DESTINATION","")</f>
        <v/>
      </c>
      <c r="G141" s="296" t="str">
        <f>IF(G142&gt;0,H96,"")</f>
        <v/>
      </c>
      <c r="H141" s="247"/>
      <c r="I141" s="65"/>
      <c r="J141" s="65"/>
      <c r="K141" s="66"/>
      <c r="L141" s="61"/>
    </row>
    <row r="142" spans="1:12" s="62" customFormat="1" ht="11.25" customHeight="1" x14ac:dyDescent="0.25">
      <c r="A142" s="67"/>
      <c r="B142" s="68"/>
      <c r="C142" s="69">
        <f>B37</f>
        <v>0</v>
      </c>
      <c r="D142" s="73"/>
      <c r="E142" s="73"/>
      <c r="F142" s="64" t="str">
        <f>IF(G142&gt;0,"TONNAGE","")</f>
        <v/>
      </c>
      <c r="G142" s="293">
        <f>G37</f>
        <v>0</v>
      </c>
      <c r="H142" s="294"/>
      <c r="I142" s="65"/>
      <c r="J142" s="65"/>
      <c r="K142" s="66"/>
      <c r="L142" s="61"/>
    </row>
    <row r="143" spans="1:12" s="62" customFormat="1" ht="11.25" customHeight="1" x14ac:dyDescent="0.25">
      <c r="A143" s="67"/>
      <c r="B143" s="68"/>
      <c r="C143" s="63" t="str">
        <f>IF(B38&gt;0,"CHARGE A","")</f>
        <v/>
      </c>
      <c r="D143" s="295">
        <f>D38</f>
        <v>0</v>
      </c>
      <c r="E143" s="252"/>
      <c r="F143" s="64" t="str">
        <f>IF(G144&gt;0,"A DESTINATION","")</f>
        <v/>
      </c>
      <c r="G143" s="296" t="str">
        <f>IF(G144&gt;0,H96,"")</f>
        <v/>
      </c>
      <c r="H143" s="247"/>
      <c r="I143" s="65"/>
      <c r="J143" s="65"/>
      <c r="K143" s="66"/>
      <c r="L143" s="61"/>
    </row>
    <row r="144" spans="1:12" s="62" customFormat="1" ht="11.25" customHeight="1" x14ac:dyDescent="0.25">
      <c r="A144" s="67"/>
      <c r="B144" s="68"/>
      <c r="C144" s="69">
        <f>B38</f>
        <v>0</v>
      </c>
      <c r="D144" s="73"/>
      <c r="E144" s="73"/>
      <c r="F144" s="64" t="str">
        <f>IF(G144&gt;0,"TONNAGE","")</f>
        <v/>
      </c>
      <c r="G144" s="293">
        <f>G38</f>
        <v>0</v>
      </c>
      <c r="H144" s="294"/>
      <c r="I144" s="65"/>
      <c r="J144" s="65"/>
      <c r="K144" s="66"/>
      <c r="L144" s="61"/>
    </row>
    <row r="145" spans="1:12" s="62" customFormat="1" ht="11.25" customHeight="1" x14ac:dyDescent="0.25">
      <c r="A145" s="67"/>
      <c r="B145" s="68"/>
      <c r="C145" s="63" t="str">
        <f>IF(B39&gt;0,"CHARGE A","")</f>
        <v/>
      </c>
      <c r="D145" s="295">
        <f>D39</f>
        <v>0</v>
      </c>
      <c r="E145" s="252"/>
      <c r="F145" s="64" t="str">
        <f>IF(G146&gt;0,"A DESTINATION","")</f>
        <v/>
      </c>
      <c r="G145" s="296" t="str">
        <f>IF(G146&gt;0,H96,"")</f>
        <v/>
      </c>
      <c r="H145" s="247"/>
      <c r="I145" s="65"/>
      <c r="J145" s="65"/>
      <c r="K145" s="66"/>
      <c r="L145" s="61"/>
    </row>
    <row r="146" spans="1:12" s="62" customFormat="1" ht="11.25" customHeight="1" x14ac:dyDescent="0.25">
      <c r="A146" s="67"/>
      <c r="B146" s="68"/>
      <c r="C146" s="69">
        <f>B39</f>
        <v>0</v>
      </c>
      <c r="D146" s="73"/>
      <c r="E146" s="73"/>
      <c r="F146" s="64" t="str">
        <f>IF(G146&gt;0,"TONNAGE","")</f>
        <v/>
      </c>
      <c r="G146" s="293">
        <f>G39</f>
        <v>0</v>
      </c>
      <c r="H146" s="294"/>
      <c r="I146" s="65"/>
      <c r="J146" s="65"/>
      <c r="K146" s="66"/>
      <c r="L146" s="61"/>
    </row>
    <row r="147" spans="1:12" s="62" customFormat="1" ht="11.25" customHeight="1" x14ac:dyDescent="0.25">
      <c r="A147" s="67"/>
      <c r="B147" s="68"/>
      <c r="C147" s="63" t="str">
        <f>IF(B40&gt;0,"CHARGE A","")</f>
        <v/>
      </c>
      <c r="D147" s="295">
        <f>D40</f>
        <v>0</v>
      </c>
      <c r="E147" s="252"/>
      <c r="F147" s="64" t="str">
        <f>IF(G148&gt;0,"A DESTINATION","")</f>
        <v/>
      </c>
      <c r="G147" s="296" t="str">
        <f>IF(G148&gt;0,H96,"")</f>
        <v/>
      </c>
      <c r="H147" s="247"/>
      <c r="I147" s="65"/>
      <c r="J147" s="65"/>
      <c r="K147" s="66"/>
      <c r="L147" s="61"/>
    </row>
    <row r="148" spans="1:12" s="62" customFormat="1" ht="11.25" customHeight="1" x14ac:dyDescent="0.25">
      <c r="A148" s="67"/>
      <c r="B148" s="68"/>
      <c r="C148" s="69">
        <f>B40</f>
        <v>0</v>
      </c>
      <c r="D148" s="73"/>
      <c r="E148" s="73"/>
      <c r="F148" s="64" t="str">
        <f>IF(G148&gt;0,"TONNAGE","")</f>
        <v/>
      </c>
      <c r="G148" s="293">
        <f>G40</f>
        <v>0</v>
      </c>
      <c r="H148" s="294"/>
      <c r="I148" s="65"/>
      <c r="J148" s="65"/>
      <c r="K148" s="66"/>
      <c r="L148" s="61"/>
    </row>
    <row r="149" spans="1:12" s="62" customFormat="1" ht="11.25" customHeight="1" x14ac:dyDescent="0.25">
      <c r="A149" s="67"/>
      <c r="B149" s="68"/>
      <c r="C149" s="63" t="str">
        <f>IF(B41&gt;0,"CHARGE A","")</f>
        <v/>
      </c>
      <c r="D149" s="295">
        <f>D41</f>
        <v>0</v>
      </c>
      <c r="E149" s="252"/>
      <c r="F149" s="64" t="str">
        <f>IF(G150&gt;0,"A DESTINATION","")</f>
        <v/>
      </c>
      <c r="G149" s="296" t="str">
        <f>IF(G150&gt;0,H96,"")</f>
        <v/>
      </c>
      <c r="H149" s="247"/>
      <c r="I149" s="65"/>
      <c r="J149" s="65"/>
      <c r="K149" s="66"/>
      <c r="L149" s="61"/>
    </row>
    <row r="150" spans="1:12" s="62" customFormat="1" ht="11.25" customHeight="1" x14ac:dyDescent="0.25">
      <c r="A150" s="67"/>
      <c r="B150" s="68"/>
      <c r="C150" s="69">
        <f>B41</f>
        <v>0</v>
      </c>
      <c r="D150" s="73"/>
      <c r="E150" s="73"/>
      <c r="F150" s="64" t="str">
        <f>IF(G150&gt;0,"TONNAGE","")</f>
        <v/>
      </c>
      <c r="G150" s="293">
        <f>G41</f>
        <v>0</v>
      </c>
      <c r="H150" s="294"/>
      <c r="I150" s="65"/>
      <c r="J150" s="65"/>
      <c r="K150" s="66"/>
      <c r="L150" s="61"/>
    </row>
    <row r="151" spans="1:12" s="62" customFormat="1" ht="11.25" customHeight="1" x14ac:dyDescent="0.25">
      <c r="A151" s="67"/>
      <c r="B151" s="68"/>
      <c r="C151" s="63" t="str">
        <f>IF(B42&gt;0,"CHARGE A","")</f>
        <v/>
      </c>
      <c r="D151" s="295">
        <f>D42</f>
        <v>0</v>
      </c>
      <c r="E151" s="252"/>
      <c r="F151" s="64" t="str">
        <f>IF(G152&gt;0,"A DESTINATION","")</f>
        <v/>
      </c>
      <c r="G151" s="296" t="str">
        <f>IF(G152&gt;0,H96,"")</f>
        <v/>
      </c>
      <c r="H151" s="247"/>
      <c r="I151" s="65"/>
      <c r="J151" s="65"/>
      <c r="K151" s="66"/>
      <c r="L151" s="61"/>
    </row>
    <row r="152" spans="1:12" s="62" customFormat="1" ht="11.25" customHeight="1" x14ac:dyDescent="0.25">
      <c r="A152" s="67"/>
      <c r="B152" s="68"/>
      <c r="C152" s="69">
        <f>B42</f>
        <v>0</v>
      </c>
      <c r="D152" s="73"/>
      <c r="E152" s="73"/>
      <c r="F152" s="64" t="str">
        <f>IF(G152&gt;0,"TONNAGE","")</f>
        <v/>
      </c>
      <c r="G152" s="293">
        <f>G42</f>
        <v>0</v>
      </c>
      <c r="H152" s="294"/>
      <c r="I152" s="65"/>
      <c r="J152" s="65"/>
      <c r="K152" s="66"/>
      <c r="L152" s="61"/>
    </row>
    <row r="153" spans="1:12" s="62" customFormat="1" ht="11.25" customHeight="1" x14ac:dyDescent="0.25">
      <c r="A153" s="67"/>
      <c r="B153" s="68"/>
      <c r="C153" s="63" t="str">
        <f>IF(B43&gt;0,"CHARGE A","")</f>
        <v/>
      </c>
      <c r="D153" s="295">
        <f>D43</f>
        <v>0</v>
      </c>
      <c r="E153" s="252"/>
      <c r="F153" s="64" t="str">
        <f>IF(G154&gt;0,"A DESTINATION","")</f>
        <v/>
      </c>
      <c r="G153" s="296" t="str">
        <f>IF(G154&gt;0,H96,"")</f>
        <v/>
      </c>
      <c r="H153" s="247"/>
      <c r="I153" s="65"/>
      <c r="J153" s="65"/>
      <c r="K153" s="66"/>
      <c r="L153" s="61"/>
    </row>
    <row r="154" spans="1:12" s="62" customFormat="1" ht="11.25" customHeight="1" x14ac:dyDescent="0.25">
      <c r="A154" s="67"/>
      <c r="B154" s="68"/>
      <c r="C154" s="69">
        <f>B43</f>
        <v>0</v>
      </c>
      <c r="D154" s="73"/>
      <c r="E154" s="73"/>
      <c r="F154" s="64" t="str">
        <f>IF(G154&gt;0,"TONNAGE","")</f>
        <v/>
      </c>
      <c r="G154" s="293">
        <f>G43</f>
        <v>0</v>
      </c>
      <c r="H154" s="294"/>
      <c r="I154" s="65"/>
      <c r="J154" s="65"/>
      <c r="K154" s="66"/>
      <c r="L154" s="61"/>
    </row>
    <row r="155" spans="1:12" s="62" customFormat="1" ht="11.25" customHeight="1" x14ac:dyDescent="0.25">
      <c r="A155" s="67"/>
      <c r="B155" s="68"/>
      <c r="C155" s="63" t="str">
        <f>IF(B44&gt;0,"CHARGE A","")</f>
        <v/>
      </c>
      <c r="D155" s="295">
        <f>D44</f>
        <v>0</v>
      </c>
      <c r="E155" s="252"/>
      <c r="F155" s="64" t="str">
        <f>IF(G156&gt;0,"A DESTINATION","")</f>
        <v/>
      </c>
      <c r="G155" s="296" t="str">
        <f>IF(G156&gt;0,H96,"")</f>
        <v/>
      </c>
      <c r="H155" s="247"/>
      <c r="I155" s="65"/>
      <c r="J155" s="65"/>
      <c r="K155" s="66"/>
      <c r="L155" s="61"/>
    </row>
    <row r="156" spans="1:12" s="62" customFormat="1" ht="11.25" customHeight="1" x14ac:dyDescent="0.25">
      <c r="A156" s="67"/>
      <c r="B156" s="68"/>
      <c r="C156" s="69">
        <f>B44</f>
        <v>0</v>
      </c>
      <c r="D156" s="73"/>
      <c r="E156" s="73"/>
      <c r="F156" s="64" t="str">
        <f>IF(G156&gt;0,"TONNAGE","")</f>
        <v/>
      </c>
      <c r="G156" s="293">
        <f>G44</f>
        <v>0</v>
      </c>
      <c r="H156" s="294"/>
      <c r="I156" s="65"/>
      <c r="J156" s="65"/>
      <c r="K156" s="66"/>
      <c r="L156" s="61"/>
    </row>
    <row r="157" spans="1:12" s="62" customFormat="1" ht="11.25" customHeight="1" x14ac:dyDescent="0.25">
      <c r="A157" s="67"/>
      <c r="B157" s="68"/>
      <c r="C157" s="63" t="str">
        <f>IF(B45&gt;0,"CHARGE A","")</f>
        <v/>
      </c>
      <c r="D157" s="295">
        <f>D45</f>
        <v>0</v>
      </c>
      <c r="E157" s="252"/>
      <c r="F157" s="64" t="str">
        <f>IF(G158&gt;0,"A DESTINATION","")</f>
        <v/>
      </c>
      <c r="G157" s="296" t="str">
        <f>IF(G158&gt;0,H96,"")</f>
        <v/>
      </c>
      <c r="H157" s="247"/>
      <c r="I157" s="65"/>
      <c r="J157" s="65"/>
      <c r="K157" s="66"/>
      <c r="L157" s="61"/>
    </row>
    <row r="158" spans="1:12" s="62" customFormat="1" ht="11.25" customHeight="1" x14ac:dyDescent="0.25">
      <c r="A158" s="67"/>
      <c r="B158" s="68"/>
      <c r="C158" s="69">
        <f>B45</f>
        <v>0</v>
      </c>
      <c r="D158" s="73"/>
      <c r="E158" s="73"/>
      <c r="F158" s="64" t="str">
        <f>IF(G158&gt;0,"TONNAGE","")</f>
        <v/>
      </c>
      <c r="G158" s="293">
        <f>G45</f>
        <v>0</v>
      </c>
      <c r="H158" s="294"/>
      <c r="I158" s="65"/>
      <c r="J158" s="65"/>
      <c r="K158" s="66"/>
      <c r="L158" s="61"/>
    </row>
    <row r="159" spans="1:12" s="62" customFormat="1" ht="11.25" customHeight="1" x14ac:dyDescent="0.25">
      <c r="A159" s="67"/>
      <c r="B159" s="68"/>
      <c r="C159" s="63" t="str">
        <f>IF(B46&gt;0,"CHARGE A","")</f>
        <v/>
      </c>
      <c r="D159" s="295">
        <f>D46</f>
        <v>0</v>
      </c>
      <c r="E159" s="252"/>
      <c r="F159" s="64" t="str">
        <f>IF(G160&gt;0,"A DESTINATION","")</f>
        <v/>
      </c>
      <c r="G159" s="296" t="str">
        <f>IF(G160&gt;0,H96,"")</f>
        <v/>
      </c>
      <c r="H159" s="247"/>
      <c r="I159" s="65"/>
      <c r="J159" s="65"/>
      <c r="K159" s="66"/>
      <c r="L159" s="61"/>
    </row>
    <row r="160" spans="1:12" s="62" customFormat="1" ht="11.25" customHeight="1" x14ac:dyDescent="0.25">
      <c r="A160" s="246"/>
      <c r="B160" s="247"/>
      <c r="C160" s="69">
        <f>B46</f>
        <v>0</v>
      </c>
      <c r="D160" s="72"/>
      <c r="E160" s="72"/>
      <c r="F160" s="64" t="str">
        <f>IF(G160&gt;0,"TONNAGE","")</f>
        <v/>
      </c>
      <c r="G160" s="293">
        <f>G46</f>
        <v>0</v>
      </c>
      <c r="H160" s="294"/>
      <c r="I160" s="65"/>
      <c r="J160" s="65"/>
      <c r="K160" s="66"/>
      <c r="L160" s="61"/>
    </row>
    <row r="161" spans="1:12" s="62" customFormat="1" ht="11.25" customHeight="1" x14ac:dyDescent="0.25">
      <c r="A161" s="67"/>
      <c r="B161" s="68"/>
      <c r="C161" s="69"/>
      <c r="D161" s="72"/>
      <c r="E161" s="72"/>
      <c r="F161" s="64"/>
      <c r="G161" s="74"/>
      <c r="H161" s="75"/>
      <c r="I161" s="65"/>
      <c r="J161" s="65"/>
      <c r="K161" s="66"/>
      <c r="L161" s="61"/>
    </row>
    <row r="162" spans="1:12" s="62" customFormat="1" ht="15" customHeight="1" x14ac:dyDescent="0.25">
      <c r="A162" s="246"/>
      <c r="B162" s="247"/>
      <c r="C162" s="297" t="s">
        <v>85</v>
      </c>
      <c r="D162" s="298"/>
      <c r="E162" s="298"/>
      <c r="F162" s="298"/>
      <c r="G162" s="261">
        <f>SUM(G106:G160)</f>
        <v>0</v>
      </c>
      <c r="H162" s="262"/>
      <c r="I162" s="65"/>
      <c r="J162" s="65"/>
      <c r="K162" s="66"/>
      <c r="L162" s="61"/>
    </row>
    <row r="163" spans="1:12" s="62" customFormat="1" ht="11.25" customHeight="1" x14ac:dyDescent="0.25">
      <c r="A163" s="67"/>
      <c r="B163" s="68"/>
      <c r="C163" s="76"/>
      <c r="D163" s="72"/>
      <c r="E163" s="72"/>
      <c r="F163" s="72"/>
      <c r="G163" s="77"/>
      <c r="H163" s="78"/>
      <c r="I163" s="65"/>
      <c r="J163" s="65"/>
      <c r="K163" s="66"/>
      <c r="L163" s="61"/>
    </row>
    <row r="164" spans="1:12" s="62" customFormat="1" ht="11.25" customHeight="1" x14ac:dyDescent="0.25">
      <c r="A164" s="67"/>
      <c r="B164" s="68"/>
      <c r="C164" s="79" t="s">
        <v>86</v>
      </c>
      <c r="D164" s="72"/>
      <c r="E164" s="72"/>
      <c r="F164" s="72"/>
      <c r="G164" s="77"/>
      <c r="H164" s="80"/>
      <c r="I164" s="65"/>
      <c r="J164" s="65"/>
      <c r="K164" s="66"/>
      <c r="L164" s="61"/>
    </row>
    <row r="165" spans="1:12" s="62" customFormat="1" ht="11.25" customHeight="1" x14ac:dyDescent="0.25">
      <c r="A165" s="67"/>
      <c r="B165" s="68"/>
      <c r="C165" s="63" t="str">
        <f>IF(B82&gt;0,"CHARGE A","")</f>
        <v/>
      </c>
      <c r="D165" s="289">
        <f>D82</f>
        <v>0</v>
      </c>
      <c r="E165" s="289"/>
      <c r="F165" s="81" t="str">
        <f>IF(B82&gt;0,"A DESTINATION","")</f>
        <v/>
      </c>
      <c r="G165" s="82">
        <f>F82</f>
        <v>0</v>
      </c>
      <c r="H165" s="80"/>
      <c r="I165" s="65"/>
      <c r="J165" s="65"/>
      <c r="K165" s="66"/>
      <c r="L165" s="61"/>
    </row>
    <row r="166" spans="1:12" s="62" customFormat="1" ht="11.25" customHeight="1" x14ac:dyDescent="0.25">
      <c r="A166" s="67"/>
      <c r="B166" s="68"/>
      <c r="C166" s="69" t="str">
        <f>IF(B82&gt;0,B82,"")</f>
        <v/>
      </c>
      <c r="D166" s="81"/>
      <c r="E166" s="72"/>
      <c r="F166" s="81" t="str">
        <f>IF(G166&gt;0,"TONNAGE","")</f>
        <v/>
      </c>
      <c r="G166" s="259">
        <f>H82</f>
        <v>0</v>
      </c>
      <c r="H166" s="260"/>
      <c r="I166" s="65"/>
      <c r="J166" s="65"/>
      <c r="K166" s="66"/>
      <c r="L166" s="61"/>
    </row>
    <row r="167" spans="1:12" s="62" customFormat="1" ht="11.25" customHeight="1" x14ac:dyDescent="0.25">
      <c r="A167" s="67"/>
      <c r="B167" s="68"/>
      <c r="C167" s="63" t="str">
        <f>IF(B83&gt;0,"CHARGE A","")</f>
        <v/>
      </c>
      <c r="D167" s="289">
        <f>D83</f>
        <v>0</v>
      </c>
      <c r="E167" s="289"/>
      <c r="F167" s="81" t="str">
        <f>IF(B83&gt;0,"A DESTINATION","")</f>
        <v/>
      </c>
      <c r="G167" s="82">
        <f>F83</f>
        <v>0</v>
      </c>
      <c r="H167" s="80"/>
      <c r="I167" s="65"/>
      <c r="J167" s="65"/>
      <c r="K167" s="66"/>
      <c r="L167" s="61"/>
    </row>
    <row r="168" spans="1:12" s="62" customFormat="1" ht="11.25" customHeight="1" x14ac:dyDescent="0.25">
      <c r="A168" s="67"/>
      <c r="B168" s="68"/>
      <c r="C168" s="69" t="str">
        <f>IF(B83&gt;0,B83,"")</f>
        <v/>
      </c>
      <c r="D168" s="81"/>
      <c r="E168" s="72"/>
      <c r="F168" s="81" t="str">
        <f>IF(G168&gt;0,"TONNAGE","")</f>
        <v/>
      </c>
      <c r="G168" s="259">
        <f>H83</f>
        <v>0</v>
      </c>
      <c r="H168" s="260"/>
      <c r="I168" s="65"/>
      <c r="J168" s="65"/>
      <c r="K168" s="66"/>
      <c r="L168" s="61"/>
    </row>
    <row r="169" spans="1:12" s="62" customFormat="1" ht="11.25" customHeight="1" x14ac:dyDescent="0.25">
      <c r="A169" s="67"/>
      <c r="B169" s="68"/>
      <c r="C169" s="63" t="str">
        <f>IF(B84&gt;0,"CHARGE A","")</f>
        <v/>
      </c>
      <c r="D169" s="289">
        <f>D84</f>
        <v>0</v>
      </c>
      <c r="E169" s="289"/>
      <c r="F169" s="81" t="str">
        <f>IF(B84&gt;0,"A DESTINATION","")</f>
        <v/>
      </c>
      <c r="G169" s="82">
        <f>F84</f>
        <v>0</v>
      </c>
      <c r="H169" s="80"/>
      <c r="I169" s="65"/>
      <c r="J169" s="65"/>
      <c r="K169" s="66"/>
      <c r="L169" s="61"/>
    </row>
    <row r="170" spans="1:12" s="62" customFormat="1" ht="11.25" customHeight="1" x14ac:dyDescent="0.25">
      <c r="A170" s="67"/>
      <c r="B170" s="68"/>
      <c r="C170" s="69" t="str">
        <f>IF(B84&gt;0,B84,"")</f>
        <v/>
      </c>
      <c r="D170" s="81"/>
      <c r="E170" s="72"/>
      <c r="F170" s="81" t="str">
        <f>IF(G170&gt;0,"TONNAGE","")</f>
        <v/>
      </c>
      <c r="G170" s="259">
        <f>H84</f>
        <v>0</v>
      </c>
      <c r="H170" s="260"/>
      <c r="I170" s="65"/>
      <c r="J170" s="65"/>
      <c r="K170" s="66"/>
      <c r="L170" s="61"/>
    </row>
    <row r="171" spans="1:12" s="62" customFormat="1" ht="11.25" customHeight="1" x14ac:dyDescent="0.25">
      <c r="A171" s="67"/>
      <c r="B171" s="68"/>
      <c r="C171" s="63" t="str">
        <f>IF(B85&gt;0,"CHARGE A","")</f>
        <v/>
      </c>
      <c r="D171" s="289">
        <f>D85</f>
        <v>0</v>
      </c>
      <c r="E171" s="289"/>
      <c r="F171" s="81" t="str">
        <f>IF(B85&gt;0,"A DESTINATION","")</f>
        <v/>
      </c>
      <c r="G171" s="82">
        <f>F85</f>
        <v>0</v>
      </c>
      <c r="H171" s="80"/>
      <c r="I171" s="65"/>
      <c r="J171" s="65"/>
      <c r="K171" s="66"/>
      <c r="L171" s="61"/>
    </row>
    <row r="172" spans="1:12" s="62" customFormat="1" ht="11.25" customHeight="1" x14ac:dyDescent="0.25">
      <c r="A172" s="67"/>
      <c r="B172" s="68"/>
      <c r="C172" s="69" t="str">
        <f>IF(B85&gt;0,B85,"")</f>
        <v/>
      </c>
      <c r="D172" s="81"/>
      <c r="E172" s="72"/>
      <c r="F172" s="81" t="str">
        <f>IF(G172&gt;0,"TONNAGE","")</f>
        <v/>
      </c>
      <c r="G172" s="259">
        <f>H85</f>
        <v>0</v>
      </c>
      <c r="H172" s="260"/>
      <c r="I172" s="65"/>
      <c r="J172" s="65"/>
      <c r="K172" s="66"/>
      <c r="L172" s="61"/>
    </row>
    <row r="173" spans="1:12" s="62" customFormat="1" ht="11.25" customHeight="1" x14ac:dyDescent="0.25">
      <c r="A173" s="67"/>
      <c r="B173" s="68"/>
      <c r="C173" s="63" t="str">
        <f>IF(B86&gt;0,"CHARGE A","")</f>
        <v/>
      </c>
      <c r="D173" s="289">
        <f>D86</f>
        <v>0</v>
      </c>
      <c r="E173" s="289"/>
      <c r="F173" s="81" t="str">
        <f>IF(B86&gt;0,"A DESTINATION","")</f>
        <v/>
      </c>
      <c r="G173" s="82">
        <f>F86</f>
        <v>0</v>
      </c>
      <c r="H173" s="80"/>
      <c r="I173" s="65"/>
      <c r="J173" s="65"/>
      <c r="K173" s="66"/>
      <c r="L173" s="61"/>
    </row>
    <row r="174" spans="1:12" s="62" customFormat="1" ht="11.25" customHeight="1" x14ac:dyDescent="0.25">
      <c r="A174" s="67"/>
      <c r="B174" s="68"/>
      <c r="C174" s="69" t="str">
        <f>IF(B86&gt;0,B86,"")</f>
        <v/>
      </c>
      <c r="D174" s="72"/>
      <c r="E174" s="72"/>
      <c r="F174" s="81" t="str">
        <f>IF(G174&gt;0,"TONNAGE","")</f>
        <v/>
      </c>
      <c r="G174" s="259">
        <f>H86</f>
        <v>0</v>
      </c>
      <c r="H174" s="260"/>
      <c r="I174" s="65"/>
      <c r="J174" s="65"/>
      <c r="K174" s="66"/>
      <c r="L174" s="61"/>
    </row>
    <row r="175" spans="1:12" s="62" customFormat="1" ht="11.25" customHeight="1" x14ac:dyDescent="0.25">
      <c r="A175" s="67"/>
      <c r="B175" s="68"/>
      <c r="C175" s="76"/>
      <c r="D175" s="72"/>
      <c r="E175" s="72"/>
      <c r="F175" s="72"/>
      <c r="G175" s="261">
        <f>SUM(G166:H174)</f>
        <v>0</v>
      </c>
      <c r="H175" s="262"/>
      <c r="I175" s="65"/>
      <c r="J175" s="65"/>
      <c r="K175" s="66"/>
      <c r="L175" s="61"/>
    </row>
    <row r="176" spans="1:12" s="62" customFormat="1" ht="11.25" customHeight="1" x14ac:dyDescent="0.25">
      <c r="A176" s="290"/>
      <c r="B176" s="291"/>
      <c r="C176" s="292" t="s">
        <v>87</v>
      </c>
      <c r="D176" s="289"/>
      <c r="E176" s="289"/>
      <c r="F176" s="289"/>
      <c r="G176" s="83"/>
      <c r="H176" s="78"/>
      <c r="I176" s="84"/>
      <c r="J176" s="84"/>
      <c r="K176" s="78"/>
      <c r="L176" s="61"/>
    </row>
    <row r="177" spans="1:16" s="62" customFormat="1" ht="11.25" customHeight="1" x14ac:dyDescent="0.25">
      <c r="A177" s="85"/>
      <c r="B177" s="86"/>
      <c r="C177" s="81"/>
      <c r="D177" s="81"/>
      <c r="E177" s="81"/>
      <c r="F177" s="81"/>
      <c r="G177" s="83"/>
      <c r="H177" s="78"/>
      <c r="I177" s="84"/>
      <c r="J177" s="84"/>
      <c r="K177" s="78"/>
      <c r="L177" s="61"/>
    </row>
    <row r="178" spans="1:16" s="62" customFormat="1" ht="11.25" customHeight="1" x14ac:dyDescent="0.25">
      <c r="A178" s="246"/>
      <c r="B178" s="247"/>
      <c r="C178" s="87">
        <f>G14</f>
        <v>1</v>
      </c>
      <c r="D178" s="282" t="str">
        <f>IF(I13=1,"",IF(I13=2,"P. pon IDEA MONTOIR",IF(I13=3,"P. pon WORMS S.M. MONTOIR")))</f>
        <v/>
      </c>
      <c r="E178" s="282"/>
      <c r="F178" s="282"/>
      <c r="G178" s="82"/>
      <c r="H178" s="66"/>
      <c r="I178" s="65"/>
      <c r="J178" s="65"/>
      <c r="K178" s="66"/>
      <c r="L178" s="61"/>
    </row>
    <row r="179" spans="1:16" s="62" customFormat="1" ht="11.25" customHeight="1" x14ac:dyDescent="0.25">
      <c r="A179" s="283"/>
      <c r="B179" s="284"/>
      <c r="C179" s="88" t="s">
        <v>88</v>
      </c>
      <c r="D179" s="89" t="str">
        <f>IF(I12=1,"",IF(I12=2,"S. LETILLY",IF(I12=3,"S.MEKERSI",IF(I12=4,"L. GAUTIER",IF(I12=5,"S. BARBIN")))))</f>
        <v/>
      </c>
      <c r="E179" s="90"/>
      <c r="F179" s="90"/>
      <c r="G179" s="91"/>
      <c r="H179" s="92"/>
      <c r="I179" s="93"/>
      <c r="J179" s="93"/>
      <c r="K179" s="92"/>
      <c r="L179" s="61"/>
    </row>
    <row r="181" spans="1:16" s="48" customFormat="1" ht="23.25" customHeight="1" x14ac:dyDescent="0.4">
      <c r="A181" s="94"/>
      <c r="B181" s="94"/>
      <c r="C181" s="94"/>
      <c r="D181" s="95" t="s">
        <v>64</v>
      </c>
      <c r="E181" s="94"/>
      <c r="F181" s="96" t="s">
        <v>89</v>
      </c>
      <c r="G181" s="94"/>
      <c r="H181" s="94"/>
      <c r="I181" s="94"/>
      <c r="J181" s="94"/>
      <c r="K181" s="94"/>
      <c r="L181" s="47"/>
    </row>
    <row r="182" spans="1:16" s="48" customFormat="1" ht="12" customHeight="1" x14ac:dyDescent="0.2">
      <c r="A182" s="97" t="s">
        <v>66</v>
      </c>
      <c r="B182" s="97"/>
      <c r="C182" s="97"/>
      <c r="D182" s="97"/>
      <c r="E182" s="285" t="s">
        <v>90</v>
      </c>
      <c r="F182" s="285"/>
      <c r="G182" s="285"/>
      <c r="H182" s="97"/>
      <c r="I182" s="97"/>
      <c r="J182" s="97"/>
      <c r="K182" s="97"/>
      <c r="L182" s="47"/>
    </row>
    <row r="183" spans="1:16" s="48" customFormat="1" ht="12" customHeight="1" x14ac:dyDescent="0.3">
      <c r="A183" s="98" t="str">
        <f>A92</f>
        <v/>
      </c>
      <c r="B183" s="99"/>
      <c r="C183" s="100"/>
      <c r="D183" s="100"/>
      <c r="E183" s="285"/>
      <c r="F183" s="285"/>
      <c r="G183" s="285"/>
      <c r="H183" s="101"/>
      <c r="I183" s="100"/>
      <c r="J183" s="100"/>
      <c r="K183" s="100"/>
      <c r="L183" s="47"/>
    </row>
    <row r="184" spans="1:16" s="48" customFormat="1" ht="12" customHeight="1" x14ac:dyDescent="0.3">
      <c r="A184" s="98" t="s">
        <v>22</v>
      </c>
      <c r="B184" s="102" t="str">
        <f>G4</f>
        <v/>
      </c>
      <c r="C184" s="97" t="s">
        <v>67</v>
      </c>
      <c r="D184" s="100"/>
      <c r="E184" s="101"/>
      <c r="F184" s="101"/>
      <c r="G184" s="101"/>
      <c r="H184" s="100"/>
      <c r="I184" s="100"/>
      <c r="J184" s="100"/>
      <c r="K184" s="100"/>
      <c r="L184" s="47"/>
    </row>
    <row r="185" spans="1:16" s="48" customFormat="1" ht="12" customHeight="1" x14ac:dyDescent="0.2">
      <c r="A185" s="97"/>
      <c r="B185" s="97"/>
      <c r="C185" s="97"/>
      <c r="D185" s="97" t="s">
        <v>68</v>
      </c>
      <c r="E185" s="97"/>
      <c r="F185" s="97"/>
      <c r="G185" s="286">
        <f>G94</f>
        <v>0</v>
      </c>
      <c r="H185" s="286"/>
      <c r="I185" s="286"/>
      <c r="J185" s="286"/>
      <c r="K185" s="286"/>
      <c r="L185" s="47"/>
    </row>
    <row r="186" spans="1:16" s="48" customFormat="1" ht="12" customHeight="1" x14ac:dyDescent="0.2">
      <c r="A186" s="97"/>
      <c r="B186" s="97"/>
      <c r="C186" s="97"/>
      <c r="D186" s="97" t="s">
        <v>69</v>
      </c>
      <c r="E186" s="103">
        <f>E95</f>
        <v>0</v>
      </c>
      <c r="F186" s="97" t="s">
        <v>70</v>
      </c>
      <c r="G186" s="104">
        <f>G95</f>
        <v>0</v>
      </c>
      <c r="H186" s="97" t="s">
        <v>71</v>
      </c>
      <c r="I186" s="97" t="s">
        <v>72</v>
      </c>
      <c r="J186" s="104">
        <f>J95</f>
        <v>0</v>
      </c>
      <c r="K186" s="97" t="s">
        <v>73</v>
      </c>
      <c r="L186" s="47"/>
    </row>
    <row r="187" spans="1:16" s="48" customFormat="1" ht="12" customHeight="1" x14ac:dyDescent="0.2">
      <c r="A187" s="97"/>
      <c r="B187" s="97"/>
      <c r="C187" s="97"/>
      <c r="D187" s="97" t="s">
        <v>74</v>
      </c>
      <c r="E187" s="287" t="str">
        <f>G10</f>
        <v/>
      </c>
      <c r="F187" s="287"/>
      <c r="G187" s="97" t="s">
        <v>75</v>
      </c>
      <c r="H187" s="288">
        <f>G11</f>
        <v>0</v>
      </c>
      <c r="I187" s="288"/>
      <c r="J187" s="288"/>
      <c r="K187" s="288"/>
      <c r="L187" s="47"/>
    </row>
    <row r="188" spans="1:16" s="48" customFormat="1" ht="12" customHeight="1" x14ac:dyDescent="0.2">
      <c r="A188" s="97"/>
      <c r="B188" s="97"/>
      <c r="C188" s="97"/>
      <c r="D188" s="97" t="s">
        <v>76</v>
      </c>
      <c r="E188" s="97"/>
      <c r="F188" s="97"/>
      <c r="G188" s="97"/>
      <c r="H188" s="97"/>
      <c r="I188" s="97"/>
      <c r="J188" s="97"/>
      <c r="K188" s="97"/>
      <c r="L188" s="47"/>
    </row>
    <row r="189" spans="1:16" s="48" customFormat="1" ht="12" customHeight="1" x14ac:dyDescent="0.2">
      <c r="A189" s="97"/>
      <c r="B189" s="97"/>
      <c r="C189" s="97"/>
      <c r="D189" s="97" t="s">
        <v>77</v>
      </c>
      <c r="E189" s="97"/>
      <c r="F189" s="97"/>
      <c r="G189" s="97"/>
      <c r="H189" s="97"/>
      <c r="I189" s="97"/>
      <c r="J189" s="97"/>
      <c r="K189" s="97"/>
      <c r="L189" s="47"/>
    </row>
    <row r="190" spans="1:16" ht="12" customHeight="1" x14ac:dyDescent="0.2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</row>
    <row r="191" spans="1:16" ht="12" customHeight="1" x14ac:dyDescent="0.2">
      <c r="A191" s="267" t="s">
        <v>78</v>
      </c>
      <c r="B191" s="268"/>
      <c r="C191" s="271" t="s">
        <v>91</v>
      </c>
      <c r="D191" s="272"/>
      <c r="E191" s="272"/>
      <c r="F191" s="272"/>
      <c r="G191" s="272"/>
      <c r="H191" s="273"/>
      <c r="I191" s="277" t="s">
        <v>80</v>
      </c>
      <c r="J191" s="272"/>
      <c r="K191" s="273"/>
      <c r="L191" s="281"/>
      <c r="M191" s="281"/>
      <c r="N191" s="281"/>
      <c r="O191" s="281"/>
      <c r="P191" s="281"/>
    </row>
    <row r="192" spans="1:16" ht="12" customHeight="1" x14ac:dyDescent="0.2">
      <c r="A192" s="269"/>
      <c r="B192" s="270"/>
      <c r="C192" s="274"/>
      <c r="D192" s="275"/>
      <c r="E192" s="275"/>
      <c r="F192" s="275"/>
      <c r="G192" s="275"/>
      <c r="H192" s="276"/>
      <c r="I192" s="274"/>
      <c r="J192" s="275"/>
      <c r="K192" s="276"/>
      <c r="L192" s="281"/>
      <c r="M192" s="281"/>
      <c r="N192" s="281"/>
      <c r="O192" s="281"/>
      <c r="P192" s="281"/>
    </row>
    <row r="193" spans="1:16" ht="12" customHeight="1" x14ac:dyDescent="0.2">
      <c r="A193" s="269"/>
      <c r="B193" s="270"/>
      <c r="C193" s="274"/>
      <c r="D193" s="275"/>
      <c r="E193" s="275"/>
      <c r="F193" s="275"/>
      <c r="G193" s="275"/>
      <c r="H193" s="276"/>
      <c r="I193" s="278"/>
      <c r="J193" s="279"/>
      <c r="K193" s="280"/>
      <c r="L193" s="281"/>
      <c r="M193" s="281"/>
      <c r="N193" s="281"/>
      <c r="O193" s="281"/>
      <c r="P193" s="281"/>
    </row>
    <row r="194" spans="1:16" ht="12" customHeight="1" x14ac:dyDescent="0.2">
      <c r="A194" s="269"/>
      <c r="B194" s="270"/>
      <c r="C194" s="274"/>
      <c r="D194" s="275"/>
      <c r="E194" s="275"/>
      <c r="F194" s="275"/>
      <c r="G194" s="275"/>
      <c r="H194" s="276"/>
      <c r="I194" s="55" t="s">
        <v>81</v>
      </c>
      <c r="J194" s="55" t="s">
        <v>82</v>
      </c>
      <c r="K194" s="55" t="s">
        <v>83</v>
      </c>
    </row>
    <row r="195" spans="1:16" s="62" customFormat="1" ht="11.1" customHeight="1" x14ac:dyDescent="0.25">
      <c r="A195" s="265" t="s">
        <v>84</v>
      </c>
      <c r="B195" s="266"/>
      <c r="C195" s="107" t="str">
        <f>IF(G253=0,"NAVIRE SUR LEST OU EN REMPORT","OPERATIONS DE CHARGEMENT PREVUES")</f>
        <v>OPERATIONS DE CHARGEMENT PREVUES</v>
      </c>
      <c r="D195" s="108"/>
      <c r="E195" s="108"/>
      <c r="F195" s="108"/>
      <c r="G195" s="109"/>
      <c r="H195" s="110"/>
      <c r="I195" s="111"/>
      <c r="J195" s="111"/>
      <c r="K195" s="110"/>
      <c r="L195" s="61"/>
      <c r="M195" s="112"/>
    </row>
    <row r="196" spans="1:16" s="62" customFormat="1" ht="11.1" customHeight="1" x14ac:dyDescent="0.25">
      <c r="A196" s="67"/>
      <c r="B196" s="68"/>
      <c r="C196" s="63" t="str">
        <f>IF(B50&gt;0,"CHARGE A","")</f>
        <v/>
      </c>
      <c r="D196" s="252" t="str">
        <f>IF(B50&gt;0,G10,"")</f>
        <v/>
      </c>
      <c r="E196" s="252"/>
      <c r="F196" s="113" t="str">
        <f>IF(C197&gt;0,"A DESTINATION","")</f>
        <v/>
      </c>
      <c r="G196" s="263">
        <f>D50</f>
        <v>0</v>
      </c>
      <c r="H196" s="264"/>
      <c r="I196" s="65"/>
      <c r="J196" s="65"/>
      <c r="K196" s="66"/>
      <c r="L196" s="61"/>
      <c r="M196" s="112"/>
    </row>
    <row r="197" spans="1:16" s="62" customFormat="1" ht="11.1" customHeight="1" x14ac:dyDescent="0.25">
      <c r="A197" s="67"/>
      <c r="B197" s="68"/>
      <c r="C197" s="69">
        <f>B50</f>
        <v>0</v>
      </c>
      <c r="D197" s="72"/>
      <c r="E197" s="72"/>
      <c r="F197" s="113" t="str">
        <f>IF(G197&gt;0,"TONNAGE","")</f>
        <v/>
      </c>
      <c r="G197" s="259">
        <f>G50</f>
        <v>0</v>
      </c>
      <c r="H197" s="260"/>
      <c r="I197" s="65"/>
      <c r="J197" s="65"/>
      <c r="K197" s="66"/>
      <c r="L197" s="61"/>
      <c r="M197" s="112"/>
    </row>
    <row r="198" spans="1:16" s="62" customFormat="1" ht="11.1" customHeight="1" x14ac:dyDescent="0.25">
      <c r="A198" s="67"/>
      <c r="B198" s="68"/>
      <c r="C198" s="63" t="str">
        <f>IF(B51&gt;0,"CHARGE A","")</f>
        <v/>
      </c>
      <c r="D198" s="252" t="str">
        <f>IF(B51&gt;0,G10,"")</f>
        <v/>
      </c>
      <c r="E198" s="252"/>
      <c r="F198" s="113" t="str">
        <f>IF(C199&gt;0,"A DESTINATION","")</f>
        <v/>
      </c>
      <c r="G198" s="263">
        <f>D51</f>
        <v>0</v>
      </c>
      <c r="H198" s="264"/>
      <c r="I198" s="65"/>
      <c r="J198" s="65"/>
      <c r="K198" s="66"/>
      <c r="L198" s="61"/>
      <c r="M198" s="112"/>
    </row>
    <row r="199" spans="1:16" s="62" customFormat="1" ht="11.1" customHeight="1" x14ac:dyDescent="0.25">
      <c r="A199" s="67"/>
      <c r="B199" s="68"/>
      <c r="C199" s="69">
        <f>B51</f>
        <v>0</v>
      </c>
      <c r="D199" s="72"/>
      <c r="E199" s="72"/>
      <c r="F199" s="113" t="str">
        <f>IF(G199&gt;0,"TONNAGE","")</f>
        <v/>
      </c>
      <c r="G199" s="259">
        <f>G51</f>
        <v>0</v>
      </c>
      <c r="H199" s="260"/>
      <c r="I199" s="65"/>
      <c r="J199" s="65"/>
      <c r="K199" s="66"/>
      <c r="L199" s="61"/>
      <c r="M199" s="112"/>
    </row>
    <row r="200" spans="1:16" s="62" customFormat="1" ht="11.1" customHeight="1" x14ac:dyDescent="0.25">
      <c r="A200" s="67"/>
      <c r="B200" s="68"/>
      <c r="C200" s="63" t="str">
        <f>IF(B52&gt;0,"CHARGE A","")</f>
        <v/>
      </c>
      <c r="D200" s="252" t="str">
        <f>IF(B52&gt;0,G10,"")</f>
        <v/>
      </c>
      <c r="E200" s="252"/>
      <c r="F200" s="113" t="str">
        <f>IF(C201&gt;0,"A DESTINATION","")</f>
        <v/>
      </c>
      <c r="G200" s="263">
        <f>D52</f>
        <v>0</v>
      </c>
      <c r="H200" s="264"/>
      <c r="I200" s="65"/>
      <c r="J200" s="65"/>
      <c r="K200" s="66"/>
      <c r="L200" s="61"/>
      <c r="M200" s="112"/>
    </row>
    <row r="201" spans="1:16" s="62" customFormat="1" ht="11.1" customHeight="1" x14ac:dyDescent="0.25">
      <c r="A201" s="67"/>
      <c r="B201" s="68"/>
      <c r="C201" s="69">
        <f>B52</f>
        <v>0</v>
      </c>
      <c r="D201" s="72"/>
      <c r="E201" s="72"/>
      <c r="F201" s="113" t="str">
        <f>IF(G201&gt;0,"TONNAGE","")</f>
        <v/>
      </c>
      <c r="G201" s="259">
        <f>G52</f>
        <v>0</v>
      </c>
      <c r="H201" s="260"/>
      <c r="I201" s="65"/>
      <c r="J201" s="65"/>
      <c r="K201" s="66"/>
      <c r="L201" s="61"/>
      <c r="M201" s="112"/>
    </row>
    <row r="202" spans="1:16" s="62" customFormat="1" ht="11.1" customHeight="1" x14ac:dyDescent="0.25">
      <c r="A202" s="67"/>
      <c r="B202" s="68"/>
      <c r="C202" s="63" t="str">
        <f>IF(B53&gt;0,"CHARGE A","")</f>
        <v/>
      </c>
      <c r="D202" s="252" t="str">
        <f>IF(B53&gt;0,G10,"")</f>
        <v/>
      </c>
      <c r="E202" s="252"/>
      <c r="F202" s="113" t="str">
        <f>IF(C203&gt;0,"A DESTINATION","")</f>
        <v/>
      </c>
      <c r="G202" s="263">
        <f>D53</f>
        <v>0</v>
      </c>
      <c r="H202" s="264"/>
      <c r="I202" s="65"/>
      <c r="J202" s="65"/>
      <c r="K202" s="66"/>
      <c r="L202" s="61"/>
      <c r="M202" s="112"/>
    </row>
    <row r="203" spans="1:16" s="62" customFormat="1" ht="11.1" customHeight="1" x14ac:dyDescent="0.25">
      <c r="A203" s="67"/>
      <c r="B203" s="68"/>
      <c r="C203" s="69">
        <f>B53</f>
        <v>0</v>
      </c>
      <c r="D203" s="72"/>
      <c r="E203" s="72"/>
      <c r="F203" s="113" t="str">
        <f>IF(G203&gt;0,"TONNAGE","")</f>
        <v/>
      </c>
      <c r="G203" s="259">
        <f>G53</f>
        <v>0</v>
      </c>
      <c r="H203" s="260"/>
      <c r="I203" s="65"/>
      <c r="J203" s="65"/>
      <c r="K203" s="66"/>
      <c r="L203" s="61"/>
      <c r="M203" s="112"/>
    </row>
    <row r="204" spans="1:16" s="62" customFormat="1" ht="11.1" customHeight="1" x14ac:dyDescent="0.25">
      <c r="A204" s="67"/>
      <c r="B204" s="68"/>
      <c r="C204" s="63" t="str">
        <f>IF(B54&gt;0,"CHARGE A","")</f>
        <v/>
      </c>
      <c r="D204" s="252" t="str">
        <f>IF(B54&gt;0,G10,"")</f>
        <v/>
      </c>
      <c r="E204" s="252"/>
      <c r="F204" s="113" t="str">
        <f>IF(C205&gt;0,"A DESTINATION","")</f>
        <v/>
      </c>
      <c r="G204" s="263">
        <f>D54</f>
        <v>0</v>
      </c>
      <c r="H204" s="264"/>
      <c r="I204" s="65"/>
      <c r="J204" s="65"/>
      <c r="K204" s="66"/>
      <c r="L204" s="61"/>
      <c r="M204" s="112"/>
    </row>
    <row r="205" spans="1:16" s="62" customFormat="1" ht="11.1" customHeight="1" x14ac:dyDescent="0.25">
      <c r="A205" s="67"/>
      <c r="B205" s="68"/>
      <c r="C205" s="69">
        <f>B54</f>
        <v>0</v>
      </c>
      <c r="D205" s="72"/>
      <c r="E205" s="72"/>
      <c r="F205" s="113" t="str">
        <f>IF(G205&gt;0,"TONNAGE","")</f>
        <v/>
      </c>
      <c r="G205" s="259">
        <f>G54</f>
        <v>0</v>
      </c>
      <c r="H205" s="260"/>
      <c r="I205" s="65"/>
      <c r="J205" s="65"/>
      <c r="K205" s="66"/>
      <c r="L205" s="61"/>
      <c r="M205" s="112"/>
    </row>
    <row r="206" spans="1:16" s="62" customFormat="1" ht="11.1" customHeight="1" x14ac:dyDescent="0.25">
      <c r="A206" s="67"/>
      <c r="B206" s="68"/>
      <c r="C206" s="63" t="str">
        <f>IF(B55&gt;0,"CHARGE A","")</f>
        <v/>
      </c>
      <c r="D206" s="252" t="str">
        <f>IF(B55&gt;0,G10,"")</f>
        <v/>
      </c>
      <c r="E206" s="252"/>
      <c r="F206" s="113" t="str">
        <f>IF(C207&gt;0,"A DESTINATION","")</f>
        <v/>
      </c>
      <c r="G206" s="263">
        <f>D55</f>
        <v>0</v>
      </c>
      <c r="H206" s="264"/>
      <c r="I206" s="65"/>
      <c r="J206" s="65"/>
      <c r="K206" s="66"/>
      <c r="L206" s="61"/>
      <c r="M206" s="112"/>
    </row>
    <row r="207" spans="1:16" s="62" customFormat="1" ht="11.1" customHeight="1" x14ac:dyDescent="0.25">
      <c r="A207" s="67"/>
      <c r="B207" s="68"/>
      <c r="C207" s="69">
        <f>B55</f>
        <v>0</v>
      </c>
      <c r="D207" s="72"/>
      <c r="E207" s="72"/>
      <c r="F207" s="113" t="str">
        <f>IF(G207&gt;0,"TONNAGE","")</f>
        <v/>
      </c>
      <c r="G207" s="259">
        <f>G55</f>
        <v>0</v>
      </c>
      <c r="H207" s="260"/>
      <c r="I207" s="65"/>
      <c r="J207" s="65"/>
      <c r="K207" s="66"/>
      <c r="L207" s="61"/>
      <c r="M207" s="112"/>
    </row>
    <row r="208" spans="1:16" s="62" customFormat="1" ht="11.1" customHeight="1" x14ac:dyDescent="0.25">
      <c r="A208" s="67"/>
      <c r="B208" s="68"/>
      <c r="C208" s="63" t="str">
        <f>IF(B56&gt;0,"CHARGE A","")</f>
        <v/>
      </c>
      <c r="D208" s="252" t="str">
        <f>IF(B56&gt;0,G10,"")</f>
        <v/>
      </c>
      <c r="E208" s="252"/>
      <c r="F208" s="113" t="str">
        <f>IF(C209&gt;0,"A DESTINATION","")</f>
        <v/>
      </c>
      <c r="G208" s="263">
        <f>D56</f>
        <v>0</v>
      </c>
      <c r="H208" s="264"/>
      <c r="I208" s="65"/>
      <c r="J208" s="65"/>
      <c r="K208" s="66"/>
      <c r="L208" s="61"/>
      <c r="M208" s="112"/>
    </row>
    <row r="209" spans="1:13" s="62" customFormat="1" ht="11.1" customHeight="1" x14ac:dyDescent="0.25">
      <c r="A209" s="67"/>
      <c r="B209" s="68"/>
      <c r="C209" s="69">
        <f>B56</f>
        <v>0</v>
      </c>
      <c r="D209" s="72"/>
      <c r="E209" s="72"/>
      <c r="F209" s="113" t="str">
        <f>IF(G209&gt;0,"TONNAGE","")</f>
        <v/>
      </c>
      <c r="G209" s="259">
        <f>G56</f>
        <v>0</v>
      </c>
      <c r="H209" s="260"/>
      <c r="I209" s="65"/>
      <c r="J209" s="65"/>
      <c r="K209" s="66"/>
      <c r="L209" s="61"/>
      <c r="M209" s="112"/>
    </row>
    <row r="210" spans="1:13" s="62" customFormat="1" ht="11.1" customHeight="1" x14ac:dyDescent="0.25">
      <c r="A210" s="67"/>
      <c r="B210" s="68"/>
      <c r="C210" s="63" t="str">
        <f>IF(B57&gt;0,"CHARGE A","")</f>
        <v/>
      </c>
      <c r="D210" s="252" t="str">
        <f>IF(B57&gt;0,G10,"")</f>
        <v/>
      </c>
      <c r="E210" s="252"/>
      <c r="F210" s="113" t="str">
        <f>IF(C211&gt;0,"A DESTINATION","")</f>
        <v/>
      </c>
      <c r="G210" s="263">
        <f>D57</f>
        <v>0</v>
      </c>
      <c r="H210" s="264"/>
      <c r="I210" s="65"/>
      <c r="J210" s="65"/>
      <c r="K210" s="66"/>
      <c r="L210" s="61"/>
      <c r="M210" s="112"/>
    </row>
    <row r="211" spans="1:13" s="62" customFormat="1" ht="11.1" customHeight="1" x14ac:dyDescent="0.25">
      <c r="A211" s="67"/>
      <c r="B211" s="68"/>
      <c r="C211" s="69">
        <f>B57</f>
        <v>0</v>
      </c>
      <c r="D211" s="72"/>
      <c r="E211" s="72"/>
      <c r="F211" s="113" t="str">
        <f>IF(G211&gt;0,"TONNAGE","")</f>
        <v/>
      </c>
      <c r="G211" s="259">
        <f>G57</f>
        <v>0</v>
      </c>
      <c r="H211" s="260"/>
      <c r="I211" s="65"/>
      <c r="J211" s="65"/>
      <c r="K211" s="66"/>
      <c r="L211" s="61"/>
      <c r="M211" s="112"/>
    </row>
    <row r="212" spans="1:13" s="62" customFormat="1" ht="11.1" customHeight="1" x14ac:dyDescent="0.25">
      <c r="A212" s="67"/>
      <c r="B212" s="68"/>
      <c r="C212" s="63" t="str">
        <f>IF(B58&gt;0,"CHARGE A","")</f>
        <v/>
      </c>
      <c r="D212" s="252" t="str">
        <f>IF(B58&gt;0,G10,"")</f>
        <v/>
      </c>
      <c r="E212" s="252"/>
      <c r="F212" s="113" t="str">
        <f>IF(C213&gt;0,"A DESTINATION","")</f>
        <v/>
      </c>
      <c r="G212" s="263">
        <f>D58</f>
        <v>0</v>
      </c>
      <c r="H212" s="264"/>
      <c r="I212" s="65"/>
      <c r="J212" s="65"/>
      <c r="K212" s="66"/>
      <c r="L212" s="61"/>
      <c r="M212" s="112"/>
    </row>
    <row r="213" spans="1:13" s="62" customFormat="1" ht="11.1" customHeight="1" x14ac:dyDescent="0.25">
      <c r="A213" s="67"/>
      <c r="B213" s="68"/>
      <c r="C213" s="69">
        <f>B58</f>
        <v>0</v>
      </c>
      <c r="D213" s="72"/>
      <c r="E213" s="72"/>
      <c r="F213" s="113" t="str">
        <f>IF(G213&gt;0,"TONNAGE","")</f>
        <v/>
      </c>
      <c r="G213" s="259">
        <f>G58</f>
        <v>0</v>
      </c>
      <c r="H213" s="260"/>
      <c r="I213" s="65"/>
      <c r="J213" s="65"/>
      <c r="K213" s="66"/>
      <c r="L213" s="61"/>
      <c r="M213" s="112"/>
    </row>
    <row r="214" spans="1:13" s="62" customFormat="1" ht="11.1" customHeight="1" x14ac:dyDescent="0.25">
      <c r="A214" s="67"/>
      <c r="B214" s="68"/>
      <c r="C214" s="63" t="str">
        <f>IF(B59&gt;0,"CHARGE A","")</f>
        <v/>
      </c>
      <c r="D214" s="252" t="str">
        <f>IF(B59&gt;0,G10,"")</f>
        <v/>
      </c>
      <c r="E214" s="252"/>
      <c r="F214" s="113" t="str">
        <f>IF(C215&gt;0,"A DESTINATION","")</f>
        <v/>
      </c>
      <c r="G214" s="263">
        <f>D59</f>
        <v>0</v>
      </c>
      <c r="H214" s="264"/>
      <c r="I214" s="65"/>
      <c r="J214" s="65"/>
      <c r="K214" s="66"/>
      <c r="L214" s="61"/>
      <c r="M214" s="112"/>
    </row>
    <row r="215" spans="1:13" s="62" customFormat="1" ht="11.1" customHeight="1" x14ac:dyDescent="0.25">
      <c r="A215" s="67"/>
      <c r="B215" s="68"/>
      <c r="C215" s="69">
        <f>B59</f>
        <v>0</v>
      </c>
      <c r="D215" s="72"/>
      <c r="E215" s="72"/>
      <c r="F215" s="113" t="str">
        <f>IF(G215&gt;0,"TONNAGE","")</f>
        <v/>
      </c>
      <c r="G215" s="259">
        <f>G59</f>
        <v>0</v>
      </c>
      <c r="H215" s="260"/>
      <c r="I215" s="65"/>
      <c r="J215" s="65"/>
      <c r="K215" s="66"/>
      <c r="L215" s="61"/>
      <c r="M215" s="112"/>
    </row>
    <row r="216" spans="1:13" s="62" customFormat="1" ht="11.1" customHeight="1" x14ac:dyDescent="0.25">
      <c r="A216" s="67"/>
      <c r="B216" s="68"/>
      <c r="C216" s="63" t="str">
        <f>IF(B60&gt;0,"CHARGE A","")</f>
        <v/>
      </c>
      <c r="D216" s="252" t="str">
        <f>IF(B60&gt;0,G10,"")</f>
        <v/>
      </c>
      <c r="E216" s="252"/>
      <c r="F216" s="113" t="str">
        <f>IF(C217&gt;0,"A DESTINATION","")</f>
        <v/>
      </c>
      <c r="G216" s="263">
        <f>D60</f>
        <v>0</v>
      </c>
      <c r="H216" s="264"/>
      <c r="I216" s="65"/>
      <c r="J216" s="65"/>
      <c r="K216" s="66"/>
      <c r="L216" s="61"/>
      <c r="M216" s="112"/>
    </row>
    <row r="217" spans="1:13" s="62" customFormat="1" ht="11.1" customHeight="1" x14ac:dyDescent="0.25">
      <c r="A217" s="67"/>
      <c r="B217" s="68"/>
      <c r="C217" s="69">
        <f>B60</f>
        <v>0</v>
      </c>
      <c r="D217" s="72"/>
      <c r="E217" s="72"/>
      <c r="F217" s="113" t="str">
        <f>IF(G217&gt;0,"TONNAGE","")</f>
        <v/>
      </c>
      <c r="G217" s="259">
        <f>G60</f>
        <v>0</v>
      </c>
      <c r="H217" s="260"/>
      <c r="I217" s="65"/>
      <c r="J217" s="65"/>
      <c r="K217" s="66"/>
      <c r="L217" s="61"/>
      <c r="M217" s="112"/>
    </row>
    <row r="218" spans="1:13" s="62" customFormat="1" ht="11.1" customHeight="1" x14ac:dyDescent="0.25">
      <c r="A218" s="67"/>
      <c r="B218" s="68"/>
      <c r="C218" s="63" t="str">
        <f>IF(B61&gt;0,"CHARGE A","")</f>
        <v/>
      </c>
      <c r="D218" s="252" t="str">
        <f>IF(B61&gt;0,G10,"")</f>
        <v/>
      </c>
      <c r="E218" s="252"/>
      <c r="F218" s="113" t="str">
        <f>IF(C219&gt;0,"A DESTINATION","")</f>
        <v/>
      </c>
      <c r="G218" s="263">
        <f>D61</f>
        <v>0</v>
      </c>
      <c r="H218" s="264"/>
      <c r="I218" s="65"/>
      <c r="J218" s="65"/>
      <c r="K218" s="66"/>
      <c r="L218" s="61"/>
      <c r="M218" s="112"/>
    </row>
    <row r="219" spans="1:13" s="62" customFormat="1" ht="11.1" customHeight="1" x14ac:dyDescent="0.25">
      <c r="A219" s="67"/>
      <c r="B219" s="68"/>
      <c r="C219" s="69">
        <f>B61</f>
        <v>0</v>
      </c>
      <c r="D219" s="72"/>
      <c r="E219" s="72"/>
      <c r="F219" s="113" t="str">
        <f>IF(G219&gt;0,"TONNAGE","")</f>
        <v/>
      </c>
      <c r="G219" s="259">
        <f>G61</f>
        <v>0</v>
      </c>
      <c r="H219" s="260"/>
      <c r="I219" s="65"/>
      <c r="J219" s="65"/>
      <c r="K219" s="66"/>
      <c r="L219" s="61"/>
      <c r="M219" s="112"/>
    </row>
    <row r="220" spans="1:13" s="62" customFormat="1" ht="11.1" customHeight="1" x14ac:dyDescent="0.25">
      <c r="A220" s="67"/>
      <c r="B220" s="68"/>
      <c r="C220" s="63" t="str">
        <f>IF(B62&gt;0,"CHARGE A","")</f>
        <v/>
      </c>
      <c r="D220" s="252" t="str">
        <f>IF(B62&gt;0,G10,"")</f>
        <v/>
      </c>
      <c r="E220" s="252"/>
      <c r="F220" s="113" t="str">
        <f>IF(C221&gt;0,"A DESTINATION","")</f>
        <v/>
      </c>
      <c r="G220" s="263">
        <f>D62</f>
        <v>0</v>
      </c>
      <c r="H220" s="264"/>
      <c r="I220" s="65"/>
      <c r="J220" s="65"/>
      <c r="K220" s="66"/>
      <c r="L220" s="61"/>
      <c r="M220" s="112"/>
    </row>
    <row r="221" spans="1:13" s="62" customFormat="1" ht="11.1" customHeight="1" x14ac:dyDescent="0.25">
      <c r="A221" s="67"/>
      <c r="B221" s="68"/>
      <c r="C221" s="69">
        <f>B62</f>
        <v>0</v>
      </c>
      <c r="D221" s="72"/>
      <c r="E221" s="72"/>
      <c r="F221" s="113" t="str">
        <f>IF(G221&gt;0,"TONNAGE","")</f>
        <v/>
      </c>
      <c r="G221" s="259">
        <f>G62</f>
        <v>0</v>
      </c>
      <c r="H221" s="260"/>
      <c r="I221" s="65"/>
      <c r="J221" s="65"/>
      <c r="K221" s="66"/>
      <c r="L221" s="61"/>
      <c r="M221" s="112"/>
    </row>
    <row r="222" spans="1:13" s="62" customFormat="1" ht="11.1" customHeight="1" x14ac:dyDescent="0.25">
      <c r="A222" s="67"/>
      <c r="B222" s="68"/>
      <c r="C222" s="63" t="str">
        <f>IF(B63&gt;0,"CHARGE A","")</f>
        <v/>
      </c>
      <c r="D222" s="252" t="str">
        <f>IF(B63&gt;0,G10,"")</f>
        <v/>
      </c>
      <c r="E222" s="252"/>
      <c r="F222" s="113" t="str">
        <f>IF(C223&gt;0,"A DESTINATION","")</f>
        <v/>
      </c>
      <c r="G222" s="263">
        <f>D63</f>
        <v>0</v>
      </c>
      <c r="H222" s="264"/>
      <c r="I222" s="65"/>
      <c r="J222" s="65"/>
      <c r="K222" s="66"/>
      <c r="L222" s="61"/>
      <c r="M222" s="112"/>
    </row>
    <row r="223" spans="1:13" s="62" customFormat="1" ht="11.1" customHeight="1" x14ac:dyDescent="0.25">
      <c r="A223" s="67"/>
      <c r="B223" s="68"/>
      <c r="C223" s="69">
        <f>B63</f>
        <v>0</v>
      </c>
      <c r="D223" s="72"/>
      <c r="E223" s="72"/>
      <c r="F223" s="113" t="str">
        <f>IF(G223&gt;0,"TONNAGE","")</f>
        <v/>
      </c>
      <c r="G223" s="259">
        <f>G63</f>
        <v>0</v>
      </c>
      <c r="H223" s="260"/>
      <c r="I223" s="65"/>
      <c r="J223" s="65"/>
      <c r="K223" s="66"/>
      <c r="L223" s="61"/>
      <c r="M223" s="112"/>
    </row>
    <row r="224" spans="1:13" s="62" customFormat="1" ht="11.1" customHeight="1" x14ac:dyDescent="0.25">
      <c r="A224" s="67"/>
      <c r="B224" s="68"/>
      <c r="C224" s="63" t="str">
        <f>IF(B64&gt;0,"CHARGE A","")</f>
        <v/>
      </c>
      <c r="D224" s="252" t="str">
        <f>IF(B64&gt;0,G10,"")</f>
        <v/>
      </c>
      <c r="E224" s="252"/>
      <c r="F224" s="113" t="str">
        <f>IF(C225&gt;0,"A DESTINATION","")</f>
        <v/>
      </c>
      <c r="G224" s="263">
        <f>D64</f>
        <v>0</v>
      </c>
      <c r="H224" s="264"/>
      <c r="I224" s="65"/>
      <c r="J224" s="65"/>
      <c r="K224" s="66"/>
      <c r="L224" s="61"/>
      <c r="M224" s="112"/>
    </row>
    <row r="225" spans="1:13" s="62" customFormat="1" ht="11.1" customHeight="1" x14ac:dyDescent="0.25">
      <c r="A225" s="67"/>
      <c r="B225" s="68"/>
      <c r="C225" s="69">
        <f>B64</f>
        <v>0</v>
      </c>
      <c r="D225" s="72"/>
      <c r="E225" s="72"/>
      <c r="F225" s="113" t="str">
        <f>IF(G225&gt;0,"TONNAGE","")</f>
        <v/>
      </c>
      <c r="G225" s="259">
        <f>G64</f>
        <v>0</v>
      </c>
      <c r="H225" s="260"/>
      <c r="I225" s="65"/>
      <c r="J225" s="65"/>
      <c r="K225" s="66"/>
      <c r="L225" s="61"/>
      <c r="M225" s="112"/>
    </row>
    <row r="226" spans="1:13" s="62" customFormat="1" ht="11.1" customHeight="1" x14ac:dyDescent="0.25">
      <c r="A226" s="67"/>
      <c r="B226" s="68"/>
      <c r="C226" s="63" t="str">
        <f>IF(B65&gt;0,"CHARGE A","")</f>
        <v/>
      </c>
      <c r="D226" s="252" t="str">
        <f>IF(B65&gt;0,G10,"")</f>
        <v/>
      </c>
      <c r="E226" s="252"/>
      <c r="F226" s="113" t="str">
        <f>IF(C227&gt;0,"A DESTINATION","")</f>
        <v/>
      </c>
      <c r="G226" s="263">
        <f>D65</f>
        <v>0</v>
      </c>
      <c r="H226" s="264"/>
      <c r="I226" s="65"/>
      <c r="J226" s="65"/>
      <c r="K226" s="66"/>
      <c r="L226" s="61"/>
      <c r="M226" s="112"/>
    </row>
    <row r="227" spans="1:13" s="62" customFormat="1" ht="11.1" customHeight="1" x14ac:dyDescent="0.25">
      <c r="A227" s="67"/>
      <c r="B227" s="68"/>
      <c r="C227" s="69">
        <f>B65</f>
        <v>0</v>
      </c>
      <c r="D227" s="72"/>
      <c r="E227" s="72"/>
      <c r="F227" s="113" t="str">
        <f>IF(G227&gt;0,"TONNAGE","")</f>
        <v/>
      </c>
      <c r="G227" s="259">
        <f>G65</f>
        <v>0</v>
      </c>
      <c r="H227" s="260"/>
      <c r="I227" s="65"/>
      <c r="J227" s="65"/>
      <c r="K227" s="66"/>
      <c r="L227" s="61"/>
      <c r="M227" s="112"/>
    </row>
    <row r="228" spans="1:13" s="62" customFormat="1" ht="11.1" customHeight="1" x14ac:dyDescent="0.25">
      <c r="A228" s="67"/>
      <c r="B228" s="68"/>
      <c r="C228" s="63" t="str">
        <f>IF(B66&gt;0,"CHARGE A","")</f>
        <v/>
      </c>
      <c r="D228" s="252" t="str">
        <f>IF(B66&gt;0,G10,"")</f>
        <v/>
      </c>
      <c r="E228" s="252"/>
      <c r="F228" s="113" t="str">
        <f>IF(C229&gt;0,"A DESTINATION","")</f>
        <v/>
      </c>
      <c r="G228" s="263">
        <f>D66</f>
        <v>0</v>
      </c>
      <c r="H228" s="264"/>
      <c r="I228" s="65"/>
      <c r="J228" s="65"/>
      <c r="K228" s="66"/>
      <c r="L228" s="61"/>
      <c r="M228" s="112"/>
    </row>
    <row r="229" spans="1:13" s="62" customFormat="1" ht="11.1" customHeight="1" x14ac:dyDescent="0.25">
      <c r="A229" s="67"/>
      <c r="B229" s="68"/>
      <c r="C229" s="69">
        <f>B66</f>
        <v>0</v>
      </c>
      <c r="D229" s="72"/>
      <c r="E229" s="72"/>
      <c r="F229" s="113" t="str">
        <f>IF(G229&gt;0,"TONNAGE","")</f>
        <v/>
      </c>
      <c r="G229" s="259">
        <f>G66</f>
        <v>0</v>
      </c>
      <c r="H229" s="260"/>
      <c r="I229" s="65"/>
      <c r="J229" s="65"/>
      <c r="K229" s="66"/>
      <c r="L229" s="61"/>
      <c r="M229" s="112"/>
    </row>
    <row r="230" spans="1:13" s="62" customFormat="1" ht="11.1" customHeight="1" x14ac:dyDescent="0.25">
      <c r="A230" s="67"/>
      <c r="B230" s="68"/>
      <c r="C230" s="63" t="str">
        <f>IF(B67&gt;0,"CHARGE A","")</f>
        <v/>
      </c>
      <c r="D230" s="252" t="str">
        <f>IF(B67&gt;0,G10,"")</f>
        <v/>
      </c>
      <c r="E230" s="252"/>
      <c r="F230" s="113" t="str">
        <f>IF(C231&gt;0,"A DESTINATION","")</f>
        <v/>
      </c>
      <c r="G230" s="263">
        <f>D67</f>
        <v>0</v>
      </c>
      <c r="H230" s="264"/>
      <c r="I230" s="65"/>
      <c r="J230" s="65"/>
      <c r="K230" s="66"/>
      <c r="L230" s="61"/>
      <c r="M230" s="112"/>
    </row>
    <row r="231" spans="1:13" s="62" customFormat="1" ht="11.1" customHeight="1" x14ac:dyDescent="0.25">
      <c r="A231" s="67"/>
      <c r="B231" s="68"/>
      <c r="C231" s="69">
        <f>B67</f>
        <v>0</v>
      </c>
      <c r="D231" s="72"/>
      <c r="E231" s="72"/>
      <c r="F231" s="113" t="str">
        <f>IF(G231&gt;0,"TONNAGE","")</f>
        <v/>
      </c>
      <c r="G231" s="259">
        <f>G67</f>
        <v>0</v>
      </c>
      <c r="H231" s="260"/>
      <c r="I231" s="65"/>
      <c r="J231" s="65"/>
      <c r="K231" s="66"/>
      <c r="L231" s="61"/>
      <c r="M231" s="112"/>
    </row>
    <row r="232" spans="1:13" s="62" customFormat="1" ht="11.1" customHeight="1" x14ac:dyDescent="0.25">
      <c r="A232" s="67"/>
      <c r="B232" s="68"/>
      <c r="C232" s="63" t="str">
        <f>IF(B68&gt;0,"CHARGE A","")</f>
        <v/>
      </c>
      <c r="D232" s="252" t="str">
        <f>IF(B68&gt;0,G10,"")</f>
        <v/>
      </c>
      <c r="E232" s="252"/>
      <c r="F232" s="113" t="str">
        <f>IF(C233&gt;0,"A DESTINATION","")</f>
        <v/>
      </c>
      <c r="G232" s="263">
        <f>D68</f>
        <v>0</v>
      </c>
      <c r="H232" s="264"/>
      <c r="I232" s="65"/>
      <c r="J232" s="65"/>
      <c r="K232" s="66"/>
      <c r="L232" s="61"/>
      <c r="M232" s="112"/>
    </row>
    <row r="233" spans="1:13" s="62" customFormat="1" ht="11.1" customHeight="1" x14ac:dyDescent="0.25">
      <c r="A233" s="67"/>
      <c r="B233" s="68"/>
      <c r="C233" s="69">
        <f>B68</f>
        <v>0</v>
      </c>
      <c r="D233" s="72"/>
      <c r="E233" s="72"/>
      <c r="F233" s="113" t="str">
        <f>IF(G233&gt;0,"TONNAGE","")</f>
        <v/>
      </c>
      <c r="G233" s="259">
        <f>G68</f>
        <v>0</v>
      </c>
      <c r="H233" s="260"/>
      <c r="I233" s="65"/>
      <c r="J233" s="65"/>
      <c r="K233" s="66"/>
      <c r="L233" s="61"/>
      <c r="M233" s="112"/>
    </row>
    <row r="234" spans="1:13" s="62" customFormat="1" ht="11.1" customHeight="1" x14ac:dyDescent="0.25">
      <c r="A234" s="67"/>
      <c r="B234" s="68"/>
      <c r="C234" s="63" t="str">
        <f>IF(B69&gt;0,"CHARGE A","")</f>
        <v/>
      </c>
      <c r="D234" s="252" t="str">
        <f>IF(B69&gt;0,G10,"")</f>
        <v/>
      </c>
      <c r="E234" s="252"/>
      <c r="F234" s="113" t="str">
        <f>IF(C235&gt;0,"A DESTINATION","")</f>
        <v/>
      </c>
      <c r="G234" s="263">
        <f>D69</f>
        <v>0</v>
      </c>
      <c r="H234" s="264"/>
      <c r="I234" s="65"/>
      <c r="J234" s="65"/>
      <c r="K234" s="66"/>
      <c r="L234" s="61"/>
      <c r="M234" s="112"/>
    </row>
    <row r="235" spans="1:13" s="62" customFormat="1" ht="11.1" customHeight="1" x14ac:dyDescent="0.25">
      <c r="A235" s="67"/>
      <c r="B235" s="68"/>
      <c r="C235" s="69">
        <f>B69</f>
        <v>0</v>
      </c>
      <c r="D235" s="72"/>
      <c r="E235" s="72"/>
      <c r="F235" s="113" t="str">
        <f>IF(G235&gt;0,"TONNAGE","")</f>
        <v/>
      </c>
      <c r="G235" s="259">
        <f>G69</f>
        <v>0</v>
      </c>
      <c r="H235" s="260"/>
      <c r="I235" s="65"/>
      <c r="J235" s="65"/>
      <c r="K235" s="66"/>
      <c r="L235" s="61"/>
      <c r="M235" s="112"/>
    </row>
    <row r="236" spans="1:13" s="62" customFormat="1" ht="11.1" customHeight="1" x14ac:dyDescent="0.25">
      <c r="A236" s="67"/>
      <c r="B236" s="68"/>
      <c r="C236" s="63" t="str">
        <f>IF(B70&gt;0,"CHARGE A","")</f>
        <v/>
      </c>
      <c r="D236" s="252" t="str">
        <f>IF(B70&gt;0,G10,"")</f>
        <v/>
      </c>
      <c r="E236" s="252"/>
      <c r="F236" s="113" t="str">
        <f>IF(C237&gt;0,"A DESTINATION","")</f>
        <v/>
      </c>
      <c r="G236" s="263">
        <f>D70</f>
        <v>0</v>
      </c>
      <c r="H236" s="264"/>
      <c r="I236" s="65"/>
      <c r="J236" s="65"/>
      <c r="K236" s="66"/>
      <c r="L236" s="61"/>
      <c r="M236" s="112"/>
    </row>
    <row r="237" spans="1:13" s="62" customFormat="1" ht="11.1" customHeight="1" x14ac:dyDescent="0.25">
      <c r="A237" s="67"/>
      <c r="B237" s="68"/>
      <c r="C237" s="69">
        <f>B70</f>
        <v>0</v>
      </c>
      <c r="D237" s="72"/>
      <c r="E237" s="72"/>
      <c r="F237" s="113" t="str">
        <f>IF(G237&gt;0,"TONNAGE","")</f>
        <v/>
      </c>
      <c r="G237" s="259">
        <f>G70</f>
        <v>0</v>
      </c>
      <c r="H237" s="260"/>
      <c r="I237" s="65"/>
      <c r="J237" s="65"/>
      <c r="K237" s="66"/>
      <c r="L237" s="61"/>
      <c r="M237" s="112"/>
    </row>
    <row r="238" spans="1:13" s="62" customFormat="1" ht="11.1" customHeight="1" x14ac:dyDescent="0.25">
      <c r="A238" s="67"/>
      <c r="B238" s="68"/>
      <c r="C238" s="63" t="str">
        <f>IF(B71&gt;0,"CHARGE A","")</f>
        <v/>
      </c>
      <c r="D238" s="252" t="str">
        <f>IF(B71&gt;0,G10,"")</f>
        <v/>
      </c>
      <c r="E238" s="252"/>
      <c r="F238" s="113" t="str">
        <f>IF(C239&gt;0,"A DESTINATION","")</f>
        <v/>
      </c>
      <c r="G238" s="263">
        <f>D71</f>
        <v>0</v>
      </c>
      <c r="H238" s="264"/>
      <c r="I238" s="65"/>
      <c r="J238" s="65"/>
      <c r="K238" s="66"/>
      <c r="L238" s="61"/>
      <c r="M238" s="112"/>
    </row>
    <row r="239" spans="1:13" s="62" customFormat="1" ht="11.1" customHeight="1" x14ac:dyDescent="0.25">
      <c r="A239" s="67"/>
      <c r="B239" s="68"/>
      <c r="C239" s="69">
        <f>B71</f>
        <v>0</v>
      </c>
      <c r="D239" s="72"/>
      <c r="E239" s="72"/>
      <c r="F239" s="113" t="str">
        <f>IF(G239&gt;0,"TONNAGE","")</f>
        <v/>
      </c>
      <c r="G239" s="259">
        <f>G71</f>
        <v>0</v>
      </c>
      <c r="H239" s="260"/>
      <c r="I239" s="65"/>
      <c r="J239" s="65"/>
      <c r="K239" s="66"/>
      <c r="L239" s="61"/>
      <c r="M239" s="112"/>
    </row>
    <row r="240" spans="1:13" s="62" customFormat="1" ht="11.1" customHeight="1" x14ac:dyDescent="0.25">
      <c r="A240" s="67"/>
      <c r="B240" s="68"/>
      <c r="C240" s="63" t="str">
        <f>IF(B72&gt;0,"CHARGE A","")</f>
        <v/>
      </c>
      <c r="D240" s="252" t="str">
        <f>IF(B72&gt;0,G10,"")</f>
        <v/>
      </c>
      <c r="E240" s="252"/>
      <c r="F240" s="113" t="str">
        <f>IF(C241&gt;0,"A DESTINATION","")</f>
        <v/>
      </c>
      <c r="G240" s="263">
        <f>D72</f>
        <v>0</v>
      </c>
      <c r="H240" s="264"/>
      <c r="I240" s="65"/>
      <c r="J240" s="65"/>
      <c r="K240" s="66"/>
      <c r="L240" s="61"/>
      <c r="M240" s="112"/>
    </row>
    <row r="241" spans="1:13" s="62" customFormat="1" ht="11.1" customHeight="1" x14ac:dyDescent="0.25">
      <c r="A241" s="67"/>
      <c r="B241" s="68"/>
      <c r="C241" s="69">
        <f>B72</f>
        <v>0</v>
      </c>
      <c r="D241" s="72"/>
      <c r="E241" s="72"/>
      <c r="F241" s="113" t="str">
        <f>IF(G241&gt;0,"TONNAGE","")</f>
        <v/>
      </c>
      <c r="G241" s="259">
        <f>G72</f>
        <v>0</v>
      </c>
      <c r="H241" s="260"/>
      <c r="I241" s="65"/>
      <c r="J241" s="65"/>
      <c r="K241" s="66"/>
      <c r="L241" s="61"/>
      <c r="M241" s="112"/>
    </row>
    <row r="242" spans="1:13" s="62" customFormat="1" ht="11.1" customHeight="1" x14ac:dyDescent="0.25">
      <c r="A242" s="67"/>
      <c r="B242" s="68"/>
      <c r="C242" s="63" t="str">
        <f>IF(B73&gt;0,"CHARGE A","")</f>
        <v/>
      </c>
      <c r="D242" s="252" t="str">
        <f>IF(B73&gt;0,G10,"")</f>
        <v/>
      </c>
      <c r="E242" s="252"/>
      <c r="F242" s="113" t="str">
        <f>IF(C243&gt;0,"A DESTINATION","")</f>
        <v/>
      </c>
      <c r="G242" s="263">
        <f>D73</f>
        <v>0</v>
      </c>
      <c r="H242" s="264"/>
      <c r="I242" s="65"/>
      <c r="J242" s="65"/>
      <c r="K242" s="66"/>
      <c r="L242" s="61"/>
      <c r="M242" s="112"/>
    </row>
    <row r="243" spans="1:13" s="62" customFormat="1" ht="11.1" customHeight="1" x14ac:dyDescent="0.25">
      <c r="A243" s="67"/>
      <c r="B243" s="68"/>
      <c r="C243" s="69">
        <f>B73</f>
        <v>0</v>
      </c>
      <c r="D243" s="72"/>
      <c r="E243" s="72"/>
      <c r="F243" s="113" t="str">
        <f>IF(G243&gt;0,"TONNAGE","")</f>
        <v/>
      </c>
      <c r="G243" s="259">
        <f>G73</f>
        <v>0</v>
      </c>
      <c r="H243" s="260"/>
      <c r="I243" s="65"/>
      <c r="J243" s="65"/>
      <c r="K243" s="66"/>
      <c r="L243" s="61"/>
      <c r="M243" s="112"/>
    </row>
    <row r="244" spans="1:13" s="62" customFormat="1" ht="11.1" customHeight="1" x14ac:dyDescent="0.25">
      <c r="A244" s="67"/>
      <c r="B244" s="68"/>
      <c r="C244" s="63" t="str">
        <f>IF(B74&gt;0,"CHARGE A","")</f>
        <v/>
      </c>
      <c r="D244" s="252" t="str">
        <f>IF(B74&gt;0,G10,"")</f>
        <v/>
      </c>
      <c r="E244" s="252"/>
      <c r="F244" s="113" t="str">
        <f>IF(C245&gt;0,"A DESTINATION","")</f>
        <v/>
      </c>
      <c r="G244" s="263">
        <f>D74</f>
        <v>0</v>
      </c>
      <c r="H244" s="264"/>
      <c r="I244" s="65"/>
      <c r="J244" s="65"/>
      <c r="K244" s="66"/>
      <c r="L244" s="61"/>
      <c r="M244" s="112"/>
    </row>
    <row r="245" spans="1:13" s="62" customFormat="1" ht="11.1" customHeight="1" x14ac:dyDescent="0.25">
      <c r="A245" s="67"/>
      <c r="B245" s="68"/>
      <c r="C245" s="69">
        <f>B74</f>
        <v>0</v>
      </c>
      <c r="D245" s="72"/>
      <c r="E245" s="72"/>
      <c r="F245" s="113" t="str">
        <f>IF(G245&gt;0,"TONNAGE","")</f>
        <v/>
      </c>
      <c r="G245" s="259">
        <f>G74</f>
        <v>0</v>
      </c>
      <c r="H245" s="260"/>
      <c r="I245" s="65"/>
      <c r="J245" s="65"/>
      <c r="K245" s="66"/>
      <c r="L245" s="61"/>
      <c r="M245" s="112"/>
    </row>
    <row r="246" spans="1:13" s="62" customFormat="1" ht="11.1" customHeight="1" x14ac:dyDescent="0.25">
      <c r="A246" s="67"/>
      <c r="B246" s="68"/>
      <c r="C246" s="63" t="str">
        <f>IF(B75&gt;0,"CHARGE A","")</f>
        <v/>
      </c>
      <c r="D246" s="252" t="str">
        <f>IF(B75&gt;0,G10,"")</f>
        <v/>
      </c>
      <c r="E246" s="252"/>
      <c r="F246" s="113" t="str">
        <f>IF(C247&gt;0,"A DESTINATION","")</f>
        <v/>
      </c>
      <c r="G246" s="263">
        <f>D75</f>
        <v>0</v>
      </c>
      <c r="H246" s="264"/>
      <c r="I246" s="65"/>
      <c r="J246" s="65"/>
      <c r="K246" s="66"/>
      <c r="L246" s="61"/>
      <c r="M246" s="112"/>
    </row>
    <row r="247" spans="1:13" s="62" customFormat="1" ht="11.1" customHeight="1" x14ac:dyDescent="0.25">
      <c r="A247" s="67"/>
      <c r="B247" s="68"/>
      <c r="C247" s="69">
        <f>B75</f>
        <v>0</v>
      </c>
      <c r="D247" s="72"/>
      <c r="E247" s="72"/>
      <c r="F247" s="113" t="str">
        <f>IF(G247&gt;0,"TONNAGE","")</f>
        <v/>
      </c>
      <c r="G247" s="259">
        <f>G75</f>
        <v>0</v>
      </c>
      <c r="H247" s="260"/>
      <c r="I247" s="65"/>
      <c r="J247" s="65"/>
      <c r="K247" s="66"/>
      <c r="L247" s="61"/>
      <c r="M247" s="112"/>
    </row>
    <row r="248" spans="1:13" s="62" customFormat="1" ht="11.1" customHeight="1" x14ac:dyDescent="0.25">
      <c r="A248" s="67"/>
      <c r="B248" s="68"/>
      <c r="C248" s="63" t="str">
        <f>IF(B76&gt;0,"CHARGE A","")</f>
        <v/>
      </c>
      <c r="D248" s="252" t="str">
        <f>IF(B76&gt;0,G10,"")</f>
        <v/>
      </c>
      <c r="E248" s="252"/>
      <c r="F248" s="113" t="str">
        <f>IF(C249&gt;0,"A DESTINATION","")</f>
        <v/>
      </c>
      <c r="G248" s="263">
        <f>D76</f>
        <v>0</v>
      </c>
      <c r="H248" s="264"/>
      <c r="I248" s="65"/>
      <c r="J248" s="65"/>
      <c r="K248" s="66"/>
      <c r="L248" s="61"/>
      <c r="M248" s="112"/>
    </row>
    <row r="249" spans="1:13" s="62" customFormat="1" ht="11.1" customHeight="1" x14ac:dyDescent="0.25">
      <c r="A249" s="67"/>
      <c r="B249" s="68"/>
      <c r="C249" s="69">
        <f>B76</f>
        <v>0</v>
      </c>
      <c r="D249" s="72"/>
      <c r="E249" s="72"/>
      <c r="F249" s="113" t="str">
        <f>IF(G249&gt;0,"TONNAGE","")</f>
        <v/>
      </c>
      <c r="G249" s="259">
        <f>G76</f>
        <v>0</v>
      </c>
      <c r="H249" s="260"/>
      <c r="I249" s="65"/>
      <c r="J249" s="65"/>
      <c r="K249" s="66"/>
      <c r="L249" s="61"/>
      <c r="M249" s="112"/>
    </row>
    <row r="250" spans="1:13" s="62" customFormat="1" ht="11.1" customHeight="1" x14ac:dyDescent="0.25">
      <c r="A250" s="67"/>
      <c r="B250" s="68"/>
      <c r="C250" s="63" t="str">
        <f>IF(B77&gt;0,"CHARGE A","")</f>
        <v/>
      </c>
      <c r="D250" s="252" t="str">
        <f>IF(B77&gt;0,G10,"")</f>
        <v/>
      </c>
      <c r="E250" s="252"/>
      <c r="F250" s="113" t="str">
        <f>IF(C251&gt;0,"A DESTINATION","")</f>
        <v/>
      </c>
      <c r="G250" s="263">
        <f>D77</f>
        <v>0</v>
      </c>
      <c r="H250" s="264"/>
      <c r="I250" s="65"/>
      <c r="J250" s="65"/>
      <c r="K250" s="66"/>
      <c r="L250" s="61"/>
      <c r="M250" s="112"/>
    </row>
    <row r="251" spans="1:13" s="62" customFormat="1" ht="11.1" customHeight="1" x14ac:dyDescent="0.25">
      <c r="A251" s="67"/>
      <c r="B251" s="68"/>
      <c r="C251" s="69">
        <f>B77</f>
        <v>0</v>
      </c>
      <c r="D251" s="72"/>
      <c r="E251" s="72"/>
      <c r="F251" s="113" t="str">
        <f>IF(G251&gt;0,"TONNAGE","")</f>
        <v/>
      </c>
      <c r="G251" s="259">
        <f>G77</f>
        <v>0</v>
      </c>
      <c r="H251" s="260"/>
      <c r="I251" s="65"/>
      <c r="J251" s="65"/>
      <c r="K251" s="66"/>
      <c r="L251" s="61"/>
      <c r="M251" s="112"/>
    </row>
    <row r="252" spans="1:13" s="62" customFormat="1" ht="11.1" customHeight="1" x14ac:dyDescent="0.25">
      <c r="A252" s="67"/>
      <c r="B252" s="68"/>
      <c r="C252" s="76"/>
      <c r="D252" s="72"/>
      <c r="E252" s="72"/>
      <c r="F252" s="72"/>
      <c r="G252" s="64"/>
      <c r="H252" s="66"/>
      <c r="I252" s="65"/>
      <c r="J252" s="65"/>
      <c r="K252" s="66"/>
      <c r="L252" s="61"/>
      <c r="M252" s="112"/>
    </row>
    <row r="253" spans="1:13" s="120" customFormat="1" ht="14.25" customHeight="1" x14ac:dyDescent="0.25">
      <c r="A253" s="114"/>
      <c r="B253" s="115"/>
      <c r="C253" s="116" t="s">
        <v>92</v>
      </c>
      <c r="D253" s="72"/>
      <c r="E253" s="72"/>
      <c r="F253" s="72"/>
      <c r="G253" s="261" t="str">
        <f>IF(SUM(G196:H252)=0,"NIL",SUM(G196:H252))</f>
        <v>NIL</v>
      </c>
      <c r="H253" s="262"/>
      <c r="I253" s="117"/>
      <c r="J253" s="117"/>
      <c r="K253" s="118"/>
      <c r="L253" s="61"/>
      <c r="M253" s="119"/>
    </row>
    <row r="254" spans="1:13" s="120" customFormat="1" ht="11.1" customHeight="1" x14ac:dyDescent="0.25">
      <c r="A254" s="114"/>
      <c r="B254" s="115"/>
      <c r="C254" s="121"/>
      <c r="D254" s="72"/>
      <c r="E254" s="72"/>
      <c r="F254" s="72"/>
      <c r="G254" s="77"/>
      <c r="H254" s="122"/>
      <c r="I254" s="117"/>
      <c r="J254" s="117"/>
      <c r="K254" s="118"/>
      <c r="L254" s="61"/>
      <c r="M254" s="119"/>
    </row>
    <row r="255" spans="1:13" s="120" customFormat="1" ht="11.1" customHeight="1" x14ac:dyDescent="0.25">
      <c r="A255" s="114"/>
      <c r="B255" s="115"/>
      <c r="C255" s="79" t="s">
        <v>93</v>
      </c>
      <c r="D255" s="123"/>
      <c r="E255" s="123"/>
      <c r="F255" s="123"/>
      <c r="G255" s="77"/>
      <c r="H255" s="80"/>
      <c r="I255" s="117"/>
      <c r="J255" s="117"/>
      <c r="K255" s="118"/>
      <c r="L255" s="61"/>
      <c r="M255" s="119"/>
    </row>
    <row r="256" spans="1:13" s="120" customFormat="1" ht="11.1" customHeight="1" x14ac:dyDescent="0.25">
      <c r="A256" s="114"/>
      <c r="B256" s="115"/>
      <c r="C256" s="63" t="str">
        <f>IF('New D1'!B82&gt;0,"CHARGE A","")</f>
        <v/>
      </c>
      <c r="D256" s="252">
        <f>D82</f>
        <v>0</v>
      </c>
      <c r="E256" s="252"/>
      <c r="F256" s="81" t="str">
        <f>IF(B82&gt;0,"A DESTINATION","")</f>
        <v/>
      </c>
      <c r="G256" s="253">
        <f>F82</f>
        <v>0</v>
      </c>
      <c r="H256" s="254"/>
      <c r="I256" s="117"/>
      <c r="J256" s="117"/>
      <c r="K256" s="118"/>
      <c r="L256" s="61"/>
      <c r="M256" s="119"/>
    </row>
    <row r="257" spans="1:13" s="62" customFormat="1" ht="11.1" customHeight="1" x14ac:dyDescent="0.25">
      <c r="A257" s="67"/>
      <c r="B257" s="68"/>
      <c r="C257" s="76">
        <f>B82</f>
        <v>0</v>
      </c>
      <c r="D257" s="252">
        <v>0</v>
      </c>
      <c r="E257" s="252"/>
      <c r="F257" s="124" t="str">
        <f>IF(C257&gt;0,"TONNAGE","")</f>
        <v/>
      </c>
      <c r="G257" s="255">
        <f>H82</f>
        <v>0</v>
      </c>
      <c r="H257" s="256"/>
      <c r="I257" s="65"/>
      <c r="J257" s="65"/>
      <c r="K257" s="66"/>
      <c r="L257" s="61"/>
      <c r="M257" s="112"/>
    </row>
    <row r="258" spans="1:13" s="62" customFormat="1" ht="11.1" customHeight="1" x14ac:dyDescent="0.25">
      <c r="A258" s="67"/>
      <c r="B258" s="68"/>
      <c r="C258" s="63" t="str">
        <f>IF('New D1'!B83&gt;0,"CHARGE A","")</f>
        <v/>
      </c>
      <c r="D258" s="252">
        <f>D83</f>
        <v>0</v>
      </c>
      <c r="E258" s="252"/>
      <c r="F258" s="81" t="str">
        <f>IF(B83&gt;0,"A DESTINATION","")</f>
        <v/>
      </c>
      <c r="G258" s="253">
        <f>F83</f>
        <v>0</v>
      </c>
      <c r="H258" s="254"/>
      <c r="I258" s="65"/>
      <c r="J258" s="65"/>
      <c r="K258" s="66"/>
      <c r="L258" s="61"/>
      <c r="M258" s="112"/>
    </row>
    <row r="259" spans="1:13" s="62" customFormat="1" ht="11.1" customHeight="1" x14ac:dyDescent="0.25">
      <c r="A259" s="67"/>
      <c r="B259" s="68"/>
      <c r="C259" s="76">
        <f>B83</f>
        <v>0</v>
      </c>
      <c r="D259" s="252">
        <v>0</v>
      </c>
      <c r="E259" s="252"/>
      <c r="F259" s="124" t="str">
        <f>IF(C259&gt;0,"TONNAGE","")</f>
        <v/>
      </c>
      <c r="G259" s="255">
        <f>H83</f>
        <v>0</v>
      </c>
      <c r="H259" s="256"/>
      <c r="I259" s="65"/>
      <c r="J259" s="65"/>
      <c r="K259" s="66"/>
      <c r="L259" s="61"/>
      <c r="M259" s="112"/>
    </row>
    <row r="260" spans="1:13" s="62" customFormat="1" ht="11.1" customHeight="1" x14ac:dyDescent="0.25">
      <c r="A260" s="67"/>
      <c r="B260" s="68"/>
      <c r="C260" s="63" t="str">
        <f>IF('New D1'!B84&gt;0,"CHARGE A","")</f>
        <v/>
      </c>
      <c r="D260" s="252">
        <f>D84</f>
        <v>0</v>
      </c>
      <c r="E260" s="252"/>
      <c r="F260" s="81" t="str">
        <f>IF(B84&gt;0,"A DESTINATION","")</f>
        <v/>
      </c>
      <c r="G260" s="253">
        <f>F84</f>
        <v>0</v>
      </c>
      <c r="H260" s="254"/>
      <c r="I260" s="65"/>
      <c r="J260" s="65"/>
      <c r="K260" s="66"/>
      <c r="L260" s="61"/>
      <c r="M260" s="112"/>
    </row>
    <row r="261" spans="1:13" s="62" customFormat="1" ht="11.1" customHeight="1" x14ac:dyDescent="0.25">
      <c r="A261" s="67"/>
      <c r="B261" s="68"/>
      <c r="C261" s="76">
        <f>B84</f>
        <v>0</v>
      </c>
      <c r="D261" s="252">
        <v>0</v>
      </c>
      <c r="E261" s="252"/>
      <c r="F261" s="124" t="str">
        <f>IF(C261&gt;0,"TONNAGE","")</f>
        <v/>
      </c>
      <c r="G261" s="255">
        <f>H84</f>
        <v>0</v>
      </c>
      <c r="H261" s="256"/>
      <c r="I261" s="65"/>
      <c r="J261" s="65"/>
      <c r="K261" s="66"/>
      <c r="L261" s="61"/>
      <c r="M261" s="112"/>
    </row>
    <row r="262" spans="1:13" s="62" customFormat="1" ht="11.1" customHeight="1" x14ac:dyDescent="0.25">
      <c r="A262" s="67"/>
      <c r="B262" s="68"/>
      <c r="C262" s="63" t="str">
        <f>IF('New D1'!B85&gt;0,"CHARGE A","")</f>
        <v/>
      </c>
      <c r="D262" s="252">
        <f>D85</f>
        <v>0</v>
      </c>
      <c r="E262" s="252"/>
      <c r="F262" s="81" t="str">
        <f>IF(B85&gt;0,"A DESTINATION","")</f>
        <v/>
      </c>
      <c r="G262" s="253">
        <f>F85</f>
        <v>0</v>
      </c>
      <c r="H262" s="254"/>
      <c r="I262" s="65"/>
      <c r="J262" s="65"/>
      <c r="K262" s="66"/>
      <c r="L262" s="61"/>
      <c r="M262" s="112"/>
    </row>
    <row r="263" spans="1:13" s="62" customFormat="1" ht="11.1" customHeight="1" x14ac:dyDescent="0.25">
      <c r="A263" s="67"/>
      <c r="B263" s="68"/>
      <c r="C263" s="76">
        <f>B85</f>
        <v>0</v>
      </c>
      <c r="D263" s="252">
        <v>0</v>
      </c>
      <c r="E263" s="252"/>
      <c r="F263" s="124" t="str">
        <f>IF(C263&gt;0,"TONNAGE","")</f>
        <v/>
      </c>
      <c r="G263" s="255">
        <f>H85</f>
        <v>0</v>
      </c>
      <c r="H263" s="256"/>
      <c r="I263" s="65"/>
      <c r="J263" s="65"/>
      <c r="K263" s="66"/>
      <c r="L263" s="61"/>
      <c r="M263" s="112"/>
    </row>
    <row r="264" spans="1:13" s="62" customFormat="1" ht="11.1" customHeight="1" x14ac:dyDescent="0.25">
      <c r="A264" s="67"/>
      <c r="B264" s="68"/>
      <c r="C264" s="125" t="str">
        <f>IF('New D1'!B86&gt;0,"CHARGE A","")</f>
        <v/>
      </c>
      <c r="D264" s="252">
        <f>D86</f>
        <v>0</v>
      </c>
      <c r="E264" s="252"/>
      <c r="F264" s="81" t="str">
        <f>IF(B86&gt;0,"A DESTINATION","")</f>
        <v/>
      </c>
      <c r="G264" s="253">
        <f>F86</f>
        <v>0</v>
      </c>
      <c r="H264" s="254"/>
      <c r="I264" s="65"/>
      <c r="J264" s="65"/>
      <c r="K264" s="66"/>
      <c r="L264" s="61"/>
      <c r="M264" s="112"/>
    </row>
    <row r="265" spans="1:13" s="62" customFormat="1" ht="11.1" customHeight="1" x14ac:dyDescent="0.25">
      <c r="A265" s="67"/>
      <c r="B265" s="68"/>
      <c r="C265" s="76">
        <f>B86</f>
        <v>0</v>
      </c>
      <c r="D265" s="252">
        <v>0</v>
      </c>
      <c r="E265" s="252"/>
      <c r="F265" s="124" t="str">
        <f>IF(C265&gt;0,"TONNAGE","")</f>
        <v/>
      </c>
      <c r="G265" s="255">
        <f>H86</f>
        <v>0</v>
      </c>
      <c r="H265" s="256"/>
      <c r="I265" s="65"/>
      <c r="J265" s="65"/>
      <c r="K265" s="66"/>
      <c r="L265" s="61"/>
      <c r="M265" s="112"/>
    </row>
    <row r="266" spans="1:13" s="120" customFormat="1" ht="11.1" customHeight="1" x14ac:dyDescent="0.25">
      <c r="A266" s="114"/>
      <c r="B266" s="115"/>
      <c r="C266" s="76"/>
      <c r="D266" s="123"/>
      <c r="E266" s="123"/>
      <c r="F266" s="123"/>
      <c r="G266" s="257">
        <f>SUM(G257:H265)</f>
        <v>0</v>
      </c>
      <c r="H266" s="258"/>
      <c r="I266" s="117"/>
      <c r="J266" s="117"/>
      <c r="K266" s="118"/>
      <c r="L266" s="61"/>
      <c r="M266" s="119"/>
    </row>
    <row r="267" spans="1:13" s="62" customFormat="1" ht="11.1" customHeight="1" x14ac:dyDescent="0.25">
      <c r="A267" s="67"/>
      <c r="B267" s="68"/>
      <c r="C267" s="63" t="s">
        <v>87</v>
      </c>
      <c r="D267" s="72"/>
      <c r="E267" s="72"/>
      <c r="F267" s="72"/>
      <c r="G267" s="77"/>
      <c r="H267" s="78"/>
      <c r="I267" s="65"/>
      <c r="J267" s="65"/>
      <c r="K267" s="66"/>
      <c r="L267" s="61"/>
      <c r="M267" s="112"/>
    </row>
    <row r="268" spans="1:13" s="62" customFormat="1" ht="11.1" customHeight="1" x14ac:dyDescent="0.25">
      <c r="A268" s="67"/>
      <c r="B268" s="68"/>
      <c r="C268" s="63"/>
      <c r="D268" s="72"/>
      <c r="E268" s="72"/>
      <c r="F268" s="72"/>
      <c r="G268" s="77"/>
      <c r="H268" s="78"/>
      <c r="I268" s="65"/>
      <c r="J268" s="65"/>
      <c r="K268" s="66"/>
      <c r="L268" s="61"/>
      <c r="M268" s="112"/>
    </row>
    <row r="269" spans="1:13" s="62" customFormat="1" ht="11.1" customHeight="1" x14ac:dyDescent="0.25">
      <c r="A269" s="67"/>
      <c r="B269" s="68"/>
      <c r="C269" s="63"/>
      <c r="D269" s="72"/>
      <c r="E269" s="72"/>
      <c r="F269" s="72"/>
      <c r="G269" s="77"/>
      <c r="H269" s="78"/>
      <c r="I269" s="65"/>
      <c r="J269" s="65"/>
      <c r="K269" s="66"/>
      <c r="L269" s="61"/>
      <c r="M269" s="112"/>
    </row>
    <row r="270" spans="1:13" s="62" customFormat="1" ht="11.1" customHeight="1" x14ac:dyDescent="0.25">
      <c r="A270" s="246"/>
      <c r="B270" s="247"/>
      <c r="C270" s="126">
        <f>G15</f>
        <v>1</v>
      </c>
      <c r="D270" s="127" t="str">
        <f>D178</f>
        <v/>
      </c>
      <c r="E270" s="81"/>
      <c r="F270" s="81"/>
      <c r="G270" s="128"/>
      <c r="H270" s="66"/>
      <c r="I270" s="65"/>
      <c r="J270" s="65"/>
      <c r="K270" s="66"/>
      <c r="L270" s="61"/>
      <c r="M270" s="112"/>
    </row>
    <row r="271" spans="1:13" s="62" customFormat="1" ht="11.1" customHeight="1" x14ac:dyDescent="0.25">
      <c r="A271" s="246"/>
      <c r="B271" s="247"/>
      <c r="C271" s="125" t="s">
        <v>88</v>
      </c>
      <c r="D271" s="129" t="str">
        <f>D179</f>
        <v/>
      </c>
      <c r="E271" s="64"/>
      <c r="F271" s="64"/>
      <c r="G271" s="128"/>
      <c r="H271" s="66"/>
      <c r="I271" s="65"/>
      <c r="J271" s="65"/>
      <c r="K271" s="66"/>
      <c r="L271" s="61"/>
      <c r="M271" s="112"/>
    </row>
    <row r="272" spans="1:13" s="120" customFormat="1" ht="11.1" customHeight="1" x14ac:dyDescent="0.25">
      <c r="A272" s="248"/>
      <c r="B272" s="249"/>
      <c r="C272" s="250"/>
      <c r="D272" s="251"/>
      <c r="E272" s="251"/>
      <c r="F272" s="251"/>
      <c r="G272" s="130"/>
      <c r="H272" s="131"/>
      <c r="I272" s="132"/>
      <c r="J272" s="132"/>
      <c r="K272" s="133"/>
      <c r="L272" s="61"/>
    </row>
  </sheetData>
  <mergeCells count="489">
    <mergeCell ref="A6:C6"/>
    <mergeCell ref="D6:E6"/>
    <mergeCell ref="G6:I6"/>
    <mergeCell ref="A7:C7"/>
    <mergeCell ref="D7:E7"/>
    <mergeCell ref="G7:I7"/>
    <mergeCell ref="A1:I2"/>
    <mergeCell ref="A4:C4"/>
    <mergeCell ref="D4:E4"/>
    <mergeCell ref="G4:I4"/>
    <mergeCell ref="A5:C5"/>
    <mergeCell ref="D5:E5"/>
    <mergeCell ref="G5:I5"/>
    <mergeCell ref="A10:C10"/>
    <mergeCell ref="D10:E10"/>
    <mergeCell ref="G10:I10"/>
    <mergeCell ref="A11:C11"/>
    <mergeCell ref="D11:E11"/>
    <mergeCell ref="G11:I11"/>
    <mergeCell ref="A8:C8"/>
    <mergeCell ref="D8:E8"/>
    <mergeCell ref="G8:I8"/>
    <mergeCell ref="A9:C9"/>
    <mergeCell ref="D9:E9"/>
    <mergeCell ref="G9:I9"/>
    <mergeCell ref="G14:I14"/>
    <mergeCell ref="A15:C15"/>
    <mergeCell ref="D15:E15"/>
    <mergeCell ref="G15:I15"/>
    <mergeCell ref="A16:I16"/>
    <mergeCell ref="A17:I17"/>
    <mergeCell ref="A12:C12"/>
    <mergeCell ref="D12:E12"/>
    <mergeCell ref="A13:C13"/>
    <mergeCell ref="D13:E13"/>
    <mergeCell ref="A14:C14"/>
    <mergeCell ref="D14:E14"/>
    <mergeCell ref="B20:C20"/>
    <mergeCell ref="E20:F20"/>
    <mergeCell ref="G20:I20"/>
    <mergeCell ref="B21:C21"/>
    <mergeCell ref="E21:F21"/>
    <mergeCell ref="G21:I21"/>
    <mergeCell ref="B18:C18"/>
    <mergeCell ref="E18:F18"/>
    <mergeCell ref="G18:I18"/>
    <mergeCell ref="B19:C19"/>
    <mergeCell ref="E19:F19"/>
    <mergeCell ref="G19:I19"/>
    <mergeCell ref="B25:C25"/>
    <mergeCell ref="D25:F25"/>
    <mergeCell ref="G25:I25"/>
    <mergeCell ref="B26:C26"/>
    <mergeCell ref="D26:F26"/>
    <mergeCell ref="G26:I26"/>
    <mergeCell ref="B22:C22"/>
    <mergeCell ref="G22:I22"/>
    <mergeCell ref="B23:C23"/>
    <mergeCell ref="D23:F23"/>
    <mergeCell ref="G23:I23"/>
    <mergeCell ref="B24:C24"/>
    <mergeCell ref="D24:F24"/>
    <mergeCell ref="G24:I24"/>
    <mergeCell ref="B29:C29"/>
    <mergeCell ref="D29:F29"/>
    <mergeCell ref="G29:I29"/>
    <mergeCell ref="B30:C30"/>
    <mergeCell ref="D30:F30"/>
    <mergeCell ref="G30:I30"/>
    <mergeCell ref="B27:C27"/>
    <mergeCell ref="D27:F27"/>
    <mergeCell ref="G27:I27"/>
    <mergeCell ref="B28:C28"/>
    <mergeCell ref="D28:F28"/>
    <mergeCell ref="G28:I28"/>
    <mergeCell ref="B33:C33"/>
    <mergeCell ref="D33:F33"/>
    <mergeCell ref="G33:I33"/>
    <mergeCell ref="B34:C34"/>
    <mergeCell ref="D34:F34"/>
    <mergeCell ref="G34:I34"/>
    <mergeCell ref="B31:C31"/>
    <mergeCell ref="D31:F31"/>
    <mergeCell ref="G31:I31"/>
    <mergeCell ref="B32:C32"/>
    <mergeCell ref="D32:F32"/>
    <mergeCell ref="G32:I32"/>
    <mergeCell ref="B37:C37"/>
    <mergeCell ref="D37:F37"/>
    <mergeCell ref="G37:I37"/>
    <mergeCell ref="B38:C38"/>
    <mergeCell ref="D38:F38"/>
    <mergeCell ref="G38:I38"/>
    <mergeCell ref="B35:C35"/>
    <mergeCell ref="D35:F35"/>
    <mergeCell ref="G35:I35"/>
    <mergeCell ref="B36:C36"/>
    <mergeCell ref="D36:F36"/>
    <mergeCell ref="G36:I36"/>
    <mergeCell ref="B41:C41"/>
    <mergeCell ref="D41:F41"/>
    <mergeCell ref="G41:I41"/>
    <mergeCell ref="B42:C42"/>
    <mergeCell ref="D42:F42"/>
    <mergeCell ref="G42:I42"/>
    <mergeCell ref="B39:C39"/>
    <mergeCell ref="D39:F39"/>
    <mergeCell ref="G39:I39"/>
    <mergeCell ref="B40:C40"/>
    <mergeCell ref="D40:F40"/>
    <mergeCell ref="G40:I40"/>
    <mergeCell ref="B45:C45"/>
    <mergeCell ref="D45:F45"/>
    <mergeCell ref="G45:I45"/>
    <mergeCell ref="B46:C46"/>
    <mergeCell ref="D46:F46"/>
    <mergeCell ref="G46:I46"/>
    <mergeCell ref="B43:C43"/>
    <mergeCell ref="D43:F43"/>
    <mergeCell ref="G43:I43"/>
    <mergeCell ref="B44:C44"/>
    <mergeCell ref="D44:F44"/>
    <mergeCell ref="G44:I44"/>
    <mergeCell ref="B51:C51"/>
    <mergeCell ref="D51:F51"/>
    <mergeCell ref="G51:I51"/>
    <mergeCell ref="B52:C52"/>
    <mergeCell ref="D52:F52"/>
    <mergeCell ref="G52:I52"/>
    <mergeCell ref="G47:I47"/>
    <mergeCell ref="B49:C49"/>
    <mergeCell ref="D49:F49"/>
    <mergeCell ref="G49:I49"/>
    <mergeCell ref="B50:C50"/>
    <mergeCell ref="D50:F50"/>
    <mergeCell ref="G50:I50"/>
    <mergeCell ref="B55:C55"/>
    <mergeCell ref="D55:F55"/>
    <mergeCell ref="G55:I55"/>
    <mergeCell ref="B56:C56"/>
    <mergeCell ref="D56:F56"/>
    <mergeCell ref="G56:I56"/>
    <mergeCell ref="B53:C53"/>
    <mergeCell ref="D53:F53"/>
    <mergeCell ref="G53:I53"/>
    <mergeCell ref="B54:C54"/>
    <mergeCell ref="D54:F54"/>
    <mergeCell ref="G54:I54"/>
    <mergeCell ref="B59:C59"/>
    <mergeCell ref="D59:F59"/>
    <mergeCell ref="G59:I59"/>
    <mergeCell ref="B60:C60"/>
    <mergeCell ref="D60:F60"/>
    <mergeCell ref="G60:I60"/>
    <mergeCell ref="B57:C57"/>
    <mergeCell ref="D57:F57"/>
    <mergeCell ref="G57:I57"/>
    <mergeCell ref="B58:C58"/>
    <mergeCell ref="D58:F58"/>
    <mergeCell ref="G58:I58"/>
    <mergeCell ref="B63:C63"/>
    <mergeCell ref="D63:F63"/>
    <mergeCell ref="G63:I63"/>
    <mergeCell ref="B64:C64"/>
    <mergeCell ref="D64:F64"/>
    <mergeCell ref="G64:I64"/>
    <mergeCell ref="B61:C61"/>
    <mergeCell ref="D61:F61"/>
    <mergeCell ref="G61:I61"/>
    <mergeCell ref="B62:C62"/>
    <mergeCell ref="D62:F62"/>
    <mergeCell ref="G62:I62"/>
    <mergeCell ref="B67:C67"/>
    <mergeCell ref="D67:F67"/>
    <mergeCell ref="G67:I67"/>
    <mergeCell ref="B68:C68"/>
    <mergeCell ref="D68:F68"/>
    <mergeCell ref="G68:I68"/>
    <mergeCell ref="B65:C65"/>
    <mergeCell ref="D65:F65"/>
    <mergeCell ref="G65:I65"/>
    <mergeCell ref="B66:C66"/>
    <mergeCell ref="D66:F66"/>
    <mergeCell ref="G66:I66"/>
    <mergeCell ref="B71:C71"/>
    <mergeCell ref="D71:F71"/>
    <mergeCell ref="G71:I71"/>
    <mergeCell ref="B72:C72"/>
    <mergeCell ref="D72:F72"/>
    <mergeCell ref="G72:I72"/>
    <mergeCell ref="B69:C69"/>
    <mergeCell ref="D69:F69"/>
    <mergeCell ref="G69:I69"/>
    <mergeCell ref="B70:C70"/>
    <mergeCell ref="D70:F70"/>
    <mergeCell ref="G70:I70"/>
    <mergeCell ref="B75:C75"/>
    <mergeCell ref="D75:F75"/>
    <mergeCell ref="G75:I75"/>
    <mergeCell ref="B76:C76"/>
    <mergeCell ref="D76:F76"/>
    <mergeCell ref="G76:I76"/>
    <mergeCell ref="B73:C73"/>
    <mergeCell ref="D73:F73"/>
    <mergeCell ref="G73:I73"/>
    <mergeCell ref="B74:C74"/>
    <mergeCell ref="D74:F74"/>
    <mergeCell ref="G74:I74"/>
    <mergeCell ref="B82:C82"/>
    <mergeCell ref="D82:E82"/>
    <mergeCell ref="F82:G82"/>
    <mergeCell ref="H82:I82"/>
    <mergeCell ref="B83:C83"/>
    <mergeCell ref="D83:E83"/>
    <mergeCell ref="F83:G83"/>
    <mergeCell ref="H83:I83"/>
    <mergeCell ref="B77:C77"/>
    <mergeCell ref="D77:F77"/>
    <mergeCell ref="G77:I77"/>
    <mergeCell ref="G78:I78"/>
    <mergeCell ref="B81:C81"/>
    <mergeCell ref="D81:E81"/>
    <mergeCell ref="F81:G81"/>
    <mergeCell ref="H81:I81"/>
    <mergeCell ref="B86:C86"/>
    <mergeCell ref="D86:E86"/>
    <mergeCell ref="F86:G86"/>
    <mergeCell ref="H86:I86"/>
    <mergeCell ref="D87:E87"/>
    <mergeCell ref="H87:I87"/>
    <mergeCell ref="B84:C84"/>
    <mergeCell ref="D84:E84"/>
    <mergeCell ref="F84:G84"/>
    <mergeCell ref="H84:I84"/>
    <mergeCell ref="B85:C85"/>
    <mergeCell ref="D85:E85"/>
    <mergeCell ref="F85:G85"/>
    <mergeCell ref="H85:I85"/>
    <mergeCell ref="A104:B104"/>
    <mergeCell ref="A105:B105"/>
    <mergeCell ref="D105:E105"/>
    <mergeCell ref="G105:H105"/>
    <mergeCell ref="G94:K94"/>
    <mergeCell ref="E96:F96"/>
    <mergeCell ref="H96:K96"/>
    <mergeCell ref="A100:B103"/>
    <mergeCell ref="C100:H103"/>
    <mergeCell ref="I100:K102"/>
    <mergeCell ref="G106:H106"/>
    <mergeCell ref="D107:E107"/>
    <mergeCell ref="G107:H107"/>
    <mergeCell ref="G108:H108"/>
    <mergeCell ref="D109:E109"/>
    <mergeCell ref="G109:H109"/>
    <mergeCell ref="L100:P100"/>
    <mergeCell ref="L101:P101"/>
    <mergeCell ref="L102:P102"/>
    <mergeCell ref="G114:H114"/>
    <mergeCell ref="A115:B115"/>
    <mergeCell ref="D115:E115"/>
    <mergeCell ref="G115:H115"/>
    <mergeCell ref="G116:H116"/>
    <mergeCell ref="A117:B117"/>
    <mergeCell ref="D117:E117"/>
    <mergeCell ref="G117:H117"/>
    <mergeCell ref="G110:H110"/>
    <mergeCell ref="D111:E111"/>
    <mergeCell ref="G111:H111"/>
    <mergeCell ref="A112:B112"/>
    <mergeCell ref="G112:H112"/>
    <mergeCell ref="D113:E113"/>
    <mergeCell ref="G113:H113"/>
    <mergeCell ref="A121:B121"/>
    <mergeCell ref="D121:E121"/>
    <mergeCell ref="G121:H121"/>
    <mergeCell ref="A122:B122"/>
    <mergeCell ref="G122:H122"/>
    <mergeCell ref="A123:B123"/>
    <mergeCell ref="D123:E123"/>
    <mergeCell ref="G123:H123"/>
    <mergeCell ref="G118:H118"/>
    <mergeCell ref="A119:B119"/>
    <mergeCell ref="D119:E119"/>
    <mergeCell ref="G119:H119"/>
    <mergeCell ref="A120:B120"/>
    <mergeCell ref="G120:H120"/>
    <mergeCell ref="A127:B127"/>
    <mergeCell ref="D127:E127"/>
    <mergeCell ref="G127:H127"/>
    <mergeCell ref="A128:B128"/>
    <mergeCell ref="G128:H128"/>
    <mergeCell ref="A129:B129"/>
    <mergeCell ref="D129:E129"/>
    <mergeCell ref="G129:H129"/>
    <mergeCell ref="A124:B124"/>
    <mergeCell ref="G124:H124"/>
    <mergeCell ref="A125:B125"/>
    <mergeCell ref="D125:E125"/>
    <mergeCell ref="G125:H125"/>
    <mergeCell ref="A126:B126"/>
    <mergeCell ref="G126:H126"/>
    <mergeCell ref="G134:H134"/>
    <mergeCell ref="D135:E135"/>
    <mergeCell ref="G135:H135"/>
    <mergeCell ref="G136:H136"/>
    <mergeCell ref="D137:E137"/>
    <mergeCell ref="G137:H137"/>
    <mergeCell ref="A130:B130"/>
    <mergeCell ref="G130:H130"/>
    <mergeCell ref="D131:E131"/>
    <mergeCell ref="G131:H131"/>
    <mergeCell ref="G132:H132"/>
    <mergeCell ref="D133:E133"/>
    <mergeCell ref="G133:H133"/>
    <mergeCell ref="G142:H142"/>
    <mergeCell ref="D143:E143"/>
    <mergeCell ref="G143:H143"/>
    <mergeCell ref="G144:H144"/>
    <mergeCell ref="D145:E145"/>
    <mergeCell ref="G145:H145"/>
    <mergeCell ref="G138:H138"/>
    <mergeCell ref="D139:E139"/>
    <mergeCell ref="G139:H139"/>
    <mergeCell ref="G140:H140"/>
    <mergeCell ref="D141:E141"/>
    <mergeCell ref="G141:H141"/>
    <mergeCell ref="G150:H150"/>
    <mergeCell ref="D151:E151"/>
    <mergeCell ref="G151:H151"/>
    <mergeCell ref="G152:H152"/>
    <mergeCell ref="D153:E153"/>
    <mergeCell ref="G153:H153"/>
    <mergeCell ref="G146:H146"/>
    <mergeCell ref="D147:E147"/>
    <mergeCell ref="G147:H147"/>
    <mergeCell ref="G148:H148"/>
    <mergeCell ref="D149:E149"/>
    <mergeCell ref="G149:H149"/>
    <mergeCell ref="G158:H158"/>
    <mergeCell ref="D159:E159"/>
    <mergeCell ref="G159:H159"/>
    <mergeCell ref="A160:B160"/>
    <mergeCell ref="G160:H160"/>
    <mergeCell ref="A162:B162"/>
    <mergeCell ref="C162:F162"/>
    <mergeCell ref="G162:H162"/>
    <mergeCell ref="G154:H154"/>
    <mergeCell ref="D155:E155"/>
    <mergeCell ref="G155:H155"/>
    <mergeCell ref="G156:H156"/>
    <mergeCell ref="D157:E157"/>
    <mergeCell ref="G157:H157"/>
    <mergeCell ref="D171:E171"/>
    <mergeCell ref="G172:H172"/>
    <mergeCell ref="D173:E173"/>
    <mergeCell ref="G174:H174"/>
    <mergeCell ref="G175:H175"/>
    <mergeCell ref="A176:B176"/>
    <mergeCell ref="C176:F176"/>
    <mergeCell ref="D165:E165"/>
    <mergeCell ref="G166:H166"/>
    <mergeCell ref="D167:E167"/>
    <mergeCell ref="G168:H168"/>
    <mergeCell ref="D169:E169"/>
    <mergeCell ref="G170:H170"/>
    <mergeCell ref="L191:P191"/>
    <mergeCell ref="L192:P192"/>
    <mergeCell ref="L193:P193"/>
    <mergeCell ref="A178:B178"/>
    <mergeCell ref="D178:F178"/>
    <mergeCell ref="A179:B179"/>
    <mergeCell ref="E182:G183"/>
    <mergeCell ref="G185:K185"/>
    <mergeCell ref="E187:F187"/>
    <mergeCell ref="H187:K187"/>
    <mergeCell ref="A195:B195"/>
    <mergeCell ref="D196:E196"/>
    <mergeCell ref="G196:H196"/>
    <mergeCell ref="G197:H197"/>
    <mergeCell ref="D198:E198"/>
    <mergeCell ref="G198:H198"/>
    <mergeCell ref="A191:B194"/>
    <mergeCell ref="C191:H194"/>
    <mergeCell ref="I191:K193"/>
    <mergeCell ref="G203:H203"/>
    <mergeCell ref="D204:E204"/>
    <mergeCell ref="G204:H204"/>
    <mergeCell ref="G205:H205"/>
    <mergeCell ref="D206:E206"/>
    <mergeCell ref="G206:H206"/>
    <mergeCell ref="G199:H199"/>
    <mergeCell ref="D200:E200"/>
    <mergeCell ref="G200:H200"/>
    <mergeCell ref="G201:H201"/>
    <mergeCell ref="D202:E202"/>
    <mergeCell ref="G202:H202"/>
    <mergeCell ref="G211:H211"/>
    <mergeCell ref="D212:E212"/>
    <mergeCell ref="G212:H212"/>
    <mergeCell ref="G213:H213"/>
    <mergeCell ref="D214:E214"/>
    <mergeCell ref="G214:H214"/>
    <mergeCell ref="G207:H207"/>
    <mergeCell ref="D208:E208"/>
    <mergeCell ref="G208:H208"/>
    <mergeCell ref="G209:H209"/>
    <mergeCell ref="D210:E210"/>
    <mergeCell ref="G210:H210"/>
    <mergeCell ref="G219:H219"/>
    <mergeCell ref="D220:E220"/>
    <mergeCell ref="G220:H220"/>
    <mergeCell ref="G221:H221"/>
    <mergeCell ref="D222:E222"/>
    <mergeCell ref="G222:H222"/>
    <mergeCell ref="G215:H215"/>
    <mergeCell ref="D216:E216"/>
    <mergeCell ref="G216:H216"/>
    <mergeCell ref="G217:H217"/>
    <mergeCell ref="D218:E218"/>
    <mergeCell ref="G218:H218"/>
    <mergeCell ref="G227:H227"/>
    <mergeCell ref="D228:E228"/>
    <mergeCell ref="G228:H228"/>
    <mergeCell ref="G229:H229"/>
    <mergeCell ref="D230:E230"/>
    <mergeCell ref="G230:H230"/>
    <mergeCell ref="G223:H223"/>
    <mergeCell ref="D224:E224"/>
    <mergeCell ref="G224:H224"/>
    <mergeCell ref="G225:H225"/>
    <mergeCell ref="D226:E226"/>
    <mergeCell ref="G226:H226"/>
    <mergeCell ref="G235:H235"/>
    <mergeCell ref="D236:E236"/>
    <mergeCell ref="G236:H236"/>
    <mergeCell ref="G237:H237"/>
    <mergeCell ref="D238:E238"/>
    <mergeCell ref="G238:H238"/>
    <mergeCell ref="G231:H231"/>
    <mergeCell ref="D232:E232"/>
    <mergeCell ref="G232:H232"/>
    <mergeCell ref="G233:H233"/>
    <mergeCell ref="D234:E234"/>
    <mergeCell ref="G234:H234"/>
    <mergeCell ref="G243:H243"/>
    <mergeCell ref="D244:E244"/>
    <mergeCell ref="G244:H244"/>
    <mergeCell ref="G245:H245"/>
    <mergeCell ref="D246:E246"/>
    <mergeCell ref="G246:H246"/>
    <mergeCell ref="G239:H239"/>
    <mergeCell ref="D240:E240"/>
    <mergeCell ref="G240:H240"/>
    <mergeCell ref="G241:H241"/>
    <mergeCell ref="D242:E242"/>
    <mergeCell ref="G242:H242"/>
    <mergeCell ref="G251:H251"/>
    <mergeCell ref="G253:H253"/>
    <mergeCell ref="D256:E256"/>
    <mergeCell ref="G256:H256"/>
    <mergeCell ref="D257:E257"/>
    <mergeCell ref="G257:H257"/>
    <mergeCell ref="G247:H247"/>
    <mergeCell ref="D248:E248"/>
    <mergeCell ref="G248:H248"/>
    <mergeCell ref="G249:H249"/>
    <mergeCell ref="D250:E250"/>
    <mergeCell ref="G250:H250"/>
    <mergeCell ref="D261:E261"/>
    <mergeCell ref="G261:H261"/>
    <mergeCell ref="D262:E262"/>
    <mergeCell ref="G262:H262"/>
    <mergeCell ref="D263:E263"/>
    <mergeCell ref="G263:H263"/>
    <mergeCell ref="D258:E258"/>
    <mergeCell ref="G258:H258"/>
    <mergeCell ref="D259:E259"/>
    <mergeCell ref="G259:H259"/>
    <mergeCell ref="D260:E260"/>
    <mergeCell ref="G260:H260"/>
    <mergeCell ref="A271:B271"/>
    <mergeCell ref="A272:B272"/>
    <mergeCell ref="C272:F272"/>
    <mergeCell ref="D264:E264"/>
    <mergeCell ref="G264:H264"/>
    <mergeCell ref="D265:E265"/>
    <mergeCell ref="G265:H265"/>
    <mergeCell ref="G266:H266"/>
    <mergeCell ref="A270:B270"/>
  </mergeCells>
  <printOptions horizontalCentered="1" verticalCentered="1"/>
  <pageMargins left="0" right="0" top="0.39370078740157483" bottom="0.39370078740157483" header="0" footer="0"/>
  <pageSetup paperSize="9" scale="75" orientation="portrait" blackAndWhite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19050</xdr:colOff>
                    <xdr:row>11</xdr:row>
                    <xdr:rowOff>9525</xdr:rowOff>
                  </from>
                  <to>
                    <xdr:col>8</xdr:col>
                    <xdr:colOff>495300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6</xdr:col>
                    <xdr:colOff>19050</xdr:colOff>
                    <xdr:row>12</xdr:row>
                    <xdr:rowOff>9525</xdr:rowOff>
                  </from>
                  <to>
                    <xdr:col>8</xdr:col>
                    <xdr:colOff>495300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1"/>
  <dimension ref="A1:AE60"/>
  <sheetViews>
    <sheetView showGridLines="0" showZeros="0" tabSelected="1" topLeftCell="A34" zoomScale="75" zoomScaleNormal="75" workbookViewId="0">
      <selection activeCell="B51" sqref="B51:C51"/>
    </sheetView>
  </sheetViews>
  <sheetFormatPr baseColWidth="10" defaultRowHeight="12.75" x14ac:dyDescent="0.2"/>
  <cols>
    <col min="1" max="1" width="11.42578125" style="137"/>
    <col min="2" max="4" width="9.28515625" style="137" customWidth="1"/>
    <col min="5" max="5" width="10.5703125" style="137" customWidth="1"/>
    <col min="6" max="6" width="16.85546875" style="137" customWidth="1"/>
    <col min="7" max="7" width="7.42578125" style="137" customWidth="1"/>
    <col min="8" max="8" width="11.7109375" style="137" customWidth="1"/>
    <col min="9" max="9" width="9.28515625" style="192" customWidth="1"/>
    <col min="10" max="10" width="6.85546875" style="137" customWidth="1"/>
    <col min="11" max="11" width="11.7109375" style="137" customWidth="1"/>
    <col min="12" max="12" width="9.28515625" style="137" customWidth="1"/>
    <col min="13" max="13" width="6.85546875" style="137" customWidth="1"/>
    <col min="14" max="15" width="9.28515625" style="137" customWidth="1"/>
    <col min="16" max="16" width="8.42578125" style="137" customWidth="1"/>
    <col min="17" max="17" width="9.28515625" style="137" customWidth="1"/>
    <col min="18" max="18" width="10.7109375" style="137" customWidth="1"/>
    <col min="19" max="21" width="9.28515625" style="137" customWidth="1"/>
    <col min="22" max="22" width="8.5703125" style="137" customWidth="1"/>
    <col min="23" max="23" width="11.7109375" style="137" customWidth="1"/>
    <col min="24" max="24" width="9.85546875" style="137" customWidth="1"/>
    <col min="25" max="25" width="9.28515625" style="137" customWidth="1"/>
    <col min="26" max="26" width="11.7109375" style="137" customWidth="1"/>
    <col min="27" max="27" width="13.42578125" style="137" customWidth="1"/>
    <col min="28" max="28" width="7.140625" style="137" customWidth="1"/>
    <col min="29" max="29" width="7.5703125" style="137" customWidth="1"/>
    <col min="30" max="30" width="9.28515625" style="137" customWidth="1"/>
    <col min="31" max="257" width="11.42578125" style="137"/>
    <col min="258" max="261" width="9.28515625" style="137" customWidth="1"/>
    <col min="262" max="262" width="16.85546875" style="137" customWidth="1"/>
    <col min="263" max="263" width="7.42578125" style="137" customWidth="1"/>
    <col min="264" max="264" width="14.7109375" style="137" customWidth="1"/>
    <col min="265" max="277" width="9.28515625" style="137" customWidth="1"/>
    <col min="278" max="278" width="10.140625" style="137" customWidth="1"/>
    <col min="279" max="284" width="9.28515625" style="137" customWidth="1"/>
    <col min="285" max="285" width="7.5703125" style="137" customWidth="1"/>
    <col min="286" max="286" width="9.28515625" style="137" customWidth="1"/>
    <col min="287" max="513" width="11.42578125" style="137"/>
    <col min="514" max="517" width="9.28515625" style="137" customWidth="1"/>
    <col min="518" max="518" width="16.85546875" style="137" customWidth="1"/>
    <col min="519" max="519" width="7.42578125" style="137" customWidth="1"/>
    <col min="520" max="520" width="14.7109375" style="137" customWidth="1"/>
    <col min="521" max="533" width="9.28515625" style="137" customWidth="1"/>
    <col min="534" max="534" width="10.140625" style="137" customWidth="1"/>
    <col min="535" max="540" width="9.28515625" style="137" customWidth="1"/>
    <col min="541" max="541" width="7.5703125" style="137" customWidth="1"/>
    <col min="542" max="542" width="9.28515625" style="137" customWidth="1"/>
    <col min="543" max="769" width="11.42578125" style="137"/>
    <col min="770" max="773" width="9.28515625" style="137" customWidth="1"/>
    <col min="774" max="774" width="16.85546875" style="137" customWidth="1"/>
    <col min="775" max="775" width="7.42578125" style="137" customWidth="1"/>
    <col min="776" max="776" width="14.7109375" style="137" customWidth="1"/>
    <col min="777" max="789" width="9.28515625" style="137" customWidth="1"/>
    <col min="790" max="790" width="10.140625" style="137" customWidth="1"/>
    <col min="791" max="796" width="9.28515625" style="137" customWidth="1"/>
    <col min="797" max="797" width="7.5703125" style="137" customWidth="1"/>
    <col min="798" max="798" width="9.28515625" style="137" customWidth="1"/>
    <col min="799" max="1025" width="11.42578125" style="137"/>
    <col min="1026" max="1029" width="9.28515625" style="137" customWidth="1"/>
    <col min="1030" max="1030" width="16.85546875" style="137" customWidth="1"/>
    <col min="1031" max="1031" width="7.42578125" style="137" customWidth="1"/>
    <col min="1032" max="1032" width="14.7109375" style="137" customWidth="1"/>
    <col min="1033" max="1045" width="9.28515625" style="137" customWidth="1"/>
    <col min="1046" max="1046" width="10.140625" style="137" customWidth="1"/>
    <col min="1047" max="1052" width="9.28515625" style="137" customWidth="1"/>
    <col min="1053" max="1053" width="7.5703125" style="137" customWidth="1"/>
    <col min="1054" max="1054" width="9.28515625" style="137" customWidth="1"/>
    <col min="1055" max="1281" width="11.42578125" style="137"/>
    <col min="1282" max="1285" width="9.28515625" style="137" customWidth="1"/>
    <col min="1286" max="1286" width="16.85546875" style="137" customWidth="1"/>
    <col min="1287" max="1287" width="7.42578125" style="137" customWidth="1"/>
    <col min="1288" max="1288" width="14.7109375" style="137" customWidth="1"/>
    <col min="1289" max="1301" width="9.28515625" style="137" customWidth="1"/>
    <col min="1302" max="1302" width="10.140625" style="137" customWidth="1"/>
    <col min="1303" max="1308" width="9.28515625" style="137" customWidth="1"/>
    <col min="1309" max="1309" width="7.5703125" style="137" customWidth="1"/>
    <col min="1310" max="1310" width="9.28515625" style="137" customWidth="1"/>
    <col min="1311" max="1537" width="11.42578125" style="137"/>
    <col min="1538" max="1541" width="9.28515625" style="137" customWidth="1"/>
    <col min="1542" max="1542" width="16.85546875" style="137" customWidth="1"/>
    <col min="1543" max="1543" width="7.42578125" style="137" customWidth="1"/>
    <col min="1544" max="1544" width="14.7109375" style="137" customWidth="1"/>
    <col min="1545" max="1557" width="9.28515625" style="137" customWidth="1"/>
    <col min="1558" max="1558" width="10.140625" style="137" customWidth="1"/>
    <col min="1559" max="1564" width="9.28515625" style="137" customWidth="1"/>
    <col min="1565" max="1565" width="7.5703125" style="137" customWidth="1"/>
    <col min="1566" max="1566" width="9.28515625" style="137" customWidth="1"/>
    <col min="1567" max="1793" width="11.42578125" style="137"/>
    <col min="1794" max="1797" width="9.28515625" style="137" customWidth="1"/>
    <col min="1798" max="1798" width="16.85546875" style="137" customWidth="1"/>
    <col min="1799" max="1799" width="7.42578125" style="137" customWidth="1"/>
    <col min="1800" max="1800" width="14.7109375" style="137" customWidth="1"/>
    <col min="1801" max="1813" width="9.28515625" style="137" customWidth="1"/>
    <col min="1814" max="1814" width="10.140625" style="137" customWidth="1"/>
    <col min="1815" max="1820" width="9.28515625" style="137" customWidth="1"/>
    <col min="1821" max="1821" width="7.5703125" style="137" customWidth="1"/>
    <col min="1822" max="1822" width="9.28515625" style="137" customWidth="1"/>
    <col min="1823" max="2049" width="11.42578125" style="137"/>
    <col min="2050" max="2053" width="9.28515625" style="137" customWidth="1"/>
    <col min="2054" max="2054" width="16.85546875" style="137" customWidth="1"/>
    <col min="2055" max="2055" width="7.42578125" style="137" customWidth="1"/>
    <col min="2056" max="2056" width="14.7109375" style="137" customWidth="1"/>
    <col min="2057" max="2069" width="9.28515625" style="137" customWidth="1"/>
    <col min="2070" max="2070" width="10.140625" style="137" customWidth="1"/>
    <col min="2071" max="2076" width="9.28515625" style="137" customWidth="1"/>
    <col min="2077" max="2077" width="7.5703125" style="137" customWidth="1"/>
    <col min="2078" max="2078" width="9.28515625" style="137" customWidth="1"/>
    <col min="2079" max="2305" width="11.42578125" style="137"/>
    <col min="2306" max="2309" width="9.28515625" style="137" customWidth="1"/>
    <col min="2310" max="2310" width="16.85546875" style="137" customWidth="1"/>
    <col min="2311" max="2311" width="7.42578125" style="137" customWidth="1"/>
    <col min="2312" max="2312" width="14.7109375" style="137" customWidth="1"/>
    <col min="2313" max="2325" width="9.28515625" style="137" customWidth="1"/>
    <col min="2326" max="2326" width="10.140625" style="137" customWidth="1"/>
    <col min="2327" max="2332" width="9.28515625" style="137" customWidth="1"/>
    <col min="2333" max="2333" width="7.5703125" style="137" customWidth="1"/>
    <col min="2334" max="2334" width="9.28515625" style="137" customWidth="1"/>
    <col min="2335" max="2561" width="11.42578125" style="137"/>
    <col min="2562" max="2565" width="9.28515625" style="137" customWidth="1"/>
    <col min="2566" max="2566" width="16.85546875" style="137" customWidth="1"/>
    <col min="2567" max="2567" width="7.42578125" style="137" customWidth="1"/>
    <col min="2568" max="2568" width="14.7109375" style="137" customWidth="1"/>
    <col min="2569" max="2581" width="9.28515625" style="137" customWidth="1"/>
    <col min="2582" max="2582" width="10.140625" style="137" customWidth="1"/>
    <col min="2583" max="2588" width="9.28515625" style="137" customWidth="1"/>
    <col min="2589" max="2589" width="7.5703125" style="137" customWidth="1"/>
    <col min="2590" max="2590" width="9.28515625" style="137" customWidth="1"/>
    <col min="2591" max="2817" width="11.42578125" style="137"/>
    <col min="2818" max="2821" width="9.28515625" style="137" customWidth="1"/>
    <col min="2822" max="2822" width="16.85546875" style="137" customWidth="1"/>
    <col min="2823" max="2823" width="7.42578125" style="137" customWidth="1"/>
    <col min="2824" max="2824" width="14.7109375" style="137" customWidth="1"/>
    <col min="2825" max="2837" width="9.28515625" style="137" customWidth="1"/>
    <col min="2838" max="2838" width="10.140625" style="137" customWidth="1"/>
    <col min="2839" max="2844" width="9.28515625" style="137" customWidth="1"/>
    <col min="2845" max="2845" width="7.5703125" style="137" customWidth="1"/>
    <col min="2846" max="2846" width="9.28515625" style="137" customWidth="1"/>
    <col min="2847" max="3073" width="11.42578125" style="137"/>
    <col min="3074" max="3077" width="9.28515625" style="137" customWidth="1"/>
    <col min="3078" max="3078" width="16.85546875" style="137" customWidth="1"/>
    <col min="3079" max="3079" width="7.42578125" style="137" customWidth="1"/>
    <col min="3080" max="3080" width="14.7109375" style="137" customWidth="1"/>
    <col min="3081" max="3093" width="9.28515625" style="137" customWidth="1"/>
    <col min="3094" max="3094" width="10.140625" style="137" customWidth="1"/>
    <col min="3095" max="3100" width="9.28515625" style="137" customWidth="1"/>
    <col min="3101" max="3101" width="7.5703125" style="137" customWidth="1"/>
    <col min="3102" max="3102" width="9.28515625" style="137" customWidth="1"/>
    <col min="3103" max="3329" width="11.42578125" style="137"/>
    <col min="3330" max="3333" width="9.28515625" style="137" customWidth="1"/>
    <col min="3334" max="3334" width="16.85546875" style="137" customWidth="1"/>
    <col min="3335" max="3335" width="7.42578125" style="137" customWidth="1"/>
    <col min="3336" max="3336" width="14.7109375" style="137" customWidth="1"/>
    <col min="3337" max="3349" width="9.28515625" style="137" customWidth="1"/>
    <col min="3350" max="3350" width="10.140625" style="137" customWidth="1"/>
    <col min="3351" max="3356" width="9.28515625" style="137" customWidth="1"/>
    <col min="3357" max="3357" width="7.5703125" style="137" customWidth="1"/>
    <col min="3358" max="3358" width="9.28515625" style="137" customWidth="1"/>
    <col min="3359" max="3585" width="11.42578125" style="137"/>
    <col min="3586" max="3589" width="9.28515625" style="137" customWidth="1"/>
    <col min="3590" max="3590" width="16.85546875" style="137" customWidth="1"/>
    <col min="3591" max="3591" width="7.42578125" style="137" customWidth="1"/>
    <col min="3592" max="3592" width="14.7109375" style="137" customWidth="1"/>
    <col min="3593" max="3605" width="9.28515625" style="137" customWidth="1"/>
    <col min="3606" max="3606" width="10.140625" style="137" customWidth="1"/>
    <col min="3607" max="3612" width="9.28515625" style="137" customWidth="1"/>
    <col min="3613" max="3613" width="7.5703125" style="137" customWidth="1"/>
    <col min="3614" max="3614" width="9.28515625" style="137" customWidth="1"/>
    <col min="3615" max="3841" width="11.42578125" style="137"/>
    <col min="3842" max="3845" width="9.28515625" style="137" customWidth="1"/>
    <col min="3846" max="3846" width="16.85546875" style="137" customWidth="1"/>
    <col min="3847" max="3847" width="7.42578125" style="137" customWidth="1"/>
    <col min="3848" max="3848" width="14.7109375" style="137" customWidth="1"/>
    <col min="3849" max="3861" width="9.28515625" style="137" customWidth="1"/>
    <col min="3862" max="3862" width="10.140625" style="137" customWidth="1"/>
    <col min="3863" max="3868" width="9.28515625" style="137" customWidth="1"/>
    <col min="3869" max="3869" width="7.5703125" style="137" customWidth="1"/>
    <col min="3870" max="3870" width="9.28515625" style="137" customWidth="1"/>
    <col min="3871" max="4097" width="11.42578125" style="137"/>
    <col min="4098" max="4101" width="9.28515625" style="137" customWidth="1"/>
    <col min="4102" max="4102" width="16.85546875" style="137" customWidth="1"/>
    <col min="4103" max="4103" width="7.42578125" style="137" customWidth="1"/>
    <col min="4104" max="4104" width="14.7109375" style="137" customWidth="1"/>
    <col min="4105" max="4117" width="9.28515625" style="137" customWidth="1"/>
    <col min="4118" max="4118" width="10.140625" style="137" customWidth="1"/>
    <col min="4119" max="4124" width="9.28515625" style="137" customWidth="1"/>
    <col min="4125" max="4125" width="7.5703125" style="137" customWidth="1"/>
    <col min="4126" max="4126" width="9.28515625" style="137" customWidth="1"/>
    <col min="4127" max="4353" width="11.42578125" style="137"/>
    <col min="4354" max="4357" width="9.28515625" style="137" customWidth="1"/>
    <col min="4358" max="4358" width="16.85546875" style="137" customWidth="1"/>
    <col min="4359" max="4359" width="7.42578125" style="137" customWidth="1"/>
    <col min="4360" max="4360" width="14.7109375" style="137" customWidth="1"/>
    <col min="4361" max="4373" width="9.28515625" style="137" customWidth="1"/>
    <col min="4374" max="4374" width="10.140625" style="137" customWidth="1"/>
    <col min="4375" max="4380" width="9.28515625" style="137" customWidth="1"/>
    <col min="4381" max="4381" width="7.5703125" style="137" customWidth="1"/>
    <col min="4382" max="4382" width="9.28515625" style="137" customWidth="1"/>
    <col min="4383" max="4609" width="11.42578125" style="137"/>
    <col min="4610" max="4613" width="9.28515625" style="137" customWidth="1"/>
    <col min="4614" max="4614" width="16.85546875" style="137" customWidth="1"/>
    <col min="4615" max="4615" width="7.42578125" style="137" customWidth="1"/>
    <col min="4616" max="4616" width="14.7109375" style="137" customWidth="1"/>
    <col min="4617" max="4629" width="9.28515625" style="137" customWidth="1"/>
    <col min="4630" max="4630" width="10.140625" style="137" customWidth="1"/>
    <col min="4631" max="4636" width="9.28515625" style="137" customWidth="1"/>
    <col min="4637" max="4637" width="7.5703125" style="137" customWidth="1"/>
    <col min="4638" max="4638" width="9.28515625" style="137" customWidth="1"/>
    <col min="4639" max="4865" width="11.42578125" style="137"/>
    <col min="4866" max="4869" width="9.28515625" style="137" customWidth="1"/>
    <col min="4870" max="4870" width="16.85546875" style="137" customWidth="1"/>
    <col min="4871" max="4871" width="7.42578125" style="137" customWidth="1"/>
    <col min="4872" max="4872" width="14.7109375" style="137" customWidth="1"/>
    <col min="4873" max="4885" width="9.28515625" style="137" customWidth="1"/>
    <col min="4886" max="4886" width="10.140625" style="137" customWidth="1"/>
    <col min="4887" max="4892" width="9.28515625" style="137" customWidth="1"/>
    <col min="4893" max="4893" width="7.5703125" style="137" customWidth="1"/>
    <col min="4894" max="4894" width="9.28515625" style="137" customWidth="1"/>
    <col min="4895" max="5121" width="11.42578125" style="137"/>
    <col min="5122" max="5125" width="9.28515625" style="137" customWidth="1"/>
    <col min="5126" max="5126" width="16.85546875" style="137" customWidth="1"/>
    <col min="5127" max="5127" width="7.42578125" style="137" customWidth="1"/>
    <col min="5128" max="5128" width="14.7109375" style="137" customWidth="1"/>
    <col min="5129" max="5141" width="9.28515625" style="137" customWidth="1"/>
    <col min="5142" max="5142" width="10.140625" style="137" customWidth="1"/>
    <col min="5143" max="5148" width="9.28515625" style="137" customWidth="1"/>
    <col min="5149" max="5149" width="7.5703125" style="137" customWidth="1"/>
    <col min="5150" max="5150" width="9.28515625" style="137" customWidth="1"/>
    <col min="5151" max="5377" width="11.42578125" style="137"/>
    <col min="5378" max="5381" width="9.28515625" style="137" customWidth="1"/>
    <col min="5382" max="5382" width="16.85546875" style="137" customWidth="1"/>
    <col min="5383" max="5383" width="7.42578125" style="137" customWidth="1"/>
    <col min="5384" max="5384" width="14.7109375" style="137" customWidth="1"/>
    <col min="5385" max="5397" width="9.28515625" style="137" customWidth="1"/>
    <col min="5398" max="5398" width="10.140625" style="137" customWidth="1"/>
    <col min="5399" max="5404" width="9.28515625" style="137" customWidth="1"/>
    <col min="5405" max="5405" width="7.5703125" style="137" customWidth="1"/>
    <col min="5406" max="5406" width="9.28515625" style="137" customWidth="1"/>
    <col min="5407" max="5633" width="11.42578125" style="137"/>
    <col min="5634" max="5637" width="9.28515625" style="137" customWidth="1"/>
    <col min="5638" max="5638" width="16.85546875" style="137" customWidth="1"/>
    <col min="5639" max="5639" width="7.42578125" style="137" customWidth="1"/>
    <col min="5640" max="5640" width="14.7109375" style="137" customWidth="1"/>
    <col min="5641" max="5653" width="9.28515625" style="137" customWidth="1"/>
    <col min="5654" max="5654" width="10.140625" style="137" customWidth="1"/>
    <col min="5655" max="5660" width="9.28515625" style="137" customWidth="1"/>
    <col min="5661" max="5661" width="7.5703125" style="137" customWidth="1"/>
    <col min="5662" max="5662" width="9.28515625" style="137" customWidth="1"/>
    <col min="5663" max="5889" width="11.42578125" style="137"/>
    <col min="5890" max="5893" width="9.28515625" style="137" customWidth="1"/>
    <col min="5894" max="5894" width="16.85546875" style="137" customWidth="1"/>
    <col min="5895" max="5895" width="7.42578125" style="137" customWidth="1"/>
    <col min="5896" max="5896" width="14.7109375" style="137" customWidth="1"/>
    <col min="5897" max="5909" width="9.28515625" style="137" customWidth="1"/>
    <col min="5910" max="5910" width="10.140625" style="137" customWidth="1"/>
    <col min="5911" max="5916" width="9.28515625" style="137" customWidth="1"/>
    <col min="5917" max="5917" width="7.5703125" style="137" customWidth="1"/>
    <col min="5918" max="5918" width="9.28515625" style="137" customWidth="1"/>
    <col min="5919" max="6145" width="11.42578125" style="137"/>
    <col min="6146" max="6149" width="9.28515625" style="137" customWidth="1"/>
    <col min="6150" max="6150" width="16.85546875" style="137" customWidth="1"/>
    <col min="6151" max="6151" width="7.42578125" style="137" customWidth="1"/>
    <col min="6152" max="6152" width="14.7109375" style="137" customWidth="1"/>
    <col min="6153" max="6165" width="9.28515625" style="137" customWidth="1"/>
    <col min="6166" max="6166" width="10.140625" style="137" customWidth="1"/>
    <col min="6167" max="6172" width="9.28515625" style="137" customWidth="1"/>
    <col min="6173" max="6173" width="7.5703125" style="137" customWidth="1"/>
    <col min="6174" max="6174" width="9.28515625" style="137" customWidth="1"/>
    <col min="6175" max="6401" width="11.42578125" style="137"/>
    <col min="6402" max="6405" width="9.28515625" style="137" customWidth="1"/>
    <col min="6406" max="6406" width="16.85546875" style="137" customWidth="1"/>
    <col min="6407" max="6407" width="7.42578125" style="137" customWidth="1"/>
    <col min="6408" max="6408" width="14.7109375" style="137" customWidth="1"/>
    <col min="6409" max="6421" width="9.28515625" style="137" customWidth="1"/>
    <col min="6422" max="6422" width="10.140625" style="137" customWidth="1"/>
    <col min="6423" max="6428" width="9.28515625" style="137" customWidth="1"/>
    <col min="6429" max="6429" width="7.5703125" style="137" customWidth="1"/>
    <col min="6430" max="6430" width="9.28515625" style="137" customWidth="1"/>
    <col min="6431" max="6657" width="11.42578125" style="137"/>
    <col min="6658" max="6661" width="9.28515625" style="137" customWidth="1"/>
    <col min="6662" max="6662" width="16.85546875" style="137" customWidth="1"/>
    <col min="6663" max="6663" width="7.42578125" style="137" customWidth="1"/>
    <col min="6664" max="6664" width="14.7109375" style="137" customWidth="1"/>
    <col min="6665" max="6677" width="9.28515625" style="137" customWidth="1"/>
    <col min="6678" max="6678" width="10.140625" style="137" customWidth="1"/>
    <col min="6679" max="6684" width="9.28515625" style="137" customWidth="1"/>
    <col min="6685" max="6685" width="7.5703125" style="137" customWidth="1"/>
    <col min="6686" max="6686" width="9.28515625" style="137" customWidth="1"/>
    <col min="6687" max="6913" width="11.42578125" style="137"/>
    <col min="6914" max="6917" width="9.28515625" style="137" customWidth="1"/>
    <col min="6918" max="6918" width="16.85546875" style="137" customWidth="1"/>
    <col min="6919" max="6919" width="7.42578125" style="137" customWidth="1"/>
    <col min="6920" max="6920" width="14.7109375" style="137" customWidth="1"/>
    <col min="6921" max="6933" width="9.28515625" style="137" customWidth="1"/>
    <col min="6934" max="6934" width="10.140625" style="137" customWidth="1"/>
    <col min="6935" max="6940" width="9.28515625" style="137" customWidth="1"/>
    <col min="6941" max="6941" width="7.5703125" style="137" customWidth="1"/>
    <col min="6942" max="6942" width="9.28515625" style="137" customWidth="1"/>
    <col min="6943" max="7169" width="11.42578125" style="137"/>
    <col min="7170" max="7173" width="9.28515625" style="137" customWidth="1"/>
    <col min="7174" max="7174" width="16.85546875" style="137" customWidth="1"/>
    <col min="7175" max="7175" width="7.42578125" style="137" customWidth="1"/>
    <col min="7176" max="7176" width="14.7109375" style="137" customWidth="1"/>
    <col min="7177" max="7189" width="9.28515625" style="137" customWidth="1"/>
    <col min="7190" max="7190" width="10.140625" style="137" customWidth="1"/>
    <col min="7191" max="7196" width="9.28515625" style="137" customWidth="1"/>
    <col min="7197" max="7197" width="7.5703125" style="137" customWidth="1"/>
    <col min="7198" max="7198" width="9.28515625" style="137" customWidth="1"/>
    <col min="7199" max="7425" width="11.42578125" style="137"/>
    <col min="7426" max="7429" width="9.28515625" style="137" customWidth="1"/>
    <col min="7430" max="7430" width="16.85546875" style="137" customWidth="1"/>
    <col min="7431" max="7431" width="7.42578125" style="137" customWidth="1"/>
    <col min="7432" max="7432" width="14.7109375" style="137" customWidth="1"/>
    <col min="7433" max="7445" width="9.28515625" style="137" customWidth="1"/>
    <col min="7446" max="7446" width="10.140625" style="137" customWidth="1"/>
    <col min="7447" max="7452" width="9.28515625" style="137" customWidth="1"/>
    <col min="7453" max="7453" width="7.5703125" style="137" customWidth="1"/>
    <col min="7454" max="7454" width="9.28515625" style="137" customWidth="1"/>
    <col min="7455" max="7681" width="11.42578125" style="137"/>
    <col min="7682" max="7685" width="9.28515625" style="137" customWidth="1"/>
    <col min="7686" max="7686" width="16.85546875" style="137" customWidth="1"/>
    <col min="7687" max="7687" width="7.42578125" style="137" customWidth="1"/>
    <col min="7688" max="7688" width="14.7109375" style="137" customWidth="1"/>
    <col min="7689" max="7701" width="9.28515625" style="137" customWidth="1"/>
    <col min="7702" max="7702" width="10.140625" style="137" customWidth="1"/>
    <col min="7703" max="7708" width="9.28515625" style="137" customWidth="1"/>
    <col min="7709" max="7709" width="7.5703125" style="137" customWidth="1"/>
    <col min="7710" max="7710" width="9.28515625" style="137" customWidth="1"/>
    <col min="7711" max="7937" width="11.42578125" style="137"/>
    <col min="7938" max="7941" width="9.28515625" style="137" customWidth="1"/>
    <col min="7942" max="7942" width="16.85546875" style="137" customWidth="1"/>
    <col min="7943" max="7943" width="7.42578125" style="137" customWidth="1"/>
    <col min="7944" max="7944" width="14.7109375" style="137" customWidth="1"/>
    <col min="7945" max="7957" width="9.28515625" style="137" customWidth="1"/>
    <col min="7958" max="7958" width="10.140625" style="137" customWidth="1"/>
    <col min="7959" max="7964" width="9.28515625" style="137" customWidth="1"/>
    <col min="7965" max="7965" width="7.5703125" style="137" customWidth="1"/>
    <col min="7966" max="7966" width="9.28515625" style="137" customWidth="1"/>
    <col min="7967" max="8193" width="11.42578125" style="137"/>
    <col min="8194" max="8197" width="9.28515625" style="137" customWidth="1"/>
    <col min="8198" max="8198" width="16.85546875" style="137" customWidth="1"/>
    <col min="8199" max="8199" width="7.42578125" style="137" customWidth="1"/>
    <col min="8200" max="8200" width="14.7109375" style="137" customWidth="1"/>
    <col min="8201" max="8213" width="9.28515625" style="137" customWidth="1"/>
    <col min="8214" max="8214" width="10.140625" style="137" customWidth="1"/>
    <col min="8215" max="8220" width="9.28515625" style="137" customWidth="1"/>
    <col min="8221" max="8221" width="7.5703125" style="137" customWidth="1"/>
    <col min="8222" max="8222" width="9.28515625" style="137" customWidth="1"/>
    <col min="8223" max="8449" width="11.42578125" style="137"/>
    <col min="8450" max="8453" width="9.28515625" style="137" customWidth="1"/>
    <col min="8454" max="8454" width="16.85546875" style="137" customWidth="1"/>
    <col min="8455" max="8455" width="7.42578125" style="137" customWidth="1"/>
    <col min="8456" max="8456" width="14.7109375" style="137" customWidth="1"/>
    <col min="8457" max="8469" width="9.28515625" style="137" customWidth="1"/>
    <col min="8470" max="8470" width="10.140625" style="137" customWidth="1"/>
    <col min="8471" max="8476" width="9.28515625" style="137" customWidth="1"/>
    <col min="8477" max="8477" width="7.5703125" style="137" customWidth="1"/>
    <col min="8478" max="8478" width="9.28515625" style="137" customWidth="1"/>
    <col min="8479" max="8705" width="11.42578125" style="137"/>
    <col min="8706" max="8709" width="9.28515625" style="137" customWidth="1"/>
    <col min="8710" max="8710" width="16.85546875" style="137" customWidth="1"/>
    <col min="8711" max="8711" width="7.42578125" style="137" customWidth="1"/>
    <col min="8712" max="8712" width="14.7109375" style="137" customWidth="1"/>
    <col min="8713" max="8725" width="9.28515625" style="137" customWidth="1"/>
    <col min="8726" max="8726" width="10.140625" style="137" customWidth="1"/>
    <col min="8727" max="8732" width="9.28515625" style="137" customWidth="1"/>
    <col min="8733" max="8733" width="7.5703125" style="137" customWidth="1"/>
    <col min="8734" max="8734" width="9.28515625" style="137" customWidth="1"/>
    <col min="8735" max="8961" width="11.42578125" style="137"/>
    <col min="8962" max="8965" width="9.28515625" style="137" customWidth="1"/>
    <col min="8966" max="8966" width="16.85546875" style="137" customWidth="1"/>
    <col min="8967" max="8967" width="7.42578125" style="137" customWidth="1"/>
    <col min="8968" max="8968" width="14.7109375" style="137" customWidth="1"/>
    <col min="8969" max="8981" width="9.28515625" style="137" customWidth="1"/>
    <col min="8982" max="8982" width="10.140625" style="137" customWidth="1"/>
    <col min="8983" max="8988" width="9.28515625" style="137" customWidth="1"/>
    <col min="8989" max="8989" width="7.5703125" style="137" customWidth="1"/>
    <col min="8990" max="8990" width="9.28515625" style="137" customWidth="1"/>
    <col min="8991" max="9217" width="11.42578125" style="137"/>
    <col min="9218" max="9221" width="9.28515625" style="137" customWidth="1"/>
    <col min="9222" max="9222" width="16.85546875" style="137" customWidth="1"/>
    <col min="9223" max="9223" width="7.42578125" style="137" customWidth="1"/>
    <col min="9224" max="9224" width="14.7109375" style="137" customWidth="1"/>
    <col min="9225" max="9237" width="9.28515625" style="137" customWidth="1"/>
    <col min="9238" max="9238" width="10.140625" style="137" customWidth="1"/>
    <col min="9239" max="9244" width="9.28515625" style="137" customWidth="1"/>
    <col min="9245" max="9245" width="7.5703125" style="137" customWidth="1"/>
    <col min="9246" max="9246" width="9.28515625" style="137" customWidth="1"/>
    <col min="9247" max="9473" width="11.42578125" style="137"/>
    <col min="9474" max="9477" width="9.28515625" style="137" customWidth="1"/>
    <col min="9478" max="9478" width="16.85546875" style="137" customWidth="1"/>
    <col min="9479" max="9479" width="7.42578125" style="137" customWidth="1"/>
    <col min="9480" max="9480" width="14.7109375" style="137" customWidth="1"/>
    <col min="9481" max="9493" width="9.28515625" style="137" customWidth="1"/>
    <col min="9494" max="9494" width="10.140625" style="137" customWidth="1"/>
    <col min="9495" max="9500" width="9.28515625" style="137" customWidth="1"/>
    <col min="9501" max="9501" width="7.5703125" style="137" customWidth="1"/>
    <col min="9502" max="9502" width="9.28515625" style="137" customWidth="1"/>
    <col min="9503" max="9729" width="11.42578125" style="137"/>
    <col min="9730" max="9733" width="9.28515625" style="137" customWidth="1"/>
    <col min="9734" max="9734" width="16.85546875" style="137" customWidth="1"/>
    <col min="9735" max="9735" width="7.42578125" style="137" customWidth="1"/>
    <col min="9736" max="9736" width="14.7109375" style="137" customWidth="1"/>
    <col min="9737" max="9749" width="9.28515625" style="137" customWidth="1"/>
    <col min="9750" max="9750" width="10.140625" style="137" customWidth="1"/>
    <col min="9751" max="9756" width="9.28515625" style="137" customWidth="1"/>
    <col min="9757" max="9757" width="7.5703125" style="137" customWidth="1"/>
    <col min="9758" max="9758" width="9.28515625" style="137" customWidth="1"/>
    <col min="9759" max="9985" width="11.42578125" style="137"/>
    <col min="9986" max="9989" width="9.28515625" style="137" customWidth="1"/>
    <col min="9990" max="9990" width="16.85546875" style="137" customWidth="1"/>
    <col min="9991" max="9991" width="7.42578125" style="137" customWidth="1"/>
    <col min="9992" max="9992" width="14.7109375" style="137" customWidth="1"/>
    <col min="9993" max="10005" width="9.28515625" style="137" customWidth="1"/>
    <col min="10006" max="10006" width="10.140625" style="137" customWidth="1"/>
    <col min="10007" max="10012" width="9.28515625" style="137" customWidth="1"/>
    <col min="10013" max="10013" width="7.5703125" style="137" customWidth="1"/>
    <col min="10014" max="10014" width="9.28515625" style="137" customWidth="1"/>
    <col min="10015" max="10241" width="11.42578125" style="137"/>
    <col min="10242" max="10245" width="9.28515625" style="137" customWidth="1"/>
    <col min="10246" max="10246" width="16.85546875" style="137" customWidth="1"/>
    <col min="10247" max="10247" width="7.42578125" style="137" customWidth="1"/>
    <col min="10248" max="10248" width="14.7109375" style="137" customWidth="1"/>
    <col min="10249" max="10261" width="9.28515625" style="137" customWidth="1"/>
    <col min="10262" max="10262" width="10.140625" style="137" customWidth="1"/>
    <col min="10263" max="10268" width="9.28515625" style="137" customWidth="1"/>
    <col min="10269" max="10269" width="7.5703125" style="137" customWidth="1"/>
    <col min="10270" max="10270" width="9.28515625" style="137" customWidth="1"/>
    <col min="10271" max="10497" width="11.42578125" style="137"/>
    <col min="10498" max="10501" width="9.28515625" style="137" customWidth="1"/>
    <col min="10502" max="10502" width="16.85546875" style="137" customWidth="1"/>
    <col min="10503" max="10503" width="7.42578125" style="137" customWidth="1"/>
    <col min="10504" max="10504" width="14.7109375" style="137" customWidth="1"/>
    <col min="10505" max="10517" width="9.28515625" style="137" customWidth="1"/>
    <col min="10518" max="10518" width="10.140625" style="137" customWidth="1"/>
    <col min="10519" max="10524" width="9.28515625" style="137" customWidth="1"/>
    <col min="10525" max="10525" width="7.5703125" style="137" customWidth="1"/>
    <col min="10526" max="10526" width="9.28515625" style="137" customWidth="1"/>
    <col min="10527" max="10753" width="11.42578125" style="137"/>
    <col min="10754" max="10757" width="9.28515625" style="137" customWidth="1"/>
    <col min="10758" max="10758" width="16.85546875" style="137" customWidth="1"/>
    <col min="10759" max="10759" width="7.42578125" style="137" customWidth="1"/>
    <col min="10760" max="10760" width="14.7109375" style="137" customWidth="1"/>
    <col min="10761" max="10773" width="9.28515625" style="137" customWidth="1"/>
    <col min="10774" max="10774" width="10.140625" style="137" customWidth="1"/>
    <col min="10775" max="10780" width="9.28515625" style="137" customWidth="1"/>
    <col min="10781" max="10781" width="7.5703125" style="137" customWidth="1"/>
    <col min="10782" max="10782" width="9.28515625" style="137" customWidth="1"/>
    <col min="10783" max="11009" width="11.42578125" style="137"/>
    <col min="11010" max="11013" width="9.28515625" style="137" customWidth="1"/>
    <col min="11014" max="11014" width="16.85546875" style="137" customWidth="1"/>
    <col min="11015" max="11015" width="7.42578125" style="137" customWidth="1"/>
    <col min="11016" max="11016" width="14.7109375" style="137" customWidth="1"/>
    <col min="11017" max="11029" width="9.28515625" style="137" customWidth="1"/>
    <col min="11030" max="11030" width="10.140625" style="137" customWidth="1"/>
    <col min="11031" max="11036" width="9.28515625" style="137" customWidth="1"/>
    <col min="11037" max="11037" width="7.5703125" style="137" customWidth="1"/>
    <col min="11038" max="11038" width="9.28515625" style="137" customWidth="1"/>
    <col min="11039" max="11265" width="11.42578125" style="137"/>
    <col min="11266" max="11269" width="9.28515625" style="137" customWidth="1"/>
    <col min="11270" max="11270" width="16.85546875" style="137" customWidth="1"/>
    <col min="11271" max="11271" width="7.42578125" style="137" customWidth="1"/>
    <col min="11272" max="11272" width="14.7109375" style="137" customWidth="1"/>
    <col min="11273" max="11285" width="9.28515625" style="137" customWidth="1"/>
    <col min="11286" max="11286" width="10.140625" style="137" customWidth="1"/>
    <col min="11287" max="11292" width="9.28515625" style="137" customWidth="1"/>
    <col min="11293" max="11293" width="7.5703125" style="137" customWidth="1"/>
    <col min="11294" max="11294" width="9.28515625" style="137" customWidth="1"/>
    <col min="11295" max="11521" width="11.42578125" style="137"/>
    <col min="11522" max="11525" width="9.28515625" style="137" customWidth="1"/>
    <col min="11526" max="11526" width="16.85546875" style="137" customWidth="1"/>
    <col min="11527" max="11527" width="7.42578125" style="137" customWidth="1"/>
    <col min="11528" max="11528" width="14.7109375" style="137" customWidth="1"/>
    <col min="11529" max="11541" width="9.28515625" style="137" customWidth="1"/>
    <col min="11542" max="11542" width="10.140625" style="137" customWidth="1"/>
    <col min="11543" max="11548" width="9.28515625" style="137" customWidth="1"/>
    <col min="11549" max="11549" width="7.5703125" style="137" customWidth="1"/>
    <col min="11550" max="11550" width="9.28515625" style="137" customWidth="1"/>
    <col min="11551" max="11777" width="11.42578125" style="137"/>
    <col min="11778" max="11781" width="9.28515625" style="137" customWidth="1"/>
    <col min="11782" max="11782" width="16.85546875" style="137" customWidth="1"/>
    <col min="11783" max="11783" width="7.42578125" style="137" customWidth="1"/>
    <col min="11784" max="11784" width="14.7109375" style="137" customWidth="1"/>
    <col min="11785" max="11797" width="9.28515625" style="137" customWidth="1"/>
    <col min="11798" max="11798" width="10.140625" style="137" customWidth="1"/>
    <col min="11799" max="11804" width="9.28515625" style="137" customWidth="1"/>
    <col min="11805" max="11805" width="7.5703125" style="137" customWidth="1"/>
    <col min="11806" max="11806" width="9.28515625" style="137" customWidth="1"/>
    <col min="11807" max="12033" width="11.42578125" style="137"/>
    <col min="12034" max="12037" width="9.28515625" style="137" customWidth="1"/>
    <col min="12038" max="12038" width="16.85546875" style="137" customWidth="1"/>
    <col min="12039" max="12039" width="7.42578125" style="137" customWidth="1"/>
    <col min="12040" max="12040" width="14.7109375" style="137" customWidth="1"/>
    <col min="12041" max="12053" width="9.28515625" style="137" customWidth="1"/>
    <col min="12054" max="12054" width="10.140625" style="137" customWidth="1"/>
    <col min="12055" max="12060" width="9.28515625" style="137" customWidth="1"/>
    <col min="12061" max="12061" width="7.5703125" style="137" customWidth="1"/>
    <col min="12062" max="12062" width="9.28515625" style="137" customWidth="1"/>
    <col min="12063" max="12289" width="11.42578125" style="137"/>
    <col min="12290" max="12293" width="9.28515625" style="137" customWidth="1"/>
    <col min="12294" max="12294" width="16.85546875" style="137" customWidth="1"/>
    <col min="12295" max="12295" width="7.42578125" style="137" customWidth="1"/>
    <col min="12296" max="12296" width="14.7109375" style="137" customWidth="1"/>
    <col min="12297" max="12309" width="9.28515625" style="137" customWidth="1"/>
    <col min="12310" max="12310" width="10.140625" style="137" customWidth="1"/>
    <col min="12311" max="12316" width="9.28515625" style="137" customWidth="1"/>
    <col min="12317" max="12317" width="7.5703125" style="137" customWidth="1"/>
    <col min="12318" max="12318" width="9.28515625" style="137" customWidth="1"/>
    <col min="12319" max="12545" width="11.42578125" style="137"/>
    <col min="12546" max="12549" width="9.28515625" style="137" customWidth="1"/>
    <col min="12550" max="12550" width="16.85546875" style="137" customWidth="1"/>
    <col min="12551" max="12551" width="7.42578125" style="137" customWidth="1"/>
    <col min="12552" max="12552" width="14.7109375" style="137" customWidth="1"/>
    <col min="12553" max="12565" width="9.28515625" style="137" customWidth="1"/>
    <col min="12566" max="12566" width="10.140625" style="137" customWidth="1"/>
    <col min="12567" max="12572" width="9.28515625" style="137" customWidth="1"/>
    <col min="12573" max="12573" width="7.5703125" style="137" customWidth="1"/>
    <col min="12574" max="12574" width="9.28515625" style="137" customWidth="1"/>
    <col min="12575" max="12801" width="11.42578125" style="137"/>
    <col min="12802" max="12805" width="9.28515625" style="137" customWidth="1"/>
    <col min="12806" max="12806" width="16.85546875" style="137" customWidth="1"/>
    <col min="12807" max="12807" width="7.42578125" style="137" customWidth="1"/>
    <col min="12808" max="12808" width="14.7109375" style="137" customWidth="1"/>
    <col min="12809" max="12821" width="9.28515625" style="137" customWidth="1"/>
    <col min="12822" max="12822" width="10.140625" style="137" customWidth="1"/>
    <col min="12823" max="12828" width="9.28515625" style="137" customWidth="1"/>
    <col min="12829" max="12829" width="7.5703125" style="137" customWidth="1"/>
    <col min="12830" max="12830" width="9.28515625" style="137" customWidth="1"/>
    <col min="12831" max="13057" width="11.42578125" style="137"/>
    <col min="13058" max="13061" width="9.28515625" style="137" customWidth="1"/>
    <col min="13062" max="13062" width="16.85546875" style="137" customWidth="1"/>
    <col min="13063" max="13063" width="7.42578125" style="137" customWidth="1"/>
    <col min="13064" max="13064" width="14.7109375" style="137" customWidth="1"/>
    <col min="13065" max="13077" width="9.28515625" style="137" customWidth="1"/>
    <col min="13078" max="13078" width="10.140625" style="137" customWidth="1"/>
    <col min="13079" max="13084" width="9.28515625" style="137" customWidth="1"/>
    <col min="13085" max="13085" width="7.5703125" style="137" customWidth="1"/>
    <col min="13086" max="13086" width="9.28515625" style="137" customWidth="1"/>
    <col min="13087" max="13313" width="11.42578125" style="137"/>
    <col min="13314" max="13317" width="9.28515625" style="137" customWidth="1"/>
    <col min="13318" max="13318" width="16.85546875" style="137" customWidth="1"/>
    <col min="13319" max="13319" width="7.42578125" style="137" customWidth="1"/>
    <col min="13320" max="13320" width="14.7109375" style="137" customWidth="1"/>
    <col min="13321" max="13333" width="9.28515625" style="137" customWidth="1"/>
    <col min="13334" max="13334" width="10.140625" style="137" customWidth="1"/>
    <col min="13335" max="13340" width="9.28515625" style="137" customWidth="1"/>
    <col min="13341" max="13341" width="7.5703125" style="137" customWidth="1"/>
    <col min="13342" max="13342" width="9.28515625" style="137" customWidth="1"/>
    <col min="13343" max="13569" width="11.42578125" style="137"/>
    <col min="13570" max="13573" width="9.28515625" style="137" customWidth="1"/>
    <col min="13574" max="13574" width="16.85546875" style="137" customWidth="1"/>
    <col min="13575" max="13575" width="7.42578125" style="137" customWidth="1"/>
    <col min="13576" max="13576" width="14.7109375" style="137" customWidth="1"/>
    <col min="13577" max="13589" width="9.28515625" style="137" customWidth="1"/>
    <col min="13590" max="13590" width="10.140625" style="137" customWidth="1"/>
    <col min="13591" max="13596" width="9.28515625" style="137" customWidth="1"/>
    <col min="13597" max="13597" width="7.5703125" style="137" customWidth="1"/>
    <col min="13598" max="13598" width="9.28515625" style="137" customWidth="1"/>
    <col min="13599" max="13825" width="11.42578125" style="137"/>
    <col min="13826" max="13829" width="9.28515625" style="137" customWidth="1"/>
    <col min="13830" max="13830" width="16.85546875" style="137" customWidth="1"/>
    <col min="13831" max="13831" width="7.42578125" style="137" customWidth="1"/>
    <col min="13832" max="13832" width="14.7109375" style="137" customWidth="1"/>
    <col min="13833" max="13845" width="9.28515625" style="137" customWidth="1"/>
    <col min="13846" max="13846" width="10.140625" style="137" customWidth="1"/>
    <col min="13847" max="13852" width="9.28515625" style="137" customWidth="1"/>
    <col min="13853" max="13853" width="7.5703125" style="137" customWidth="1"/>
    <col min="13854" max="13854" width="9.28515625" style="137" customWidth="1"/>
    <col min="13855" max="14081" width="11.42578125" style="137"/>
    <col min="14082" max="14085" width="9.28515625" style="137" customWidth="1"/>
    <col min="14086" max="14086" width="16.85546875" style="137" customWidth="1"/>
    <col min="14087" max="14087" width="7.42578125" style="137" customWidth="1"/>
    <col min="14088" max="14088" width="14.7109375" style="137" customWidth="1"/>
    <col min="14089" max="14101" width="9.28515625" style="137" customWidth="1"/>
    <col min="14102" max="14102" width="10.140625" style="137" customWidth="1"/>
    <col min="14103" max="14108" width="9.28515625" style="137" customWidth="1"/>
    <col min="14109" max="14109" width="7.5703125" style="137" customWidth="1"/>
    <col min="14110" max="14110" width="9.28515625" style="137" customWidth="1"/>
    <col min="14111" max="14337" width="11.42578125" style="137"/>
    <col min="14338" max="14341" width="9.28515625" style="137" customWidth="1"/>
    <col min="14342" max="14342" width="16.85546875" style="137" customWidth="1"/>
    <col min="14343" max="14343" width="7.42578125" style="137" customWidth="1"/>
    <col min="14344" max="14344" width="14.7109375" style="137" customWidth="1"/>
    <col min="14345" max="14357" width="9.28515625" style="137" customWidth="1"/>
    <col min="14358" max="14358" width="10.140625" style="137" customWidth="1"/>
    <col min="14359" max="14364" width="9.28515625" style="137" customWidth="1"/>
    <col min="14365" max="14365" width="7.5703125" style="137" customWidth="1"/>
    <col min="14366" max="14366" width="9.28515625" style="137" customWidth="1"/>
    <col min="14367" max="14593" width="11.42578125" style="137"/>
    <col min="14594" max="14597" width="9.28515625" style="137" customWidth="1"/>
    <col min="14598" max="14598" width="16.85546875" style="137" customWidth="1"/>
    <col min="14599" max="14599" width="7.42578125" style="137" customWidth="1"/>
    <col min="14600" max="14600" width="14.7109375" style="137" customWidth="1"/>
    <col min="14601" max="14613" width="9.28515625" style="137" customWidth="1"/>
    <col min="14614" max="14614" width="10.140625" style="137" customWidth="1"/>
    <col min="14615" max="14620" width="9.28515625" style="137" customWidth="1"/>
    <col min="14621" max="14621" width="7.5703125" style="137" customWidth="1"/>
    <col min="14622" max="14622" width="9.28515625" style="137" customWidth="1"/>
    <col min="14623" max="14849" width="11.42578125" style="137"/>
    <col min="14850" max="14853" width="9.28515625" style="137" customWidth="1"/>
    <col min="14854" max="14854" width="16.85546875" style="137" customWidth="1"/>
    <col min="14855" max="14855" width="7.42578125" style="137" customWidth="1"/>
    <col min="14856" max="14856" width="14.7109375" style="137" customWidth="1"/>
    <col min="14857" max="14869" width="9.28515625" style="137" customWidth="1"/>
    <col min="14870" max="14870" width="10.140625" style="137" customWidth="1"/>
    <col min="14871" max="14876" width="9.28515625" style="137" customWidth="1"/>
    <col min="14877" max="14877" width="7.5703125" style="137" customWidth="1"/>
    <col min="14878" max="14878" width="9.28515625" style="137" customWidth="1"/>
    <col min="14879" max="15105" width="11.42578125" style="137"/>
    <col min="15106" max="15109" width="9.28515625" style="137" customWidth="1"/>
    <col min="15110" max="15110" width="16.85546875" style="137" customWidth="1"/>
    <col min="15111" max="15111" width="7.42578125" style="137" customWidth="1"/>
    <col min="15112" max="15112" width="14.7109375" style="137" customWidth="1"/>
    <col min="15113" max="15125" width="9.28515625" style="137" customWidth="1"/>
    <col min="15126" max="15126" width="10.140625" style="137" customWidth="1"/>
    <col min="15127" max="15132" width="9.28515625" style="137" customWidth="1"/>
    <col min="15133" max="15133" width="7.5703125" style="137" customWidth="1"/>
    <col min="15134" max="15134" width="9.28515625" style="137" customWidth="1"/>
    <col min="15135" max="15361" width="11.42578125" style="137"/>
    <col min="15362" max="15365" width="9.28515625" style="137" customWidth="1"/>
    <col min="15366" max="15366" width="16.85546875" style="137" customWidth="1"/>
    <col min="15367" max="15367" width="7.42578125" style="137" customWidth="1"/>
    <col min="15368" max="15368" width="14.7109375" style="137" customWidth="1"/>
    <col min="15369" max="15381" width="9.28515625" style="137" customWidth="1"/>
    <col min="15382" max="15382" width="10.140625" style="137" customWidth="1"/>
    <col min="15383" max="15388" width="9.28515625" style="137" customWidth="1"/>
    <col min="15389" max="15389" width="7.5703125" style="137" customWidth="1"/>
    <col min="15390" max="15390" width="9.28515625" style="137" customWidth="1"/>
    <col min="15391" max="15617" width="11.42578125" style="137"/>
    <col min="15618" max="15621" width="9.28515625" style="137" customWidth="1"/>
    <col min="15622" max="15622" width="16.85546875" style="137" customWidth="1"/>
    <col min="15623" max="15623" width="7.42578125" style="137" customWidth="1"/>
    <col min="15624" max="15624" width="14.7109375" style="137" customWidth="1"/>
    <col min="15625" max="15637" width="9.28515625" style="137" customWidth="1"/>
    <col min="15638" max="15638" width="10.140625" style="137" customWidth="1"/>
    <col min="15639" max="15644" width="9.28515625" style="137" customWidth="1"/>
    <col min="15645" max="15645" width="7.5703125" style="137" customWidth="1"/>
    <col min="15646" max="15646" width="9.28515625" style="137" customWidth="1"/>
    <col min="15647" max="15873" width="11.42578125" style="137"/>
    <col min="15874" max="15877" width="9.28515625" style="137" customWidth="1"/>
    <col min="15878" max="15878" width="16.85546875" style="137" customWidth="1"/>
    <col min="15879" max="15879" width="7.42578125" style="137" customWidth="1"/>
    <col min="15880" max="15880" width="14.7109375" style="137" customWidth="1"/>
    <col min="15881" max="15893" width="9.28515625" style="137" customWidth="1"/>
    <col min="15894" max="15894" width="10.140625" style="137" customWidth="1"/>
    <col min="15895" max="15900" width="9.28515625" style="137" customWidth="1"/>
    <col min="15901" max="15901" width="7.5703125" style="137" customWidth="1"/>
    <col min="15902" max="15902" width="9.28515625" style="137" customWidth="1"/>
    <col min="15903" max="16129" width="11.42578125" style="137"/>
    <col min="16130" max="16133" width="9.28515625" style="137" customWidth="1"/>
    <col min="16134" max="16134" width="16.85546875" style="137" customWidth="1"/>
    <col min="16135" max="16135" width="7.42578125" style="137" customWidth="1"/>
    <col min="16136" max="16136" width="14.7109375" style="137" customWidth="1"/>
    <col min="16137" max="16149" width="9.28515625" style="137" customWidth="1"/>
    <col min="16150" max="16150" width="10.140625" style="137" customWidth="1"/>
    <col min="16151" max="16156" width="9.28515625" style="137" customWidth="1"/>
    <col min="16157" max="16157" width="7.5703125" style="137" customWidth="1"/>
    <col min="16158" max="16158" width="9.28515625" style="137" customWidth="1"/>
    <col min="16159" max="16384" width="11.42578125" style="137"/>
  </cols>
  <sheetData>
    <row r="1" spans="1:31" x14ac:dyDescent="0.2">
      <c r="A1" s="134"/>
      <c r="B1" s="135"/>
      <c r="C1" s="135"/>
      <c r="D1" s="135"/>
      <c r="E1" s="135"/>
      <c r="F1" s="135"/>
      <c r="G1" s="135"/>
      <c r="H1" s="135"/>
      <c r="I1" s="136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4"/>
    </row>
    <row r="2" spans="1:31" ht="5.25" customHeight="1" x14ac:dyDescent="0.2">
      <c r="A2" s="134"/>
      <c r="B2" s="135"/>
      <c r="C2" s="135"/>
      <c r="D2" s="135"/>
      <c r="E2" s="135"/>
      <c r="F2" s="135"/>
      <c r="G2" s="135"/>
      <c r="H2" s="135"/>
      <c r="I2" s="136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4"/>
    </row>
    <row r="3" spans="1:31" ht="38.25" customHeight="1" x14ac:dyDescent="0.6">
      <c r="A3" s="134"/>
      <c r="B3" s="236" t="s">
        <v>94</v>
      </c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134"/>
    </row>
    <row r="4" spans="1:31" x14ac:dyDescent="0.2">
      <c r="A4" s="134"/>
      <c r="B4" s="135"/>
      <c r="C4" s="135"/>
      <c r="D4" s="135"/>
      <c r="E4" s="135"/>
      <c r="F4" s="135"/>
      <c r="G4" s="135"/>
      <c r="H4" s="135"/>
      <c r="I4" s="136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4"/>
    </row>
    <row r="5" spans="1:31" x14ac:dyDescent="0.2">
      <c r="A5" s="134"/>
      <c r="B5" s="135"/>
      <c r="C5" s="135"/>
      <c r="D5" s="135"/>
      <c r="E5" s="135"/>
      <c r="F5" s="135"/>
      <c r="G5" s="135"/>
      <c r="H5" s="135"/>
      <c r="I5" s="136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4"/>
    </row>
    <row r="6" spans="1:31" ht="20.100000000000001" customHeight="1" x14ac:dyDescent="0.3">
      <c r="A6" s="134"/>
      <c r="B6" s="138" t="s">
        <v>95</v>
      </c>
      <c r="C6" s="135"/>
      <c r="D6" s="135"/>
      <c r="E6" s="237">
        <f>'[2]Fiche Données'!M5</f>
        <v>0</v>
      </c>
      <c r="F6" s="237"/>
      <c r="G6" s="237"/>
      <c r="H6" s="237"/>
      <c r="I6" s="139"/>
      <c r="J6" s="135"/>
      <c r="K6" s="135"/>
      <c r="L6" s="140" t="s">
        <v>96</v>
      </c>
      <c r="M6" s="238" t="str">
        <f>'[2]New D1'!G10</f>
        <v/>
      </c>
      <c r="N6" s="239"/>
      <c r="O6" s="239"/>
      <c r="P6" s="239"/>
      <c r="Q6" s="239"/>
      <c r="R6" s="239"/>
      <c r="S6" s="240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4"/>
    </row>
    <row r="7" spans="1:31" ht="20.100000000000001" customHeight="1" x14ac:dyDescent="0.25">
      <c r="A7" s="134"/>
      <c r="B7" s="138"/>
      <c r="C7" s="135"/>
      <c r="D7" s="135"/>
      <c r="E7" s="141"/>
      <c r="F7" s="141"/>
      <c r="G7" s="141"/>
      <c r="H7" s="141"/>
      <c r="I7" s="136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4"/>
    </row>
    <row r="8" spans="1:31" ht="20.100000000000001" customHeight="1" x14ac:dyDescent="0.3">
      <c r="A8" s="134"/>
      <c r="B8" s="138" t="s">
        <v>97</v>
      </c>
      <c r="C8" s="135"/>
      <c r="D8" s="135"/>
      <c r="E8" s="241">
        <f>'[2]Fiche Données'!AA5</f>
        <v>0</v>
      </c>
      <c r="F8" s="237"/>
      <c r="G8" s="141"/>
      <c r="H8" s="141"/>
      <c r="I8" s="136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4"/>
    </row>
    <row r="9" spans="1:31" ht="18" x14ac:dyDescent="0.25">
      <c r="A9" s="134"/>
      <c r="B9" s="138"/>
      <c r="C9" s="135"/>
      <c r="D9" s="135"/>
      <c r="E9" s="141"/>
      <c r="F9" s="141"/>
      <c r="G9" s="141"/>
      <c r="H9" s="141"/>
      <c r="I9" s="136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4"/>
    </row>
    <row r="10" spans="1:31" x14ac:dyDescent="0.2">
      <c r="A10" s="134"/>
      <c r="B10" s="135"/>
      <c r="C10" s="135"/>
      <c r="D10" s="135"/>
      <c r="E10" s="135"/>
      <c r="F10" s="135"/>
      <c r="G10" s="135"/>
      <c r="H10" s="135"/>
      <c r="I10" s="136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4"/>
    </row>
    <row r="11" spans="1:31" ht="20.100000000000001" customHeight="1" x14ac:dyDescent="0.25">
      <c r="A11" s="134"/>
      <c r="B11" s="242" t="s">
        <v>98</v>
      </c>
      <c r="C11" s="242"/>
      <c r="D11" s="243"/>
      <c r="E11" s="244">
        <f>'[2]Fiche Données'!A20</f>
        <v>0</v>
      </c>
      <c r="F11" s="244"/>
      <c r="G11" s="244"/>
      <c r="H11" s="244"/>
      <c r="I11" s="142"/>
      <c r="J11" s="135"/>
      <c r="K11" s="135"/>
      <c r="L11" s="242" t="s">
        <v>99</v>
      </c>
      <c r="M11" s="242"/>
      <c r="N11" s="243"/>
      <c r="O11" s="143" t="s">
        <v>100</v>
      </c>
      <c r="P11" s="144"/>
      <c r="Q11" s="145"/>
      <c r="R11" s="143" t="s">
        <v>101</v>
      </c>
      <c r="S11" s="146"/>
      <c r="T11" s="134"/>
      <c r="U11" s="134"/>
      <c r="V11" s="134"/>
      <c r="W11" s="134"/>
      <c r="X11" s="243" t="s">
        <v>102</v>
      </c>
      <c r="Y11" s="245"/>
      <c r="Z11" s="245"/>
      <c r="AA11" s="228">
        <f>'[2]Fiche Données'!U20</f>
        <v>0</v>
      </c>
      <c r="AB11" s="228"/>
      <c r="AC11" s="228"/>
      <c r="AD11" s="228"/>
      <c r="AE11" s="134"/>
    </row>
    <row r="12" spans="1:31" ht="20.100000000000001" customHeight="1" x14ac:dyDescent="0.2">
      <c r="A12" s="134"/>
      <c r="B12" s="226" t="s">
        <v>103</v>
      </c>
      <c r="C12" s="226"/>
      <c r="D12" s="227"/>
      <c r="E12" s="147" t="str">
        <f>PROPER('[2]Sof Airbus'!A37)</f>
        <v/>
      </c>
      <c r="F12" s="148">
        <f>'[2]Sof Airbus'!D37</f>
        <v>0</v>
      </c>
      <c r="G12" s="149">
        <f>'[2]Sof Airbus'!F37</f>
        <v>0</v>
      </c>
      <c r="H12" s="145"/>
      <c r="I12" s="150"/>
      <c r="J12" s="135"/>
      <c r="K12" s="135"/>
      <c r="L12" s="226" t="s">
        <v>103</v>
      </c>
      <c r="M12" s="226"/>
      <c r="N12" s="227"/>
      <c r="O12" s="228"/>
      <c r="P12" s="228"/>
      <c r="Q12" s="228"/>
      <c r="R12" s="228"/>
      <c r="S12" s="228"/>
      <c r="T12" s="134"/>
      <c r="U12" s="134"/>
      <c r="V12" s="134"/>
      <c r="W12" s="134"/>
      <c r="X12" s="227" t="s">
        <v>104</v>
      </c>
      <c r="Y12" s="229"/>
      <c r="Z12" s="229"/>
      <c r="AA12" s="151" t="str">
        <f>PROPER('[2]Sof Airbus'!A41)</f>
        <v/>
      </c>
      <c r="AB12" s="230">
        <f>'[2]Sof Airbus'!D41</f>
        <v>0</v>
      </c>
      <c r="AC12" s="230"/>
      <c r="AD12" s="152">
        <f>'[2]Sof Airbus'!F41</f>
        <v>0</v>
      </c>
      <c r="AE12" s="134"/>
    </row>
    <row r="13" spans="1:31" ht="20.100000000000001" customHeight="1" x14ac:dyDescent="0.2">
      <c r="A13" s="134"/>
      <c r="B13" s="226" t="s">
        <v>105</v>
      </c>
      <c r="C13" s="226"/>
      <c r="D13" s="227"/>
      <c r="E13" s="143" t="s">
        <v>106</v>
      </c>
      <c r="F13" s="153"/>
      <c r="G13" s="143" t="s">
        <v>107</v>
      </c>
      <c r="H13" s="154"/>
      <c r="I13" s="155"/>
      <c r="J13" s="135"/>
      <c r="K13" s="135"/>
      <c r="L13" s="226" t="s">
        <v>105</v>
      </c>
      <c r="M13" s="226"/>
      <c r="N13" s="227"/>
      <c r="O13" s="143" t="s">
        <v>106</v>
      </c>
      <c r="P13" s="233"/>
      <c r="Q13" s="234"/>
      <c r="R13" s="143" t="s">
        <v>107</v>
      </c>
      <c r="S13" s="145"/>
      <c r="T13" s="134"/>
      <c r="U13" s="134"/>
      <c r="V13" s="134"/>
      <c r="W13" s="134"/>
      <c r="X13" s="227" t="s">
        <v>108</v>
      </c>
      <c r="Y13" s="229"/>
      <c r="Z13" s="229"/>
      <c r="AA13" s="151" t="str">
        <f>PROPER('[2]Sof Airbus'!H41)</f>
        <v/>
      </c>
      <c r="AB13" s="230">
        <f>'[2]Sof Airbus'!K41</f>
        <v>0</v>
      </c>
      <c r="AC13" s="230"/>
      <c r="AD13" s="152">
        <f>'[2]Sof Airbus'!M41</f>
        <v>0</v>
      </c>
      <c r="AE13" s="134"/>
    </row>
    <row r="14" spans="1:31" ht="20.100000000000001" customHeight="1" x14ac:dyDescent="0.2">
      <c r="A14" s="134"/>
      <c r="B14" s="226" t="s">
        <v>109</v>
      </c>
      <c r="C14" s="226"/>
      <c r="D14" s="227"/>
      <c r="E14" s="147" t="str">
        <f>PROPER('[2]Sof Airbus'!H37)</f>
        <v>0</v>
      </c>
      <c r="F14" s="148">
        <f>'[2]Sof Airbus'!K37</f>
        <v>0</v>
      </c>
      <c r="G14" s="149">
        <f>'[2]Sof Airbus'!M37</f>
        <v>0</v>
      </c>
      <c r="H14" s="145"/>
      <c r="I14" s="150"/>
      <c r="J14" s="135"/>
      <c r="K14" s="135"/>
      <c r="L14" s="226" t="s">
        <v>109</v>
      </c>
      <c r="M14" s="226"/>
      <c r="N14" s="227"/>
      <c r="O14" s="228"/>
      <c r="P14" s="228"/>
      <c r="Q14" s="228"/>
      <c r="R14" s="228"/>
      <c r="S14" s="228"/>
      <c r="T14" s="134"/>
      <c r="U14" s="134"/>
      <c r="V14" s="134"/>
      <c r="W14" s="134"/>
      <c r="X14" s="227" t="s">
        <v>110</v>
      </c>
      <c r="Y14" s="229"/>
      <c r="Z14" s="229"/>
      <c r="AA14" s="151" t="str">
        <f>PROPER('[2]Sof Airbus'!O41)</f>
        <v>0</v>
      </c>
      <c r="AB14" s="230">
        <f>'[2]Sof Airbus'!R41</f>
        <v>0</v>
      </c>
      <c r="AC14" s="230"/>
      <c r="AD14" s="152">
        <f>'[2]Sof Airbus'!T41</f>
        <v>0</v>
      </c>
      <c r="AE14" s="134"/>
    </row>
    <row r="15" spans="1:31" ht="20.100000000000001" customHeight="1" x14ac:dyDescent="0.2">
      <c r="A15" s="134"/>
      <c r="B15" s="226" t="s">
        <v>111</v>
      </c>
      <c r="C15" s="226"/>
      <c r="D15" s="227"/>
      <c r="E15" s="147" t="str">
        <f>PROPER('[2]Sof Airbus'!O37)</f>
        <v>0</v>
      </c>
      <c r="F15" s="148">
        <f>'[2]Sof Airbus'!R37</f>
        <v>0</v>
      </c>
      <c r="G15" s="152">
        <f>'[2]Sof Airbus'!T37</f>
        <v>0</v>
      </c>
      <c r="H15" s="156">
        <f>'[2]Fiche Données'!E15</f>
        <v>0</v>
      </c>
      <c r="I15" s="157"/>
      <c r="J15" s="135"/>
      <c r="K15" s="135"/>
      <c r="L15" s="226" t="s">
        <v>111</v>
      </c>
      <c r="M15" s="226"/>
      <c r="N15" s="227"/>
      <c r="O15" s="228"/>
      <c r="P15" s="228"/>
      <c r="Q15" s="228"/>
      <c r="R15" s="228"/>
      <c r="S15" s="228"/>
      <c r="T15" s="134"/>
      <c r="U15" s="134"/>
      <c r="V15" s="134"/>
      <c r="W15" s="134"/>
      <c r="X15" s="227" t="s">
        <v>112</v>
      </c>
      <c r="Y15" s="229"/>
      <c r="Z15" s="229"/>
      <c r="AA15" s="143" t="s">
        <v>106</v>
      </c>
      <c r="AB15" s="154"/>
      <c r="AC15" s="143" t="s">
        <v>107</v>
      </c>
      <c r="AD15" s="154"/>
      <c r="AE15" s="134"/>
    </row>
    <row r="16" spans="1:31" ht="20.100000000000001" customHeight="1" x14ac:dyDescent="0.2">
      <c r="A16" s="134"/>
      <c r="B16" s="226" t="s">
        <v>113</v>
      </c>
      <c r="C16" s="226"/>
      <c r="D16" s="227"/>
      <c r="E16" s="235"/>
      <c r="F16" s="235"/>
      <c r="G16" s="235"/>
      <c r="H16" s="235"/>
      <c r="I16" s="158"/>
      <c r="J16" s="135"/>
      <c r="K16" s="135"/>
      <c r="L16" s="226" t="s">
        <v>113</v>
      </c>
      <c r="M16" s="226"/>
      <c r="N16" s="227"/>
      <c r="O16" s="228"/>
      <c r="P16" s="228"/>
      <c r="Q16" s="228"/>
      <c r="R16" s="228"/>
      <c r="S16" s="228"/>
      <c r="T16" s="134"/>
      <c r="U16" s="134"/>
      <c r="V16" s="134"/>
      <c r="W16" s="134"/>
      <c r="X16" s="227" t="s">
        <v>113</v>
      </c>
      <c r="Y16" s="229"/>
      <c r="Z16" s="229"/>
      <c r="AA16" s="228"/>
      <c r="AB16" s="228"/>
      <c r="AC16" s="228"/>
      <c r="AD16" s="228"/>
      <c r="AE16" s="134"/>
    </row>
    <row r="17" spans="1:31" ht="20.100000000000001" customHeight="1" x14ac:dyDescent="0.2">
      <c r="A17" s="134"/>
      <c r="B17" s="226" t="s">
        <v>114</v>
      </c>
      <c r="C17" s="226"/>
      <c r="D17" s="227"/>
      <c r="E17" s="143" t="s">
        <v>115</v>
      </c>
      <c r="F17" s="159"/>
      <c r="G17" s="143" t="s">
        <v>116</v>
      </c>
      <c r="H17" s="160"/>
      <c r="I17" s="161"/>
      <c r="J17" s="135"/>
      <c r="K17" s="135"/>
      <c r="L17" s="226" t="s">
        <v>114</v>
      </c>
      <c r="M17" s="226"/>
      <c r="N17" s="227"/>
      <c r="O17" s="143" t="s">
        <v>115</v>
      </c>
      <c r="P17" s="233"/>
      <c r="Q17" s="234"/>
      <c r="R17" s="143" t="s">
        <v>116</v>
      </c>
      <c r="S17" s="145"/>
      <c r="T17" s="134"/>
      <c r="U17" s="134"/>
      <c r="V17" s="134"/>
      <c r="W17" s="134"/>
      <c r="X17" s="227" t="s">
        <v>117</v>
      </c>
      <c r="Y17" s="229"/>
      <c r="Z17" s="229"/>
      <c r="AA17" s="143" t="s">
        <v>115</v>
      </c>
      <c r="AB17" s="162"/>
      <c r="AC17" s="143" t="s">
        <v>116</v>
      </c>
      <c r="AD17" s="162"/>
      <c r="AE17" s="134"/>
    </row>
    <row r="18" spans="1:31" ht="20.100000000000001" customHeight="1" x14ac:dyDescent="0.2">
      <c r="A18" s="134"/>
      <c r="B18" s="226" t="s">
        <v>118</v>
      </c>
      <c r="C18" s="226"/>
      <c r="D18" s="227"/>
      <c r="E18" s="147" t="str">
        <f>PROPER('[2]Sof Airbus'!A39)</f>
        <v/>
      </c>
      <c r="F18" s="148">
        <f>'[2]Sof Airbus'!D39</f>
        <v>0</v>
      </c>
      <c r="G18" s="149">
        <f>'[2]Sof Airbus'!F39</f>
        <v>0</v>
      </c>
      <c r="H18" s="145"/>
      <c r="I18" s="150"/>
      <c r="J18" s="135"/>
      <c r="K18" s="135"/>
      <c r="L18" s="226" t="s">
        <v>118</v>
      </c>
      <c r="M18" s="226"/>
      <c r="N18" s="227"/>
      <c r="O18" s="228"/>
      <c r="P18" s="228"/>
      <c r="Q18" s="228"/>
      <c r="R18" s="228"/>
      <c r="S18" s="228"/>
      <c r="T18" s="134"/>
      <c r="U18" s="134"/>
      <c r="V18" s="134"/>
      <c r="W18" s="134"/>
      <c r="X18" s="227" t="s">
        <v>119</v>
      </c>
      <c r="Y18" s="229"/>
      <c r="Z18" s="229"/>
      <c r="AA18" s="143" t="s">
        <v>115</v>
      </c>
      <c r="AB18" s="162"/>
      <c r="AC18" s="143" t="s">
        <v>116</v>
      </c>
      <c r="AD18" s="162"/>
      <c r="AE18" s="134"/>
    </row>
    <row r="19" spans="1:31" ht="20.100000000000001" customHeight="1" x14ac:dyDescent="0.2">
      <c r="A19" s="134"/>
      <c r="B19" s="226" t="s">
        <v>120</v>
      </c>
      <c r="C19" s="226"/>
      <c r="D19" s="227"/>
      <c r="E19" s="147" t="str">
        <f>PROPER('[2]Sof Airbus'!H39)</f>
        <v>0</v>
      </c>
      <c r="F19" s="148">
        <f>'[2]Sof Airbus'!K39</f>
        <v>0</v>
      </c>
      <c r="G19" s="149">
        <f>'[2]Sof Airbus'!M39</f>
        <v>0</v>
      </c>
      <c r="H19" s="145"/>
      <c r="I19" s="150"/>
      <c r="J19" s="135"/>
      <c r="K19" s="135"/>
      <c r="L19" s="226" t="s">
        <v>120</v>
      </c>
      <c r="M19" s="226"/>
      <c r="N19" s="227"/>
      <c r="O19" s="228"/>
      <c r="P19" s="228"/>
      <c r="Q19" s="228"/>
      <c r="R19" s="228"/>
      <c r="S19" s="228"/>
      <c r="T19" s="134"/>
      <c r="U19" s="134"/>
      <c r="V19" s="134"/>
      <c r="W19" s="134"/>
      <c r="X19" s="227" t="s">
        <v>121</v>
      </c>
      <c r="Y19" s="229"/>
      <c r="Z19" s="229"/>
      <c r="AA19" s="147"/>
      <c r="AB19" s="230"/>
      <c r="AC19" s="230"/>
      <c r="AD19" s="152"/>
      <c r="AE19" s="134"/>
    </row>
    <row r="20" spans="1:31" x14ac:dyDescent="0.2">
      <c r="A20" s="134"/>
      <c r="B20" s="141"/>
      <c r="C20" s="141"/>
      <c r="D20" s="141"/>
      <c r="E20" s="135"/>
      <c r="F20" s="135"/>
      <c r="G20" s="135"/>
      <c r="H20" s="135"/>
      <c r="I20" s="136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4"/>
    </row>
    <row r="21" spans="1:31" x14ac:dyDescent="0.2">
      <c r="A21" s="134"/>
      <c r="B21" s="141"/>
      <c r="C21" s="141"/>
      <c r="D21" s="141"/>
      <c r="E21" s="135"/>
      <c r="F21" s="135"/>
      <c r="G21" s="135"/>
      <c r="H21" s="135"/>
      <c r="I21" s="136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4"/>
    </row>
    <row r="22" spans="1:31" ht="27" customHeight="1" thickBot="1" x14ac:dyDescent="0.45">
      <c r="A22" s="134"/>
      <c r="B22" s="231" t="s">
        <v>122</v>
      </c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2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D22" s="232"/>
      <c r="AE22" s="134"/>
    </row>
    <row r="23" spans="1:31" ht="27.75" customHeight="1" thickBot="1" x14ac:dyDescent="0.4">
      <c r="A23" s="216" t="s">
        <v>123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8"/>
      <c r="P23" s="219" t="s">
        <v>124</v>
      </c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1"/>
      <c r="AE23" s="134"/>
    </row>
    <row r="24" spans="1:31" s="168" customFormat="1" ht="24.95" customHeight="1" thickBot="1" x14ac:dyDescent="0.3">
      <c r="A24" s="163" t="s">
        <v>125</v>
      </c>
      <c r="B24" s="205" t="s">
        <v>126</v>
      </c>
      <c r="C24" s="222"/>
      <c r="D24" s="222" t="s">
        <v>127</v>
      </c>
      <c r="E24" s="222"/>
      <c r="F24" s="222"/>
      <c r="G24" s="164" t="s">
        <v>128</v>
      </c>
      <c r="H24" s="222" t="s">
        <v>129</v>
      </c>
      <c r="I24" s="222"/>
      <c r="J24" s="222"/>
      <c r="K24" s="203" t="s">
        <v>130</v>
      </c>
      <c r="L24" s="223"/>
      <c r="M24" s="224"/>
      <c r="N24" s="222" t="s">
        <v>131</v>
      </c>
      <c r="O24" s="225"/>
      <c r="P24" s="165" t="s">
        <v>125</v>
      </c>
      <c r="Q24" s="205" t="s">
        <v>126</v>
      </c>
      <c r="R24" s="222"/>
      <c r="S24" s="222" t="s">
        <v>127</v>
      </c>
      <c r="T24" s="222"/>
      <c r="U24" s="222"/>
      <c r="V24" s="166" t="s">
        <v>128</v>
      </c>
      <c r="W24" s="222" t="s">
        <v>132</v>
      </c>
      <c r="X24" s="222"/>
      <c r="Y24" s="222"/>
      <c r="Z24" s="203" t="s">
        <v>130</v>
      </c>
      <c r="AA24" s="204"/>
      <c r="AB24" s="205"/>
      <c r="AC24" s="203" t="s">
        <v>133</v>
      </c>
      <c r="AD24" s="206"/>
      <c r="AE24" s="167"/>
    </row>
    <row r="25" spans="1:31" ht="24.95" customHeight="1" thickBot="1" x14ac:dyDescent="0.25">
      <c r="A25" s="207" t="s">
        <v>134</v>
      </c>
      <c r="B25" s="210" t="s">
        <v>28</v>
      </c>
      <c r="C25" s="211"/>
      <c r="D25" s="211"/>
      <c r="E25" s="211"/>
      <c r="F25" s="211"/>
      <c r="G25" s="169"/>
      <c r="H25" s="170" t="str">
        <f>PROPER(IF(B25&gt;0,'[2]Sof Airbus'!$A$39,""))</f>
        <v/>
      </c>
      <c r="I25" s="171">
        <f>IF(B25&gt;0,'[2]Sof Airbus'!D39,"")</f>
        <v>0</v>
      </c>
      <c r="J25" s="172"/>
      <c r="K25" s="173" t="str">
        <f>PROPER(H25)</f>
        <v/>
      </c>
      <c r="L25" s="171">
        <f>I25</f>
        <v>0</v>
      </c>
      <c r="M25" s="174"/>
      <c r="N25" s="212" t="s">
        <v>29</v>
      </c>
      <c r="O25" s="213"/>
      <c r="P25" s="214" t="s">
        <v>134</v>
      </c>
      <c r="Q25" s="210"/>
      <c r="R25" s="211"/>
      <c r="S25" s="211"/>
      <c r="T25" s="211"/>
      <c r="U25" s="211"/>
      <c r="V25" s="169"/>
      <c r="W25" s="170" t="str">
        <f>PROPER(IF(Q25&gt;0,'[2]Sof Airbus'!$A$41,""))</f>
        <v/>
      </c>
      <c r="X25" s="171" t="str">
        <f>IF(Q25&gt;0,'[2]Sof Airbus'!D41,"")</f>
        <v/>
      </c>
      <c r="Y25" s="172"/>
      <c r="Z25" s="170" t="str">
        <f>PROPER(W25)</f>
        <v/>
      </c>
      <c r="AA25" s="171" t="str">
        <f>X25</f>
        <v/>
      </c>
      <c r="AB25" s="174"/>
      <c r="AC25" s="211"/>
      <c r="AD25" s="215"/>
      <c r="AE25" s="134"/>
    </row>
    <row r="26" spans="1:31" ht="24.95" customHeight="1" thickBot="1" x14ac:dyDescent="0.25">
      <c r="A26" s="208"/>
      <c r="B26" s="201"/>
      <c r="C26" s="193"/>
      <c r="D26" s="193"/>
      <c r="E26" s="193"/>
      <c r="F26" s="193"/>
      <c r="G26" s="175"/>
      <c r="H26" s="176" t="str">
        <f>PROPER(IF(B26&gt;0,'[2]Sof Airbus'!$A$39,""))</f>
        <v/>
      </c>
      <c r="I26" s="177" t="str">
        <f>IF(B26&gt;0,'[2]Sof Airbus'!D39,"")</f>
        <v/>
      </c>
      <c r="J26" s="178"/>
      <c r="K26" s="176" t="str">
        <f>PROPER(H26)</f>
        <v/>
      </c>
      <c r="L26" s="177" t="str">
        <f>I26</f>
        <v/>
      </c>
      <c r="M26" s="145"/>
      <c r="N26" s="193"/>
      <c r="O26" s="202"/>
      <c r="P26" s="199"/>
      <c r="Q26" s="201"/>
      <c r="R26" s="193"/>
      <c r="S26" s="193"/>
      <c r="T26" s="193"/>
      <c r="U26" s="193"/>
      <c r="V26" s="175"/>
      <c r="W26" s="176" t="str">
        <f>PROPER(IF(Q26&gt;0,'[2]Sof Airbus'!$A$41,""))</f>
        <v/>
      </c>
      <c r="X26" s="177" t="str">
        <f>IF(Q26&gt;0,'[2]Sof Airbus'!D41,"")</f>
        <v/>
      </c>
      <c r="Y26" s="179"/>
      <c r="Z26" s="176" t="str">
        <f>PROPER(W26)</f>
        <v/>
      </c>
      <c r="AA26" s="177" t="str">
        <f t="shared" ref="AA26:AA52" si="0">X26</f>
        <v/>
      </c>
      <c r="AB26" s="180"/>
      <c r="AC26" s="193"/>
      <c r="AD26" s="194"/>
      <c r="AE26" s="134"/>
    </row>
    <row r="27" spans="1:31" ht="24.95" customHeight="1" thickBot="1" x14ac:dyDescent="0.25">
      <c r="A27" s="208"/>
      <c r="B27" s="201"/>
      <c r="C27" s="193"/>
      <c r="D27" s="193"/>
      <c r="E27" s="193"/>
      <c r="F27" s="193"/>
      <c r="G27" s="175"/>
      <c r="H27" s="176" t="str">
        <f>PROPER(IF(B27&gt;0,'[2]Sof Airbus'!$A$39,""))</f>
        <v/>
      </c>
      <c r="I27" s="177" t="str">
        <f>IF(B27&gt;0,'[2]Sof Airbus'!D39,"")</f>
        <v/>
      </c>
      <c r="J27" s="178"/>
      <c r="K27" s="176" t="str">
        <f t="shared" ref="K27:K51" si="1">PROPER(H27)</f>
        <v/>
      </c>
      <c r="L27" s="177" t="str">
        <f t="shared" ref="L27:L51" si="2">I27</f>
        <v/>
      </c>
      <c r="M27" s="145"/>
      <c r="N27" s="193"/>
      <c r="O27" s="202"/>
      <c r="P27" s="199"/>
      <c r="Q27" s="201"/>
      <c r="R27" s="193"/>
      <c r="S27" s="193"/>
      <c r="T27" s="193"/>
      <c r="U27" s="193"/>
      <c r="V27" s="175"/>
      <c r="W27" s="176" t="str">
        <f>PROPER(IF(Q27&gt;0,'[2]Sof Airbus'!$A$41,""))</f>
        <v/>
      </c>
      <c r="X27" s="177" t="str">
        <f>IF(Q27&gt;0,'[2]Sof Airbus'!D41,"")</f>
        <v/>
      </c>
      <c r="Y27" s="179"/>
      <c r="Z27" s="176" t="str">
        <f t="shared" ref="Z27:Z51" si="3">PROPER(W27)</f>
        <v/>
      </c>
      <c r="AA27" s="177" t="str">
        <f t="shared" si="0"/>
        <v/>
      </c>
      <c r="AB27" s="180"/>
      <c r="AC27" s="193"/>
      <c r="AD27" s="194"/>
      <c r="AE27" s="134"/>
    </row>
    <row r="28" spans="1:31" ht="24.95" customHeight="1" thickBot="1" x14ac:dyDescent="0.25">
      <c r="A28" s="208"/>
      <c r="B28" s="201"/>
      <c r="C28" s="193"/>
      <c r="D28" s="193"/>
      <c r="E28" s="193"/>
      <c r="F28" s="193"/>
      <c r="G28" s="175"/>
      <c r="H28" s="176" t="str">
        <f>PROPER(IF(B28&gt;0,'[2]Sof Airbus'!$A$39,""))</f>
        <v/>
      </c>
      <c r="I28" s="177" t="str">
        <f>IF(B28&gt;0,'[2]Sof Airbus'!D39,"")</f>
        <v/>
      </c>
      <c r="J28" s="179"/>
      <c r="K28" s="176" t="str">
        <f t="shared" si="1"/>
        <v/>
      </c>
      <c r="L28" s="177" t="str">
        <f t="shared" si="2"/>
        <v/>
      </c>
      <c r="M28" s="145"/>
      <c r="N28" s="193"/>
      <c r="O28" s="202"/>
      <c r="P28" s="199"/>
      <c r="Q28" s="201"/>
      <c r="R28" s="193"/>
      <c r="S28" s="193"/>
      <c r="T28" s="193"/>
      <c r="U28" s="193"/>
      <c r="V28" s="175"/>
      <c r="W28" s="176" t="str">
        <f>PROPER(IF(Q28&gt;0,'[2]Sof Airbus'!$A$41,""))</f>
        <v/>
      </c>
      <c r="X28" s="177" t="str">
        <f>IF(Q28&gt;0,'[2]Sof Airbus'!D41,"")</f>
        <v/>
      </c>
      <c r="Y28" s="179"/>
      <c r="Z28" s="176" t="str">
        <f t="shared" si="3"/>
        <v/>
      </c>
      <c r="AA28" s="177" t="str">
        <f t="shared" si="0"/>
        <v/>
      </c>
      <c r="AB28" s="180"/>
      <c r="AC28" s="193"/>
      <c r="AD28" s="194"/>
      <c r="AE28" s="134"/>
    </row>
    <row r="29" spans="1:31" ht="24.95" customHeight="1" thickBot="1" x14ac:dyDescent="0.25">
      <c r="A29" s="208"/>
      <c r="B29" s="201"/>
      <c r="C29" s="193"/>
      <c r="D29" s="193"/>
      <c r="E29" s="193"/>
      <c r="F29" s="193"/>
      <c r="G29" s="175"/>
      <c r="H29" s="176" t="str">
        <f>PROPER(IF(B29&gt;0,'[2]Sof Airbus'!$A$39,""))</f>
        <v/>
      </c>
      <c r="I29" s="177" t="str">
        <f>IF(B29&gt;0,'[2]Sof Airbus'!D39,"")</f>
        <v/>
      </c>
      <c r="J29" s="178"/>
      <c r="K29" s="176" t="str">
        <f t="shared" si="1"/>
        <v/>
      </c>
      <c r="L29" s="177" t="str">
        <f t="shared" si="2"/>
        <v/>
      </c>
      <c r="M29" s="145"/>
      <c r="N29" s="193"/>
      <c r="O29" s="202"/>
      <c r="P29" s="199"/>
      <c r="Q29" s="201"/>
      <c r="R29" s="193"/>
      <c r="S29" s="193"/>
      <c r="T29" s="193"/>
      <c r="U29" s="193"/>
      <c r="V29" s="175"/>
      <c r="W29" s="176" t="str">
        <f>PROPER(IF(Q29&gt;0,'[2]Sof Airbus'!$A$41,""))</f>
        <v/>
      </c>
      <c r="X29" s="177" t="str">
        <f>IF(Q29&gt;0,'[2]Sof Airbus'!D41,"")</f>
        <v/>
      </c>
      <c r="Y29" s="179"/>
      <c r="Z29" s="176" t="str">
        <f t="shared" si="3"/>
        <v/>
      </c>
      <c r="AA29" s="177" t="str">
        <f t="shared" si="0"/>
        <v/>
      </c>
      <c r="AB29" s="180"/>
      <c r="AC29" s="193"/>
      <c r="AD29" s="194"/>
      <c r="AE29" s="134"/>
    </row>
    <row r="30" spans="1:31" ht="24.95" customHeight="1" thickBot="1" x14ac:dyDescent="0.25">
      <c r="A30" s="208"/>
      <c r="B30" s="201"/>
      <c r="C30" s="193"/>
      <c r="D30" s="193"/>
      <c r="E30" s="193"/>
      <c r="F30" s="193"/>
      <c r="G30" s="175"/>
      <c r="H30" s="176" t="str">
        <f>PROPER(IF(B30&gt;0,'[2]Sof Airbus'!$A$39,""))</f>
        <v/>
      </c>
      <c r="I30" s="177" t="str">
        <f>IF(B30&gt;0,'[2]Sof Airbus'!D39,"")</f>
        <v/>
      </c>
      <c r="J30" s="178"/>
      <c r="K30" s="176" t="str">
        <f t="shared" si="1"/>
        <v/>
      </c>
      <c r="L30" s="177" t="str">
        <f t="shared" si="2"/>
        <v/>
      </c>
      <c r="M30" s="145"/>
      <c r="N30" s="193"/>
      <c r="O30" s="202"/>
      <c r="P30" s="199"/>
      <c r="Q30" s="201"/>
      <c r="R30" s="193"/>
      <c r="S30" s="193"/>
      <c r="T30" s="193"/>
      <c r="U30" s="193"/>
      <c r="V30" s="175"/>
      <c r="W30" s="176" t="str">
        <f>PROPER(IF(Q30&gt;0,'[2]Sof Airbus'!$A$41,""))</f>
        <v/>
      </c>
      <c r="X30" s="177" t="str">
        <f>IF(Q30&gt;0,'[2]Sof Airbus'!D41,"")</f>
        <v/>
      </c>
      <c r="Y30" s="179"/>
      <c r="Z30" s="176" t="str">
        <f t="shared" si="3"/>
        <v/>
      </c>
      <c r="AA30" s="177" t="str">
        <f t="shared" si="0"/>
        <v/>
      </c>
      <c r="AB30" s="180"/>
      <c r="AC30" s="193"/>
      <c r="AD30" s="194"/>
      <c r="AE30" s="134"/>
    </row>
    <row r="31" spans="1:31" ht="24.95" customHeight="1" thickBot="1" x14ac:dyDescent="0.25">
      <c r="A31" s="208"/>
      <c r="B31" s="201"/>
      <c r="C31" s="193"/>
      <c r="D31" s="193"/>
      <c r="E31" s="193"/>
      <c r="F31" s="193"/>
      <c r="G31" s="175"/>
      <c r="H31" s="176" t="str">
        <f>PROPER(IF(B31&gt;0,'[2]Sof Airbus'!$A$39,""))</f>
        <v/>
      </c>
      <c r="I31" s="177" t="str">
        <f>IF(B31&gt;0,'[2]Sof Airbus'!D39,"")</f>
        <v/>
      </c>
      <c r="J31" s="178"/>
      <c r="K31" s="176" t="str">
        <f t="shared" si="1"/>
        <v/>
      </c>
      <c r="L31" s="177" t="str">
        <f t="shared" si="2"/>
        <v/>
      </c>
      <c r="M31" s="145"/>
      <c r="N31" s="193"/>
      <c r="O31" s="202"/>
      <c r="P31" s="199"/>
      <c r="Q31" s="201"/>
      <c r="R31" s="193"/>
      <c r="S31" s="193"/>
      <c r="T31" s="193"/>
      <c r="U31" s="193"/>
      <c r="V31" s="175"/>
      <c r="W31" s="176" t="str">
        <f>PROPER(IF(Q31&gt;0,'[2]Sof Airbus'!$A$41,""))</f>
        <v/>
      </c>
      <c r="X31" s="177" t="str">
        <f>IF(Q31&gt;0,'[2]Sof Airbus'!D41,"")</f>
        <v/>
      </c>
      <c r="Y31" s="179"/>
      <c r="Z31" s="176" t="str">
        <f t="shared" si="3"/>
        <v/>
      </c>
      <c r="AA31" s="177" t="str">
        <f t="shared" si="0"/>
        <v/>
      </c>
      <c r="AB31" s="180"/>
      <c r="AC31" s="193"/>
      <c r="AD31" s="194"/>
      <c r="AE31" s="134"/>
    </row>
    <row r="32" spans="1:31" ht="24.95" customHeight="1" thickBot="1" x14ac:dyDescent="0.25">
      <c r="A32" s="208"/>
      <c r="B32" s="201"/>
      <c r="C32" s="193"/>
      <c r="D32" s="193"/>
      <c r="E32" s="193"/>
      <c r="F32" s="193"/>
      <c r="G32" s="175"/>
      <c r="H32" s="176" t="str">
        <f>PROPER(IF(B32&gt;0,'[2]Sof Airbus'!$A$39,""))</f>
        <v/>
      </c>
      <c r="I32" s="177" t="str">
        <f>IF(B32&gt;0,'[2]Sof Airbus'!D39,"")</f>
        <v/>
      </c>
      <c r="J32" s="178"/>
      <c r="K32" s="176" t="str">
        <f t="shared" si="1"/>
        <v/>
      </c>
      <c r="L32" s="177" t="str">
        <f t="shared" si="2"/>
        <v/>
      </c>
      <c r="M32" s="145"/>
      <c r="N32" s="193"/>
      <c r="O32" s="202"/>
      <c r="P32" s="199"/>
      <c r="Q32" s="201"/>
      <c r="R32" s="193"/>
      <c r="S32" s="193"/>
      <c r="T32" s="193"/>
      <c r="U32" s="193"/>
      <c r="V32" s="175"/>
      <c r="W32" s="176" t="str">
        <f>PROPER(IF(Q32&gt;0,'[2]Sof Airbus'!$A$41,""))</f>
        <v/>
      </c>
      <c r="X32" s="177" t="str">
        <f>IF(Q32&gt;0,'[2]Sof Airbus'!D41,"")</f>
        <v/>
      </c>
      <c r="Y32" s="179"/>
      <c r="Z32" s="176" t="str">
        <f t="shared" si="3"/>
        <v/>
      </c>
      <c r="AA32" s="177" t="str">
        <f t="shared" si="0"/>
        <v/>
      </c>
      <c r="AB32" s="180"/>
      <c r="AC32" s="193"/>
      <c r="AD32" s="194"/>
      <c r="AE32" s="134"/>
    </row>
    <row r="33" spans="1:31" ht="24.95" customHeight="1" thickBot="1" x14ac:dyDescent="0.25">
      <c r="A33" s="208"/>
      <c r="B33" s="201"/>
      <c r="C33" s="193"/>
      <c r="D33" s="193"/>
      <c r="E33" s="193"/>
      <c r="F33" s="193"/>
      <c r="G33" s="175"/>
      <c r="H33" s="176" t="str">
        <f>PROPER(IF(B33&gt;0,'[2]Sof Airbus'!$A$39,""))</f>
        <v/>
      </c>
      <c r="I33" s="177" t="str">
        <f>IF(B33&gt;0,'[2]Sof Airbus'!D39,"")</f>
        <v/>
      </c>
      <c r="J33" s="178"/>
      <c r="K33" s="176" t="str">
        <f t="shared" si="1"/>
        <v/>
      </c>
      <c r="L33" s="177" t="str">
        <f t="shared" si="2"/>
        <v/>
      </c>
      <c r="M33" s="145"/>
      <c r="N33" s="193"/>
      <c r="O33" s="202"/>
      <c r="P33" s="199"/>
      <c r="Q33" s="201"/>
      <c r="R33" s="193"/>
      <c r="S33" s="193"/>
      <c r="T33" s="193"/>
      <c r="U33" s="193"/>
      <c r="V33" s="175"/>
      <c r="W33" s="176" t="str">
        <f>PROPER(IF(Q33&gt;0,'[2]Sof Airbus'!$A$41,""))</f>
        <v/>
      </c>
      <c r="X33" s="177" t="str">
        <f>IF(Q33&gt;0,'[2]Sof Airbus'!D41,"")</f>
        <v/>
      </c>
      <c r="Y33" s="179"/>
      <c r="Z33" s="176" t="str">
        <f t="shared" si="3"/>
        <v/>
      </c>
      <c r="AA33" s="177" t="str">
        <f t="shared" si="0"/>
        <v/>
      </c>
      <c r="AB33" s="180"/>
      <c r="AC33" s="193"/>
      <c r="AD33" s="194"/>
      <c r="AE33" s="134"/>
    </row>
    <row r="34" spans="1:31" ht="24.95" customHeight="1" thickBot="1" x14ac:dyDescent="0.25">
      <c r="A34" s="208"/>
      <c r="B34" s="201"/>
      <c r="C34" s="193"/>
      <c r="D34" s="193"/>
      <c r="E34" s="193"/>
      <c r="F34" s="193"/>
      <c r="G34" s="175"/>
      <c r="H34" s="176" t="str">
        <f>PROPER(IF(B34&gt;0,'[2]Sof Airbus'!$A$39,""))</f>
        <v/>
      </c>
      <c r="I34" s="177" t="str">
        <f>IF(B34&gt;0,'[2]Sof Airbus'!D39,"")</f>
        <v/>
      </c>
      <c r="J34" s="178"/>
      <c r="K34" s="176" t="str">
        <f t="shared" si="1"/>
        <v/>
      </c>
      <c r="L34" s="177" t="str">
        <f t="shared" si="2"/>
        <v/>
      </c>
      <c r="M34" s="145"/>
      <c r="N34" s="193"/>
      <c r="O34" s="202"/>
      <c r="P34" s="199"/>
      <c r="Q34" s="201"/>
      <c r="R34" s="193"/>
      <c r="S34" s="193"/>
      <c r="T34" s="193"/>
      <c r="U34" s="193"/>
      <c r="V34" s="175"/>
      <c r="W34" s="176" t="str">
        <f>PROPER(IF(Q34&gt;0,'[2]Sof Airbus'!$A$41,""))</f>
        <v/>
      </c>
      <c r="X34" s="177" t="str">
        <f>IF(Q34&gt;0,'[2]Sof Airbus'!D41,"")</f>
        <v/>
      </c>
      <c r="Y34" s="179"/>
      <c r="Z34" s="176" t="str">
        <f t="shared" si="3"/>
        <v/>
      </c>
      <c r="AA34" s="177" t="str">
        <f t="shared" si="0"/>
        <v/>
      </c>
      <c r="AB34" s="180"/>
      <c r="AC34" s="193"/>
      <c r="AD34" s="194"/>
      <c r="AE34" s="134"/>
    </row>
    <row r="35" spans="1:31" ht="24.95" customHeight="1" thickBot="1" x14ac:dyDescent="0.25">
      <c r="A35" s="208"/>
      <c r="B35" s="201"/>
      <c r="C35" s="193"/>
      <c r="D35" s="193"/>
      <c r="E35" s="193"/>
      <c r="F35" s="193"/>
      <c r="G35" s="175"/>
      <c r="H35" s="176" t="str">
        <f>PROPER(IF(B35&gt;0,'[2]Sof Airbus'!$A$39,""))</f>
        <v/>
      </c>
      <c r="I35" s="177" t="str">
        <f>IF(B35&gt;0,'[2]Sof Airbus'!D39,"")</f>
        <v/>
      </c>
      <c r="J35" s="178"/>
      <c r="K35" s="176" t="str">
        <f t="shared" si="1"/>
        <v/>
      </c>
      <c r="L35" s="177" t="str">
        <f t="shared" si="2"/>
        <v/>
      </c>
      <c r="M35" s="145"/>
      <c r="N35" s="193"/>
      <c r="O35" s="202"/>
      <c r="P35" s="199"/>
      <c r="Q35" s="201"/>
      <c r="R35" s="193"/>
      <c r="S35" s="193"/>
      <c r="T35" s="193"/>
      <c r="U35" s="193"/>
      <c r="V35" s="175"/>
      <c r="W35" s="176" t="str">
        <f>PROPER(IF(Q35&gt;0,'[2]Sof Airbus'!$A$41,""))</f>
        <v/>
      </c>
      <c r="X35" s="177" t="str">
        <f>IF(Q35&gt;0,'[2]Sof Airbus'!D41,"")</f>
        <v/>
      </c>
      <c r="Y35" s="179"/>
      <c r="Z35" s="176" t="str">
        <f t="shared" si="3"/>
        <v/>
      </c>
      <c r="AA35" s="177" t="str">
        <f t="shared" si="0"/>
        <v/>
      </c>
      <c r="AB35" s="180"/>
      <c r="AC35" s="193"/>
      <c r="AD35" s="194"/>
      <c r="AE35" s="134"/>
    </row>
    <row r="36" spans="1:31" ht="24.95" customHeight="1" thickBot="1" x14ac:dyDescent="0.25">
      <c r="A36" s="208"/>
      <c r="B36" s="201"/>
      <c r="C36" s="193"/>
      <c r="D36" s="193"/>
      <c r="E36" s="193"/>
      <c r="F36" s="193"/>
      <c r="G36" s="175"/>
      <c r="H36" s="176" t="str">
        <f>PROPER(IF(B36&gt;0,'[2]Sof Airbus'!$A$39,""))</f>
        <v/>
      </c>
      <c r="I36" s="177" t="str">
        <f>IF(B36&gt;0,'[2]Sof Airbus'!D39,"")</f>
        <v/>
      </c>
      <c r="J36" s="178"/>
      <c r="K36" s="176" t="str">
        <f t="shared" si="1"/>
        <v/>
      </c>
      <c r="L36" s="177" t="str">
        <f t="shared" si="2"/>
        <v/>
      </c>
      <c r="M36" s="145"/>
      <c r="N36" s="193"/>
      <c r="O36" s="202"/>
      <c r="P36" s="199"/>
      <c r="Q36" s="201"/>
      <c r="R36" s="193"/>
      <c r="S36" s="193"/>
      <c r="T36" s="193"/>
      <c r="U36" s="193"/>
      <c r="V36" s="175"/>
      <c r="W36" s="176" t="str">
        <f>PROPER(IF(Q36&gt;0,'[2]Sof Airbus'!$A$41,""))</f>
        <v/>
      </c>
      <c r="X36" s="177" t="str">
        <f>IF(Q36&gt;0,'[2]Sof Airbus'!D41,"")</f>
        <v/>
      </c>
      <c r="Y36" s="179"/>
      <c r="Z36" s="176" t="str">
        <f t="shared" si="3"/>
        <v/>
      </c>
      <c r="AA36" s="177" t="str">
        <f t="shared" si="0"/>
        <v/>
      </c>
      <c r="AB36" s="180"/>
      <c r="AC36" s="193"/>
      <c r="AD36" s="194"/>
      <c r="AE36" s="134"/>
    </row>
    <row r="37" spans="1:31" ht="24.95" customHeight="1" thickBot="1" x14ac:dyDescent="0.25">
      <c r="A37" s="208"/>
      <c r="B37" s="201"/>
      <c r="C37" s="193"/>
      <c r="D37" s="193"/>
      <c r="E37" s="193"/>
      <c r="F37" s="193"/>
      <c r="G37" s="175"/>
      <c r="H37" s="176" t="str">
        <f>PROPER(IF(B37&gt;0,'[2]Sof Airbus'!$A$39,""))</f>
        <v/>
      </c>
      <c r="I37" s="177" t="str">
        <f>IF(B37&gt;0,'[2]Sof Airbus'!D39,"")</f>
        <v/>
      </c>
      <c r="J37" s="178"/>
      <c r="K37" s="176" t="str">
        <f t="shared" si="1"/>
        <v/>
      </c>
      <c r="L37" s="177" t="str">
        <f t="shared" si="2"/>
        <v/>
      </c>
      <c r="M37" s="145"/>
      <c r="N37" s="193"/>
      <c r="O37" s="202"/>
      <c r="P37" s="199"/>
      <c r="Q37" s="201"/>
      <c r="R37" s="193"/>
      <c r="S37" s="193"/>
      <c r="T37" s="193"/>
      <c r="U37" s="193"/>
      <c r="V37" s="175"/>
      <c r="W37" s="176" t="str">
        <f>PROPER(IF(Q37&gt;0,'[2]Sof Airbus'!$A$41,""))</f>
        <v/>
      </c>
      <c r="X37" s="177" t="str">
        <f>IF(Q37&gt;0,'[2]Sof Airbus'!D41,"")</f>
        <v/>
      </c>
      <c r="Y37" s="179"/>
      <c r="Z37" s="176" t="str">
        <f t="shared" si="3"/>
        <v/>
      </c>
      <c r="AA37" s="177" t="str">
        <f t="shared" si="0"/>
        <v/>
      </c>
      <c r="AB37" s="180"/>
      <c r="AC37" s="193"/>
      <c r="AD37" s="194"/>
      <c r="AE37" s="134"/>
    </row>
    <row r="38" spans="1:31" ht="24.95" customHeight="1" thickBot="1" x14ac:dyDescent="0.25">
      <c r="A38" s="209"/>
      <c r="B38" s="201"/>
      <c r="C38" s="193"/>
      <c r="D38" s="193"/>
      <c r="E38" s="193"/>
      <c r="F38" s="193"/>
      <c r="G38" s="175"/>
      <c r="H38" s="176" t="str">
        <f>PROPER(IF(B38&gt;0,'[2]Sof Airbus'!$A$39,""))</f>
        <v/>
      </c>
      <c r="I38" s="177" t="str">
        <f>IF(B38&gt;0,'[2]Sof Airbus'!D39,"")</f>
        <v/>
      </c>
      <c r="J38" s="178"/>
      <c r="K38" s="176" t="str">
        <f t="shared" si="1"/>
        <v/>
      </c>
      <c r="L38" s="177" t="str">
        <f t="shared" si="2"/>
        <v/>
      </c>
      <c r="M38" s="145"/>
      <c r="N38" s="193"/>
      <c r="O38" s="202"/>
      <c r="P38" s="199"/>
      <c r="Q38" s="201"/>
      <c r="R38" s="193"/>
      <c r="S38" s="193"/>
      <c r="T38" s="193"/>
      <c r="U38" s="193"/>
      <c r="V38" s="175"/>
      <c r="W38" s="176" t="str">
        <f>PROPER(IF(Q38&gt;0,'[2]Sof Airbus'!$A$41,""))</f>
        <v/>
      </c>
      <c r="X38" s="177" t="str">
        <f>IF(Q38&gt;0,'[2]Sof Airbus'!D41,"")</f>
        <v/>
      </c>
      <c r="Y38" s="179"/>
      <c r="Z38" s="176" t="str">
        <f t="shared" si="3"/>
        <v/>
      </c>
      <c r="AA38" s="177" t="str">
        <f t="shared" si="0"/>
        <v/>
      </c>
      <c r="AB38" s="180"/>
      <c r="AC38" s="193"/>
      <c r="AD38" s="194"/>
      <c r="AE38" s="134"/>
    </row>
    <row r="39" spans="1:31" ht="24.95" customHeight="1" thickBot="1" x14ac:dyDescent="0.25">
      <c r="A39" s="199" t="s">
        <v>135</v>
      </c>
      <c r="B39" s="201"/>
      <c r="C39" s="193"/>
      <c r="D39" s="193"/>
      <c r="E39" s="193"/>
      <c r="F39" s="193"/>
      <c r="G39" s="175"/>
      <c r="H39" s="176" t="str">
        <f>PROPER(IF(B39&gt;0,'[2]Sof Airbus'!$A$39,""))</f>
        <v/>
      </c>
      <c r="I39" s="177" t="str">
        <f>IF(B39&gt;0,'[2]Sof Airbus'!D39,"")</f>
        <v/>
      </c>
      <c r="J39" s="178"/>
      <c r="K39" s="176" t="str">
        <f t="shared" si="1"/>
        <v/>
      </c>
      <c r="L39" s="177" t="str">
        <f t="shared" si="2"/>
        <v/>
      </c>
      <c r="M39" s="145"/>
      <c r="N39" s="193"/>
      <c r="O39" s="202"/>
      <c r="P39" s="199" t="s">
        <v>135</v>
      </c>
      <c r="Q39" s="201"/>
      <c r="R39" s="193"/>
      <c r="S39" s="193"/>
      <c r="T39" s="193"/>
      <c r="U39" s="193"/>
      <c r="V39" s="175"/>
      <c r="W39" s="176" t="str">
        <f>PROPER(IF(Q39&gt;0,'[2]Sof Airbus'!$A$41,""))</f>
        <v/>
      </c>
      <c r="X39" s="177" t="str">
        <f>IF(Q39&gt;0,'[2]Sof Airbus'!D41,"")</f>
        <v/>
      </c>
      <c r="Y39" s="179"/>
      <c r="Z39" s="176" t="str">
        <f t="shared" si="3"/>
        <v/>
      </c>
      <c r="AA39" s="177" t="str">
        <f t="shared" si="0"/>
        <v/>
      </c>
      <c r="AB39" s="180"/>
      <c r="AC39" s="193"/>
      <c r="AD39" s="194"/>
      <c r="AE39" s="134"/>
    </row>
    <row r="40" spans="1:31" ht="24.95" customHeight="1" thickBot="1" x14ac:dyDescent="0.25">
      <c r="A40" s="199"/>
      <c r="B40" s="201"/>
      <c r="C40" s="193"/>
      <c r="D40" s="193"/>
      <c r="E40" s="193"/>
      <c r="F40" s="193"/>
      <c r="G40" s="175"/>
      <c r="H40" s="176" t="str">
        <f>PROPER(IF(B40&gt;0,'[2]Sof Airbus'!$A$39,""))</f>
        <v/>
      </c>
      <c r="I40" s="177" t="str">
        <f>IF(B40&gt;0,'[2]Sof Airbus'!D39,"")</f>
        <v/>
      </c>
      <c r="J40" s="178"/>
      <c r="K40" s="176" t="str">
        <f t="shared" si="1"/>
        <v/>
      </c>
      <c r="L40" s="177" t="str">
        <f t="shared" si="2"/>
        <v/>
      </c>
      <c r="M40" s="145"/>
      <c r="N40" s="193"/>
      <c r="O40" s="202"/>
      <c r="P40" s="199"/>
      <c r="Q40" s="201"/>
      <c r="R40" s="193"/>
      <c r="S40" s="193"/>
      <c r="T40" s="193"/>
      <c r="U40" s="193"/>
      <c r="V40" s="175"/>
      <c r="W40" s="176" t="str">
        <f>PROPER(IF(Q40&gt;0,'[2]Sof Airbus'!$A$41,""))</f>
        <v/>
      </c>
      <c r="X40" s="177" t="str">
        <f>IF(Q40&gt;0,'[2]Sof Airbus'!D41,"")</f>
        <v/>
      </c>
      <c r="Y40" s="179"/>
      <c r="Z40" s="176" t="str">
        <f t="shared" si="3"/>
        <v/>
      </c>
      <c r="AA40" s="177" t="str">
        <f t="shared" si="0"/>
        <v/>
      </c>
      <c r="AB40" s="180"/>
      <c r="AC40" s="193"/>
      <c r="AD40" s="194"/>
      <c r="AE40" s="134"/>
    </row>
    <row r="41" spans="1:31" ht="24.95" customHeight="1" thickBot="1" x14ac:dyDescent="0.25">
      <c r="A41" s="199"/>
      <c r="B41" s="201"/>
      <c r="C41" s="193"/>
      <c r="D41" s="193"/>
      <c r="E41" s="193"/>
      <c r="F41" s="193"/>
      <c r="G41" s="175"/>
      <c r="H41" s="176" t="str">
        <f>PROPER(IF(B41&gt;0,'[2]Sof Airbus'!$A$39,""))</f>
        <v/>
      </c>
      <c r="I41" s="177" t="str">
        <f>IF(B41&gt;0,'[2]Sof Airbus'!D39,"")</f>
        <v/>
      </c>
      <c r="J41" s="178"/>
      <c r="K41" s="176" t="str">
        <f t="shared" si="1"/>
        <v/>
      </c>
      <c r="L41" s="177" t="str">
        <f t="shared" si="2"/>
        <v/>
      </c>
      <c r="M41" s="145"/>
      <c r="N41" s="193"/>
      <c r="O41" s="202"/>
      <c r="P41" s="199"/>
      <c r="Q41" s="201"/>
      <c r="R41" s="193"/>
      <c r="S41" s="193"/>
      <c r="T41" s="193"/>
      <c r="U41" s="193"/>
      <c r="V41" s="175"/>
      <c r="W41" s="176" t="str">
        <f>PROPER(IF(Q41&gt;0,'[2]Sof Airbus'!$A$41,""))</f>
        <v/>
      </c>
      <c r="X41" s="177" t="str">
        <f>IF(Q41&gt;0,'[2]Sof Airbus'!D41,"")</f>
        <v/>
      </c>
      <c r="Y41" s="179"/>
      <c r="Z41" s="176" t="str">
        <f t="shared" si="3"/>
        <v/>
      </c>
      <c r="AA41" s="177" t="str">
        <f t="shared" si="0"/>
        <v/>
      </c>
      <c r="AB41" s="180"/>
      <c r="AC41" s="193"/>
      <c r="AD41" s="194"/>
      <c r="AE41" s="134"/>
    </row>
    <row r="42" spans="1:31" ht="24.95" customHeight="1" thickBot="1" x14ac:dyDescent="0.25">
      <c r="A42" s="199"/>
      <c r="B42" s="201"/>
      <c r="C42" s="193"/>
      <c r="D42" s="193"/>
      <c r="E42" s="193"/>
      <c r="F42" s="193"/>
      <c r="G42" s="175"/>
      <c r="H42" s="176" t="str">
        <f>PROPER(IF(B42&gt;0,'[2]Sof Airbus'!$A$39,""))</f>
        <v/>
      </c>
      <c r="I42" s="177" t="str">
        <f>IF(B42&gt;0,'[2]Sof Airbus'!D39,"")</f>
        <v/>
      </c>
      <c r="J42" s="178"/>
      <c r="K42" s="176" t="str">
        <f t="shared" si="1"/>
        <v/>
      </c>
      <c r="L42" s="177" t="str">
        <f t="shared" si="2"/>
        <v/>
      </c>
      <c r="M42" s="145"/>
      <c r="N42" s="193"/>
      <c r="O42" s="202"/>
      <c r="P42" s="199"/>
      <c r="Q42" s="201"/>
      <c r="R42" s="193"/>
      <c r="S42" s="193"/>
      <c r="T42" s="193"/>
      <c r="U42" s="193"/>
      <c r="V42" s="175"/>
      <c r="W42" s="176" t="str">
        <f>PROPER(IF(Q42&gt;0,'[2]Sof Airbus'!$A$41,""))</f>
        <v/>
      </c>
      <c r="X42" s="177" t="str">
        <f>IF(Q42&gt;0,'[2]Sof Airbus'!D41,"")</f>
        <v/>
      </c>
      <c r="Y42" s="179"/>
      <c r="Z42" s="176" t="str">
        <f t="shared" si="3"/>
        <v/>
      </c>
      <c r="AA42" s="177" t="str">
        <f t="shared" si="0"/>
        <v/>
      </c>
      <c r="AB42" s="180"/>
      <c r="AC42" s="193"/>
      <c r="AD42" s="194"/>
      <c r="AE42" s="134"/>
    </row>
    <row r="43" spans="1:31" ht="24.95" customHeight="1" thickBot="1" x14ac:dyDescent="0.25">
      <c r="A43" s="199"/>
      <c r="B43" s="201"/>
      <c r="C43" s="193"/>
      <c r="D43" s="193"/>
      <c r="E43" s="193"/>
      <c r="F43" s="193"/>
      <c r="G43" s="175"/>
      <c r="H43" s="176" t="str">
        <f>PROPER(IF(B43&gt;0,'[2]Sof Airbus'!$A$39,""))</f>
        <v/>
      </c>
      <c r="I43" s="177" t="str">
        <f>IF(B43&gt;0,'[2]Sof Airbus'!D39,"")</f>
        <v/>
      </c>
      <c r="J43" s="178"/>
      <c r="K43" s="176" t="str">
        <f t="shared" si="1"/>
        <v/>
      </c>
      <c r="L43" s="177" t="str">
        <f t="shared" si="2"/>
        <v/>
      </c>
      <c r="M43" s="145"/>
      <c r="N43" s="193"/>
      <c r="O43" s="202"/>
      <c r="P43" s="199"/>
      <c r="Q43" s="201"/>
      <c r="R43" s="193"/>
      <c r="S43" s="193"/>
      <c r="T43" s="193"/>
      <c r="U43" s="193"/>
      <c r="V43" s="175"/>
      <c r="W43" s="176" t="str">
        <f>PROPER(IF(Q43&gt;0,'[2]Sof Airbus'!$A$41,""))</f>
        <v/>
      </c>
      <c r="X43" s="177" t="str">
        <f>IF(Q43&gt;0,'[2]Sof Airbus'!D41,"")</f>
        <v/>
      </c>
      <c r="Y43" s="179"/>
      <c r="Z43" s="176" t="str">
        <f t="shared" si="3"/>
        <v/>
      </c>
      <c r="AA43" s="177" t="str">
        <f t="shared" si="0"/>
        <v/>
      </c>
      <c r="AB43" s="180"/>
      <c r="AC43" s="193"/>
      <c r="AD43" s="194"/>
      <c r="AE43" s="134"/>
    </row>
    <row r="44" spans="1:31" ht="24.95" customHeight="1" thickBot="1" x14ac:dyDescent="0.25">
      <c r="A44" s="199"/>
      <c r="B44" s="201"/>
      <c r="C44" s="193"/>
      <c r="D44" s="193"/>
      <c r="E44" s="193"/>
      <c r="F44" s="193"/>
      <c r="G44" s="175"/>
      <c r="H44" s="176" t="str">
        <f>PROPER(IF(B44&gt;0,'[2]Sof Airbus'!$A$39,""))</f>
        <v/>
      </c>
      <c r="I44" s="177" t="str">
        <f>IF(B44&gt;0,'[2]Sof Airbus'!D39,"")</f>
        <v/>
      </c>
      <c r="J44" s="178"/>
      <c r="K44" s="176" t="str">
        <f t="shared" si="1"/>
        <v/>
      </c>
      <c r="L44" s="177" t="str">
        <f t="shared" si="2"/>
        <v/>
      </c>
      <c r="M44" s="145"/>
      <c r="N44" s="193"/>
      <c r="O44" s="202"/>
      <c r="P44" s="199"/>
      <c r="Q44" s="201"/>
      <c r="R44" s="193"/>
      <c r="S44" s="193"/>
      <c r="T44" s="193"/>
      <c r="U44" s="193"/>
      <c r="V44" s="175"/>
      <c r="W44" s="176" t="str">
        <f>PROPER(IF(Q44&gt;0,'[2]Sof Airbus'!$A$41,""))</f>
        <v/>
      </c>
      <c r="X44" s="177" t="str">
        <f>IF(Q44&gt;0,'[2]Sof Airbus'!D41,"")</f>
        <v/>
      </c>
      <c r="Y44" s="179"/>
      <c r="Z44" s="176" t="str">
        <f t="shared" si="3"/>
        <v/>
      </c>
      <c r="AA44" s="177" t="str">
        <f t="shared" si="0"/>
        <v/>
      </c>
      <c r="AB44" s="180"/>
      <c r="AC44" s="193"/>
      <c r="AD44" s="194"/>
      <c r="AE44" s="134"/>
    </row>
    <row r="45" spans="1:31" ht="24.95" customHeight="1" thickBot="1" x14ac:dyDescent="0.25">
      <c r="A45" s="199"/>
      <c r="B45" s="201"/>
      <c r="C45" s="193"/>
      <c r="D45" s="193"/>
      <c r="E45" s="193"/>
      <c r="F45" s="193"/>
      <c r="G45" s="175"/>
      <c r="H45" s="176" t="str">
        <f>PROPER(IF(B45&gt;0,'[2]Sof Airbus'!$A$39,""))</f>
        <v/>
      </c>
      <c r="I45" s="177" t="str">
        <f>IF(B45&gt;0,'[2]Sof Airbus'!D39,"")</f>
        <v/>
      </c>
      <c r="J45" s="178"/>
      <c r="K45" s="176" t="str">
        <f t="shared" si="1"/>
        <v/>
      </c>
      <c r="L45" s="177" t="str">
        <f t="shared" si="2"/>
        <v/>
      </c>
      <c r="M45" s="145"/>
      <c r="N45" s="193"/>
      <c r="O45" s="202"/>
      <c r="P45" s="199"/>
      <c r="Q45" s="201"/>
      <c r="R45" s="193"/>
      <c r="S45" s="193"/>
      <c r="T45" s="193"/>
      <c r="U45" s="193"/>
      <c r="V45" s="175"/>
      <c r="W45" s="176" t="str">
        <f>PROPER(IF(Q45&gt;0,'[2]Sof Airbus'!$A$41,""))</f>
        <v/>
      </c>
      <c r="X45" s="177" t="str">
        <f>IF(Q45&gt;0,'[2]Sof Airbus'!D41,"")</f>
        <v/>
      </c>
      <c r="Y45" s="179"/>
      <c r="Z45" s="176" t="str">
        <f t="shared" si="3"/>
        <v/>
      </c>
      <c r="AA45" s="177" t="str">
        <f t="shared" si="0"/>
        <v/>
      </c>
      <c r="AB45" s="180"/>
      <c r="AC45" s="193"/>
      <c r="AD45" s="194"/>
      <c r="AE45" s="134"/>
    </row>
    <row r="46" spans="1:31" ht="24.95" customHeight="1" thickBot="1" x14ac:dyDescent="0.25">
      <c r="A46" s="199"/>
      <c r="B46" s="200"/>
      <c r="C46" s="201"/>
      <c r="D46" s="193"/>
      <c r="E46" s="193"/>
      <c r="F46" s="193"/>
      <c r="G46" s="181"/>
      <c r="H46" s="176" t="str">
        <f>PROPER(IF(B46&gt;0,'[2]Sof Airbus'!$A$39,""))</f>
        <v/>
      </c>
      <c r="I46" s="177" t="str">
        <f>IF(B46&gt;0,'[2]Sof Airbus'!D39,"")</f>
        <v/>
      </c>
      <c r="J46" s="178"/>
      <c r="K46" s="176" t="str">
        <f t="shared" si="1"/>
        <v/>
      </c>
      <c r="L46" s="177" t="str">
        <f t="shared" si="2"/>
        <v/>
      </c>
      <c r="M46" s="145"/>
      <c r="N46" s="193"/>
      <c r="O46" s="202"/>
      <c r="P46" s="199"/>
      <c r="Q46" s="201"/>
      <c r="R46" s="193"/>
      <c r="S46" s="193"/>
      <c r="T46" s="193"/>
      <c r="U46" s="193"/>
      <c r="V46" s="175"/>
      <c r="W46" s="176" t="str">
        <f>PROPER(IF(Q46&gt;0,'[2]Sof Airbus'!$A$41,""))</f>
        <v/>
      </c>
      <c r="X46" s="177" t="str">
        <f>IF(Q46&gt;0,'[2]Sof Airbus'!D41,"")</f>
        <v/>
      </c>
      <c r="Y46" s="179"/>
      <c r="Z46" s="176" t="str">
        <f t="shared" si="3"/>
        <v/>
      </c>
      <c r="AA46" s="177" t="str">
        <f t="shared" si="0"/>
        <v/>
      </c>
      <c r="AB46" s="180"/>
      <c r="AC46" s="193"/>
      <c r="AD46" s="194"/>
      <c r="AE46" s="134"/>
    </row>
    <row r="47" spans="1:31" ht="24.95" customHeight="1" thickBot="1" x14ac:dyDescent="0.25">
      <c r="A47" s="199"/>
      <c r="B47" s="201"/>
      <c r="C47" s="193"/>
      <c r="D47" s="193"/>
      <c r="E47" s="193"/>
      <c r="F47" s="193"/>
      <c r="G47" s="175"/>
      <c r="H47" s="176" t="str">
        <f>PROPER(IF(B47&gt;0,'[2]Sof Airbus'!$A$39,""))</f>
        <v/>
      </c>
      <c r="I47" s="177" t="str">
        <f>IF(B47&gt;0,'[2]Sof Airbus'!D39,"")</f>
        <v/>
      </c>
      <c r="J47" s="178"/>
      <c r="K47" s="176" t="str">
        <f t="shared" si="1"/>
        <v/>
      </c>
      <c r="L47" s="177" t="str">
        <f t="shared" si="2"/>
        <v/>
      </c>
      <c r="M47" s="145"/>
      <c r="N47" s="193"/>
      <c r="O47" s="202"/>
      <c r="P47" s="199"/>
      <c r="Q47" s="201"/>
      <c r="R47" s="193"/>
      <c r="S47" s="193"/>
      <c r="T47" s="193"/>
      <c r="U47" s="193"/>
      <c r="V47" s="175"/>
      <c r="W47" s="176" t="str">
        <f>PROPER(IF(Q47&gt;0,'[2]Sof Airbus'!$A$41,""))</f>
        <v/>
      </c>
      <c r="X47" s="177" t="str">
        <f>IF(Q47&gt;0,'[2]Sof Airbus'!D41,"")</f>
        <v/>
      </c>
      <c r="Y47" s="179"/>
      <c r="Z47" s="176" t="str">
        <f t="shared" si="3"/>
        <v/>
      </c>
      <c r="AA47" s="177" t="str">
        <f t="shared" si="0"/>
        <v/>
      </c>
      <c r="AB47" s="180"/>
      <c r="AC47" s="193"/>
      <c r="AD47" s="194"/>
      <c r="AE47" s="134"/>
    </row>
    <row r="48" spans="1:31" ht="24.95" customHeight="1" thickBot="1" x14ac:dyDescent="0.25">
      <c r="A48" s="199"/>
      <c r="B48" s="201"/>
      <c r="C48" s="193"/>
      <c r="D48" s="193"/>
      <c r="E48" s="193"/>
      <c r="F48" s="193"/>
      <c r="G48" s="175"/>
      <c r="H48" s="176" t="str">
        <f>PROPER(IF(B48&gt;0,'[2]Sof Airbus'!$A$39,""))</f>
        <v/>
      </c>
      <c r="I48" s="177" t="str">
        <f>IF(B48&gt;0,'[2]Sof Airbus'!D39,"")</f>
        <v/>
      </c>
      <c r="J48" s="178"/>
      <c r="K48" s="176" t="str">
        <f t="shared" si="1"/>
        <v/>
      </c>
      <c r="L48" s="177" t="str">
        <f t="shared" si="2"/>
        <v/>
      </c>
      <c r="M48" s="145"/>
      <c r="N48" s="193"/>
      <c r="O48" s="202"/>
      <c r="P48" s="199"/>
      <c r="Q48" s="201"/>
      <c r="R48" s="193"/>
      <c r="S48" s="193"/>
      <c r="T48" s="193"/>
      <c r="U48" s="193"/>
      <c r="V48" s="175"/>
      <c r="W48" s="176" t="str">
        <f>PROPER(IF(Q48&gt;0,'[2]Sof Airbus'!$A$41,""))</f>
        <v/>
      </c>
      <c r="X48" s="177" t="str">
        <f>IF(Q48&gt;0,'[2]Sof Airbus'!D41,"")</f>
        <v/>
      </c>
      <c r="Y48" s="179"/>
      <c r="Z48" s="176" t="str">
        <f t="shared" si="3"/>
        <v/>
      </c>
      <c r="AA48" s="177" t="str">
        <f t="shared" si="0"/>
        <v/>
      </c>
      <c r="AB48" s="180"/>
      <c r="AC48" s="193"/>
      <c r="AD48" s="194"/>
      <c r="AE48" s="134"/>
    </row>
    <row r="49" spans="1:31" ht="24.95" customHeight="1" thickBot="1" x14ac:dyDescent="0.25">
      <c r="A49" s="199"/>
      <c r="B49" s="200"/>
      <c r="C49" s="201"/>
      <c r="D49" s="193"/>
      <c r="E49" s="193"/>
      <c r="F49" s="193"/>
      <c r="G49" s="181"/>
      <c r="H49" s="176" t="str">
        <f>PROPER(IF(B49&gt;0,'[2]Sof Airbus'!$A$39,""))</f>
        <v/>
      </c>
      <c r="I49" s="177" t="str">
        <f>IF(B49&gt;0,'[2]Sof Airbus'!D39,"")</f>
        <v/>
      </c>
      <c r="J49" s="178"/>
      <c r="K49" s="176" t="str">
        <f t="shared" si="1"/>
        <v/>
      </c>
      <c r="L49" s="177" t="str">
        <f t="shared" si="2"/>
        <v/>
      </c>
      <c r="M49" s="145"/>
      <c r="N49" s="193"/>
      <c r="O49" s="202"/>
      <c r="P49" s="199"/>
      <c r="Q49" s="201"/>
      <c r="R49" s="193"/>
      <c r="S49" s="193"/>
      <c r="T49" s="193"/>
      <c r="U49" s="193"/>
      <c r="V49" s="175"/>
      <c r="W49" s="176" t="str">
        <f>PROPER(IF(Q49&gt;0,'[2]Sof Airbus'!$A$41,""))</f>
        <v/>
      </c>
      <c r="X49" s="177" t="str">
        <f>IF(Q49&gt;0,'[2]Sof Airbus'!D41,"")</f>
        <v/>
      </c>
      <c r="Y49" s="179"/>
      <c r="Z49" s="176" t="str">
        <f t="shared" si="3"/>
        <v/>
      </c>
      <c r="AA49" s="177" t="str">
        <f t="shared" si="0"/>
        <v/>
      </c>
      <c r="AB49" s="180"/>
      <c r="AC49" s="193"/>
      <c r="AD49" s="194"/>
      <c r="AE49" s="134"/>
    </row>
    <row r="50" spans="1:31" ht="24.95" customHeight="1" thickBot="1" x14ac:dyDescent="0.25">
      <c r="A50" s="199"/>
      <c r="B50" s="200"/>
      <c r="C50" s="201"/>
      <c r="D50" s="193"/>
      <c r="E50" s="193"/>
      <c r="F50" s="193"/>
      <c r="G50" s="181"/>
      <c r="H50" s="176" t="str">
        <f>PROPER(IF(B50&gt;0,'[2]Sof Airbus'!$A$39,""))</f>
        <v/>
      </c>
      <c r="I50" s="177" t="str">
        <f>IF(B50&gt;0,'[2]Sof Airbus'!D39,"")</f>
        <v/>
      </c>
      <c r="J50" s="178"/>
      <c r="K50" s="176" t="str">
        <f t="shared" si="1"/>
        <v/>
      </c>
      <c r="L50" s="177" t="str">
        <f t="shared" si="2"/>
        <v/>
      </c>
      <c r="M50" s="145"/>
      <c r="N50" s="193"/>
      <c r="O50" s="202"/>
      <c r="P50" s="199"/>
      <c r="Q50" s="201"/>
      <c r="R50" s="193"/>
      <c r="S50" s="193"/>
      <c r="T50" s="193"/>
      <c r="U50" s="193"/>
      <c r="V50" s="175"/>
      <c r="W50" s="176" t="str">
        <f>PROPER(IF(Q50&gt;0,'[2]Sof Airbus'!$A$41,""))</f>
        <v/>
      </c>
      <c r="X50" s="177" t="str">
        <f>IF(Q50&gt;0,'[2]Sof Airbus'!D41,"")</f>
        <v/>
      </c>
      <c r="Y50" s="179"/>
      <c r="Z50" s="176" t="str">
        <f t="shared" si="3"/>
        <v/>
      </c>
      <c r="AA50" s="177" t="str">
        <f t="shared" si="0"/>
        <v/>
      </c>
      <c r="AB50" s="180"/>
      <c r="AC50" s="193"/>
      <c r="AD50" s="194"/>
      <c r="AE50" s="134"/>
    </row>
    <row r="51" spans="1:31" ht="24.95" customHeight="1" thickBot="1" x14ac:dyDescent="0.25">
      <c r="A51" s="199" t="s">
        <v>136</v>
      </c>
      <c r="B51" s="200" t="s">
        <v>137</v>
      </c>
      <c r="C51" s="201"/>
      <c r="D51" s="193"/>
      <c r="E51" s="193"/>
      <c r="F51" s="193"/>
      <c r="G51" s="181"/>
      <c r="H51" s="176" t="str">
        <f>PROPER(IF(B51&gt;0,'[2]Sof Airbus'!$A$39,""))</f>
        <v/>
      </c>
      <c r="I51" s="177">
        <f>IF(B51&gt;0,'[2]Sof Airbus'!D39,"")</f>
        <v>0</v>
      </c>
      <c r="J51" s="178"/>
      <c r="K51" s="176" t="str">
        <f t="shared" si="1"/>
        <v/>
      </c>
      <c r="L51" s="177">
        <f t="shared" si="2"/>
        <v>0</v>
      </c>
      <c r="M51" s="145"/>
      <c r="N51" s="193" t="s">
        <v>138</v>
      </c>
      <c r="O51" s="202"/>
      <c r="P51" s="199" t="s">
        <v>136</v>
      </c>
      <c r="Q51" s="201"/>
      <c r="R51" s="193"/>
      <c r="S51" s="193"/>
      <c r="T51" s="193"/>
      <c r="U51" s="193"/>
      <c r="V51" s="175"/>
      <c r="W51" s="176" t="str">
        <f>PROPER(IF(Q51&gt;0,'[2]Sof Airbus'!$A$41,""))</f>
        <v/>
      </c>
      <c r="X51" s="177" t="str">
        <f>IF(Q51&gt;0,'[2]Sof Airbus'!D41,"")</f>
        <v/>
      </c>
      <c r="Y51" s="179"/>
      <c r="Z51" s="176" t="str">
        <f t="shared" si="3"/>
        <v/>
      </c>
      <c r="AA51" s="177" t="str">
        <f t="shared" si="0"/>
        <v/>
      </c>
      <c r="AB51" s="180"/>
      <c r="AC51" s="193"/>
      <c r="AD51" s="194"/>
      <c r="AE51" s="134"/>
    </row>
    <row r="52" spans="1:31" ht="24.95" customHeight="1" thickBot="1" x14ac:dyDescent="0.25">
      <c r="A52" s="199"/>
      <c r="B52" s="195"/>
      <c r="C52" s="196"/>
      <c r="D52" s="196"/>
      <c r="E52" s="196"/>
      <c r="F52" s="196"/>
      <c r="G52" s="182"/>
      <c r="H52" s="183" t="str">
        <f>PROPER(IF(B52&gt;0,'[2]Sof Airbus'!$A$39,""))</f>
        <v/>
      </c>
      <c r="I52" s="184" t="str">
        <f>IF(B52&gt;0,'[2]Sof Airbus'!D39,"")</f>
        <v/>
      </c>
      <c r="J52" s="185"/>
      <c r="K52" s="183" t="str">
        <f>PROPER(H52)</f>
        <v/>
      </c>
      <c r="L52" s="184" t="str">
        <f>I52</f>
        <v/>
      </c>
      <c r="M52" s="186"/>
      <c r="N52" s="196"/>
      <c r="O52" s="197"/>
      <c r="P52" s="199"/>
      <c r="Q52" s="195"/>
      <c r="R52" s="196"/>
      <c r="S52" s="196"/>
      <c r="T52" s="196"/>
      <c r="U52" s="196"/>
      <c r="V52" s="182"/>
      <c r="W52" s="183" t="str">
        <f>PROPER(IF(Q52&gt;0,'[2]Sof Airbus'!$A$41,""))</f>
        <v/>
      </c>
      <c r="X52" s="184" t="str">
        <f>IF(Q52&gt;0,'[2]Sof Airbus'!D41,"")</f>
        <v/>
      </c>
      <c r="Y52" s="187"/>
      <c r="Z52" s="183" t="str">
        <f>PROPER(W52)</f>
        <v/>
      </c>
      <c r="AA52" s="184" t="str">
        <f t="shared" si="0"/>
        <v/>
      </c>
      <c r="AB52" s="188"/>
      <c r="AC52" s="196"/>
      <c r="AD52" s="198"/>
      <c r="AE52" s="134"/>
    </row>
    <row r="53" spans="1:31" x14ac:dyDescent="0.2">
      <c r="A53" s="134"/>
      <c r="B53" s="134"/>
      <c r="C53" s="134"/>
      <c r="D53" s="134"/>
      <c r="E53" s="134"/>
      <c r="F53" s="134"/>
      <c r="G53" s="134"/>
      <c r="H53" s="134"/>
      <c r="I53" s="189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</row>
    <row r="54" spans="1:31" x14ac:dyDescent="0.2">
      <c r="A54" s="134"/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34"/>
    </row>
    <row r="55" spans="1:31" x14ac:dyDescent="0.2">
      <c r="A55" s="134"/>
      <c r="B55" s="190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34"/>
    </row>
    <row r="56" spans="1:31" x14ac:dyDescent="0.2">
      <c r="A56" s="134"/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34"/>
    </row>
    <row r="57" spans="1:31" x14ac:dyDescent="0.2">
      <c r="A57" s="134"/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34"/>
    </row>
    <row r="58" spans="1:31" x14ac:dyDescent="0.2">
      <c r="A58" s="134"/>
      <c r="B58" s="19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34"/>
    </row>
    <row r="59" spans="1:31" x14ac:dyDescent="0.2">
      <c r="B59" s="191"/>
      <c r="C59" s="191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1"/>
    </row>
    <row r="60" spans="1:31" x14ac:dyDescent="0.2">
      <c r="B60" s="191"/>
      <c r="C60" s="191"/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1"/>
    </row>
  </sheetData>
  <sheetProtection sheet="1" objects="1" scenarios="1" formatCells="0" formatColumns="0" formatRows="0" insertColumns="0" insertRows="0" insertHyperlinks="0" deleteColumns="0" deleteRows="0"/>
  <mergeCells count="234">
    <mergeCell ref="B3:AD3"/>
    <mergeCell ref="E6:H6"/>
    <mergeCell ref="M6:S6"/>
    <mergeCell ref="E8:F8"/>
    <mergeCell ref="B11:D11"/>
    <mergeCell ref="E11:H11"/>
    <mergeCell ref="L11:N11"/>
    <mergeCell ref="X11:Z11"/>
    <mergeCell ref="AA11:AD11"/>
    <mergeCell ref="B12:D12"/>
    <mergeCell ref="L12:N12"/>
    <mergeCell ref="O12:S12"/>
    <mergeCell ref="X12:Z12"/>
    <mergeCell ref="AB12:AC12"/>
    <mergeCell ref="B13:D13"/>
    <mergeCell ref="L13:N13"/>
    <mergeCell ref="P13:Q13"/>
    <mergeCell ref="X13:Z13"/>
    <mergeCell ref="AB13:AC13"/>
    <mergeCell ref="B16:D16"/>
    <mergeCell ref="E16:H16"/>
    <mergeCell ref="L16:N16"/>
    <mergeCell ref="O16:S16"/>
    <mergeCell ref="X16:Z16"/>
    <mergeCell ref="AA16:AD16"/>
    <mergeCell ref="B14:D14"/>
    <mergeCell ref="L14:N14"/>
    <mergeCell ref="O14:S14"/>
    <mergeCell ref="X14:Z14"/>
    <mergeCell ref="AB14:AC14"/>
    <mergeCell ref="B15:D15"/>
    <mergeCell ref="L15:N15"/>
    <mergeCell ref="O15:S15"/>
    <mergeCell ref="X15:Z15"/>
    <mergeCell ref="B19:D19"/>
    <mergeCell ref="L19:N19"/>
    <mergeCell ref="O19:S19"/>
    <mergeCell ref="X19:Z19"/>
    <mergeCell ref="AB19:AC19"/>
    <mergeCell ref="B22:AD22"/>
    <mergeCell ref="B17:D17"/>
    <mergeCell ref="L17:N17"/>
    <mergeCell ref="P17:Q17"/>
    <mergeCell ref="X17:Z17"/>
    <mergeCell ref="B18:D18"/>
    <mergeCell ref="L18:N18"/>
    <mergeCell ref="O18:S18"/>
    <mergeCell ref="X18:Z18"/>
    <mergeCell ref="A23:O23"/>
    <mergeCell ref="P23:AD23"/>
    <mergeCell ref="B24:C24"/>
    <mergeCell ref="D24:F24"/>
    <mergeCell ref="H24:J24"/>
    <mergeCell ref="K24:M24"/>
    <mergeCell ref="N24:O24"/>
    <mergeCell ref="Q24:R24"/>
    <mergeCell ref="S24:U24"/>
    <mergeCell ref="W24:Y24"/>
    <mergeCell ref="B26:C26"/>
    <mergeCell ref="D26:F26"/>
    <mergeCell ref="N26:O26"/>
    <mergeCell ref="Q26:R26"/>
    <mergeCell ref="S26:U26"/>
    <mergeCell ref="AC26:AD26"/>
    <mergeCell ref="Z24:AB24"/>
    <mergeCell ref="AC24:AD24"/>
    <mergeCell ref="A25:A38"/>
    <mergeCell ref="B25:C25"/>
    <mergeCell ref="D25:F25"/>
    <mergeCell ref="N25:O25"/>
    <mergeCell ref="P25:P38"/>
    <mergeCell ref="Q25:R25"/>
    <mergeCell ref="S25:U25"/>
    <mergeCell ref="AC25:AD25"/>
    <mergeCell ref="B28:C28"/>
    <mergeCell ref="D28:F28"/>
    <mergeCell ref="N28:O28"/>
    <mergeCell ref="Q28:R28"/>
    <mergeCell ref="S28:U28"/>
    <mergeCell ref="AC28:AD28"/>
    <mergeCell ref="B27:C27"/>
    <mergeCell ref="D27:F27"/>
    <mergeCell ref="N27:O27"/>
    <mergeCell ref="Q27:R27"/>
    <mergeCell ref="S27:U27"/>
    <mergeCell ref="AC27:AD27"/>
    <mergeCell ref="B30:C30"/>
    <mergeCell ref="D30:F30"/>
    <mergeCell ref="N30:O30"/>
    <mergeCell ref="Q30:R30"/>
    <mergeCell ref="S30:U30"/>
    <mergeCell ref="AC30:AD30"/>
    <mergeCell ref="B29:C29"/>
    <mergeCell ref="D29:F29"/>
    <mergeCell ref="N29:O29"/>
    <mergeCell ref="Q29:R29"/>
    <mergeCell ref="S29:U29"/>
    <mergeCell ref="AC29:AD29"/>
    <mergeCell ref="B32:C32"/>
    <mergeCell ref="D32:F32"/>
    <mergeCell ref="N32:O32"/>
    <mergeCell ref="Q32:R32"/>
    <mergeCell ref="S32:U32"/>
    <mergeCell ref="AC32:AD32"/>
    <mergeCell ref="B31:C31"/>
    <mergeCell ref="D31:F31"/>
    <mergeCell ref="N31:O31"/>
    <mergeCell ref="Q31:R31"/>
    <mergeCell ref="S31:U31"/>
    <mergeCell ref="AC31:AD31"/>
    <mergeCell ref="B34:C34"/>
    <mergeCell ref="D34:F34"/>
    <mergeCell ref="N34:O34"/>
    <mergeCell ref="Q34:R34"/>
    <mergeCell ref="S34:U34"/>
    <mergeCell ref="AC34:AD34"/>
    <mergeCell ref="B33:C33"/>
    <mergeCell ref="D33:F33"/>
    <mergeCell ref="N33:O33"/>
    <mergeCell ref="Q33:R33"/>
    <mergeCell ref="S33:U33"/>
    <mergeCell ref="AC33:AD33"/>
    <mergeCell ref="B36:C36"/>
    <mergeCell ref="D36:F36"/>
    <mergeCell ref="N36:O36"/>
    <mergeCell ref="Q36:R36"/>
    <mergeCell ref="S36:U36"/>
    <mergeCell ref="AC36:AD36"/>
    <mergeCell ref="B35:C35"/>
    <mergeCell ref="D35:F35"/>
    <mergeCell ref="N35:O35"/>
    <mergeCell ref="Q35:R35"/>
    <mergeCell ref="S35:U35"/>
    <mergeCell ref="AC35:AD35"/>
    <mergeCell ref="B38:C38"/>
    <mergeCell ref="D38:F38"/>
    <mergeCell ref="N38:O38"/>
    <mergeCell ref="Q38:R38"/>
    <mergeCell ref="S38:U38"/>
    <mergeCell ref="AC38:AD38"/>
    <mergeCell ref="B37:C37"/>
    <mergeCell ref="D37:F37"/>
    <mergeCell ref="N37:O37"/>
    <mergeCell ref="Q37:R37"/>
    <mergeCell ref="S37:U37"/>
    <mergeCell ref="AC37:AD37"/>
    <mergeCell ref="A39:A50"/>
    <mergeCell ref="B39:C39"/>
    <mergeCell ref="D39:F39"/>
    <mergeCell ref="N39:O39"/>
    <mergeCell ref="P39:P50"/>
    <mergeCell ref="Q39:R39"/>
    <mergeCell ref="B41:C41"/>
    <mergeCell ref="D41:F41"/>
    <mergeCell ref="N41:O41"/>
    <mergeCell ref="Q41:R41"/>
    <mergeCell ref="S41:U41"/>
    <mergeCell ref="AC41:AD41"/>
    <mergeCell ref="B42:C42"/>
    <mergeCell ref="D42:F42"/>
    <mergeCell ref="N42:O42"/>
    <mergeCell ref="Q42:R42"/>
    <mergeCell ref="S42:U42"/>
    <mergeCell ref="AC42:AD42"/>
    <mergeCell ref="S39:U39"/>
    <mergeCell ref="AC39:AD39"/>
    <mergeCell ref="B40:C40"/>
    <mergeCell ref="D40:F40"/>
    <mergeCell ref="N40:O40"/>
    <mergeCell ref="Q40:R40"/>
    <mergeCell ref="S40:U40"/>
    <mergeCell ref="AC40:AD40"/>
    <mergeCell ref="B44:C44"/>
    <mergeCell ref="D44:F44"/>
    <mergeCell ref="N44:O44"/>
    <mergeCell ref="Q44:R44"/>
    <mergeCell ref="S44:U44"/>
    <mergeCell ref="AC44:AD44"/>
    <mergeCell ref="B43:C43"/>
    <mergeCell ref="D43:F43"/>
    <mergeCell ref="N43:O43"/>
    <mergeCell ref="Q43:R43"/>
    <mergeCell ref="S43:U43"/>
    <mergeCell ref="AC43:AD43"/>
    <mergeCell ref="B46:C46"/>
    <mergeCell ref="D46:F46"/>
    <mergeCell ref="N46:O46"/>
    <mergeCell ref="Q46:R46"/>
    <mergeCell ref="S46:U46"/>
    <mergeCell ref="AC46:AD46"/>
    <mergeCell ref="B45:C45"/>
    <mergeCell ref="D45:F45"/>
    <mergeCell ref="N45:O45"/>
    <mergeCell ref="Q45:R45"/>
    <mergeCell ref="S45:U45"/>
    <mergeCell ref="AC45:AD45"/>
    <mergeCell ref="B48:C48"/>
    <mergeCell ref="D48:F48"/>
    <mergeCell ref="N48:O48"/>
    <mergeCell ref="Q48:R48"/>
    <mergeCell ref="S48:U48"/>
    <mergeCell ref="AC48:AD48"/>
    <mergeCell ref="B47:C47"/>
    <mergeCell ref="D47:F47"/>
    <mergeCell ref="N47:O47"/>
    <mergeCell ref="Q47:R47"/>
    <mergeCell ref="S47:U47"/>
    <mergeCell ref="AC47:AD47"/>
    <mergeCell ref="B50:C50"/>
    <mergeCell ref="D50:F50"/>
    <mergeCell ref="N50:O50"/>
    <mergeCell ref="Q50:R50"/>
    <mergeCell ref="S50:U50"/>
    <mergeCell ref="AC50:AD50"/>
    <mergeCell ref="B49:C49"/>
    <mergeCell ref="D49:F49"/>
    <mergeCell ref="N49:O49"/>
    <mergeCell ref="Q49:R49"/>
    <mergeCell ref="S49:U49"/>
    <mergeCell ref="AC49:AD49"/>
    <mergeCell ref="S51:U51"/>
    <mergeCell ref="AC51:AD51"/>
    <mergeCell ref="B52:C52"/>
    <mergeCell ref="D52:F52"/>
    <mergeCell ref="N52:O52"/>
    <mergeCell ref="Q52:R52"/>
    <mergeCell ref="S52:U52"/>
    <mergeCell ref="AC52:AD52"/>
    <mergeCell ref="A51:A52"/>
    <mergeCell ref="B51:C51"/>
    <mergeCell ref="D51:F51"/>
    <mergeCell ref="N51:O51"/>
    <mergeCell ref="P51:P52"/>
    <mergeCell ref="Q51:R51"/>
  </mergeCells>
  <printOptions horizontalCentered="1" verticalCentered="1"/>
  <pageMargins left="0" right="0" top="0" bottom="0" header="0" footer="0"/>
  <pageSetup paperSize="9" scale="48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New D1</vt:lpstr>
      <vt:lpstr>Terminal report</vt:lpstr>
      <vt:lpstr>'New D1'!Zone_d_impression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sletilly</dc:creator>
  <cp:lastModifiedBy>sletilly</cp:lastModifiedBy>
  <dcterms:created xsi:type="dcterms:W3CDTF">2017-01-04T10:22:08Z</dcterms:created>
  <dcterms:modified xsi:type="dcterms:W3CDTF">2017-01-04T10:50:53Z</dcterms:modified>
</cp:coreProperties>
</file>