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tin\Desktop\"/>
    </mc:Choice>
  </mc:AlternateContent>
  <bookViews>
    <workbookView xWindow="0" yWindow="0" windowWidth="13500" windowHeight="9135"/>
  </bookViews>
  <sheets>
    <sheet name="plan de palette" sheetId="1" r:id="rId1"/>
    <sheet name="tableau" sheetId="3" r:id="rId2"/>
  </sheets>
  <externalReferences>
    <externalReference r:id="rId3"/>
  </externalReferences>
  <definedNames>
    <definedName name="CAM">[1]Infos!$H$2:$H$56</definedName>
    <definedName name="Croisé">[1]Infos!$U$2:$U$3</definedName>
    <definedName name="Lignes">[1]Infos!$J$2:$J$20</definedName>
    <definedName name="Palettes">[1]Infos!$N$2:$N$6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3" l="1"/>
  <c r="R3" i="3" l="1"/>
  <c r="S3" i="3"/>
  <c r="T3" i="3"/>
  <c r="U3" i="3"/>
  <c r="V3" i="3"/>
  <c r="W3" i="3"/>
  <c r="X3" i="3"/>
  <c r="R4" i="3"/>
  <c r="S4" i="3"/>
  <c r="T4" i="3"/>
  <c r="U4" i="3"/>
  <c r="V4" i="3"/>
  <c r="W4" i="3"/>
  <c r="X4" i="3"/>
  <c r="R5" i="3"/>
  <c r="S5" i="3"/>
  <c r="T5" i="3"/>
  <c r="U5" i="3"/>
  <c r="V5" i="3"/>
  <c r="W5" i="3"/>
  <c r="X5" i="3"/>
  <c r="R6" i="3"/>
  <c r="S6" i="3"/>
  <c r="T6" i="3"/>
  <c r="U6" i="3"/>
  <c r="V6" i="3"/>
  <c r="W6" i="3"/>
  <c r="X6" i="3"/>
  <c r="R7" i="3"/>
  <c r="S7" i="3"/>
  <c r="T7" i="3"/>
  <c r="U7" i="3"/>
  <c r="V7" i="3"/>
  <c r="W7" i="3"/>
  <c r="X7" i="3"/>
  <c r="R8" i="3"/>
  <c r="S8" i="3"/>
  <c r="T8" i="3"/>
  <c r="U8" i="3"/>
  <c r="V8" i="3"/>
  <c r="W8" i="3"/>
  <c r="X8" i="3"/>
  <c r="R9" i="3"/>
  <c r="S9" i="3"/>
  <c r="T9" i="3"/>
  <c r="U9" i="3"/>
  <c r="V9" i="3"/>
  <c r="W9" i="3"/>
  <c r="X9" i="3"/>
  <c r="R10" i="3"/>
  <c r="S10" i="3"/>
  <c r="T10" i="3"/>
  <c r="U10" i="3"/>
  <c r="V10" i="3"/>
  <c r="W10" i="3"/>
  <c r="X10" i="3"/>
  <c r="R11" i="3"/>
  <c r="S11" i="3"/>
  <c r="T11" i="3"/>
  <c r="U11" i="3"/>
  <c r="V11" i="3"/>
  <c r="W11" i="3"/>
  <c r="X11" i="3"/>
  <c r="R12" i="3"/>
  <c r="S12" i="3"/>
  <c r="T12" i="3"/>
  <c r="U12" i="3"/>
  <c r="V12" i="3"/>
  <c r="W12" i="3"/>
  <c r="X12" i="3"/>
  <c r="R13" i="3"/>
  <c r="S13" i="3"/>
  <c r="T13" i="3"/>
  <c r="U13" i="3"/>
  <c r="V13" i="3"/>
  <c r="W13" i="3"/>
  <c r="X13" i="3"/>
  <c r="R14" i="3"/>
  <c r="S14" i="3"/>
  <c r="T14" i="3"/>
  <c r="U14" i="3"/>
  <c r="V14" i="3"/>
  <c r="W14" i="3"/>
  <c r="X14" i="3"/>
  <c r="R15" i="3"/>
  <c r="S15" i="3"/>
  <c r="T15" i="3"/>
  <c r="U15" i="3"/>
  <c r="V15" i="3"/>
  <c r="W15" i="3"/>
  <c r="X15" i="3"/>
  <c r="R16" i="3"/>
  <c r="S16" i="3"/>
  <c r="T16" i="3"/>
  <c r="U16" i="3"/>
  <c r="V16" i="3"/>
  <c r="W16" i="3"/>
  <c r="X16" i="3"/>
  <c r="R17" i="3"/>
  <c r="S17" i="3"/>
  <c r="T17" i="3"/>
  <c r="U17" i="3"/>
  <c r="V17" i="3"/>
  <c r="W17" i="3"/>
  <c r="X17" i="3"/>
  <c r="R18" i="3"/>
  <c r="S18" i="3"/>
  <c r="T18" i="3"/>
  <c r="U18" i="3"/>
  <c r="V18" i="3"/>
  <c r="W18" i="3"/>
  <c r="X18" i="3"/>
  <c r="R19" i="3"/>
  <c r="S19" i="3"/>
  <c r="T19" i="3"/>
  <c r="U19" i="3"/>
  <c r="V19" i="3"/>
  <c r="W19" i="3"/>
  <c r="X19" i="3"/>
  <c r="R20" i="3"/>
  <c r="S20" i="3"/>
  <c r="T20" i="3"/>
  <c r="U20" i="3"/>
  <c r="V20" i="3"/>
  <c r="W20" i="3"/>
  <c r="X20" i="3"/>
  <c r="R21" i="3"/>
  <c r="S21" i="3"/>
  <c r="T21" i="3"/>
  <c r="U21" i="3"/>
  <c r="V21" i="3"/>
  <c r="W21" i="3"/>
  <c r="X21" i="3"/>
  <c r="R22" i="3"/>
  <c r="S22" i="3"/>
  <c r="T22" i="3"/>
  <c r="U22" i="3"/>
  <c r="V22" i="3"/>
  <c r="W22" i="3"/>
  <c r="X22" i="3"/>
  <c r="R23" i="3"/>
  <c r="S23" i="3"/>
  <c r="T23" i="3"/>
  <c r="U23" i="3"/>
  <c r="V23" i="3"/>
  <c r="W23" i="3"/>
  <c r="X23" i="3"/>
  <c r="R24" i="3"/>
  <c r="S24" i="3"/>
  <c r="T24" i="3"/>
  <c r="U24" i="3"/>
  <c r="V24" i="3"/>
  <c r="W24" i="3"/>
  <c r="X24" i="3"/>
  <c r="R25" i="3"/>
  <c r="S25" i="3"/>
  <c r="T25" i="3"/>
  <c r="U25" i="3"/>
  <c r="V25" i="3"/>
  <c r="W25" i="3"/>
  <c r="X25" i="3"/>
  <c r="R26" i="3"/>
  <c r="S26" i="3"/>
  <c r="T26" i="3"/>
  <c r="U26" i="3"/>
  <c r="V26" i="3"/>
  <c r="W26" i="3"/>
  <c r="X26" i="3"/>
  <c r="R27" i="3"/>
  <c r="S27" i="3"/>
  <c r="T27" i="3"/>
  <c r="U27" i="3"/>
  <c r="V27" i="3"/>
  <c r="W27" i="3"/>
  <c r="X27" i="3"/>
  <c r="R28" i="3"/>
  <c r="S28" i="3"/>
  <c r="T28" i="3"/>
  <c r="U28" i="3"/>
  <c r="V28" i="3"/>
  <c r="W28" i="3"/>
  <c r="X28" i="3"/>
  <c r="R29" i="3"/>
  <c r="S29" i="3"/>
  <c r="T29" i="3"/>
  <c r="U29" i="3"/>
  <c r="V29" i="3"/>
  <c r="W29" i="3"/>
  <c r="X29" i="3"/>
  <c r="R30" i="3"/>
  <c r="S30" i="3"/>
  <c r="T30" i="3"/>
  <c r="U30" i="3"/>
  <c r="V30" i="3"/>
  <c r="W30" i="3"/>
  <c r="X30" i="3"/>
  <c r="R31" i="3"/>
  <c r="S31" i="3"/>
  <c r="T31" i="3"/>
  <c r="U31" i="3"/>
  <c r="V31" i="3"/>
  <c r="W31" i="3"/>
  <c r="X31" i="3"/>
  <c r="R32" i="3"/>
  <c r="S32" i="3"/>
  <c r="T32" i="3"/>
  <c r="U32" i="3"/>
  <c r="V32" i="3"/>
  <c r="W32" i="3"/>
  <c r="X32" i="3"/>
  <c r="R33" i="3"/>
  <c r="S33" i="3"/>
  <c r="T33" i="3"/>
  <c r="U33" i="3"/>
  <c r="V33" i="3"/>
  <c r="W33" i="3"/>
  <c r="X33" i="3"/>
  <c r="R34" i="3"/>
  <c r="S34" i="3"/>
  <c r="T34" i="3"/>
  <c r="U34" i="3"/>
  <c r="V34" i="3"/>
  <c r="W34" i="3"/>
  <c r="X34" i="3"/>
  <c r="R35" i="3"/>
  <c r="S35" i="3"/>
  <c r="T35" i="3"/>
  <c r="U35" i="3"/>
  <c r="V35" i="3"/>
  <c r="W35" i="3"/>
  <c r="X35" i="3"/>
  <c r="R36" i="3"/>
  <c r="S36" i="3"/>
  <c r="T36" i="3"/>
  <c r="U36" i="3"/>
  <c r="V36" i="3"/>
  <c r="W36" i="3"/>
  <c r="X36" i="3"/>
  <c r="R37" i="3"/>
  <c r="S37" i="3"/>
  <c r="T37" i="3"/>
  <c r="U37" i="3"/>
  <c r="V37" i="3"/>
  <c r="W37" i="3"/>
  <c r="X37" i="3"/>
  <c r="R38" i="3"/>
  <c r="S38" i="3"/>
  <c r="T38" i="3"/>
  <c r="U38" i="3"/>
  <c r="V38" i="3"/>
  <c r="W38" i="3"/>
  <c r="X38" i="3"/>
  <c r="R39" i="3"/>
  <c r="S39" i="3"/>
  <c r="T39" i="3"/>
  <c r="U39" i="3"/>
  <c r="V39" i="3"/>
  <c r="W39" i="3"/>
  <c r="X39" i="3"/>
  <c r="R40" i="3"/>
  <c r="S40" i="3"/>
  <c r="T40" i="3"/>
  <c r="U40" i="3"/>
  <c r="V40" i="3"/>
  <c r="W40" i="3"/>
  <c r="X40" i="3"/>
  <c r="R41" i="3"/>
  <c r="S41" i="3"/>
  <c r="T41" i="3"/>
  <c r="U41" i="3"/>
  <c r="V41" i="3"/>
  <c r="W41" i="3"/>
  <c r="X41" i="3"/>
  <c r="R42" i="3"/>
  <c r="S42" i="3"/>
  <c r="T42" i="3"/>
  <c r="U42" i="3"/>
  <c r="V42" i="3"/>
  <c r="W42" i="3"/>
  <c r="X42" i="3"/>
  <c r="R43" i="3"/>
  <c r="S43" i="3"/>
  <c r="T43" i="3"/>
  <c r="U43" i="3"/>
  <c r="V43" i="3"/>
  <c r="W43" i="3"/>
  <c r="X43" i="3"/>
  <c r="R44" i="3"/>
  <c r="S44" i="3"/>
  <c r="T44" i="3"/>
  <c r="U44" i="3"/>
  <c r="V44" i="3"/>
  <c r="W44" i="3"/>
  <c r="X44" i="3"/>
  <c r="R45" i="3"/>
  <c r="S45" i="3"/>
  <c r="T45" i="3"/>
  <c r="U45" i="3"/>
  <c r="V45" i="3"/>
  <c r="W45" i="3"/>
  <c r="X45" i="3"/>
  <c r="R46" i="3"/>
  <c r="S46" i="3"/>
  <c r="T46" i="3"/>
  <c r="U46" i="3"/>
  <c r="V46" i="3"/>
  <c r="W46" i="3"/>
  <c r="X46" i="3"/>
  <c r="R47" i="3"/>
  <c r="S47" i="3"/>
  <c r="T47" i="3"/>
  <c r="U47" i="3"/>
  <c r="V47" i="3"/>
  <c r="W47" i="3"/>
  <c r="X47" i="3"/>
  <c r="R48" i="3"/>
  <c r="S48" i="3"/>
  <c r="T48" i="3"/>
  <c r="U48" i="3"/>
  <c r="V48" i="3"/>
  <c r="W48" i="3"/>
  <c r="X48" i="3"/>
  <c r="R49" i="3"/>
  <c r="S49" i="3"/>
  <c r="T49" i="3"/>
  <c r="U49" i="3"/>
  <c r="V49" i="3"/>
  <c r="W49" i="3"/>
  <c r="X49" i="3"/>
  <c r="R50" i="3"/>
  <c r="S50" i="3"/>
  <c r="T50" i="3"/>
  <c r="U50" i="3"/>
  <c r="V50" i="3"/>
  <c r="W50" i="3"/>
  <c r="X50" i="3"/>
  <c r="R51" i="3"/>
  <c r="S51" i="3"/>
  <c r="T51" i="3"/>
  <c r="U51" i="3"/>
  <c r="V51" i="3"/>
  <c r="W51" i="3"/>
  <c r="X51" i="3"/>
  <c r="R52" i="3"/>
  <c r="S52" i="3"/>
  <c r="T52" i="3"/>
  <c r="U52" i="3"/>
  <c r="V52" i="3"/>
  <c r="W52" i="3"/>
  <c r="X52" i="3"/>
  <c r="R53" i="3"/>
  <c r="S53" i="3"/>
  <c r="T53" i="3"/>
  <c r="U53" i="3"/>
  <c r="V53" i="3"/>
  <c r="W53" i="3"/>
  <c r="X53" i="3"/>
  <c r="R54" i="3"/>
  <c r="S54" i="3"/>
  <c r="T54" i="3"/>
  <c r="U54" i="3"/>
  <c r="V54" i="3"/>
  <c r="W54" i="3"/>
  <c r="X54" i="3"/>
  <c r="R55" i="3"/>
  <c r="S55" i="3"/>
  <c r="T55" i="3"/>
  <c r="U55" i="3"/>
  <c r="V55" i="3"/>
  <c r="W55" i="3"/>
  <c r="X55" i="3"/>
  <c r="R56" i="3"/>
  <c r="S56" i="3"/>
  <c r="T56" i="3"/>
  <c r="U56" i="3"/>
  <c r="V56" i="3"/>
  <c r="W56" i="3"/>
  <c r="X56" i="3"/>
  <c r="R57" i="3"/>
  <c r="S57" i="3"/>
  <c r="T57" i="3"/>
  <c r="U57" i="3"/>
  <c r="V57" i="3"/>
  <c r="W57" i="3"/>
  <c r="X57" i="3"/>
  <c r="R58" i="3"/>
  <c r="S58" i="3"/>
  <c r="T58" i="3"/>
  <c r="U58" i="3"/>
  <c r="V58" i="3"/>
  <c r="W58" i="3"/>
  <c r="X58" i="3"/>
  <c r="R59" i="3"/>
  <c r="S59" i="3"/>
  <c r="T59" i="3"/>
  <c r="U59" i="3"/>
  <c r="V59" i="3"/>
  <c r="W59" i="3"/>
  <c r="X59" i="3"/>
  <c r="R60" i="3"/>
  <c r="S60" i="3"/>
  <c r="T60" i="3"/>
  <c r="U60" i="3"/>
  <c r="V60" i="3"/>
  <c r="W60" i="3"/>
  <c r="X60" i="3"/>
  <c r="R61" i="3"/>
  <c r="S61" i="3"/>
  <c r="T61" i="3"/>
  <c r="U61" i="3"/>
  <c r="V61" i="3"/>
  <c r="W61" i="3"/>
  <c r="X61" i="3"/>
  <c r="R62" i="3"/>
  <c r="S62" i="3"/>
  <c r="T62" i="3"/>
  <c r="U62" i="3"/>
  <c r="V62" i="3"/>
  <c r="W62" i="3"/>
  <c r="X62" i="3"/>
  <c r="R63" i="3"/>
  <c r="S63" i="3"/>
  <c r="T63" i="3"/>
  <c r="U63" i="3"/>
  <c r="V63" i="3"/>
  <c r="W63" i="3"/>
  <c r="X63" i="3"/>
  <c r="R64" i="3"/>
  <c r="S64" i="3"/>
  <c r="T64" i="3"/>
  <c r="U64" i="3"/>
  <c r="V64" i="3"/>
  <c r="W64" i="3"/>
  <c r="X64" i="3"/>
  <c r="R65" i="3"/>
  <c r="S65" i="3"/>
  <c r="T65" i="3"/>
  <c r="U65" i="3"/>
  <c r="V65" i="3"/>
  <c r="W65" i="3"/>
  <c r="X65" i="3"/>
  <c r="R66" i="3"/>
  <c r="S66" i="3"/>
  <c r="T66" i="3"/>
  <c r="U66" i="3"/>
  <c r="V66" i="3"/>
  <c r="W66" i="3"/>
  <c r="X66" i="3"/>
  <c r="R67" i="3"/>
  <c r="S67" i="3"/>
  <c r="T67" i="3"/>
  <c r="U67" i="3"/>
  <c r="V67" i="3"/>
  <c r="W67" i="3"/>
  <c r="X67" i="3"/>
  <c r="R68" i="3"/>
  <c r="S68" i="3"/>
  <c r="T68" i="3"/>
  <c r="U68" i="3"/>
  <c r="V68" i="3"/>
  <c r="W68" i="3"/>
  <c r="X68" i="3"/>
  <c r="R69" i="3"/>
  <c r="S69" i="3"/>
  <c r="T69" i="3"/>
  <c r="U69" i="3"/>
  <c r="V69" i="3"/>
  <c r="W69" i="3"/>
  <c r="X69" i="3"/>
  <c r="R70" i="3"/>
  <c r="S70" i="3"/>
  <c r="T70" i="3"/>
  <c r="U70" i="3"/>
  <c r="V70" i="3"/>
  <c r="W70" i="3"/>
  <c r="X70" i="3"/>
  <c r="R71" i="3"/>
  <c r="S71" i="3"/>
  <c r="T71" i="3"/>
  <c r="U71" i="3"/>
  <c r="V71" i="3"/>
  <c r="W71" i="3"/>
  <c r="X71" i="3"/>
  <c r="R72" i="3"/>
  <c r="S72" i="3"/>
  <c r="T72" i="3"/>
  <c r="U72" i="3"/>
  <c r="V72" i="3"/>
  <c r="W72" i="3"/>
  <c r="X72" i="3"/>
  <c r="R73" i="3"/>
  <c r="S73" i="3"/>
  <c r="T73" i="3"/>
  <c r="U73" i="3"/>
  <c r="V73" i="3"/>
  <c r="W73" i="3"/>
  <c r="X73" i="3"/>
  <c r="R74" i="3"/>
  <c r="S74" i="3"/>
  <c r="T74" i="3"/>
  <c r="U74" i="3"/>
  <c r="V74" i="3"/>
  <c r="W74" i="3"/>
  <c r="X74" i="3"/>
  <c r="R75" i="3"/>
  <c r="S75" i="3"/>
  <c r="T75" i="3"/>
  <c r="U75" i="3"/>
  <c r="V75" i="3"/>
  <c r="W75" i="3"/>
  <c r="X75" i="3"/>
  <c r="R76" i="3"/>
  <c r="S76" i="3"/>
  <c r="T76" i="3"/>
  <c r="U76" i="3"/>
  <c r="V76" i="3"/>
  <c r="W76" i="3"/>
  <c r="X76" i="3"/>
  <c r="R77" i="3"/>
  <c r="S77" i="3"/>
  <c r="T77" i="3"/>
  <c r="U77" i="3"/>
  <c r="V77" i="3"/>
  <c r="W77" i="3"/>
  <c r="X77" i="3"/>
  <c r="R78" i="3"/>
  <c r="S78" i="3"/>
  <c r="T78" i="3"/>
  <c r="U78" i="3"/>
  <c r="V78" i="3"/>
  <c r="W78" i="3"/>
  <c r="X78" i="3"/>
  <c r="R79" i="3"/>
  <c r="S79" i="3"/>
  <c r="T79" i="3"/>
  <c r="U79" i="3"/>
  <c r="V79" i="3"/>
  <c r="W79" i="3"/>
  <c r="X79" i="3"/>
  <c r="R80" i="3"/>
  <c r="S80" i="3"/>
  <c r="T80" i="3"/>
  <c r="U80" i="3"/>
  <c r="V80" i="3"/>
  <c r="W80" i="3"/>
  <c r="X80" i="3"/>
  <c r="R81" i="3"/>
  <c r="S81" i="3"/>
  <c r="T81" i="3"/>
  <c r="U81" i="3"/>
  <c r="V81" i="3"/>
  <c r="W81" i="3"/>
  <c r="X81" i="3"/>
  <c r="R82" i="3"/>
  <c r="S82" i="3"/>
  <c r="T82" i="3"/>
  <c r="U82" i="3"/>
  <c r="V82" i="3"/>
  <c r="W82" i="3"/>
  <c r="X82" i="3"/>
  <c r="R83" i="3"/>
  <c r="S83" i="3"/>
  <c r="T83" i="3"/>
  <c r="U83" i="3"/>
  <c r="V83" i="3"/>
  <c r="W83" i="3"/>
  <c r="X83" i="3"/>
  <c r="R84" i="3"/>
  <c r="S84" i="3"/>
  <c r="T84" i="3"/>
  <c r="U84" i="3"/>
  <c r="V84" i="3"/>
  <c r="W84" i="3"/>
  <c r="X84" i="3"/>
  <c r="R85" i="3"/>
  <c r="S85" i="3"/>
  <c r="T85" i="3"/>
  <c r="U85" i="3"/>
  <c r="V85" i="3"/>
  <c r="W85" i="3"/>
  <c r="X85" i="3"/>
  <c r="R86" i="3"/>
  <c r="S86" i="3"/>
  <c r="T86" i="3"/>
  <c r="U86" i="3"/>
  <c r="V86" i="3"/>
  <c r="W86" i="3"/>
  <c r="X86" i="3"/>
  <c r="R87" i="3"/>
  <c r="S87" i="3"/>
  <c r="T87" i="3"/>
  <c r="U87" i="3"/>
  <c r="V87" i="3"/>
  <c r="W87" i="3"/>
  <c r="X87" i="3"/>
  <c r="R88" i="3"/>
  <c r="S88" i="3"/>
  <c r="T88" i="3"/>
  <c r="U88" i="3"/>
  <c r="V88" i="3"/>
  <c r="W88" i="3"/>
  <c r="X88" i="3"/>
  <c r="R89" i="3"/>
  <c r="S89" i="3"/>
  <c r="T89" i="3"/>
  <c r="U89" i="3"/>
  <c r="V89" i="3"/>
  <c r="W89" i="3"/>
  <c r="X89" i="3"/>
  <c r="R90" i="3"/>
  <c r="S90" i="3"/>
  <c r="T90" i="3"/>
  <c r="U90" i="3"/>
  <c r="V90" i="3"/>
  <c r="W90" i="3"/>
  <c r="X90" i="3"/>
  <c r="R91" i="3"/>
  <c r="S91" i="3"/>
  <c r="T91" i="3"/>
  <c r="U91" i="3"/>
  <c r="V91" i="3"/>
  <c r="W91" i="3"/>
  <c r="X91" i="3"/>
  <c r="R92" i="3"/>
  <c r="S92" i="3"/>
  <c r="T92" i="3"/>
  <c r="U92" i="3"/>
  <c r="V92" i="3"/>
  <c r="W92" i="3"/>
  <c r="X92" i="3"/>
  <c r="R93" i="3"/>
  <c r="S93" i="3"/>
  <c r="T93" i="3"/>
  <c r="U93" i="3"/>
  <c r="V93" i="3"/>
  <c r="W93" i="3"/>
  <c r="X93" i="3"/>
  <c r="R94" i="3"/>
  <c r="S94" i="3"/>
  <c r="T94" i="3"/>
  <c r="U94" i="3"/>
  <c r="V94" i="3"/>
  <c r="W94" i="3"/>
  <c r="X94" i="3"/>
  <c r="R95" i="3"/>
  <c r="S95" i="3"/>
  <c r="T95" i="3"/>
  <c r="U95" i="3"/>
  <c r="V95" i="3"/>
  <c r="W95" i="3"/>
  <c r="X95" i="3"/>
  <c r="R96" i="3"/>
  <c r="S96" i="3"/>
  <c r="T96" i="3"/>
  <c r="U96" i="3"/>
  <c r="V96" i="3"/>
  <c r="W96" i="3"/>
  <c r="X96" i="3"/>
  <c r="R97" i="3"/>
  <c r="S97" i="3"/>
  <c r="T97" i="3"/>
  <c r="U97" i="3"/>
  <c r="V97" i="3"/>
  <c r="W97" i="3"/>
  <c r="X97" i="3"/>
  <c r="R98" i="3"/>
  <c r="S98" i="3"/>
  <c r="T98" i="3"/>
  <c r="U98" i="3"/>
  <c r="V98" i="3"/>
  <c r="W98" i="3"/>
  <c r="X98" i="3"/>
  <c r="R99" i="3"/>
  <c r="S99" i="3"/>
  <c r="T99" i="3"/>
  <c r="U99" i="3"/>
  <c r="V99" i="3"/>
  <c r="W99" i="3"/>
  <c r="X99" i="3"/>
  <c r="R100" i="3"/>
  <c r="S100" i="3"/>
  <c r="T100" i="3"/>
  <c r="U100" i="3"/>
  <c r="V100" i="3"/>
  <c r="W100" i="3"/>
  <c r="X100" i="3"/>
  <c r="R101" i="3"/>
  <c r="S101" i="3"/>
  <c r="T101" i="3"/>
  <c r="U101" i="3"/>
  <c r="V101" i="3"/>
  <c r="W101" i="3"/>
  <c r="X101" i="3"/>
  <c r="R102" i="3"/>
  <c r="S102" i="3"/>
  <c r="T102" i="3"/>
  <c r="U102" i="3"/>
  <c r="V102" i="3"/>
  <c r="W102" i="3"/>
  <c r="X102" i="3"/>
  <c r="R103" i="3"/>
  <c r="S103" i="3"/>
  <c r="T103" i="3"/>
  <c r="U103" i="3"/>
  <c r="V103" i="3"/>
  <c r="W103" i="3"/>
  <c r="X103" i="3"/>
  <c r="R104" i="3"/>
  <c r="S104" i="3"/>
  <c r="T104" i="3"/>
  <c r="U104" i="3"/>
  <c r="V104" i="3"/>
  <c r="W104" i="3"/>
  <c r="X104" i="3"/>
  <c r="R105" i="3"/>
  <c r="S105" i="3"/>
  <c r="T105" i="3"/>
  <c r="U105" i="3"/>
  <c r="V105" i="3"/>
  <c r="W105" i="3"/>
  <c r="X105" i="3"/>
  <c r="R106" i="3"/>
  <c r="S106" i="3"/>
  <c r="T106" i="3"/>
  <c r="U106" i="3"/>
  <c r="V106" i="3"/>
  <c r="W106" i="3"/>
  <c r="X106" i="3"/>
  <c r="R107" i="3"/>
  <c r="S107" i="3"/>
  <c r="T107" i="3"/>
  <c r="U107" i="3"/>
  <c r="V107" i="3"/>
  <c r="W107" i="3"/>
  <c r="X107" i="3"/>
  <c r="R108" i="3"/>
  <c r="S108" i="3"/>
  <c r="T108" i="3"/>
  <c r="U108" i="3"/>
  <c r="V108" i="3"/>
  <c r="W108" i="3"/>
  <c r="X108" i="3"/>
  <c r="R109" i="3"/>
  <c r="S109" i="3"/>
  <c r="T109" i="3"/>
  <c r="U109" i="3"/>
  <c r="V109" i="3"/>
  <c r="W109" i="3"/>
  <c r="X109" i="3"/>
  <c r="R110" i="3"/>
  <c r="S110" i="3"/>
  <c r="T110" i="3"/>
  <c r="U110" i="3"/>
  <c r="V110" i="3"/>
  <c r="W110" i="3"/>
  <c r="X110" i="3"/>
  <c r="R111" i="3"/>
  <c r="S111" i="3"/>
  <c r="T111" i="3"/>
  <c r="U111" i="3"/>
  <c r="V111" i="3"/>
  <c r="W111" i="3"/>
  <c r="X111" i="3"/>
  <c r="R112" i="3"/>
  <c r="S112" i="3"/>
  <c r="T112" i="3"/>
  <c r="U112" i="3"/>
  <c r="V112" i="3"/>
  <c r="W112" i="3"/>
  <c r="X112" i="3"/>
  <c r="R113" i="3"/>
  <c r="S113" i="3"/>
  <c r="T113" i="3"/>
  <c r="U113" i="3"/>
  <c r="V113" i="3"/>
  <c r="W113" i="3"/>
  <c r="X113" i="3"/>
  <c r="R114" i="3"/>
  <c r="S114" i="3"/>
  <c r="T114" i="3"/>
  <c r="U114" i="3"/>
  <c r="V114" i="3"/>
  <c r="W114" i="3"/>
  <c r="X114" i="3"/>
  <c r="R115" i="3"/>
  <c r="S115" i="3"/>
  <c r="T115" i="3"/>
  <c r="U115" i="3"/>
  <c r="V115" i="3"/>
  <c r="W115" i="3"/>
  <c r="X115" i="3"/>
  <c r="R116" i="3"/>
  <c r="S116" i="3"/>
  <c r="T116" i="3"/>
  <c r="U116" i="3"/>
  <c r="V116" i="3"/>
  <c r="W116" i="3"/>
  <c r="X116" i="3"/>
  <c r="R117" i="3"/>
  <c r="S117" i="3"/>
  <c r="T117" i="3"/>
  <c r="U117" i="3"/>
  <c r="V117" i="3"/>
  <c r="W117" i="3"/>
  <c r="X117" i="3"/>
  <c r="R118" i="3"/>
  <c r="S118" i="3"/>
  <c r="T118" i="3"/>
  <c r="U118" i="3"/>
  <c r="V118" i="3"/>
  <c r="W118" i="3"/>
  <c r="X118" i="3"/>
  <c r="R119" i="3"/>
  <c r="S119" i="3"/>
  <c r="T119" i="3"/>
  <c r="U119" i="3"/>
  <c r="V119" i="3"/>
  <c r="W119" i="3"/>
  <c r="X119" i="3"/>
  <c r="R120" i="3"/>
  <c r="S120" i="3"/>
  <c r="T120" i="3"/>
  <c r="U120" i="3"/>
  <c r="V120" i="3"/>
  <c r="W120" i="3"/>
  <c r="X120" i="3"/>
  <c r="R121" i="3"/>
  <c r="S121" i="3"/>
  <c r="T121" i="3"/>
  <c r="U121" i="3"/>
  <c r="V121" i="3"/>
  <c r="W121" i="3"/>
  <c r="X121" i="3"/>
  <c r="R122" i="3"/>
  <c r="S122" i="3"/>
  <c r="T122" i="3"/>
  <c r="U122" i="3"/>
  <c r="V122" i="3"/>
  <c r="W122" i="3"/>
  <c r="X122" i="3"/>
  <c r="R123" i="3"/>
  <c r="S123" i="3"/>
  <c r="T123" i="3"/>
  <c r="U123" i="3"/>
  <c r="V123" i="3"/>
  <c r="W123" i="3"/>
  <c r="X123" i="3"/>
  <c r="R124" i="3"/>
  <c r="S124" i="3"/>
  <c r="T124" i="3"/>
  <c r="U124" i="3"/>
  <c r="V124" i="3"/>
  <c r="W124" i="3"/>
  <c r="X124" i="3"/>
  <c r="R125" i="3"/>
  <c r="S125" i="3"/>
  <c r="T125" i="3"/>
  <c r="U125" i="3"/>
  <c r="V125" i="3"/>
  <c r="W125" i="3"/>
  <c r="X125" i="3"/>
  <c r="R126" i="3"/>
  <c r="S126" i="3"/>
  <c r="T126" i="3"/>
  <c r="U126" i="3"/>
  <c r="V126" i="3"/>
  <c r="W126" i="3"/>
  <c r="X126" i="3"/>
  <c r="R127" i="3"/>
  <c r="S127" i="3"/>
  <c r="T127" i="3"/>
  <c r="U127" i="3"/>
  <c r="V127" i="3"/>
  <c r="W127" i="3"/>
  <c r="X127" i="3"/>
  <c r="R128" i="3"/>
  <c r="S128" i="3"/>
  <c r="T128" i="3"/>
  <c r="U128" i="3"/>
  <c r="V128" i="3"/>
  <c r="W128" i="3"/>
  <c r="X128" i="3"/>
  <c r="R129" i="3"/>
  <c r="S129" i="3"/>
  <c r="T129" i="3"/>
  <c r="U129" i="3"/>
  <c r="V129" i="3"/>
  <c r="W129" i="3"/>
  <c r="X129" i="3"/>
  <c r="R130" i="3"/>
  <c r="S130" i="3"/>
  <c r="T130" i="3"/>
  <c r="U130" i="3"/>
  <c r="V130" i="3"/>
  <c r="W130" i="3"/>
  <c r="X130" i="3"/>
  <c r="R131" i="3"/>
  <c r="S131" i="3"/>
  <c r="T131" i="3"/>
  <c r="U131" i="3"/>
  <c r="V131" i="3"/>
  <c r="W131" i="3"/>
  <c r="X131" i="3"/>
  <c r="R132" i="3"/>
  <c r="S132" i="3"/>
  <c r="T132" i="3"/>
  <c r="U132" i="3"/>
  <c r="V132" i="3"/>
  <c r="W132" i="3"/>
  <c r="X132" i="3"/>
  <c r="R133" i="3"/>
  <c r="S133" i="3"/>
  <c r="T133" i="3"/>
  <c r="U133" i="3"/>
  <c r="V133" i="3"/>
  <c r="W133" i="3"/>
  <c r="X133" i="3"/>
  <c r="R134" i="3"/>
  <c r="S134" i="3"/>
  <c r="T134" i="3"/>
  <c r="U134" i="3"/>
  <c r="V134" i="3"/>
  <c r="W134" i="3"/>
  <c r="X134" i="3"/>
  <c r="R135" i="3"/>
  <c r="S135" i="3"/>
  <c r="T135" i="3"/>
  <c r="U135" i="3"/>
  <c r="V135" i="3"/>
  <c r="W135" i="3"/>
  <c r="X135" i="3"/>
  <c r="R136" i="3"/>
  <c r="S136" i="3"/>
  <c r="T136" i="3"/>
  <c r="U136" i="3"/>
  <c r="V136" i="3"/>
  <c r="W136" i="3"/>
  <c r="X136" i="3"/>
  <c r="R137" i="3"/>
  <c r="S137" i="3"/>
  <c r="T137" i="3"/>
  <c r="U137" i="3"/>
  <c r="V137" i="3"/>
  <c r="W137" i="3"/>
  <c r="X137" i="3"/>
  <c r="R138" i="3"/>
  <c r="S138" i="3"/>
  <c r="T138" i="3"/>
  <c r="U138" i="3"/>
  <c r="V138" i="3"/>
  <c r="W138" i="3"/>
  <c r="X138" i="3"/>
  <c r="R139" i="3"/>
  <c r="S139" i="3"/>
  <c r="T139" i="3"/>
  <c r="U139" i="3"/>
  <c r="V139" i="3"/>
  <c r="W139" i="3"/>
  <c r="X139" i="3"/>
  <c r="R140" i="3"/>
  <c r="S140" i="3"/>
  <c r="T140" i="3"/>
  <c r="U140" i="3"/>
  <c r="V140" i="3"/>
  <c r="W140" i="3"/>
  <c r="X140" i="3"/>
  <c r="R141" i="3"/>
  <c r="S141" i="3"/>
  <c r="T141" i="3"/>
  <c r="U141" i="3"/>
  <c r="V141" i="3"/>
  <c r="W141" i="3"/>
  <c r="X141" i="3"/>
  <c r="R142" i="3"/>
  <c r="S142" i="3"/>
  <c r="T142" i="3"/>
  <c r="U142" i="3"/>
  <c r="V142" i="3"/>
  <c r="W142" i="3"/>
  <c r="X142" i="3"/>
  <c r="R143" i="3"/>
  <c r="S143" i="3"/>
  <c r="T143" i="3"/>
  <c r="U143" i="3"/>
  <c r="V143" i="3"/>
  <c r="W143" i="3"/>
  <c r="X143" i="3"/>
  <c r="R144" i="3"/>
  <c r="S144" i="3"/>
  <c r="T144" i="3"/>
  <c r="U144" i="3"/>
  <c r="V144" i="3"/>
  <c r="W144" i="3"/>
  <c r="X144" i="3"/>
  <c r="R145" i="3"/>
  <c r="S145" i="3"/>
  <c r="T145" i="3"/>
  <c r="U145" i="3"/>
  <c r="V145" i="3"/>
  <c r="W145" i="3"/>
  <c r="X145" i="3"/>
  <c r="R146" i="3"/>
  <c r="S146" i="3"/>
  <c r="T146" i="3"/>
  <c r="U146" i="3"/>
  <c r="V146" i="3"/>
  <c r="W146" i="3"/>
  <c r="X146" i="3"/>
  <c r="R147" i="3"/>
  <c r="S147" i="3"/>
  <c r="T147" i="3"/>
  <c r="U147" i="3"/>
  <c r="V147" i="3"/>
  <c r="W147" i="3"/>
  <c r="X147" i="3"/>
  <c r="R148" i="3"/>
  <c r="S148" i="3"/>
  <c r="T148" i="3"/>
  <c r="U148" i="3"/>
  <c r="V148" i="3"/>
  <c r="W148" i="3"/>
  <c r="X148" i="3"/>
  <c r="R149" i="3"/>
  <c r="S149" i="3"/>
  <c r="T149" i="3"/>
  <c r="U149" i="3"/>
  <c r="V149" i="3"/>
  <c r="W149" i="3"/>
  <c r="X149" i="3"/>
  <c r="R150" i="3"/>
  <c r="S150" i="3"/>
  <c r="T150" i="3"/>
  <c r="U150" i="3"/>
  <c r="V150" i="3"/>
  <c r="W150" i="3"/>
  <c r="X150" i="3"/>
  <c r="R151" i="3"/>
  <c r="S151" i="3"/>
  <c r="T151" i="3"/>
  <c r="U151" i="3"/>
  <c r="V151" i="3"/>
  <c r="W151" i="3"/>
  <c r="X151" i="3"/>
  <c r="R152" i="3"/>
  <c r="S152" i="3"/>
  <c r="T152" i="3"/>
  <c r="U152" i="3"/>
  <c r="V152" i="3"/>
  <c r="W152" i="3"/>
  <c r="X152" i="3"/>
  <c r="R153" i="3"/>
  <c r="S153" i="3"/>
  <c r="T153" i="3"/>
  <c r="U153" i="3"/>
  <c r="V153" i="3"/>
  <c r="W153" i="3"/>
  <c r="X153" i="3"/>
  <c r="R154" i="3"/>
  <c r="S154" i="3"/>
  <c r="T154" i="3"/>
  <c r="U154" i="3"/>
  <c r="V154" i="3"/>
  <c r="W154" i="3"/>
  <c r="X154" i="3"/>
  <c r="R155" i="3"/>
  <c r="S155" i="3"/>
  <c r="T155" i="3"/>
  <c r="U155" i="3"/>
  <c r="V155" i="3"/>
  <c r="W155" i="3"/>
  <c r="X155" i="3"/>
  <c r="R156" i="3"/>
  <c r="S156" i="3"/>
  <c r="T156" i="3"/>
  <c r="U156" i="3"/>
  <c r="V156" i="3"/>
  <c r="W156" i="3"/>
  <c r="X156" i="3"/>
  <c r="R157" i="3"/>
  <c r="S157" i="3"/>
  <c r="T157" i="3"/>
  <c r="U157" i="3"/>
  <c r="V157" i="3"/>
  <c r="W157" i="3"/>
  <c r="X157" i="3"/>
  <c r="R158" i="3"/>
  <c r="S158" i="3"/>
  <c r="T158" i="3"/>
  <c r="U158" i="3"/>
  <c r="V158" i="3"/>
  <c r="W158" i="3"/>
  <c r="X158" i="3"/>
  <c r="R159" i="3"/>
  <c r="S159" i="3"/>
  <c r="T159" i="3"/>
  <c r="U159" i="3"/>
  <c r="V159" i="3"/>
  <c r="W159" i="3"/>
  <c r="X159" i="3"/>
  <c r="R160" i="3"/>
  <c r="S160" i="3"/>
  <c r="T160" i="3"/>
  <c r="U160" i="3"/>
  <c r="V160" i="3"/>
  <c r="W160" i="3"/>
  <c r="X160" i="3"/>
  <c r="R161" i="3"/>
  <c r="S161" i="3"/>
  <c r="T161" i="3"/>
  <c r="U161" i="3"/>
  <c r="V161" i="3"/>
  <c r="W161" i="3"/>
  <c r="X161" i="3"/>
  <c r="R162" i="3"/>
  <c r="S162" i="3"/>
  <c r="T162" i="3"/>
  <c r="U162" i="3"/>
  <c r="V162" i="3"/>
  <c r="W162" i="3"/>
  <c r="X162" i="3"/>
  <c r="R163" i="3"/>
  <c r="S163" i="3"/>
  <c r="T163" i="3"/>
  <c r="U163" i="3"/>
  <c r="V163" i="3"/>
  <c r="W163" i="3"/>
  <c r="X163" i="3"/>
  <c r="R164" i="3"/>
  <c r="S164" i="3"/>
  <c r="T164" i="3"/>
  <c r="U164" i="3"/>
  <c r="V164" i="3"/>
  <c r="W164" i="3"/>
  <c r="X164" i="3"/>
  <c r="R165" i="3"/>
  <c r="S165" i="3"/>
  <c r="T165" i="3"/>
  <c r="U165" i="3"/>
  <c r="V165" i="3"/>
  <c r="W165" i="3"/>
  <c r="X165" i="3"/>
  <c r="R166" i="3"/>
  <c r="S166" i="3"/>
  <c r="T166" i="3"/>
  <c r="U166" i="3"/>
  <c r="V166" i="3"/>
  <c r="W166" i="3"/>
  <c r="X166" i="3"/>
  <c r="R167" i="3"/>
  <c r="S167" i="3"/>
  <c r="T167" i="3"/>
  <c r="U167" i="3"/>
  <c r="V167" i="3"/>
  <c r="W167" i="3"/>
  <c r="X167" i="3"/>
  <c r="R168" i="3"/>
  <c r="S168" i="3"/>
  <c r="T168" i="3"/>
  <c r="U168" i="3"/>
  <c r="V168" i="3"/>
  <c r="W168" i="3"/>
  <c r="X168" i="3"/>
  <c r="R169" i="3"/>
  <c r="S169" i="3"/>
  <c r="T169" i="3"/>
  <c r="U169" i="3"/>
  <c r="V169" i="3"/>
  <c r="W169" i="3"/>
  <c r="X169" i="3"/>
  <c r="R170" i="3"/>
  <c r="S170" i="3"/>
  <c r="T170" i="3"/>
  <c r="U170" i="3"/>
  <c r="V170" i="3"/>
  <c r="W170" i="3"/>
  <c r="X170" i="3"/>
  <c r="R171" i="3"/>
  <c r="S171" i="3"/>
  <c r="T171" i="3"/>
  <c r="U171" i="3"/>
  <c r="V171" i="3"/>
  <c r="W171" i="3"/>
  <c r="X171" i="3"/>
  <c r="R172" i="3"/>
  <c r="S172" i="3"/>
  <c r="T172" i="3"/>
  <c r="U172" i="3"/>
  <c r="V172" i="3"/>
  <c r="W172" i="3"/>
  <c r="X172" i="3"/>
  <c r="R173" i="3"/>
  <c r="S173" i="3"/>
  <c r="T173" i="3"/>
  <c r="U173" i="3"/>
  <c r="V173" i="3"/>
  <c r="W173" i="3"/>
  <c r="X173" i="3"/>
  <c r="R174" i="3"/>
  <c r="S174" i="3"/>
  <c r="T174" i="3"/>
  <c r="U174" i="3"/>
  <c r="V174" i="3"/>
  <c r="W174" i="3"/>
  <c r="X174" i="3"/>
  <c r="R175" i="3"/>
  <c r="S175" i="3"/>
  <c r="T175" i="3"/>
  <c r="U175" i="3"/>
  <c r="V175" i="3"/>
  <c r="W175" i="3"/>
  <c r="X175" i="3"/>
  <c r="R176" i="3"/>
  <c r="S176" i="3"/>
  <c r="T176" i="3"/>
  <c r="U176" i="3"/>
  <c r="V176" i="3"/>
  <c r="W176" i="3"/>
  <c r="X176" i="3"/>
  <c r="R177" i="3"/>
  <c r="S177" i="3"/>
  <c r="T177" i="3"/>
  <c r="U177" i="3"/>
  <c r="V177" i="3"/>
  <c r="W177" i="3"/>
  <c r="X177" i="3"/>
  <c r="R178" i="3"/>
  <c r="S178" i="3"/>
  <c r="T178" i="3"/>
  <c r="U178" i="3"/>
  <c r="V178" i="3"/>
  <c r="W178" i="3"/>
  <c r="X178" i="3"/>
  <c r="X2" i="3"/>
  <c r="W2" i="3"/>
  <c r="V2" i="3"/>
  <c r="U2" i="3"/>
  <c r="T2" i="3"/>
  <c r="S2" i="3"/>
  <c r="Y11" i="3" l="1"/>
  <c r="Z11" i="3" s="1"/>
  <c r="Y43" i="3"/>
  <c r="Z43" i="3" s="1"/>
  <c r="Y75" i="3"/>
  <c r="Z75" i="3" s="1"/>
  <c r="Y116" i="3"/>
  <c r="Z116" i="3" s="1"/>
  <c r="Y83" i="3"/>
  <c r="Z83" i="3" s="1"/>
  <c r="Y148" i="3"/>
  <c r="Z148" i="3" s="1"/>
  <c r="Y140" i="3"/>
  <c r="Z140" i="3" s="1"/>
  <c r="Y137" i="3"/>
  <c r="Z137" i="3" s="1"/>
  <c r="Y132" i="3"/>
  <c r="Z132" i="3" s="1"/>
  <c r="Y124" i="3"/>
  <c r="Z124" i="3" s="1"/>
  <c r="Y150" i="3"/>
  <c r="Z150" i="3" s="1"/>
  <c r="Y108" i="3"/>
  <c r="Z108" i="3" s="1"/>
  <c r="Y105" i="3"/>
  <c r="Z105" i="3" s="1"/>
  <c r="Y100" i="3"/>
  <c r="Z100" i="3" s="1"/>
  <c r="Y92" i="3"/>
  <c r="Z92" i="3" s="1"/>
  <c r="Y67" i="3"/>
  <c r="Z67" i="3" s="1"/>
  <c r="Y59" i="3"/>
  <c r="Z59" i="3" s="1"/>
  <c r="Y51" i="3"/>
  <c r="Z51" i="3" s="1"/>
  <c r="Y19" i="3"/>
  <c r="Z19" i="3" s="1"/>
  <c r="Y118" i="3"/>
  <c r="Z118" i="3" s="1"/>
  <c r="Y35" i="3"/>
  <c r="Z35" i="3" s="1"/>
  <c r="Y27" i="3"/>
  <c r="Z27" i="3" s="1"/>
  <c r="Y172" i="3"/>
  <c r="Z172" i="3" s="1"/>
  <c r="Y164" i="3"/>
  <c r="Z164" i="3" s="1"/>
  <c r="Y156" i="3"/>
  <c r="Z156" i="3" s="1"/>
  <c r="Y87" i="3"/>
  <c r="Z87" i="3" s="1"/>
  <c r="Y73" i="3"/>
  <c r="Z73" i="3" s="1"/>
  <c r="Y37" i="3"/>
  <c r="Z37" i="3" s="1"/>
  <c r="Y9" i="3"/>
  <c r="Z9" i="3" s="1"/>
  <c r="Y166" i="3"/>
  <c r="Z166" i="3" s="1"/>
  <c r="Y153" i="3"/>
  <c r="Z153" i="3" s="1"/>
  <c r="Y134" i="3"/>
  <c r="Z134" i="3" s="1"/>
  <c r="Y102" i="3"/>
  <c r="Z102" i="3" s="1"/>
  <c r="Y89" i="3"/>
  <c r="Z89" i="3" s="1"/>
  <c r="Y65" i="3"/>
  <c r="Z65" i="3" s="1"/>
  <c r="Y33" i="3"/>
  <c r="Z33" i="3" s="1"/>
  <c r="Y169" i="3"/>
  <c r="Z169" i="3" s="1"/>
  <c r="Y3" i="3"/>
  <c r="Z3" i="3" s="1"/>
  <c r="Y174" i="3"/>
  <c r="Z174" i="3" s="1"/>
  <c r="Y142" i="3"/>
  <c r="Z142" i="3" s="1"/>
  <c r="Y110" i="3"/>
  <c r="Z110" i="3" s="1"/>
  <c r="Y55" i="3"/>
  <c r="Z55" i="3" s="1"/>
  <c r="Y41" i="3"/>
  <c r="Z41" i="3" s="1"/>
  <c r="Y23" i="3"/>
  <c r="Z23" i="3" s="1"/>
  <c r="Y158" i="3"/>
  <c r="Z158" i="3" s="1"/>
  <c r="Y126" i="3"/>
  <c r="Z126" i="3" s="1"/>
  <c r="Y94" i="3"/>
  <c r="Z94" i="3" s="1"/>
  <c r="Y78" i="3"/>
  <c r="Z78" i="3" s="1"/>
  <c r="Y69" i="3"/>
  <c r="Z69" i="3" s="1"/>
  <c r="Y5" i="3"/>
  <c r="Z5" i="3" s="1"/>
  <c r="Y178" i="3"/>
  <c r="Y152" i="3"/>
  <c r="Z152" i="3" s="1"/>
  <c r="Y147" i="3"/>
  <c r="Z147" i="3" s="1"/>
  <c r="Y136" i="3"/>
  <c r="Z136" i="3" s="1"/>
  <c r="Y131" i="3"/>
  <c r="Z131" i="3" s="1"/>
  <c r="Y121" i="3"/>
  <c r="Z121" i="3" s="1"/>
  <c r="Y115" i="3"/>
  <c r="Z115" i="3" s="1"/>
  <c r="Y104" i="3"/>
  <c r="Z104" i="3" s="1"/>
  <c r="Y99" i="3"/>
  <c r="Z99" i="3" s="1"/>
  <c r="Y79" i="3"/>
  <c r="Z79" i="3" s="1"/>
  <c r="Y70" i="3"/>
  <c r="Z70" i="3" s="1"/>
  <c r="Y61" i="3"/>
  <c r="Z61" i="3" s="1"/>
  <c r="Y48" i="3"/>
  <c r="Z48" i="3" s="1"/>
  <c r="Y15" i="3"/>
  <c r="Z15" i="3" s="1"/>
  <c r="Y85" i="3"/>
  <c r="Z85" i="3" s="1"/>
  <c r="Y71" i="3"/>
  <c r="Z71" i="3" s="1"/>
  <c r="Y62" i="3"/>
  <c r="Z62" i="3" s="1"/>
  <c r="Y57" i="3"/>
  <c r="Z57" i="3" s="1"/>
  <c r="Y53" i="3"/>
  <c r="Z53" i="3" s="1"/>
  <c r="Y40" i="3"/>
  <c r="Z40" i="3" s="1"/>
  <c r="Y39" i="3"/>
  <c r="Z39" i="3" s="1"/>
  <c r="Y25" i="3"/>
  <c r="Z25" i="3" s="1"/>
  <c r="Y21" i="3"/>
  <c r="Z21" i="3" s="1"/>
  <c r="Y8" i="3"/>
  <c r="Z8" i="3" s="1"/>
  <c r="Y7" i="3"/>
  <c r="Z7" i="3" s="1"/>
  <c r="Y24" i="3"/>
  <c r="Z24" i="3" s="1"/>
  <c r="Y168" i="3"/>
  <c r="Z168" i="3" s="1"/>
  <c r="Y163" i="3"/>
  <c r="Z163" i="3" s="1"/>
  <c r="Y162" i="3"/>
  <c r="Z162" i="3" s="1"/>
  <c r="Y146" i="3"/>
  <c r="Z146" i="3" s="1"/>
  <c r="Y130" i="3"/>
  <c r="Z130" i="3" s="1"/>
  <c r="Y120" i="3"/>
  <c r="Z120" i="3" s="1"/>
  <c r="Y114" i="3"/>
  <c r="Z114" i="3" s="1"/>
  <c r="Y98" i="3"/>
  <c r="Z98" i="3" s="1"/>
  <c r="Y88" i="3"/>
  <c r="Z88" i="3" s="1"/>
  <c r="Y47" i="3"/>
  <c r="Z47" i="3" s="1"/>
  <c r="Y29" i="3"/>
  <c r="Z29" i="3" s="1"/>
  <c r="Y16" i="3"/>
  <c r="Z16" i="3" s="1"/>
  <c r="Y177" i="3"/>
  <c r="Z177" i="3" s="1"/>
  <c r="Y176" i="3"/>
  <c r="Z176" i="3" s="1"/>
  <c r="Y171" i="3"/>
  <c r="Z171" i="3" s="1"/>
  <c r="Y170" i="3"/>
  <c r="Z170" i="3" s="1"/>
  <c r="Y161" i="3"/>
  <c r="Z161" i="3" s="1"/>
  <c r="Y160" i="3"/>
  <c r="Z160" i="3" s="1"/>
  <c r="Y155" i="3"/>
  <c r="Z155" i="3" s="1"/>
  <c r="Y154" i="3"/>
  <c r="Z154" i="3" s="1"/>
  <c r="Y145" i="3"/>
  <c r="Z145" i="3" s="1"/>
  <c r="Y144" i="3"/>
  <c r="Z144" i="3" s="1"/>
  <c r="Y139" i="3"/>
  <c r="Z139" i="3" s="1"/>
  <c r="Y138" i="3"/>
  <c r="Z138" i="3" s="1"/>
  <c r="Y129" i="3"/>
  <c r="Z129" i="3" s="1"/>
  <c r="Y128" i="3"/>
  <c r="Z128" i="3" s="1"/>
  <c r="Y123" i="3"/>
  <c r="Z123" i="3" s="1"/>
  <c r="Y122" i="3"/>
  <c r="Z122" i="3" s="1"/>
  <c r="Y113" i="3"/>
  <c r="Z113" i="3" s="1"/>
  <c r="Y112" i="3"/>
  <c r="Z112" i="3" s="1"/>
  <c r="Y107" i="3"/>
  <c r="Z107" i="3" s="1"/>
  <c r="Y106" i="3"/>
  <c r="Z106" i="3" s="1"/>
  <c r="Y97" i="3"/>
  <c r="Z97" i="3" s="1"/>
  <c r="Y96" i="3"/>
  <c r="Z96" i="3" s="1"/>
  <c r="Y91" i="3"/>
  <c r="Z91" i="3" s="1"/>
  <c r="Y90" i="3"/>
  <c r="Z90" i="3" s="1"/>
  <c r="Y81" i="3"/>
  <c r="Z81" i="3" s="1"/>
  <c r="Y77" i="3"/>
  <c r="Z77" i="3" s="1"/>
  <c r="Y63" i="3"/>
  <c r="Z63" i="3" s="1"/>
  <c r="Y54" i="3"/>
  <c r="Z54" i="3" s="1"/>
  <c r="Y49" i="3"/>
  <c r="Z49" i="3" s="1"/>
  <c r="Y45" i="3"/>
  <c r="Z45" i="3" s="1"/>
  <c r="Y32" i="3"/>
  <c r="Z32" i="3" s="1"/>
  <c r="Y31" i="3"/>
  <c r="Z31" i="3" s="1"/>
  <c r="Y17" i="3"/>
  <c r="Z17" i="3" s="1"/>
  <c r="Y13" i="3"/>
  <c r="Z13" i="3" s="1"/>
  <c r="Y26" i="3"/>
  <c r="Z26" i="3" s="1"/>
  <c r="Y157" i="3"/>
  <c r="Z157" i="3" s="1"/>
  <c r="Y125" i="3"/>
  <c r="Z125" i="3" s="1"/>
  <c r="Y117" i="3"/>
  <c r="Z117" i="3" s="1"/>
  <c r="Y66" i="3"/>
  <c r="Z66" i="3" s="1"/>
  <c r="Y58" i="3"/>
  <c r="Z58" i="3" s="1"/>
  <c r="Y52" i="3"/>
  <c r="Z52" i="3" s="1"/>
  <c r="Y44" i="3"/>
  <c r="Z44" i="3" s="1"/>
  <c r="Y36" i="3"/>
  <c r="Z36" i="3" s="1"/>
  <c r="Y28" i="3"/>
  <c r="Z28" i="3" s="1"/>
  <c r="Y20" i="3"/>
  <c r="Z20" i="3" s="1"/>
  <c r="Y12" i="3"/>
  <c r="Z12" i="3" s="1"/>
  <c r="Y4" i="3"/>
  <c r="Z4" i="3" s="1"/>
  <c r="Y80" i="3"/>
  <c r="Z80" i="3" s="1"/>
  <c r="Y72" i="3"/>
  <c r="Z72" i="3" s="1"/>
  <c r="Y64" i="3"/>
  <c r="Z64" i="3" s="1"/>
  <c r="Y56" i="3"/>
  <c r="Z56" i="3" s="1"/>
  <c r="Y50" i="3"/>
  <c r="Z50" i="3" s="1"/>
  <c r="Y42" i="3"/>
  <c r="Z42" i="3" s="1"/>
  <c r="Y34" i="3"/>
  <c r="Z34" i="3" s="1"/>
  <c r="Y18" i="3"/>
  <c r="Z18" i="3" s="1"/>
  <c r="Y10" i="3"/>
  <c r="Z10" i="3" s="1"/>
  <c r="Y173" i="3"/>
  <c r="Z173" i="3" s="1"/>
  <c r="Y165" i="3"/>
  <c r="Z165" i="3" s="1"/>
  <c r="Y149" i="3"/>
  <c r="Z149" i="3" s="1"/>
  <c r="Y141" i="3"/>
  <c r="Z141" i="3" s="1"/>
  <c r="Y133" i="3"/>
  <c r="Z133" i="3" s="1"/>
  <c r="Y109" i="3"/>
  <c r="Z109" i="3" s="1"/>
  <c r="Y101" i="3"/>
  <c r="Z101" i="3" s="1"/>
  <c r="Y93" i="3"/>
  <c r="Z93" i="3" s="1"/>
  <c r="Y82" i="3"/>
  <c r="Z82" i="3" s="1"/>
  <c r="Y74" i="3"/>
  <c r="Z74" i="3" s="1"/>
  <c r="Y175" i="3"/>
  <c r="Z175" i="3" s="1"/>
  <c r="Y167" i="3"/>
  <c r="Z167" i="3" s="1"/>
  <c r="Y159" i="3"/>
  <c r="Z159" i="3" s="1"/>
  <c r="Y151" i="3"/>
  <c r="Z151" i="3" s="1"/>
  <c r="Y143" i="3"/>
  <c r="Z143" i="3" s="1"/>
  <c r="Y135" i="3"/>
  <c r="Z135" i="3" s="1"/>
  <c r="Y127" i="3"/>
  <c r="Z127" i="3" s="1"/>
  <c r="Y119" i="3"/>
  <c r="Z119" i="3" s="1"/>
  <c r="Y111" i="3"/>
  <c r="Z111" i="3" s="1"/>
  <c r="Y103" i="3"/>
  <c r="Z103" i="3" s="1"/>
  <c r="Y95" i="3"/>
  <c r="Z95" i="3" s="1"/>
  <c r="Y84" i="3"/>
  <c r="Z84" i="3" s="1"/>
  <c r="Y76" i="3"/>
  <c r="Z76" i="3" s="1"/>
  <c r="Y68" i="3"/>
  <c r="Z68" i="3" s="1"/>
  <c r="Y60" i="3"/>
  <c r="Z60" i="3" s="1"/>
  <c r="Y46" i="3"/>
  <c r="Z46" i="3" s="1"/>
  <c r="Y38" i="3"/>
  <c r="Z38" i="3" s="1"/>
  <c r="Y30" i="3"/>
  <c r="Z30" i="3" s="1"/>
  <c r="Y22" i="3"/>
  <c r="Z22" i="3" s="1"/>
  <c r="Y14" i="3"/>
  <c r="Z14" i="3" s="1"/>
  <c r="Y6" i="3"/>
  <c r="Z6" i="3" s="1"/>
  <c r="Y86" i="3"/>
  <c r="Z86" i="3" s="1"/>
  <c r="Y2" i="3"/>
  <c r="Z2" i="3" s="1"/>
  <c r="Z178" i="3" l="1"/>
  <c r="AA178" i="3" s="1"/>
  <c r="AA172" i="3"/>
  <c r="AA61" i="3"/>
  <c r="AA6" i="3"/>
  <c r="AA83" i="3"/>
  <c r="AA44" i="3"/>
  <c r="AA82" i="3"/>
  <c r="AA74" i="3"/>
  <c r="AA39" i="3"/>
  <c r="AA166" i="3"/>
  <c r="AA170" i="3"/>
  <c r="AA94" i="3"/>
  <c r="AA96" i="3"/>
  <c r="AA102" i="3"/>
  <c r="AA112" i="3"/>
  <c r="AA118" i="3"/>
  <c r="AA130" i="3"/>
  <c r="AA134" i="3"/>
  <c r="AA142" i="3"/>
  <c r="AA156" i="3"/>
  <c r="AA160" i="3"/>
  <c r="AA175" i="3"/>
  <c r="AA123" i="3"/>
  <c r="AA127" i="3"/>
  <c r="AA135" i="3"/>
  <c r="AA151" i="3"/>
  <c r="AA155" i="3"/>
  <c r="AA167" i="3"/>
  <c r="AA91" i="3"/>
  <c r="AA93" i="3"/>
  <c r="AA99" i="3"/>
  <c r="AA107" i="3"/>
  <c r="AA111" i="3"/>
  <c r="AA121" i="3"/>
  <c r="AA141" i="3"/>
  <c r="AA145" i="3"/>
  <c r="AA157" i="3"/>
  <c r="AA177" i="3"/>
  <c r="AA31" i="3" l="1"/>
  <c r="AA36" i="3"/>
  <c r="AA15" i="3"/>
  <c r="AA132" i="3"/>
  <c r="AA10" i="3"/>
  <c r="AA57" i="3"/>
  <c r="AA19" i="3"/>
  <c r="I28" i="1" s="1"/>
  <c r="AA62" i="3"/>
  <c r="E71" i="1" s="1"/>
  <c r="AA48" i="3"/>
  <c r="AA110" i="3"/>
  <c r="J119" i="1" s="1"/>
  <c r="AA173" i="3"/>
  <c r="AA128" i="3"/>
  <c r="AA18" i="3"/>
  <c r="AA65" i="3"/>
  <c r="I74" i="1" s="1"/>
  <c r="AA27" i="3"/>
  <c r="AA70" i="3"/>
  <c r="AA80" i="3"/>
  <c r="AA161" i="3"/>
  <c r="J170" i="1" s="1"/>
  <c r="AA125" i="3"/>
  <c r="AA101" i="3"/>
  <c r="AA171" i="3"/>
  <c r="B180" i="1" s="1"/>
  <c r="AA139" i="3"/>
  <c r="J148" i="1" s="1"/>
  <c r="AA109" i="3"/>
  <c r="AA144" i="3"/>
  <c r="AA120" i="3"/>
  <c r="B129" i="1" s="1"/>
  <c r="AA104" i="3"/>
  <c r="J113" i="1" s="1"/>
  <c r="AA88" i="3"/>
  <c r="AA154" i="3"/>
  <c r="J163" i="1" s="1"/>
  <c r="AA5" i="3"/>
  <c r="A14" i="1" s="1"/>
  <c r="AA63" i="3"/>
  <c r="E72" i="1" s="1"/>
  <c r="AA42" i="3"/>
  <c r="AA25" i="3"/>
  <c r="J34" i="1" s="1"/>
  <c r="AA4" i="3"/>
  <c r="A13" i="1" s="1"/>
  <c r="AA68" i="3"/>
  <c r="E77" i="1" s="1"/>
  <c r="AA51" i="3"/>
  <c r="AA30" i="3"/>
  <c r="B39" i="1" s="1"/>
  <c r="AA53" i="3"/>
  <c r="A62" i="1" s="1"/>
  <c r="AA72" i="3"/>
  <c r="A81" i="1" s="1"/>
  <c r="AA56" i="3"/>
  <c r="AA150" i="3"/>
  <c r="B159" i="1" s="1"/>
  <c r="AA7" i="3"/>
  <c r="I16" i="1" s="1"/>
  <c r="AA71" i="3"/>
  <c r="E80" i="1" s="1"/>
  <c r="AA50" i="3"/>
  <c r="AA33" i="3"/>
  <c r="A42" i="1" s="1"/>
  <c r="AA12" i="3"/>
  <c r="B21" i="1" s="1"/>
  <c r="AA76" i="3"/>
  <c r="E85" i="1" s="1"/>
  <c r="AA59" i="3"/>
  <c r="AA38" i="3"/>
  <c r="A47" i="1" s="1"/>
  <c r="AA85" i="3"/>
  <c r="A94" i="1" s="1"/>
  <c r="AA37" i="3"/>
  <c r="B46" i="1" s="1"/>
  <c r="AA29" i="3"/>
  <c r="B154" i="1"/>
  <c r="F154" i="1"/>
  <c r="J154" i="1"/>
  <c r="A154" i="1"/>
  <c r="C154" i="1"/>
  <c r="G154" i="1"/>
  <c r="K154" i="1"/>
  <c r="E154" i="1"/>
  <c r="D154" i="1"/>
  <c r="H154" i="1"/>
  <c r="L154" i="1"/>
  <c r="I154" i="1"/>
  <c r="B136" i="1"/>
  <c r="F136" i="1"/>
  <c r="J136" i="1"/>
  <c r="C136" i="1"/>
  <c r="G136" i="1"/>
  <c r="K136" i="1"/>
  <c r="D136" i="1"/>
  <c r="H136" i="1"/>
  <c r="L136" i="1"/>
  <c r="A136" i="1"/>
  <c r="E136" i="1"/>
  <c r="I136" i="1"/>
  <c r="B105" i="1"/>
  <c r="F105" i="1"/>
  <c r="J105" i="1"/>
  <c r="C105" i="1"/>
  <c r="G105" i="1"/>
  <c r="K105" i="1"/>
  <c r="H105" i="1"/>
  <c r="A105" i="1"/>
  <c r="I105" i="1"/>
  <c r="D105" i="1"/>
  <c r="L105" i="1"/>
  <c r="E105" i="1"/>
  <c r="B40" i="1"/>
  <c r="C40" i="1"/>
  <c r="E40" i="1"/>
  <c r="I40" i="1"/>
  <c r="F40" i="1"/>
  <c r="J40" i="1"/>
  <c r="A40" i="1"/>
  <c r="G40" i="1"/>
  <c r="K40" i="1"/>
  <c r="H40" i="1"/>
  <c r="L40" i="1"/>
  <c r="D40" i="1"/>
  <c r="A19" i="1"/>
  <c r="E19" i="1"/>
  <c r="I19" i="1"/>
  <c r="B19" i="1"/>
  <c r="F19" i="1"/>
  <c r="J19" i="1"/>
  <c r="C19" i="1"/>
  <c r="G19" i="1"/>
  <c r="K19" i="1"/>
  <c r="D19" i="1"/>
  <c r="H19" i="1"/>
  <c r="L19" i="1"/>
  <c r="A45" i="1"/>
  <c r="E45" i="1"/>
  <c r="I45" i="1"/>
  <c r="B45" i="1"/>
  <c r="F45" i="1"/>
  <c r="J45" i="1"/>
  <c r="C45" i="1"/>
  <c r="G45" i="1"/>
  <c r="K45" i="1"/>
  <c r="L45" i="1"/>
  <c r="D45" i="1"/>
  <c r="H45" i="1"/>
  <c r="A71" i="1"/>
  <c r="I71" i="1"/>
  <c r="B71" i="1"/>
  <c r="F71" i="1"/>
  <c r="C71" i="1"/>
  <c r="G71" i="1"/>
  <c r="K71" i="1"/>
  <c r="L71" i="1"/>
  <c r="D71" i="1"/>
  <c r="A24" i="1"/>
  <c r="E24" i="1"/>
  <c r="I24" i="1"/>
  <c r="B24" i="1"/>
  <c r="F24" i="1"/>
  <c r="J24" i="1"/>
  <c r="C24" i="1"/>
  <c r="G24" i="1"/>
  <c r="K24" i="1"/>
  <c r="D24" i="1"/>
  <c r="H24" i="1"/>
  <c r="L24" i="1"/>
  <c r="A57" i="1"/>
  <c r="E57" i="1"/>
  <c r="I57" i="1"/>
  <c r="B57" i="1"/>
  <c r="F57" i="1"/>
  <c r="J57" i="1"/>
  <c r="C57" i="1"/>
  <c r="G57" i="1"/>
  <c r="K57" i="1"/>
  <c r="L57" i="1"/>
  <c r="D57" i="1"/>
  <c r="H57" i="1"/>
  <c r="B181" i="1"/>
  <c r="F181" i="1"/>
  <c r="J181" i="1"/>
  <c r="E181" i="1"/>
  <c r="C181" i="1"/>
  <c r="G181" i="1"/>
  <c r="K181" i="1"/>
  <c r="A181" i="1"/>
  <c r="D181" i="1"/>
  <c r="H181" i="1"/>
  <c r="L181" i="1"/>
  <c r="I181" i="1"/>
  <c r="B164" i="1"/>
  <c r="F164" i="1"/>
  <c r="J164" i="1"/>
  <c r="A164" i="1"/>
  <c r="C164" i="1"/>
  <c r="G164" i="1"/>
  <c r="K164" i="1"/>
  <c r="E164" i="1"/>
  <c r="D164" i="1"/>
  <c r="H164" i="1"/>
  <c r="L164" i="1"/>
  <c r="I164" i="1"/>
  <c r="B121" i="1"/>
  <c r="F121" i="1"/>
  <c r="J121" i="1"/>
  <c r="C121" i="1"/>
  <c r="G121" i="1"/>
  <c r="K121" i="1"/>
  <c r="D121" i="1"/>
  <c r="H121" i="1"/>
  <c r="L121" i="1"/>
  <c r="A121" i="1"/>
  <c r="E121" i="1"/>
  <c r="I121" i="1"/>
  <c r="B141" i="1"/>
  <c r="F141" i="1"/>
  <c r="J141" i="1"/>
  <c r="C141" i="1"/>
  <c r="G141" i="1"/>
  <c r="K141" i="1"/>
  <c r="D141" i="1"/>
  <c r="H141" i="1"/>
  <c r="L141" i="1"/>
  <c r="A141" i="1"/>
  <c r="E141" i="1"/>
  <c r="I141" i="1"/>
  <c r="A66" i="1"/>
  <c r="E66" i="1"/>
  <c r="I66" i="1"/>
  <c r="B66" i="1"/>
  <c r="F66" i="1"/>
  <c r="J66" i="1"/>
  <c r="C66" i="1"/>
  <c r="G66" i="1"/>
  <c r="K66" i="1"/>
  <c r="D66" i="1"/>
  <c r="H66" i="1"/>
  <c r="L66" i="1"/>
  <c r="A92" i="1"/>
  <c r="E92" i="1"/>
  <c r="I92" i="1"/>
  <c r="B92" i="1"/>
  <c r="F92" i="1"/>
  <c r="J92" i="1"/>
  <c r="C92" i="1"/>
  <c r="G92" i="1"/>
  <c r="K92" i="1"/>
  <c r="L92" i="1"/>
  <c r="D92" i="1"/>
  <c r="H92" i="1"/>
  <c r="B150" i="1"/>
  <c r="F150" i="1"/>
  <c r="J150" i="1"/>
  <c r="A150" i="1"/>
  <c r="C150" i="1"/>
  <c r="G150" i="1"/>
  <c r="K150" i="1"/>
  <c r="E150" i="1"/>
  <c r="D150" i="1"/>
  <c r="H150" i="1"/>
  <c r="L150" i="1"/>
  <c r="I150" i="1"/>
  <c r="B116" i="1"/>
  <c r="F116" i="1"/>
  <c r="J116" i="1"/>
  <c r="C116" i="1"/>
  <c r="G116" i="1"/>
  <c r="K116" i="1"/>
  <c r="D116" i="1"/>
  <c r="H116" i="1"/>
  <c r="L116" i="1"/>
  <c r="A116" i="1"/>
  <c r="E116" i="1"/>
  <c r="I116" i="1"/>
  <c r="B100" i="1"/>
  <c r="F100" i="1"/>
  <c r="J100" i="1"/>
  <c r="C100" i="1"/>
  <c r="G100" i="1"/>
  <c r="K100" i="1"/>
  <c r="D100" i="1"/>
  <c r="L100" i="1"/>
  <c r="E100" i="1"/>
  <c r="H100" i="1"/>
  <c r="I100" i="1"/>
  <c r="A100" i="1"/>
  <c r="B160" i="1"/>
  <c r="F160" i="1"/>
  <c r="J160" i="1"/>
  <c r="E160" i="1"/>
  <c r="C160" i="1"/>
  <c r="G160" i="1"/>
  <c r="K160" i="1"/>
  <c r="A160" i="1"/>
  <c r="D160" i="1"/>
  <c r="H160" i="1"/>
  <c r="L160" i="1"/>
  <c r="I160" i="1"/>
  <c r="B132" i="1"/>
  <c r="F132" i="1"/>
  <c r="J132" i="1"/>
  <c r="C132" i="1"/>
  <c r="G132" i="1"/>
  <c r="K132" i="1"/>
  <c r="D132" i="1"/>
  <c r="H132" i="1"/>
  <c r="L132" i="1"/>
  <c r="A132" i="1"/>
  <c r="E132" i="1"/>
  <c r="I132" i="1"/>
  <c r="B165" i="1"/>
  <c r="F165" i="1"/>
  <c r="J165" i="1"/>
  <c r="E165" i="1"/>
  <c r="C165" i="1"/>
  <c r="G165" i="1"/>
  <c r="K165" i="1"/>
  <c r="A165" i="1"/>
  <c r="D165" i="1"/>
  <c r="H165" i="1"/>
  <c r="L165" i="1"/>
  <c r="I165" i="1"/>
  <c r="B139" i="1"/>
  <c r="F139" i="1"/>
  <c r="J139" i="1"/>
  <c r="C139" i="1"/>
  <c r="G139" i="1"/>
  <c r="K139" i="1"/>
  <c r="D139" i="1"/>
  <c r="H139" i="1"/>
  <c r="L139" i="1"/>
  <c r="I139" i="1"/>
  <c r="E139" i="1"/>
  <c r="A139" i="1"/>
  <c r="B103" i="1"/>
  <c r="F103" i="1"/>
  <c r="J103" i="1"/>
  <c r="C103" i="1"/>
  <c r="G103" i="1"/>
  <c r="K103" i="1"/>
  <c r="H103" i="1"/>
  <c r="A103" i="1"/>
  <c r="I103" i="1"/>
  <c r="D103" i="1"/>
  <c r="L103" i="1"/>
  <c r="E103" i="1"/>
  <c r="B175" i="1"/>
  <c r="F175" i="1"/>
  <c r="J175" i="1"/>
  <c r="A175" i="1"/>
  <c r="C175" i="1"/>
  <c r="G175" i="1"/>
  <c r="K175" i="1"/>
  <c r="E175" i="1"/>
  <c r="D175" i="1"/>
  <c r="H175" i="1"/>
  <c r="L175" i="1"/>
  <c r="I175" i="1"/>
  <c r="B137" i="1"/>
  <c r="F137" i="1"/>
  <c r="J137" i="1"/>
  <c r="C137" i="1"/>
  <c r="G137" i="1"/>
  <c r="K137" i="1"/>
  <c r="D137" i="1"/>
  <c r="H137" i="1"/>
  <c r="L137" i="1"/>
  <c r="A137" i="1"/>
  <c r="E137" i="1"/>
  <c r="I137" i="1"/>
  <c r="A48" i="1"/>
  <c r="E48" i="1"/>
  <c r="I48" i="1"/>
  <c r="B48" i="1"/>
  <c r="F48" i="1"/>
  <c r="J48" i="1"/>
  <c r="C48" i="1"/>
  <c r="G48" i="1"/>
  <c r="K48" i="1"/>
  <c r="H48" i="1"/>
  <c r="L48" i="1"/>
  <c r="D48" i="1"/>
  <c r="A27" i="1"/>
  <c r="E27" i="1"/>
  <c r="I27" i="1"/>
  <c r="B27" i="1"/>
  <c r="F27" i="1"/>
  <c r="J27" i="1"/>
  <c r="C27" i="1"/>
  <c r="G27" i="1"/>
  <c r="K27" i="1"/>
  <c r="D27" i="1"/>
  <c r="H27" i="1"/>
  <c r="L27" i="1"/>
  <c r="A91" i="1"/>
  <c r="E91" i="1"/>
  <c r="I91" i="1"/>
  <c r="B91" i="1"/>
  <c r="F91" i="1"/>
  <c r="J91" i="1"/>
  <c r="C91" i="1"/>
  <c r="G91" i="1"/>
  <c r="K91" i="1"/>
  <c r="H91" i="1"/>
  <c r="L91" i="1"/>
  <c r="D91" i="1"/>
  <c r="A53" i="1"/>
  <c r="E53" i="1"/>
  <c r="I53" i="1"/>
  <c r="B53" i="1"/>
  <c r="F53" i="1"/>
  <c r="J53" i="1"/>
  <c r="C53" i="1"/>
  <c r="G53" i="1"/>
  <c r="K53" i="1"/>
  <c r="L53" i="1"/>
  <c r="D53" i="1"/>
  <c r="H53" i="1"/>
  <c r="B36" i="1"/>
  <c r="F36" i="1"/>
  <c r="J36" i="1"/>
  <c r="C36" i="1"/>
  <c r="G36" i="1"/>
  <c r="K36" i="1"/>
  <c r="E36" i="1"/>
  <c r="H36" i="1"/>
  <c r="A36" i="1"/>
  <c r="I36" i="1"/>
  <c r="D36" i="1"/>
  <c r="L36" i="1"/>
  <c r="A15" i="1"/>
  <c r="E15" i="1"/>
  <c r="I15" i="1"/>
  <c r="B15" i="1"/>
  <c r="F15" i="1"/>
  <c r="J15" i="1"/>
  <c r="C15" i="1"/>
  <c r="G15" i="1"/>
  <c r="K15" i="1"/>
  <c r="D15" i="1"/>
  <c r="H15" i="1"/>
  <c r="L15" i="1"/>
  <c r="A79" i="1"/>
  <c r="E79" i="1"/>
  <c r="I79" i="1"/>
  <c r="B79" i="1"/>
  <c r="F79" i="1"/>
  <c r="J79" i="1"/>
  <c r="C79" i="1"/>
  <c r="G79" i="1"/>
  <c r="K79" i="1"/>
  <c r="H79" i="1"/>
  <c r="L79" i="1"/>
  <c r="D79" i="1"/>
  <c r="A70" i="1"/>
  <c r="E70" i="1"/>
  <c r="I70" i="1"/>
  <c r="B70" i="1"/>
  <c r="F70" i="1"/>
  <c r="J70" i="1"/>
  <c r="C70" i="1"/>
  <c r="G70" i="1"/>
  <c r="K70" i="1"/>
  <c r="D70" i="1"/>
  <c r="H70" i="1"/>
  <c r="L70" i="1"/>
  <c r="A89" i="1"/>
  <c r="E89" i="1"/>
  <c r="I89" i="1"/>
  <c r="B89" i="1"/>
  <c r="F89" i="1"/>
  <c r="J89" i="1"/>
  <c r="C89" i="1"/>
  <c r="G89" i="1"/>
  <c r="K89" i="1"/>
  <c r="D89" i="1"/>
  <c r="H89" i="1"/>
  <c r="L89" i="1"/>
  <c r="B102" i="1"/>
  <c r="F102" i="1"/>
  <c r="J102" i="1"/>
  <c r="C102" i="1"/>
  <c r="G102" i="1"/>
  <c r="K102" i="1"/>
  <c r="D102" i="1"/>
  <c r="L102" i="1"/>
  <c r="E102" i="1"/>
  <c r="H102" i="1"/>
  <c r="I102" i="1"/>
  <c r="A102" i="1"/>
  <c r="B143" i="1"/>
  <c r="F143" i="1"/>
  <c r="J143" i="1"/>
  <c r="C143" i="1"/>
  <c r="G143" i="1"/>
  <c r="K143" i="1"/>
  <c r="D143" i="1"/>
  <c r="H143" i="1"/>
  <c r="L143" i="1"/>
  <c r="I143" i="1"/>
  <c r="E143" i="1"/>
  <c r="A143" i="1"/>
  <c r="B179" i="1"/>
  <c r="F179" i="1"/>
  <c r="J179" i="1"/>
  <c r="E179" i="1"/>
  <c r="C179" i="1"/>
  <c r="G179" i="1"/>
  <c r="K179" i="1"/>
  <c r="A179" i="1"/>
  <c r="D179" i="1"/>
  <c r="H179" i="1"/>
  <c r="L179" i="1"/>
  <c r="I179" i="1"/>
  <c r="A83" i="1"/>
  <c r="E83" i="1"/>
  <c r="I83" i="1"/>
  <c r="B83" i="1"/>
  <c r="F83" i="1"/>
  <c r="J83" i="1"/>
  <c r="C83" i="1"/>
  <c r="G83" i="1"/>
  <c r="K83" i="1"/>
  <c r="H83" i="1"/>
  <c r="L83" i="1"/>
  <c r="D83" i="1"/>
  <c r="B186" i="1"/>
  <c r="F186" i="1"/>
  <c r="J186" i="1"/>
  <c r="A186" i="1"/>
  <c r="C186" i="1"/>
  <c r="G186" i="1"/>
  <c r="K186" i="1"/>
  <c r="E186" i="1"/>
  <c r="D186" i="1"/>
  <c r="H186" i="1"/>
  <c r="L186" i="1"/>
  <c r="I186" i="1"/>
  <c r="F170" i="1"/>
  <c r="B134" i="1"/>
  <c r="F134" i="1"/>
  <c r="J134" i="1"/>
  <c r="C134" i="1"/>
  <c r="G134" i="1"/>
  <c r="K134" i="1"/>
  <c r="D134" i="1"/>
  <c r="H134" i="1"/>
  <c r="L134" i="1"/>
  <c r="E134" i="1"/>
  <c r="A134" i="1"/>
  <c r="I134" i="1"/>
  <c r="B110" i="1"/>
  <c r="F110" i="1"/>
  <c r="J110" i="1"/>
  <c r="C110" i="1"/>
  <c r="G110" i="1"/>
  <c r="K110" i="1"/>
  <c r="D110" i="1"/>
  <c r="H110" i="1"/>
  <c r="L110" i="1"/>
  <c r="E110" i="1"/>
  <c r="I110" i="1"/>
  <c r="A110" i="1"/>
  <c r="G148" i="1"/>
  <c r="B118" i="1"/>
  <c r="F118" i="1"/>
  <c r="J118" i="1"/>
  <c r="C118" i="1"/>
  <c r="G118" i="1"/>
  <c r="K118" i="1"/>
  <c r="D118" i="1"/>
  <c r="H118" i="1"/>
  <c r="L118" i="1"/>
  <c r="E118" i="1"/>
  <c r="I118" i="1"/>
  <c r="A118" i="1"/>
  <c r="B153" i="1"/>
  <c r="F153" i="1"/>
  <c r="J153" i="1"/>
  <c r="A153" i="1"/>
  <c r="C153" i="1"/>
  <c r="G153" i="1"/>
  <c r="K153" i="1"/>
  <c r="E153" i="1"/>
  <c r="D153" i="1"/>
  <c r="H153" i="1"/>
  <c r="L153" i="1"/>
  <c r="I153" i="1"/>
  <c r="A113" i="1"/>
  <c r="B97" i="1"/>
  <c r="F97" i="1"/>
  <c r="J97" i="1"/>
  <c r="C97" i="1"/>
  <c r="G97" i="1"/>
  <c r="K97" i="1"/>
  <c r="H97" i="1"/>
  <c r="A97" i="1"/>
  <c r="I97" i="1"/>
  <c r="D97" i="1"/>
  <c r="L97" i="1"/>
  <c r="E97" i="1"/>
  <c r="B163" i="1"/>
  <c r="F163" i="1"/>
  <c r="A163" i="1"/>
  <c r="C163" i="1"/>
  <c r="G163" i="1"/>
  <c r="E163" i="1"/>
  <c r="D163" i="1"/>
  <c r="H163" i="1"/>
  <c r="I163" i="1"/>
  <c r="A51" i="1"/>
  <c r="E51" i="1"/>
  <c r="I51" i="1"/>
  <c r="B51" i="1"/>
  <c r="F51" i="1"/>
  <c r="J51" i="1"/>
  <c r="C51" i="1"/>
  <c r="G51" i="1"/>
  <c r="K51" i="1"/>
  <c r="D51" i="1"/>
  <c r="H51" i="1"/>
  <c r="L51" i="1"/>
  <c r="F34" i="1"/>
  <c r="K34" i="1"/>
  <c r="H34" i="1"/>
  <c r="I34" i="1"/>
  <c r="B60" i="1"/>
  <c r="E60" i="1"/>
  <c r="I60" i="1"/>
  <c r="A60" i="1"/>
  <c r="F60" i="1"/>
  <c r="J60" i="1"/>
  <c r="C60" i="1"/>
  <c r="G60" i="1"/>
  <c r="K60" i="1"/>
  <c r="L60" i="1"/>
  <c r="D60" i="1"/>
  <c r="H60" i="1"/>
  <c r="J39" i="1"/>
  <c r="K39" i="1"/>
  <c r="I39" i="1"/>
  <c r="A65" i="1"/>
  <c r="E65" i="1"/>
  <c r="I65" i="1"/>
  <c r="B65" i="1"/>
  <c r="F65" i="1"/>
  <c r="J65" i="1"/>
  <c r="C65" i="1"/>
  <c r="G65" i="1"/>
  <c r="K65" i="1"/>
  <c r="D65" i="1"/>
  <c r="H65" i="1"/>
  <c r="L65" i="1"/>
  <c r="B120" i="1"/>
  <c r="F120" i="1"/>
  <c r="J120" i="1"/>
  <c r="C120" i="1"/>
  <c r="G120" i="1"/>
  <c r="K120" i="1"/>
  <c r="D120" i="1"/>
  <c r="H120" i="1"/>
  <c r="L120" i="1"/>
  <c r="A120" i="1"/>
  <c r="E120" i="1"/>
  <c r="I120" i="1"/>
  <c r="B169" i="1"/>
  <c r="F169" i="1"/>
  <c r="J169" i="1"/>
  <c r="A169" i="1"/>
  <c r="C169" i="1"/>
  <c r="G169" i="1"/>
  <c r="K169" i="1"/>
  <c r="E169" i="1"/>
  <c r="D169" i="1"/>
  <c r="H169" i="1"/>
  <c r="L169" i="1"/>
  <c r="I169" i="1"/>
  <c r="B166" i="1"/>
  <c r="F166" i="1"/>
  <c r="J166" i="1"/>
  <c r="E166" i="1"/>
  <c r="C166" i="1"/>
  <c r="G166" i="1"/>
  <c r="K166" i="1"/>
  <c r="A166" i="1"/>
  <c r="D166" i="1"/>
  <c r="H166" i="1"/>
  <c r="L166" i="1"/>
  <c r="I166" i="1"/>
  <c r="B130" i="1"/>
  <c r="F130" i="1"/>
  <c r="J130" i="1"/>
  <c r="C130" i="1"/>
  <c r="G130" i="1"/>
  <c r="K130" i="1"/>
  <c r="D130" i="1"/>
  <c r="H130" i="1"/>
  <c r="L130" i="1"/>
  <c r="E130" i="1"/>
  <c r="A130" i="1"/>
  <c r="I130" i="1"/>
  <c r="B108" i="1"/>
  <c r="F108" i="1"/>
  <c r="J108" i="1"/>
  <c r="C108" i="1"/>
  <c r="G108" i="1"/>
  <c r="K108" i="1"/>
  <c r="D108" i="1"/>
  <c r="L108" i="1"/>
  <c r="E108" i="1"/>
  <c r="H108" i="1"/>
  <c r="I108" i="1"/>
  <c r="A108" i="1"/>
  <c r="B176" i="1"/>
  <c r="F176" i="1"/>
  <c r="J176" i="1"/>
  <c r="A176" i="1"/>
  <c r="C176" i="1"/>
  <c r="G176" i="1"/>
  <c r="K176" i="1"/>
  <c r="E176" i="1"/>
  <c r="D176" i="1"/>
  <c r="H176" i="1"/>
  <c r="L176" i="1"/>
  <c r="I176" i="1"/>
  <c r="B144" i="1"/>
  <c r="F144" i="1"/>
  <c r="J144" i="1"/>
  <c r="C144" i="1"/>
  <c r="G144" i="1"/>
  <c r="K144" i="1"/>
  <c r="D144" i="1"/>
  <c r="H144" i="1"/>
  <c r="L144" i="1"/>
  <c r="I144" i="1"/>
  <c r="A144" i="1"/>
  <c r="E144" i="1"/>
  <c r="B184" i="1"/>
  <c r="F184" i="1"/>
  <c r="J184" i="1"/>
  <c r="E184" i="1"/>
  <c r="C184" i="1"/>
  <c r="G184" i="1"/>
  <c r="K184" i="1"/>
  <c r="A184" i="1"/>
  <c r="D184" i="1"/>
  <c r="H184" i="1"/>
  <c r="L184" i="1"/>
  <c r="I184" i="1"/>
  <c r="B151" i="1"/>
  <c r="F151" i="1"/>
  <c r="J151" i="1"/>
  <c r="A151" i="1"/>
  <c r="C151" i="1"/>
  <c r="G151" i="1"/>
  <c r="K151" i="1"/>
  <c r="E151" i="1"/>
  <c r="D151" i="1"/>
  <c r="H151" i="1"/>
  <c r="L151" i="1"/>
  <c r="I151" i="1"/>
  <c r="B127" i="1"/>
  <c r="F127" i="1"/>
  <c r="J127" i="1"/>
  <c r="C127" i="1"/>
  <c r="G127" i="1"/>
  <c r="K127" i="1"/>
  <c r="D127" i="1"/>
  <c r="H127" i="1"/>
  <c r="L127" i="1"/>
  <c r="I127" i="1"/>
  <c r="E127" i="1"/>
  <c r="A127" i="1"/>
  <c r="B111" i="1"/>
  <c r="F111" i="1"/>
  <c r="J111" i="1"/>
  <c r="C111" i="1"/>
  <c r="G111" i="1"/>
  <c r="K111" i="1"/>
  <c r="D111" i="1"/>
  <c r="H111" i="1"/>
  <c r="L111" i="1"/>
  <c r="I111" i="1"/>
  <c r="E111" i="1"/>
  <c r="A111" i="1"/>
  <c r="B182" i="1"/>
  <c r="F182" i="1"/>
  <c r="J182" i="1"/>
  <c r="A182" i="1"/>
  <c r="C182" i="1"/>
  <c r="G182" i="1"/>
  <c r="K182" i="1"/>
  <c r="E182" i="1"/>
  <c r="D182" i="1"/>
  <c r="H182" i="1"/>
  <c r="L182" i="1"/>
  <c r="I182" i="1"/>
  <c r="E159" i="1"/>
  <c r="I159" i="1"/>
  <c r="A59" i="1"/>
  <c r="B59" i="1"/>
  <c r="F59" i="1"/>
  <c r="J59" i="1"/>
  <c r="C59" i="1"/>
  <c r="G59" i="1"/>
  <c r="K59" i="1"/>
  <c r="D59" i="1"/>
  <c r="L59" i="1"/>
  <c r="E59" i="1"/>
  <c r="H59" i="1"/>
  <c r="I59" i="1"/>
  <c r="G42" i="1"/>
  <c r="A68" i="1"/>
  <c r="E68" i="1"/>
  <c r="I68" i="1"/>
  <c r="B68" i="1"/>
  <c r="F68" i="1"/>
  <c r="J68" i="1"/>
  <c r="C68" i="1"/>
  <c r="G68" i="1"/>
  <c r="K68" i="1"/>
  <c r="L68" i="1"/>
  <c r="D68" i="1"/>
  <c r="H68" i="1"/>
  <c r="B38" i="1"/>
  <c r="F38" i="1"/>
  <c r="J38" i="1"/>
  <c r="C38" i="1"/>
  <c r="G38" i="1"/>
  <c r="K38" i="1"/>
  <c r="E38" i="1"/>
  <c r="H38" i="1"/>
  <c r="A38" i="1"/>
  <c r="I38" i="1"/>
  <c r="D38" i="1"/>
  <c r="L38" i="1"/>
  <c r="AA169" i="3"/>
  <c r="AA137" i="3"/>
  <c r="AA105" i="3"/>
  <c r="AA163" i="3"/>
  <c r="AA133" i="3"/>
  <c r="AA140" i="3"/>
  <c r="AA116" i="3"/>
  <c r="AA100" i="3"/>
  <c r="AA92" i="3"/>
  <c r="AA176" i="3"/>
  <c r="AA162" i="3"/>
  <c r="AA146" i="3"/>
  <c r="AA124" i="3"/>
  <c r="AA3" i="3"/>
  <c r="AA47" i="3"/>
  <c r="AA79" i="3"/>
  <c r="AA26" i="3"/>
  <c r="AA58" i="3"/>
  <c r="AA9" i="3"/>
  <c r="AA41" i="3"/>
  <c r="AA73" i="3"/>
  <c r="AA20" i="3"/>
  <c r="AA52" i="3"/>
  <c r="AA84" i="3"/>
  <c r="AA35" i="3"/>
  <c r="AA67" i="3"/>
  <c r="AA14" i="3"/>
  <c r="AA46" i="3"/>
  <c r="AA78" i="3"/>
  <c r="AA32" i="3"/>
  <c r="AA8" i="3"/>
  <c r="AA69" i="3"/>
  <c r="AA77" i="3"/>
  <c r="AA13" i="3"/>
  <c r="AA153" i="3"/>
  <c r="AA117" i="3"/>
  <c r="AA97" i="3"/>
  <c r="AA89" i="3"/>
  <c r="AA147" i="3"/>
  <c r="AA119" i="3"/>
  <c r="AA168" i="3"/>
  <c r="AA152" i="3"/>
  <c r="AA126" i="3"/>
  <c r="AA108" i="3"/>
  <c r="AA165" i="3"/>
  <c r="AA149" i="3"/>
  <c r="AA129" i="3"/>
  <c r="AA113" i="3"/>
  <c r="AA103" i="3"/>
  <c r="AA95" i="3"/>
  <c r="AA86" i="3"/>
  <c r="AA159" i="3"/>
  <c r="AA143" i="3"/>
  <c r="AA131" i="3"/>
  <c r="AA115" i="3"/>
  <c r="AA164" i="3"/>
  <c r="AA148" i="3"/>
  <c r="AA138" i="3"/>
  <c r="AA122" i="3"/>
  <c r="AA114" i="3"/>
  <c r="AA106" i="3"/>
  <c r="AA98" i="3"/>
  <c r="AA90" i="3"/>
  <c r="AA174" i="3"/>
  <c r="AA158" i="3"/>
  <c r="AA136" i="3"/>
  <c r="AA2" i="3"/>
  <c r="AA23" i="3"/>
  <c r="AA55" i="3"/>
  <c r="AA87" i="3"/>
  <c r="AA34" i="3"/>
  <c r="AA66" i="3"/>
  <c r="AA17" i="3"/>
  <c r="AA49" i="3"/>
  <c r="AA81" i="3"/>
  <c r="AA28" i="3"/>
  <c r="AA60" i="3"/>
  <c r="AA11" i="3"/>
  <c r="AA43" i="3"/>
  <c r="AA75" i="3"/>
  <c r="AA22" i="3"/>
  <c r="AA54" i="3"/>
  <c r="AA21" i="3"/>
  <c r="AA64" i="3"/>
  <c r="AA40" i="3"/>
  <c r="AA16" i="3"/>
  <c r="AA24" i="3"/>
  <c r="AA45" i="3"/>
  <c r="G47" i="1" l="1"/>
  <c r="E39" i="1"/>
  <c r="L34" i="1"/>
  <c r="C34" i="1"/>
  <c r="L47" i="1"/>
  <c r="B42" i="1"/>
  <c r="H39" i="1"/>
  <c r="A39" i="1"/>
  <c r="F39" i="1"/>
  <c r="A34" i="1"/>
  <c r="G34" i="1"/>
  <c r="B34" i="1"/>
  <c r="L42" i="1"/>
  <c r="A159" i="1"/>
  <c r="L39" i="1"/>
  <c r="C39" i="1"/>
  <c r="D34" i="1"/>
  <c r="E34" i="1"/>
  <c r="L163" i="1"/>
  <c r="K163" i="1"/>
  <c r="H71" i="1"/>
  <c r="J71" i="1"/>
  <c r="A77" i="1"/>
  <c r="K113" i="1"/>
  <c r="F148" i="1"/>
  <c r="E28" i="1"/>
  <c r="A85" i="1"/>
  <c r="K80" i="1"/>
  <c r="K72" i="1"/>
  <c r="F113" i="1"/>
  <c r="H170" i="1"/>
  <c r="I119" i="1"/>
  <c r="H46" i="1"/>
  <c r="F80" i="1"/>
  <c r="B81" i="1"/>
  <c r="A72" i="1"/>
  <c r="H148" i="1"/>
  <c r="G170" i="1"/>
  <c r="C46" i="1"/>
  <c r="K85" i="1"/>
  <c r="A80" i="1"/>
  <c r="L81" i="1"/>
  <c r="K77" i="1"/>
  <c r="F72" i="1"/>
  <c r="I46" i="1"/>
  <c r="F85" i="1"/>
  <c r="G81" i="1"/>
  <c r="F77" i="1"/>
  <c r="C21" i="1"/>
  <c r="G14" i="1"/>
  <c r="D46" i="1"/>
  <c r="J46" i="1"/>
  <c r="E46" i="1"/>
  <c r="L85" i="1"/>
  <c r="G85" i="1"/>
  <c r="B85" i="1"/>
  <c r="H80" i="1"/>
  <c r="G80" i="1"/>
  <c r="B80" i="1"/>
  <c r="H81" i="1"/>
  <c r="C81" i="1"/>
  <c r="I81" i="1"/>
  <c r="L77" i="1"/>
  <c r="G77" i="1"/>
  <c r="B77" i="1"/>
  <c r="H72" i="1"/>
  <c r="G72" i="1"/>
  <c r="B72" i="1"/>
  <c r="L113" i="1"/>
  <c r="G113" i="1"/>
  <c r="B113" i="1"/>
  <c r="D148" i="1"/>
  <c r="C148" i="1"/>
  <c r="B148" i="1"/>
  <c r="D170" i="1"/>
  <c r="C170" i="1"/>
  <c r="B170" i="1"/>
  <c r="D74" i="1"/>
  <c r="K119" i="1"/>
  <c r="K46" i="1"/>
  <c r="F46" i="1"/>
  <c r="A46" i="1"/>
  <c r="H85" i="1"/>
  <c r="C85" i="1"/>
  <c r="I85" i="1"/>
  <c r="D80" i="1"/>
  <c r="C80" i="1"/>
  <c r="I80" i="1"/>
  <c r="D81" i="1"/>
  <c r="J81" i="1"/>
  <c r="E81" i="1"/>
  <c r="H77" i="1"/>
  <c r="C77" i="1"/>
  <c r="I77" i="1"/>
  <c r="D72" i="1"/>
  <c r="C72" i="1"/>
  <c r="I72" i="1"/>
  <c r="I113" i="1"/>
  <c r="H113" i="1"/>
  <c r="C113" i="1"/>
  <c r="I148" i="1"/>
  <c r="E148" i="1"/>
  <c r="A148" i="1"/>
  <c r="I170" i="1"/>
  <c r="E170" i="1"/>
  <c r="A170" i="1"/>
  <c r="D28" i="1"/>
  <c r="J74" i="1"/>
  <c r="F119" i="1"/>
  <c r="L46" i="1"/>
  <c r="G46" i="1"/>
  <c r="D85" i="1"/>
  <c r="J85" i="1"/>
  <c r="L80" i="1"/>
  <c r="J80" i="1"/>
  <c r="K81" i="1"/>
  <c r="F81" i="1"/>
  <c r="D77" i="1"/>
  <c r="J77" i="1"/>
  <c r="L72" i="1"/>
  <c r="J72" i="1"/>
  <c r="E113" i="1"/>
  <c r="D113" i="1"/>
  <c r="L148" i="1"/>
  <c r="K148" i="1"/>
  <c r="L170" i="1"/>
  <c r="K170" i="1"/>
  <c r="J28" i="1"/>
  <c r="E74" i="1"/>
  <c r="I94" i="1"/>
  <c r="I21" i="1"/>
  <c r="D16" i="1"/>
  <c r="C129" i="1"/>
  <c r="K28" i="1"/>
  <c r="F28" i="1"/>
  <c r="A28" i="1"/>
  <c r="K74" i="1"/>
  <c r="F74" i="1"/>
  <c r="A74" i="1"/>
  <c r="L119" i="1"/>
  <c r="G119" i="1"/>
  <c r="B119" i="1"/>
  <c r="D94" i="1"/>
  <c r="B47" i="1"/>
  <c r="J16" i="1"/>
  <c r="D39" i="1"/>
  <c r="G39" i="1"/>
  <c r="L28" i="1"/>
  <c r="G28" i="1"/>
  <c r="B28" i="1"/>
  <c r="L74" i="1"/>
  <c r="G74" i="1"/>
  <c r="B74" i="1"/>
  <c r="A119" i="1"/>
  <c r="H119" i="1"/>
  <c r="C119" i="1"/>
  <c r="J94" i="1"/>
  <c r="L21" i="1"/>
  <c r="E16" i="1"/>
  <c r="D13" i="1"/>
  <c r="H28" i="1"/>
  <c r="C28" i="1"/>
  <c r="H74" i="1"/>
  <c r="C74" i="1"/>
  <c r="E119" i="1"/>
  <c r="D119" i="1"/>
  <c r="H94" i="1"/>
  <c r="K94" i="1"/>
  <c r="F94" i="1"/>
  <c r="H21" i="1"/>
  <c r="J21" i="1"/>
  <c r="E21" i="1"/>
  <c r="K16" i="1"/>
  <c r="F16" i="1"/>
  <c r="A16" i="1"/>
  <c r="L62" i="1"/>
  <c r="G13" i="1"/>
  <c r="B14" i="1"/>
  <c r="E94" i="1"/>
  <c r="G94" i="1"/>
  <c r="B94" i="1"/>
  <c r="K21" i="1"/>
  <c r="F21" i="1"/>
  <c r="A21" i="1"/>
  <c r="L16" i="1"/>
  <c r="G16" i="1"/>
  <c r="B16" i="1"/>
  <c r="G62" i="1"/>
  <c r="B13" i="1"/>
  <c r="I129" i="1"/>
  <c r="L94" i="1"/>
  <c r="C94" i="1"/>
  <c r="D21" i="1"/>
  <c r="G21" i="1"/>
  <c r="H16" i="1"/>
  <c r="C16" i="1"/>
  <c r="B62" i="1"/>
  <c r="H14" i="1"/>
  <c r="H129" i="1"/>
  <c r="A180" i="1"/>
  <c r="H47" i="1"/>
  <c r="C47" i="1"/>
  <c r="I47" i="1"/>
  <c r="H42" i="1"/>
  <c r="C42" i="1"/>
  <c r="I42" i="1"/>
  <c r="L159" i="1"/>
  <c r="K159" i="1"/>
  <c r="J159" i="1"/>
  <c r="H62" i="1"/>
  <c r="C62" i="1"/>
  <c r="I62" i="1"/>
  <c r="L13" i="1"/>
  <c r="C13" i="1"/>
  <c r="I13" i="1"/>
  <c r="D14" i="1"/>
  <c r="C14" i="1"/>
  <c r="I14" i="1"/>
  <c r="E129" i="1"/>
  <c r="D129" i="1"/>
  <c r="J129" i="1"/>
  <c r="L180" i="1"/>
  <c r="K180" i="1"/>
  <c r="J180" i="1"/>
  <c r="I180" i="1"/>
  <c r="E180" i="1"/>
  <c r="D47" i="1"/>
  <c r="J47" i="1"/>
  <c r="E47" i="1"/>
  <c r="D42" i="1"/>
  <c r="J42" i="1"/>
  <c r="E42" i="1"/>
  <c r="H159" i="1"/>
  <c r="G159" i="1"/>
  <c r="F159" i="1"/>
  <c r="D62" i="1"/>
  <c r="J62" i="1"/>
  <c r="E62" i="1"/>
  <c r="H13" i="1"/>
  <c r="J13" i="1"/>
  <c r="E13" i="1"/>
  <c r="L14" i="1"/>
  <c r="J14" i="1"/>
  <c r="E14" i="1"/>
  <c r="A129" i="1"/>
  <c r="K129" i="1"/>
  <c r="F129" i="1"/>
  <c r="H180" i="1"/>
  <c r="G180" i="1"/>
  <c r="F180" i="1"/>
  <c r="K47" i="1"/>
  <c r="F47" i="1"/>
  <c r="K42" i="1"/>
  <c r="F42" i="1"/>
  <c r="D159" i="1"/>
  <c r="C159" i="1"/>
  <c r="K62" i="1"/>
  <c r="F62" i="1"/>
  <c r="K13" i="1"/>
  <c r="F13" i="1"/>
  <c r="K14" i="1"/>
  <c r="F14" i="1"/>
  <c r="L129" i="1"/>
  <c r="G129" i="1"/>
  <c r="D180" i="1"/>
  <c r="C180" i="1"/>
  <c r="B126" i="1"/>
  <c r="F126" i="1"/>
  <c r="J126" i="1"/>
  <c r="C126" i="1"/>
  <c r="G126" i="1"/>
  <c r="K126" i="1"/>
  <c r="D126" i="1"/>
  <c r="H126" i="1"/>
  <c r="L126" i="1"/>
  <c r="E126" i="1"/>
  <c r="I126" i="1"/>
  <c r="A126" i="1"/>
  <c r="A78" i="1"/>
  <c r="E78" i="1"/>
  <c r="I78" i="1"/>
  <c r="B78" i="1"/>
  <c r="F78" i="1"/>
  <c r="J78" i="1"/>
  <c r="C78" i="1"/>
  <c r="G78" i="1"/>
  <c r="K78" i="1"/>
  <c r="D78" i="1"/>
  <c r="H78" i="1"/>
  <c r="L78" i="1"/>
  <c r="A55" i="1"/>
  <c r="E55" i="1"/>
  <c r="I55" i="1"/>
  <c r="B55" i="1"/>
  <c r="F55" i="1"/>
  <c r="J55" i="1"/>
  <c r="C55" i="1"/>
  <c r="G55" i="1"/>
  <c r="K55" i="1"/>
  <c r="D55" i="1"/>
  <c r="H55" i="1"/>
  <c r="L55" i="1"/>
  <c r="A93" i="1"/>
  <c r="E93" i="1"/>
  <c r="I93" i="1"/>
  <c r="B93" i="1"/>
  <c r="F93" i="1"/>
  <c r="J93" i="1"/>
  <c r="C93" i="1"/>
  <c r="G93" i="1"/>
  <c r="K93" i="1"/>
  <c r="D93" i="1"/>
  <c r="H93" i="1"/>
  <c r="L93" i="1"/>
  <c r="A50" i="1"/>
  <c r="E50" i="1"/>
  <c r="I50" i="1"/>
  <c r="B50" i="1"/>
  <c r="F50" i="1"/>
  <c r="J50" i="1"/>
  <c r="C50" i="1"/>
  <c r="G50" i="1"/>
  <c r="K50" i="1"/>
  <c r="D50" i="1"/>
  <c r="H50" i="1"/>
  <c r="L50" i="1"/>
  <c r="A88" i="1"/>
  <c r="E88" i="1"/>
  <c r="I88" i="1"/>
  <c r="B88" i="1"/>
  <c r="F88" i="1"/>
  <c r="J88" i="1"/>
  <c r="C88" i="1"/>
  <c r="G88" i="1"/>
  <c r="K88" i="1"/>
  <c r="L88" i="1"/>
  <c r="D88" i="1"/>
  <c r="H88" i="1"/>
  <c r="B155" i="1"/>
  <c r="F155" i="1"/>
  <c r="J155" i="1"/>
  <c r="A155" i="1"/>
  <c r="C155" i="1"/>
  <c r="G155" i="1"/>
  <c r="K155" i="1"/>
  <c r="E155" i="1"/>
  <c r="D155" i="1"/>
  <c r="H155" i="1"/>
  <c r="L155" i="1"/>
  <c r="I155" i="1"/>
  <c r="B109" i="1"/>
  <c r="C109" i="1"/>
  <c r="F109" i="1"/>
  <c r="J109" i="1"/>
  <c r="A109" i="1"/>
  <c r="G109" i="1"/>
  <c r="K109" i="1"/>
  <c r="D109" i="1"/>
  <c r="H109" i="1"/>
  <c r="L109" i="1"/>
  <c r="E109" i="1"/>
  <c r="I109" i="1"/>
  <c r="B172" i="1"/>
  <c r="F172" i="1"/>
  <c r="J172" i="1"/>
  <c r="E172" i="1"/>
  <c r="C172" i="1"/>
  <c r="G172" i="1"/>
  <c r="K172" i="1"/>
  <c r="A172" i="1"/>
  <c r="D172" i="1"/>
  <c r="H172" i="1"/>
  <c r="L172" i="1"/>
  <c r="I172" i="1"/>
  <c r="B183" i="1"/>
  <c r="F183" i="1"/>
  <c r="J183" i="1"/>
  <c r="E183" i="1"/>
  <c r="C183" i="1"/>
  <c r="G183" i="1"/>
  <c r="K183" i="1"/>
  <c r="A183" i="1"/>
  <c r="D183" i="1"/>
  <c r="H183" i="1"/>
  <c r="L183" i="1"/>
  <c r="I183" i="1"/>
  <c r="B173" i="1"/>
  <c r="F173" i="1"/>
  <c r="J173" i="1"/>
  <c r="A173" i="1"/>
  <c r="C173" i="1"/>
  <c r="G173" i="1"/>
  <c r="K173" i="1"/>
  <c r="E173" i="1"/>
  <c r="D173" i="1"/>
  <c r="H173" i="1"/>
  <c r="L173" i="1"/>
  <c r="I173" i="1"/>
  <c r="B168" i="1"/>
  <c r="F168" i="1"/>
  <c r="J168" i="1"/>
  <c r="A168" i="1"/>
  <c r="C168" i="1"/>
  <c r="G168" i="1"/>
  <c r="K168" i="1"/>
  <c r="E168" i="1"/>
  <c r="D168" i="1"/>
  <c r="H168" i="1"/>
  <c r="L168" i="1"/>
  <c r="I168" i="1"/>
  <c r="B122" i="1"/>
  <c r="F122" i="1"/>
  <c r="J122" i="1"/>
  <c r="C122" i="1"/>
  <c r="G122" i="1"/>
  <c r="K122" i="1"/>
  <c r="D122" i="1"/>
  <c r="H122" i="1"/>
  <c r="L122" i="1"/>
  <c r="E122" i="1"/>
  <c r="I122" i="1"/>
  <c r="A122" i="1"/>
  <c r="B33" i="1"/>
  <c r="F33" i="1"/>
  <c r="J33" i="1"/>
  <c r="C33" i="1"/>
  <c r="G33" i="1"/>
  <c r="K33" i="1"/>
  <c r="A33" i="1"/>
  <c r="I33" i="1"/>
  <c r="D33" i="1"/>
  <c r="L33" i="1"/>
  <c r="E33" i="1"/>
  <c r="H33" i="1"/>
  <c r="A30" i="1"/>
  <c r="E30" i="1"/>
  <c r="I30" i="1"/>
  <c r="B30" i="1"/>
  <c r="F30" i="1"/>
  <c r="J30" i="1"/>
  <c r="C30" i="1"/>
  <c r="G30" i="1"/>
  <c r="K30" i="1"/>
  <c r="L30" i="1"/>
  <c r="D30" i="1"/>
  <c r="H30" i="1"/>
  <c r="A52" i="1"/>
  <c r="E52" i="1"/>
  <c r="I52" i="1"/>
  <c r="B52" i="1"/>
  <c r="F52" i="1"/>
  <c r="J52" i="1"/>
  <c r="C52" i="1"/>
  <c r="G52" i="1"/>
  <c r="K52" i="1"/>
  <c r="H52" i="1"/>
  <c r="L52" i="1"/>
  <c r="D52" i="1"/>
  <c r="A90" i="1"/>
  <c r="E90" i="1"/>
  <c r="I90" i="1"/>
  <c r="B90" i="1"/>
  <c r="F90" i="1"/>
  <c r="J90" i="1"/>
  <c r="C90" i="1"/>
  <c r="G90" i="1"/>
  <c r="K90" i="1"/>
  <c r="D90" i="1"/>
  <c r="H90" i="1"/>
  <c r="L90" i="1"/>
  <c r="A43" i="1"/>
  <c r="E43" i="1"/>
  <c r="I43" i="1"/>
  <c r="B43" i="1"/>
  <c r="F43" i="1"/>
  <c r="J43" i="1"/>
  <c r="C43" i="1"/>
  <c r="G43" i="1"/>
  <c r="K43" i="1"/>
  <c r="D43" i="1"/>
  <c r="H43" i="1"/>
  <c r="L43" i="1"/>
  <c r="B99" i="1"/>
  <c r="F99" i="1"/>
  <c r="J99" i="1"/>
  <c r="C99" i="1"/>
  <c r="G99" i="1"/>
  <c r="K99" i="1"/>
  <c r="H99" i="1"/>
  <c r="A99" i="1"/>
  <c r="I99" i="1"/>
  <c r="D99" i="1"/>
  <c r="L99" i="1"/>
  <c r="E99" i="1"/>
  <c r="B131" i="1"/>
  <c r="F131" i="1"/>
  <c r="J131" i="1"/>
  <c r="C131" i="1"/>
  <c r="G131" i="1"/>
  <c r="K131" i="1"/>
  <c r="D131" i="1"/>
  <c r="H131" i="1"/>
  <c r="L131" i="1"/>
  <c r="I131" i="1"/>
  <c r="E131" i="1"/>
  <c r="A131" i="1"/>
  <c r="B124" i="1"/>
  <c r="F124" i="1"/>
  <c r="J124" i="1"/>
  <c r="C124" i="1"/>
  <c r="G124" i="1"/>
  <c r="K124" i="1"/>
  <c r="D124" i="1"/>
  <c r="H124" i="1"/>
  <c r="L124" i="1"/>
  <c r="A124" i="1"/>
  <c r="E124" i="1"/>
  <c r="I124" i="1"/>
  <c r="B95" i="1"/>
  <c r="F95" i="1"/>
  <c r="J95" i="1"/>
  <c r="C95" i="1"/>
  <c r="G95" i="1"/>
  <c r="K95" i="1"/>
  <c r="H95" i="1"/>
  <c r="A95" i="1"/>
  <c r="I95" i="1"/>
  <c r="D95" i="1"/>
  <c r="L95" i="1"/>
  <c r="E95" i="1"/>
  <c r="B138" i="1"/>
  <c r="F138" i="1"/>
  <c r="J138" i="1"/>
  <c r="C138" i="1"/>
  <c r="G138" i="1"/>
  <c r="K138" i="1"/>
  <c r="D138" i="1"/>
  <c r="H138" i="1"/>
  <c r="L138" i="1"/>
  <c r="E138" i="1"/>
  <c r="A138" i="1"/>
  <c r="I138" i="1"/>
  <c r="B135" i="1"/>
  <c r="F135" i="1"/>
  <c r="J135" i="1"/>
  <c r="C135" i="1"/>
  <c r="G135" i="1"/>
  <c r="K135" i="1"/>
  <c r="D135" i="1"/>
  <c r="H135" i="1"/>
  <c r="L135" i="1"/>
  <c r="I135" i="1"/>
  <c r="E135" i="1"/>
  <c r="A135" i="1"/>
  <c r="B156" i="1"/>
  <c r="F156" i="1"/>
  <c r="J156" i="1"/>
  <c r="E156" i="1"/>
  <c r="C156" i="1"/>
  <c r="G156" i="1"/>
  <c r="K156" i="1"/>
  <c r="A156" i="1"/>
  <c r="D156" i="1"/>
  <c r="H156" i="1"/>
  <c r="L156" i="1"/>
  <c r="I156" i="1"/>
  <c r="B162" i="1"/>
  <c r="F162" i="1"/>
  <c r="J162" i="1"/>
  <c r="E162" i="1"/>
  <c r="C162" i="1"/>
  <c r="G162" i="1"/>
  <c r="K162" i="1"/>
  <c r="A162" i="1"/>
  <c r="D162" i="1"/>
  <c r="H162" i="1"/>
  <c r="L162" i="1"/>
  <c r="I162" i="1"/>
  <c r="A17" i="1"/>
  <c r="E17" i="1"/>
  <c r="I17" i="1"/>
  <c r="B17" i="1"/>
  <c r="F17" i="1"/>
  <c r="J17" i="1"/>
  <c r="C17" i="1"/>
  <c r="G17" i="1"/>
  <c r="K17" i="1"/>
  <c r="H17" i="1"/>
  <c r="L17" i="1"/>
  <c r="D17" i="1"/>
  <c r="A23" i="1"/>
  <c r="E23" i="1"/>
  <c r="I23" i="1"/>
  <c r="B23" i="1"/>
  <c r="F23" i="1"/>
  <c r="J23" i="1"/>
  <c r="C23" i="1"/>
  <c r="G23" i="1"/>
  <c r="K23" i="1"/>
  <c r="D23" i="1"/>
  <c r="H23" i="1"/>
  <c r="L23" i="1"/>
  <c r="A61" i="1"/>
  <c r="E61" i="1"/>
  <c r="I61" i="1"/>
  <c r="B61" i="1"/>
  <c r="F61" i="1"/>
  <c r="J61" i="1"/>
  <c r="C61" i="1"/>
  <c r="G61" i="1"/>
  <c r="K61" i="1"/>
  <c r="D61" i="1"/>
  <c r="H61" i="1"/>
  <c r="L61" i="1"/>
  <c r="A18" i="1"/>
  <c r="E18" i="1"/>
  <c r="I18" i="1"/>
  <c r="B18" i="1"/>
  <c r="F18" i="1"/>
  <c r="J18" i="1"/>
  <c r="C18" i="1"/>
  <c r="G18" i="1"/>
  <c r="K18" i="1"/>
  <c r="L18" i="1"/>
  <c r="D18" i="1"/>
  <c r="H18" i="1"/>
  <c r="A56" i="1"/>
  <c r="E56" i="1"/>
  <c r="I56" i="1"/>
  <c r="B56" i="1"/>
  <c r="F56" i="1"/>
  <c r="J56" i="1"/>
  <c r="C56" i="1"/>
  <c r="G56" i="1"/>
  <c r="K56" i="1"/>
  <c r="H56" i="1"/>
  <c r="L56" i="1"/>
  <c r="D56" i="1"/>
  <c r="B171" i="1"/>
  <c r="F171" i="1"/>
  <c r="J171" i="1"/>
  <c r="A171" i="1"/>
  <c r="C171" i="1"/>
  <c r="G171" i="1"/>
  <c r="K171" i="1"/>
  <c r="E171" i="1"/>
  <c r="D171" i="1"/>
  <c r="H171" i="1"/>
  <c r="L171" i="1"/>
  <c r="I171" i="1"/>
  <c r="B125" i="1"/>
  <c r="F125" i="1"/>
  <c r="J125" i="1"/>
  <c r="C125" i="1"/>
  <c r="G125" i="1"/>
  <c r="K125" i="1"/>
  <c r="D125" i="1"/>
  <c r="H125" i="1"/>
  <c r="L125" i="1"/>
  <c r="A125" i="1"/>
  <c r="E125" i="1"/>
  <c r="I125" i="1"/>
  <c r="B114" i="1"/>
  <c r="F114" i="1"/>
  <c r="J114" i="1"/>
  <c r="C114" i="1"/>
  <c r="G114" i="1"/>
  <c r="K114" i="1"/>
  <c r="D114" i="1"/>
  <c r="H114" i="1"/>
  <c r="L114" i="1"/>
  <c r="E114" i="1"/>
  <c r="A114" i="1"/>
  <c r="I114" i="1"/>
  <c r="A54" i="1"/>
  <c r="E54" i="1"/>
  <c r="I54" i="1"/>
  <c r="B54" i="1"/>
  <c r="F54" i="1"/>
  <c r="J54" i="1"/>
  <c r="C54" i="1"/>
  <c r="G54" i="1"/>
  <c r="K54" i="1"/>
  <c r="D54" i="1"/>
  <c r="H54" i="1"/>
  <c r="L54" i="1"/>
  <c r="A73" i="1"/>
  <c r="E73" i="1"/>
  <c r="I73" i="1"/>
  <c r="B73" i="1"/>
  <c r="F73" i="1"/>
  <c r="J73" i="1"/>
  <c r="C73" i="1"/>
  <c r="G73" i="1"/>
  <c r="K73" i="1"/>
  <c r="D73" i="1"/>
  <c r="H73" i="1"/>
  <c r="L73" i="1"/>
  <c r="A84" i="1"/>
  <c r="E84" i="1"/>
  <c r="I84" i="1"/>
  <c r="B84" i="1"/>
  <c r="F84" i="1"/>
  <c r="J84" i="1"/>
  <c r="C84" i="1"/>
  <c r="G84" i="1"/>
  <c r="K84" i="1"/>
  <c r="L84" i="1"/>
  <c r="D84" i="1"/>
  <c r="H84" i="1"/>
  <c r="B37" i="1"/>
  <c r="F37" i="1"/>
  <c r="J37" i="1"/>
  <c r="C37" i="1"/>
  <c r="G37" i="1"/>
  <c r="K37" i="1"/>
  <c r="A37" i="1"/>
  <c r="I37" i="1"/>
  <c r="D37" i="1"/>
  <c r="L37" i="1"/>
  <c r="E37" i="1"/>
  <c r="H37" i="1"/>
  <c r="A75" i="1"/>
  <c r="E75" i="1"/>
  <c r="I75" i="1"/>
  <c r="B75" i="1"/>
  <c r="F75" i="1"/>
  <c r="J75" i="1"/>
  <c r="C75" i="1"/>
  <c r="G75" i="1"/>
  <c r="K75" i="1"/>
  <c r="H75" i="1"/>
  <c r="L75" i="1"/>
  <c r="D75" i="1"/>
  <c r="B32" i="1"/>
  <c r="F32" i="1"/>
  <c r="J32" i="1"/>
  <c r="C32" i="1"/>
  <c r="G32" i="1"/>
  <c r="K32" i="1"/>
  <c r="E32" i="1"/>
  <c r="H32" i="1"/>
  <c r="A32" i="1"/>
  <c r="I32" i="1"/>
  <c r="L32" i="1"/>
  <c r="D32" i="1"/>
  <c r="B123" i="1"/>
  <c r="F123" i="1"/>
  <c r="J123" i="1"/>
  <c r="C123" i="1"/>
  <c r="G123" i="1"/>
  <c r="K123" i="1"/>
  <c r="D123" i="1"/>
  <c r="H123" i="1"/>
  <c r="L123" i="1"/>
  <c r="I123" i="1"/>
  <c r="E123" i="1"/>
  <c r="A123" i="1"/>
  <c r="B117" i="1"/>
  <c r="F117" i="1"/>
  <c r="J117" i="1"/>
  <c r="C117" i="1"/>
  <c r="G117" i="1"/>
  <c r="K117" i="1"/>
  <c r="D117" i="1"/>
  <c r="H117" i="1"/>
  <c r="L117" i="1"/>
  <c r="A117" i="1"/>
  <c r="E117" i="1"/>
  <c r="I117" i="1"/>
  <c r="B128" i="1"/>
  <c r="F128" i="1"/>
  <c r="J128" i="1"/>
  <c r="C128" i="1"/>
  <c r="G128" i="1"/>
  <c r="K128" i="1"/>
  <c r="D128" i="1"/>
  <c r="H128" i="1"/>
  <c r="L128" i="1"/>
  <c r="A128" i="1"/>
  <c r="E128" i="1"/>
  <c r="I128" i="1"/>
  <c r="A25" i="1"/>
  <c r="E25" i="1"/>
  <c r="I25" i="1"/>
  <c r="B25" i="1"/>
  <c r="F25" i="1"/>
  <c r="J25" i="1"/>
  <c r="C25" i="1"/>
  <c r="G25" i="1"/>
  <c r="K25" i="1"/>
  <c r="H25" i="1"/>
  <c r="L25" i="1"/>
  <c r="D25" i="1"/>
  <c r="A63" i="1"/>
  <c r="E63" i="1"/>
  <c r="I63" i="1"/>
  <c r="B63" i="1"/>
  <c r="F63" i="1"/>
  <c r="J63" i="1"/>
  <c r="C63" i="1"/>
  <c r="G63" i="1"/>
  <c r="K63" i="1"/>
  <c r="H63" i="1"/>
  <c r="L63" i="1"/>
  <c r="D63" i="1"/>
  <c r="A20" i="1"/>
  <c r="E20" i="1"/>
  <c r="I20" i="1"/>
  <c r="B20" i="1"/>
  <c r="F20" i="1"/>
  <c r="J20" i="1"/>
  <c r="C20" i="1"/>
  <c r="G20" i="1"/>
  <c r="K20" i="1"/>
  <c r="D20" i="1"/>
  <c r="H20" i="1"/>
  <c r="L20" i="1"/>
  <c r="A58" i="1"/>
  <c r="E58" i="1"/>
  <c r="I58" i="1"/>
  <c r="B58" i="1"/>
  <c r="F58" i="1"/>
  <c r="J58" i="1"/>
  <c r="C58" i="1"/>
  <c r="G58" i="1"/>
  <c r="K58" i="1"/>
  <c r="D58" i="1"/>
  <c r="H58" i="1"/>
  <c r="L58" i="1"/>
  <c r="B96" i="1"/>
  <c r="F96" i="1"/>
  <c r="J96" i="1"/>
  <c r="C96" i="1"/>
  <c r="G96" i="1"/>
  <c r="K96" i="1"/>
  <c r="D96" i="1"/>
  <c r="L96" i="1"/>
  <c r="E96" i="1"/>
  <c r="H96" i="1"/>
  <c r="A96" i="1"/>
  <c r="I96" i="1"/>
  <c r="B145" i="1"/>
  <c r="F145" i="1"/>
  <c r="J145" i="1"/>
  <c r="C145" i="1"/>
  <c r="G145" i="1"/>
  <c r="K145" i="1"/>
  <c r="D145" i="1"/>
  <c r="H145" i="1"/>
  <c r="L145" i="1"/>
  <c r="A145" i="1"/>
  <c r="E145" i="1"/>
  <c r="I145" i="1"/>
  <c r="B107" i="1"/>
  <c r="F107" i="1"/>
  <c r="J107" i="1"/>
  <c r="C107" i="1"/>
  <c r="G107" i="1"/>
  <c r="K107" i="1"/>
  <c r="H107" i="1"/>
  <c r="A107" i="1"/>
  <c r="I107" i="1"/>
  <c r="D107" i="1"/>
  <c r="L107" i="1"/>
  <c r="E107" i="1"/>
  <c r="B147" i="1"/>
  <c r="F147" i="1"/>
  <c r="J147" i="1"/>
  <c r="C147" i="1"/>
  <c r="G147" i="1"/>
  <c r="D147" i="1"/>
  <c r="H147" i="1"/>
  <c r="I147" i="1"/>
  <c r="K147" i="1"/>
  <c r="A147" i="1"/>
  <c r="L147" i="1"/>
  <c r="E147" i="1"/>
  <c r="B140" i="1"/>
  <c r="F140" i="1"/>
  <c r="J140" i="1"/>
  <c r="C140" i="1"/>
  <c r="G140" i="1"/>
  <c r="K140" i="1"/>
  <c r="D140" i="1"/>
  <c r="H140" i="1"/>
  <c r="L140" i="1"/>
  <c r="I140" i="1"/>
  <c r="A140" i="1"/>
  <c r="E140" i="1"/>
  <c r="B104" i="1"/>
  <c r="F104" i="1"/>
  <c r="J104" i="1"/>
  <c r="C104" i="1"/>
  <c r="G104" i="1"/>
  <c r="K104" i="1"/>
  <c r="D104" i="1"/>
  <c r="L104" i="1"/>
  <c r="E104" i="1"/>
  <c r="H104" i="1"/>
  <c r="A104" i="1"/>
  <c r="I104" i="1"/>
  <c r="B158" i="1"/>
  <c r="F158" i="1"/>
  <c r="J158" i="1"/>
  <c r="A158" i="1"/>
  <c r="C158" i="1"/>
  <c r="G158" i="1"/>
  <c r="K158" i="1"/>
  <c r="E158" i="1"/>
  <c r="D158" i="1"/>
  <c r="H158" i="1"/>
  <c r="L158" i="1"/>
  <c r="I158" i="1"/>
  <c r="B161" i="1"/>
  <c r="F161" i="1"/>
  <c r="J161" i="1"/>
  <c r="E161" i="1"/>
  <c r="C161" i="1"/>
  <c r="G161" i="1"/>
  <c r="K161" i="1"/>
  <c r="A161" i="1"/>
  <c r="D161" i="1"/>
  <c r="H161" i="1"/>
  <c r="L161" i="1"/>
  <c r="I161" i="1"/>
  <c r="B98" i="1"/>
  <c r="F98" i="1"/>
  <c r="J98" i="1"/>
  <c r="C98" i="1"/>
  <c r="G98" i="1"/>
  <c r="K98" i="1"/>
  <c r="D98" i="1"/>
  <c r="L98" i="1"/>
  <c r="E98" i="1"/>
  <c r="H98" i="1"/>
  <c r="A98" i="1"/>
  <c r="I98" i="1"/>
  <c r="A22" i="1"/>
  <c r="E22" i="1"/>
  <c r="I22" i="1"/>
  <c r="B22" i="1"/>
  <c r="F22" i="1"/>
  <c r="J22" i="1"/>
  <c r="C22" i="1"/>
  <c r="G22" i="1"/>
  <c r="K22" i="1"/>
  <c r="L22" i="1"/>
  <c r="D22" i="1"/>
  <c r="H22" i="1"/>
  <c r="A41" i="1"/>
  <c r="E41" i="1"/>
  <c r="I41" i="1"/>
  <c r="B41" i="1"/>
  <c r="F41" i="1"/>
  <c r="J41" i="1"/>
  <c r="C41" i="1"/>
  <c r="G41" i="1"/>
  <c r="K41" i="1"/>
  <c r="L41" i="1"/>
  <c r="D41" i="1"/>
  <c r="H41" i="1"/>
  <c r="A76" i="1"/>
  <c r="E76" i="1"/>
  <c r="I76" i="1"/>
  <c r="B76" i="1"/>
  <c r="F76" i="1"/>
  <c r="J76" i="1"/>
  <c r="C76" i="1"/>
  <c r="G76" i="1"/>
  <c r="K76" i="1"/>
  <c r="L76" i="1"/>
  <c r="D76" i="1"/>
  <c r="H76" i="1"/>
  <c r="A29" i="1"/>
  <c r="E29" i="1"/>
  <c r="I29" i="1"/>
  <c r="B29" i="1"/>
  <c r="F29" i="1"/>
  <c r="J29" i="1"/>
  <c r="C29" i="1"/>
  <c r="G29" i="1"/>
  <c r="K29" i="1"/>
  <c r="H29" i="1"/>
  <c r="L29" i="1"/>
  <c r="D29" i="1"/>
  <c r="A67" i="1"/>
  <c r="E67" i="1"/>
  <c r="I67" i="1"/>
  <c r="B67" i="1"/>
  <c r="F67" i="1"/>
  <c r="J67" i="1"/>
  <c r="C67" i="1"/>
  <c r="G67" i="1"/>
  <c r="K67" i="1"/>
  <c r="H67" i="1"/>
  <c r="L67" i="1"/>
  <c r="D67" i="1"/>
  <c r="A12" i="1"/>
  <c r="E12" i="1"/>
  <c r="I12" i="1"/>
  <c r="B12" i="1"/>
  <c r="F12" i="1"/>
  <c r="J12" i="1"/>
  <c r="C12" i="1"/>
  <c r="G12" i="1"/>
  <c r="K12" i="1"/>
  <c r="D12" i="1"/>
  <c r="H12" i="1"/>
  <c r="L12" i="1"/>
  <c r="B185" i="1"/>
  <c r="F185" i="1"/>
  <c r="J185" i="1"/>
  <c r="E185" i="1"/>
  <c r="C185" i="1"/>
  <c r="G185" i="1"/>
  <c r="K185" i="1"/>
  <c r="A185" i="1"/>
  <c r="D185" i="1"/>
  <c r="H185" i="1"/>
  <c r="L185" i="1"/>
  <c r="I185" i="1"/>
  <c r="B149" i="1"/>
  <c r="F149" i="1"/>
  <c r="J149" i="1"/>
  <c r="A149" i="1"/>
  <c r="C149" i="1"/>
  <c r="G149" i="1"/>
  <c r="K149" i="1"/>
  <c r="E149" i="1"/>
  <c r="D149" i="1"/>
  <c r="H149" i="1"/>
  <c r="L149" i="1"/>
  <c r="I149" i="1"/>
  <c r="B146" i="1"/>
  <c r="F146" i="1"/>
  <c r="J146" i="1"/>
  <c r="C146" i="1"/>
  <c r="G146" i="1"/>
  <c r="K146" i="1"/>
  <c r="D146" i="1"/>
  <c r="H146" i="1"/>
  <c r="L146" i="1"/>
  <c r="E146" i="1"/>
  <c r="I146" i="1"/>
  <c r="A146" i="1"/>
  <c r="A49" i="1"/>
  <c r="E49" i="1"/>
  <c r="I49" i="1"/>
  <c r="B49" i="1"/>
  <c r="F49" i="1"/>
  <c r="J49" i="1"/>
  <c r="C49" i="1"/>
  <c r="G49" i="1"/>
  <c r="K49" i="1"/>
  <c r="L49" i="1"/>
  <c r="D49" i="1"/>
  <c r="H49" i="1"/>
  <c r="A31" i="1"/>
  <c r="B31" i="1"/>
  <c r="F31" i="1"/>
  <c r="J31" i="1"/>
  <c r="C31" i="1"/>
  <c r="G31" i="1"/>
  <c r="K31" i="1"/>
  <c r="I31" i="1"/>
  <c r="D31" i="1"/>
  <c r="L31" i="1"/>
  <c r="E31" i="1"/>
  <c r="H31" i="1"/>
  <c r="A69" i="1"/>
  <c r="E69" i="1"/>
  <c r="I69" i="1"/>
  <c r="B69" i="1"/>
  <c r="F69" i="1"/>
  <c r="J69" i="1"/>
  <c r="C69" i="1"/>
  <c r="G69" i="1"/>
  <c r="K69" i="1"/>
  <c r="D69" i="1"/>
  <c r="H69" i="1"/>
  <c r="L69" i="1"/>
  <c r="A26" i="1"/>
  <c r="E26" i="1"/>
  <c r="I26" i="1"/>
  <c r="B26" i="1"/>
  <c r="F26" i="1"/>
  <c r="J26" i="1"/>
  <c r="C26" i="1"/>
  <c r="G26" i="1"/>
  <c r="K26" i="1"/>
  <c r="L26" i="1"/>
  <c r="D26" i="1"/>
  <c r="H26" i="1"/>
  <c r="A64" i="1"/>
  <c r="E64" i="1"/>
  <c r="I64" i="1"/>
  <c r="B64" i="1"/>
  <c r="F64" i="1"/>
  <c r="J64" i="1"/>
  <c r="C64" i="1"/>
  <c r="G64" i="1"/>
  <c r="K64" i="1"/>
  <c r="L64" i="1"/>
  <c r="D64" i="1"/>
  <c r="H64" i="1"/>
  <c r="B167" i="1"/>
  <c r="F167" i="1"/>
  <c r="J167" i="1"/>
  <c r="A167" i="1"/>
  <c r="C167" i="1"/>
  <c r="G167" i="1"/>
  <c r="K167" i="1"/>
  <c r="E167" i="1"/>
  <c r="D167" i="1"/>
  <c r="H167" i="1"/>
  <c r="L167" i="1"/>
  <c r="I167" i="1"/>
  <c r="B115" i="1"/>
  <c r="F115" i="1"/>
  <c r="J115" i="1"/>
  <c r="C115" i="1"/>
  <c r="G115" i="1"/>
  <c r="K115" i="1"/>
  <c r="D115" i="1"/>
  <c r="H115" i="1"/>
  <c r="L115" i="1"/>
  <c r="I115" i="1"/>
  <c r="E115" i="1"/>
  <c r="A115" i="1"/>
  <c r="B157" i="1"/>
  <c r="F157" i="1"/>
  <c r="J157" i="1"/>
  <c r="A157" i="1"/>
  <c r="C157" i="1"/>
  <c r="G157" i="1"/>
  <c r="K157" i="1"/>
  <c r="E157" i="1"/>
  <c r="D157" i="1"/>
  <c r="H157" i="1"/>
  <c r="L157" i="1"/>
  <c r="I157" i="1"/>
  <c r="B152" i="1"/>
  <c r="F152" i="1"/>
  <c r="J152" i="1"/>
  <c r="A152" i="1"/>
  <c r="C152" i="1"/>
  <c r="G152" i="1"/>
  <c r="K152" i="1"/>
  <c r="E152" i="1"/>
  <c r="D152" i="1"/>
  <c r="H152" i="1"/>
  <c r="L152" i="1"/>
  <c r="I152" i="1"/>
  <c r="B112" i="1"/>
  <c r="F112" i="1"/>
  <c r="J112" i="1"/>
  <c r="C112" i="1"/>
  <c r="G112" i="1"/>
  <c r="K112" i="1"/>
  <c r="D112" i="1"/>
  <c r="H112" i="1"/>
  <c r="L112" i="1"/>
  <c r="A112" i="1"/>
  <c r="E112" i="1"/>
  <c r="I112" i="1"/>
  <c r="B174" i="1"/>
  <c r="F174" i="1"/>
  <c r="J174" i="1"/>
  <c r="A174" i="1"/>
  <c r="C174" i="1"/>
  <c r="G174" i="1"/>
  <c r="K174" i="1"/>
  <c r="E174" i="1"/>
  <c r="D174" i="1"/>
  <c r="H174" i="1"/>
  <c r="L174" i="1"/>
  <c r="I174" i="1"/>
  <c r="B177" i="1"/>
  <c r="F177" i="1"/>
  <c r="J177" i="1"/>
  <c r="A177" i="1"/>
  <c r="C177" i="1"/>
  <c r="G177" i="1"/>
  <c r="K177" i="1"/>
  <c r="E177" i="1"/>
  <c r="D177" i="1"/>
  <c r="H177" i="1"/>
  <c r="L177" i="1"/>
  <c r="I177" i="1"/>
  <c r="B106" i="1"/>
  <c r="F106" i="1"/>
  <c r="J106" i="1"/>
  <c r="C106" i="1"/>
  <c r="G106" i="1"/>
  <c r="K106" i="1"/>
  <c r="D106" i="1"/>
  <c r="L106" i="1"/>
  <c r="E106" i="1"/>
  <c r="H106" i="1"/>
  <c r="A106" i="1"/>
  <c r="I106" i="1"/>
  <c r="A86" i="1"/>
  <c r="E86" i="1"/>
  <c r="I86" i="1"/>
  <c r="B86" i="1"/>
  <c r="F86" i="1"/>
  <c r="J86" i="1"/>
  <c r="C86" i="1"/>
  <c r="G86" i="1"/>
  <c r="K86" i="1"/>
  <c r="D86" i="1"/>
  <c r="H86" i="1"/>
  <c r="L86" i="1"/>
  <c r="A87" i="1"/>
  <c r="E87" i="1"/>
  <c r="I87" i="1"/>
  <c r="B87" i="1"/>
  <c r="F87" i="1"/>
  <c r="J87" i="1"/>
  <c r="C87" i="1"/>
  <c r="G87" i="1"/>
  <c r="K87" i="1"/>
  <c r="H87" i="1"/>
  <c r="L87" i="1"/>
  <c r="D87" i="1"/>
  <c r="A44" i="1"/>
  <c r="E44" i="1"/>
  <c r="I44" i="1"/>
  <c r="B44" i="1"/>
  <c r="F44" i="1"/>
  <c r="J44" i="1"/>
  <c r="C44" i="1"/>
  <c r="G44" i="1"/>
  <c r="K44" i="1"/>
  <c r="H44" i="1"/>
  <c r="L44" i="1"/>
  <c r="D44" i="1"/>
  <c r="A82" i="1"/>
  <c r="E82" i="1"/>
  <c r="I82" i="1"/>
  <c r="B82" i="1"/>
  <c r="F82" i="1"/>
  <c r="J82" i="1"/>
  <c r="C82" i="1"/>
  <c r="G82" i="1"/>
  <c r="K82" i="1"/>
  <c r="D82" i="1"/>
  <c r="H82" i="1"/>
  <c r="L82" i="1"/>
  <c r="B35" i="1"/>
  <c r="F35" i="1"/>
  <c r="J35" i="1"/>
  <c r="C35" i="1"/>
  <c r="G35" i="1"/>
  <c r="K35" i="1"/>
  <c r="A35" i="1"/>
  <c r="I35" i="1"/>
  <c r="D35" i="1"/>
  <c r="L35" i="1"/>
  <c r="E35" i="1"/>
  <c r="H35" i="1"/>
  <c r="B133" i="1"/>
  <c r="F133" i="1"/>
  <c r="J133" i="1"/>
  <c r="C133" i="1"/>
  <c r="G133" i="1"/>
  <c r="K133" i="1"/>
  <c r="D133" i="1"/>
  <c r="H133" i="1"/>
  <c r="L133" i="1"/>
  <c r="A133" i="1"/>
  <c r="E133" i="1"/>
  <c r="I133" i="1"/>
  <c r="B101" i="1"/>
  <c r="F101" i="1"/>
  <c r="J101" i="1"/>
  <c r="C101" i="1"/>
  <c r="G101" i="1"/>
  <c r="K101" i="1"/>
  <c r="H101" i="1"/>
  <c r="A101" i="1"/>
  <c r="I101" i="1"/>
  <c r="D101" i="1"/>
  <c r="L101" i="1"/>
  <c r="E101" i="1"/>
  <c r="B142" i="1"/>
  <c r="F142" i="1"/>
  <c r="J142" i="1"/>
  <c r="C142" i="1"/>
  <c r="G142" i="1"/>
  <c r="K142" i="1"/>
  <c r="D142" i="1"/>
  <c r="H142" i="1"/>
  <c r="L142" i="1"/>
  <c r="E142" i="1"/>
  <c r="I142" i="1"/>
  <c r="A142" i="1"/>
  <c r="B178" i="1"/>
  <c r="F178" i="1"/>
  <c r="J178" i="1"/>
  <c r="A178" i="1"/>
  <c r="C178" i="1"/>
  <c r="G178" i="1"/>
  <c r="K178" i="1"/>
  <c r="E178" i="1"/>
  <c r="D178" i="1"/>
  <c r="H178" i="1"/>
  <c r="L178" i="1"/>
  <c r="I178" i="1"/>
</calcChain>
</file>

<file path=xl/sharedStrings.xml><?xml version="1.0" encoding="utf-8"?>
<sst xmlns="http://schemas.openxmlformats.org/spreadsheetml/2006/main" count="1638" uniqueCount="161">
  <si>
    <t>305-2</t>
  </si>
  <si>
    <t>67CAM3900</t>
  </si>
  <si>
    <t>Croisé</t>
  </si>
  <si>
    <t>Non</t>
  </si>
  <si>
    <t>PER</t>
  </si>
  <si>
    <t>800x1200</t>
  </si>
  <si>
    <t>305-1</t>
  </si>
  <si>
    <t>67CAM4611</t>
  </si>
  <si>
    <t>Colonnaire</t>
  </si>
  <si>
    <t>EUR</t>
  </si>
  <si>
    <t>67CAM2429</t>
  </si>
  <si>
    <t>4010-1&amp;2</t>
  </si>
  <si>
    <t>67CAM2422</t>
  </si>
  <si>
    <t>4010-3-8-9-11</t>
  </si>
  <si>
    <t>67CAM4800</t>
  </si>
  <si>
    <t>Oui</t>
  </si>
  <si>
    <t>4010-3-5-8-9-11</t>
  </si>
  <si>
    <t>4010-5</t>
  </si>
  <si>
    <t>67CAM3800</t>
  </si>
  <si>
    <t>67CAM4123</t>
  </si>
  <si>
    <t>4010-10</t>
  </si>
  <si>
    <t>67CAM4121</t>
  </si>
  <si>
    <t>67CAM4600</t>
  </si>
  <si>
    <t>4010-8</t>
  </si>
  <si>
    <t>4010-4-7</t>
  </si>
  <si>
    <t>67CAM5000</t>
  </si>
  <si>
    <t>67CAM3500</t>
  </si>
  <si>
    <t>4010-4-7-5</t>
  </si>
  <si>
    <t>4010-3</t>
  </si>
  <si>
    <t>67CAM5001/C</t>
  </si>
  <si>
    <t>67CAM2431</t>
  </si>
  <si>
    <t>67CAM5003/C</t>
  </si>
  <si>
    <t>CHEP</t>
  </si>
  <si>
    <t>67CAM3021</t>
  </si>
  <si>
    <t>67CAM4124</t>
  </si>
  <si>
    <t>67CAM4122</t>
  </si>
  <si>
    <t>67CAM4125/B</t>
  </si>
  <si>
    <t>800X1200</t>
  </si>
  <si>
    <t>SPE</t>
  </si>
  <si>
    <t>1000x1200</t>
  </si>
  <si>
    <t>67CAM2900/B</t>
  </si>
  <si>
    <t>67CAM4003/A</t>
  </si>
  <si>
    <t>67CAM5900C</t>
  </si>
  <si>
    <t>4010-13</t>
  </si>
  <si>
    <t>67CAM5518/A</t>
  </si>
  <si>
    <t>oui</t>
  </si>
  <si>
    <t>Ligne</t>
  </si>
  <si>
    <t xml:space="preserve">Plan de palettisation </t>
  </si>
  <si>
    <t>format d'étuis</t>
  </si>
  <si>
    <t>nombre de fiole</t>
  </si>
  <si>
    <t>N° Plan</t>
  </si>
  <si>
    <t>Caisse utilisée</t>
  </si>
  <si>
    <t>Nb de fioles</t>
  </si>
  <si>
    <t>Quantité de produit</t>
  </si>
  <si>
    <t>Packs / boite</t>
  </si>
  <si>
    <t>Dimensions étui ext (Lxlxh)</t>
  </si>
  <si>
    <t>Boites / caisse</t>
  </si>
  <si>
    <t>Nb de couches</t>
  </si>
  <si>
    <t>Caisses / palette</t>
  </si>
  <si>
    <t>Boites / palette</t>
  </si>
  <si>
    <t>Type de plan</t>
  </si>
  <si>
    <t>Coiffe</t>
  </si>
  <si>
    <t>Type de palette</t>
  </si>
  <si>
    <t>Dimensions palette bois</t>
  </si>
  <si>
    <t>0,3ML</t>
  </si>
  <si>
    <t>75x20x120</t>
  </si>
  <si>
    <t>20ML</t>
  </si>
  <si>
    <t>96x88x133</t>
  </si>
  <si>
    <t>0,4ML</t>
  </si>
  <si>
    <t>75x20x173</t>
  </si>
  <si>
    <t>75x20x185</t>
  </si>
  <si>
    <t>75x30x173</t>
  </si>
  <si>
    <t>75x30x185</t>
  </si>
  <si>
    <t>1ML</t>
  </si>
  <si>
    <t>78x30x190</t>
  </si>
  <si>
    <t>2ML</t>
  </si>
  <si>
    <t>78x70x190</t>
  </si>
  <si>
    <t>2,5ML</t>
  </si>
  <si>
    <t>62.5x28.5x154.5</t>
  </si>
  <si>
    <t>78x85x190</t>
  </si>
  <si>
    <t>78x20x190</t>
  </si>
  <si>
    <t>78x45x190</t>
  </si>
  <si>
    <t>5ML</t>
  </si>
  <si>
    <t>80x57x113</t>
  </si>
  <si>
    <t>0,4G</t>
  </si>
  <si>
    <t>80X84X215</t>
  </si>
  <si>
    <t>75x45x185</t>
  </si>
  <si>
    <t>15ML</t>
  </si>
  <si>
    <t>102x106x112</t>
  </si>
  <si>
    <t>85x54x153</t>
  </si>
  <si>
    <t>85x29x153</t>
  </si>
  <si>
    <t>87x17x155</t>
  </si>
  <si>
    <t>85x16x77</t>
  </si>
  <si>
    <t>4ML</t>
  </si>
  <si>
    <t>96x92x190</t>
  </si>
  <si>
    <t>85x41x153</t>
  </si>
  <si>
    <t>75x83.5x190</t>
  </si>
  <si>
    <t>151.5x126.5x62.5</t>
  </si>
  <si>
    <t>96x35x190</t>
  </si>
  <si>
    <t>75,5x24x173</t>
  </si>
  <si>
    <t>80x45x113</t>
  </si>
  <si>
    <t>80x70x113</t>
  </si>
  <si>
    <t>78x69x190</t>
  </si>
  <si>
    <t>100x20x135</t>
  </si>
  <si>
    <t>0,2ML</t>
  </si>
  <si>
    <t>80x33x113</t>
  </si>
  <si>
    <t>75,5x34x173</t>
  </si>
  <si>
    <t>75,5x20x173</t>
  </si>
  <si>
    <t>75,5x34x190</t>
  </si>
  <si>
    <t>3ML</t>
  </si>
  <si>
    <t>106x18x83</t>
  </si>
  <si>
    <t>52x17x81</t>
  </si>
  <si>
    <t>80x84x113</t>
  </si>
  <si>
    <t>151.5x63.5x62.5</t>
  </si>
  <si>
    <t>0,5G</t>
  </si>
  <si>
    <t>75,5x65x173</t>
  </si>
  <si>
    <t>20 ML</t>
  </si>
  <si>
    <t>102.5X106.5X139.5</t>
  </si>
  <si>
    <t>5 ML</t>
  </si>
  <si>
    <t>75X20X120</t>
  </si>
  <si>
    <t>80x70x215</t>
  </si>
  <si>
    <t>78x57x120</t>
  </si>
  <si>
    <t>85X54X153</t>
  </si>
  <si>
    <t>0,35ML</t>
  </si>
  <si>
    <t>75,5x24x190</t>
  </si>
  <si>
    <t>75x55x173</t>
  </si>
  <si>
    <t>0,4ml</t>
  </si>
  <si>
    <t>80x84x215</t>
  </si>
  <si>
    <t>63x81x153</t>
  </si>
  <si>
    <t>75,5x30x173</t>
  </si>
  <si>
    <t>75,5x39,5x173</t>
  </si>
  <si>
    <t>85x16x153</t>
  </si>
  <si>
    <t>63x41x153</t>
  </si>
  <si>
    <t>10ML</t>
  </si>
  <si>
    <t>100,5x40,5x166,5</t>
  </si>
  <si>
    <t>102x41x167</t>
  </si>
  <si>
    <t>85x81x153</t>
  </si>
  <si>
    <t>63x68x153</t>
  </si>
  <si>
    <t>0,3ml</t>
  </si>
  <si>
    <t>5ml</t>
  </si>
  <si>
    <t>2,5ml</t>
  </si>
  <si>
    <t>67cam2431</t>
  </si>
  <si>
    <t>75,5x40x129</t>
  </si>
  <si>
    <t>test all</t>
  </si>
  <si>
    <t>calcul 1</t>
  </si>
  <si>
    <t>calcul2</t>
  </si>
  <si>
    <t>vrac</t>
  </si>
  <si>
    <t>boites / caisse</t>
  </si>
  <si>
    <t>boites / palette</t>
  </si>
  <si>
    <t>type de palette</t>
  </si>
  <si>
    <t>test dimension</t>
  </si>
  <si>
    <t>test nb fiole</t>
  </si>
  <si>
    <t>test boites/caisse</t>
  </si>
  <si>
    <t>test boites/palette</t>
  </si>
  <si>
    <t>test type pal</t>
  </si>
  <si>
    <t>Plan de palette</t>
  </si>
  <si>
    <t xml:space="preserve">test plan </t>
  </si>
  <si>
    <t>Actif/inactif</t>
  </si>
  <si>
    <t>actif</t>
  </si>
  <si>
    <t>test actif</t>
  </si>
  <si>
    <t>Actif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</si>
</sst>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6"/>
      <color theme="1"/>
      <name val="Calibri"/>
      <family val="2"/>
      <scheme val="minor"/>
    </font>
    <font>
      <sz val="36"/>
      <color theme="4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2"/>
      <color indexed="8"/>
      <name val="Calibri"/>
      <family val="2"/>
    </font>
    <font>
      <b/>
      <sz val="12"/>
      <color indexed="9"/>
      <name val="Calibri"/>
      <family val="2"/>
    </font>
    <font>
      <sz val="11"/>
      <name val="Arial"/>
      <family val="2"/>
    </font>
    <font>
      <u/>
      <sz val="11"/>
      <color theme="10"/>
      <name val="Calibri"/>
      <family val="2"/>
      <scheme val="minor"/>
    </font>
    <font>
      <b/>
      <sz val="14"/>
      <color rgb="FF000000"/>
      <name val="Calibri"/>
      <family val="2"/>
    </font>
    <font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BEE2E8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0">
    <xf numFmtId="0" fontId="0" fillId="0" borderId="0" xfId="0"/>
    <xf numFmtId="0" fontId="1" fillId="2" borderId="0" xfId="0" applyFont="1" applyFill="1" applyAlignment="1" applyProtection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/>
    <xf numFmtId="0" fontId="1" fillId="2" borderId="0" xfId="0" applyFont="1" applyFill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alignment horizontal="center" vertical="center"/>
      <protection locked="0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5" fillId="2" borderId="7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6" fillId="4" borderId="9" xfId="0" applyFont="1" applyFill="1" applyBorder="1" applyAlignment="1" applyProtection="1">
      <alignment horizontal="center" vertical="center" wrapText="1"/>
      <protection locked="0"/>
    </xf>
    <xf numFmtId="0" fontId="6" fillId="4" borderId="10" xfId="0" applyFont="1" applyFill="1" applyBorder="1" applyAlignment="1" applyProtection="1">
      <alignment horizontal="center" vertical="center" wrapText="1"/>
      <protection locked="0"/>
    </xf>
    <xf numFmtId="0" fontId="6" fillId="5" borderId="8" xfId="0" applyFont="1" applyFill="1" applyBorder="1" applyAlignment="1" applyProtection="1">
      <alignment horizontal="center" vertical="center" wrapText="1"/>
      <protection locked="0"/>
    </xf>
    <xf numFmtId="0" fontId="6" fillId="5" borderId="9" xfId="0" applyFont="1" applyFill="1" applyBorder="1" applyAlignment="1" applyProtection="1">
      <alignment horizontal="center" vertical="center" wrapText="1"/>
      <protection locked="0"/>
    </xf>
    <xf numFmtId="0" fontId="6" fillId="5" borderId="10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/>
    </xf>
    <xf numFmtId="0" fontId="0" fillId="3" borderId="0" xfId="0" quotePrefix="1" applyFill="1"/>
    <xf numFmtId="0" fontId="0" fillId="3" borderId="11" xfId="0" quotePrefix="1" applyFill="1" applyBorder="1" applyAlignment="1">
      <alignment horizontal="center" vertical="center"/>
    </xf>
    <xf numFmtId="0" fontId="0" fillId="3" borderId="0" xfId="0" quotePrefix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8" fillId="2" borderId="0" xfId="1" applyFill="1" applyAlignment="1">
      <alignment horizontal="center" vertical="center"/>
    </xf>
    <xf numFmtId="49" fontId="1" fillId="2" borderId="0" xfId="0" applyNumberFormat="1" applyFont="1" applyFill="1" applyAlignment="1" applyProtection="1">
      <alignment horizontal="center" vertical="center"/>
      <protection locked="0"/>
    </xf>
    <xf numFmtId="0" fontId="2" fillId="3" borderId="1" xfId="0" applyFont="1" applyFill="1" applyBorder="1" applyAlignment="1"/>
    <xf numFmtId="0" fontId="0" fillId="3" borderId="0" xfId="0" quotePrefix="1" applyFill="1" applyBorder="1"/>
    <xf numFmtId="0" fontId="0" fillId="3" borderId="0" xfId="0" applyFill="1" applyBorder="1"/>
    <xf numFmtId="0" fontId="8" fillId="2" borderId="0" xfId="1" applyFill="1" applyAlignment="1" applyProtection="1">
      <alignment horizontal="center" vertical="center"/>
      <protection locked="0"/>
    </xf>
    <xf numFmtId="0" fontId="8" fillId="2" borderId="0" xfId="1" applyFill="1" applyAlignment="1" applyProtection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6" fillId="5" borderId="11" xfId="0" applyFont="1" applyFill="1" applyBorder="1" applyAlignment="1" applyProtection="1">
      <alignment horizontal="center" vertical="center" wrapText="1"/>
      <protection locked="0"/>
    </xf>
    <xf numFmtId="0" fontId="1" fillId="7" borderId="1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1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theme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none"/>
      </font>
      <fill>
        <patternFill patternType="solid">
          <fgColor indexed="64"/>
          <bgColor indexed="4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>
          <bgColor indexed="65"/>
        </patternFill>
      </fill>
      <border>
        <left/>
        <right/>
        <top/>
        <bottom/>
      </border>
    </dxf>
    <dxf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  <dxf>
      <fill>
        <patternFill>
          <bgColor theme="7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 patternType="solid"/>
      </fill>
      <border>
        <left/>
        <right/>
        <top/>
        <bottom/>
      </border>
    </dxf>
  </dxfs>
  <tableStyles count="0" defaultTableStyle="TableStyleMedium2" defaultPivotStyle="PivotStyleLight16"/>
  <colors>
    <mruColors>
      <color rgb="FFBEE2E8"/>
      <color rgb="FF7EBE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209551</xdr:colOff>
      <xdr:row>0</xdr:row>
      <xdr:rowOff>142875</xdr:rowOff>
    </xdr:from>
    <xdr:to>
      <xdr:col>1</xdr:col>
      <xdr:colOff>219075</xdr:colOff>
      <xdr:row>4</xdr:row>
      <xdr:rowOff>42800</xdr:rowOff>
    </xdr:to>
    <xdr:pic macro="[0]!reset2"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331" t="26695" r="23158" b="31517"/>
        <a:stretch/>
      </xdr:blipFill>
      <xdr:spPr>
        <a:xfrm>
          <a:off x="209551" y="142875"/>
          <a:ext cx="1390649" cy="661925"/>
        </a:xfrm>
        <a:prstGeom prst="snip2DiagRect">
          <a:avLst>
            <a:gd name="adj1" fmla="val 0"/>
            <a:gd name="adj2" fmla="val 30219"/>
          </a:avLst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sx="1000" sy="1000" algn="tl" rotWithShape="0">
            <a:srgbClr val="000000"/>
          </a:outerShdw>
          <a:reflection endPos="0" dir="5400000" sy="-100000" algn="bl" rotWithShape="0"/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6</xdr:row>
          <xdr:rowOff>85725</xdr:rowOff>
        </xdr:from>
        <xdr:to>
          <xdr:col>7</xdr:col>
          <xdr:colOff>400050</xdr:colOff>
          <xdr:row>8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571500</xdr:colOff>
          <xdr:row>6</xdr:row>
          <xdr:rowOff>85725</xdr:rowOff>
        </xdr:from>
        <xdr:to>
          <xdr:col>9</xdr:col>
          <xdr:colOff>180975</xdr:colOff>
          <xdr:row>8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400050</xdr:colOff>
          <xdr:row>6</xdr:row>
          <xdr:rowOff>85725</xdr:rowOff>
        </xdr:from>
        <xdr:to>
          <xdr:col>11</xdr:col>
          <xdr:colOff>9525</xdr:colOff>
          <xdr:row>8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nouveau plan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Partage%20Logistique\Packaging\PACKAGING\Plans%20de%20palettisation\Suivi%20plan%20de%20palettisation_V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plans de palettisation"/>
      <sheetName val="Liste Pf actifs Amiens"/>
      <sheetName val="Liste des PF actifs internes"/>
      <sheetName val="Infos"/>
      <sheetName val="Requête1"/>
      <sheetName val="Requête2"/>
      <sheetName val="Requête3"/>
      <sheetName val="Requête4"/>
      <sheetName val="Feuil2"/>
    </sheetNames>
    <sheetDataSet>
      <sheetData sheetId="0"/>
      <sheetData sheetId="1"/>
      <sheetData sheetId="2"/>
      <sheetData sheetId="3">
        <row r="2">
          <cell r="H2" t="str">
            <v>67CAM2421</v>
          </cell>
          <cell r="J2" t="str">
            <v>305-1</v>
          </cell>
          <cell r="N2" t="str">
            <v>PER</v>
          </cell>
          <cell r="U2" t="str">
            <v>Croisé</v>
          </cell>
        </row>
        <row r="3">
          <cell r="H3" t="str">
            <v>67CAM2422</v>
          </cell>
          <cell r="J3" t="str">
            <v>305-2</v>
          </cell>
          <cell r="N3" t="str">
            <v>EUR</v>
          </cell>
          <cell r="U3" t="str">
            <v>Colonnaire</v>
          </cell>
        </row>
        <row r="4">
          <cell r="H4" t="str">
            <v>67CAM2429</v>
          </cell>
          <cell r="J4" t="str">
            <v>3012-2</v>
          </cell>
          <cell r="N4" t="str">
            <v>SPE</v>
          </cell>
        </row>
        <row r="5">
          <cell r="H5" t="str">
            <v>67CAM2431</v>
          </cell>
          <cell r="J5" t="str">
            <v>3012-3</v>
          </cell>
          <cell r="N5" t="str">
            <v>CHEP</v>
          </cell>
        </row>
        <row r="6">
          <cell r="H6" t="str">
            <v>67CAM2450</v>
          </cell>
          <cell r="J6" t="str">
            <v>3012-4</v>
          </cell>
          <cell r="N6" t="str">
            <v>NEUVE</v>
          </cell>
        </row>
        <row r="7">
          <cell r="H7" t="str">
            <v>67CAM2500</v>
          </cell>
          <cell r="J7" t="str">
            <v>4010-1</v>
          </cell>
        </row>
        <row r="8">
          <cell r="H8" t="str">
            <v>67CAM2510</v>
          </cell>
          <cell r="J8" t="str">
            <v>4010-1&amp;2</v>
          </cell>
        </row>
        <row r="9">
          <cell r="H9" t="str">
            <v>67CAM2900/B</v>
          </cell>
          <cell r="J9" t="str">
            <v>4010-3</v>
          </cell>
        </row>
        <row r="10">
          <cell r="H10" t="str">
            <v>67CAM3000</v>
          </cell>
          <cell r="J10" t="str">
            <v>4010-3-5</v>
          </cell>
        </row>
        <row r="11">
          <cell r="H11" t="str">
            <v>67CAM3020</v>
          </cell>
          <cell r="J11" t="str">
            <v>4010-3-12</v>
          </cell>
        </row>
        <row r="12">
          <cell r="H12" t="str">
            <v>67CAM3021</v>
          </cell>
          <cell r="J12" t="str">
            <v>4010-3-8-9-11</v>
          </cell>
        </row>
        <row r="13">
          <cell r="H13">
            <v>0</v>
          </cell>
          <cell r="J13" t="str">
            <v>4010-3-5-8-9-11</v>
          </cell>
        </row>
        <row r="14">
          <cell r="H14" t="str">
            <v>67CAM3025/B</v>
          </cell>
          <cell r="J14" t="str">
            <v>4010-4-7</v>
          </cell>
        </row>
        <row r="15">
          <cell r="H15" t="str">
            <v>67CAM3026/A</v>
          </cell>
          <cell r="J15" t="str">
            <v>4010-4-7-5</v>
          </cell>
        </row>
        <row r="16">
          <cell r="H16" t="str">
            <v>67CAM3050</v>
          </cell>
          <cell r="J16" t="str">
            <v>4010-5</v>
          </cell>
        </row>
        <row r="17">
          <cell r="H17" t="str">
            <v>67CAM3070</v>
          </cell>
          <cell r="J17" t="str">
            <v>4010-6</v>
          </cell>
        </row>
        <row r="18">
          <cell r="H18" t="str">
            <v>67CAM3080</v>
          </cell>
          <cell r="J18" t="str">
            <v>4010-13</v>
          </cell>
        </row>
        <row r="19">
          <cell r="H19" t="str">
            <v>67CAM3200</v>
          </cell>
          <cell r="J19" t="str">
            <v>4010-8</v>
          </cell>
        </row>
        <row r="20">
          <cell r="H20" t="str">
            <v>67CAM3201</v>
          </cell>
          <cell r="J20" t="str">
            <v>4010-10</v>
          </cell>
        </row>
        <row r="21">
          <cell r="H21" t="str">
            <v>67CAM3400</v>
          </cell>
        </row>
        <row r="22">
          <cell r="H22" t="str">
            <v>67CAM3500</v>
          </cell>
        </row>
        <row r="23">
          <cell r="H23" t="str">
            <v>67CAM3510</v>
          </cell>
        </row>
        <row r="24">
          <cell r="H24" t="str">
            <v>67CAM3520/B</v>
          </cell>
        </row>
        <row r="25">
          <cell r="H25" t="str">
            <v>67CAM3650</v>
          </cell>
        </row>
        <row r="26">
          <cell r="H26" t="str">
            <v>67CAM3800</v>
          </cell>
        </row>
        <row r="27">
          <cell r="H27" t="str">
            <v>67CAM3900</v>
          </cell>
        </row>
        <row r="28">
          <cell r="H28" t="str">
            <v>67CAM3910</v>
          </cell>
        </row>
        <row r="29">
          <cell r="H29" t="str">
            <v>67CAM4100</v>
          </cell>
        </row>
        <row r="30">
          <cell r="H30" t="str">
            <v>67CAM4121</v>
          </cell>
        </row>
        <row r="31">
          <cell r="H31" t="str">
            <v>67CAM4122</v>
          </cell>
        </row>
        <row r="32">
          <cell r="H32" t="str">
            <v>67CAM4123</v>
          </cell>
        </row>
        <row r="33">
          <cell r="H33" t="str">
            <v>67CAM4124</v>
          </cell>
        </row>
        <row r="34">
          <cell r="H34" t="str">
            <v>67CAM4125/B</v>
          </cell>
        </row>
        <row r="35">
          <cell r="H35" t="str">
            <v>67CAM4300</v>
          </cell>
        </row>
        <row r="36">
          <cell r="H36" t="str">
            <v>67CAM4500</v>
          </cell>
        </row>
        <row r="37">
          <cell r="H37" t="str">
            <v>67CAM4600</v>
          </cell>
        </row>
        <row r="38">
          <cell r="H38" t="str">
            <v>67CAM4610</v>
          </cell>
        </row>
        <row r="39">
          <cell r="H39" t="str">
            <v>67CAM4611</v>
          </cell>
        </row>
        <row r="40">
          <cell r="H40" t="str">
            <v>67CAM4650</v>
          </cell>
        </row>
        <row r="41">
          <cell r="H41" t="str">
            <v>67CAM4700</v>
          </cell>
        </row>
        <row r="42">
          <cell r="H42" t="str">
            <v>67CAM4800</v>
          </cell>
        </row>
        <row r="43">
          <cell r="H43" t="str">
            <v>67CAM4900</v>
          </cell>
        </row>
        <row r="44">
          <cell r="H44" t="str">
            <v>67CAM4910</v>
          </cell>
        </row>
        <row r="45">
          <cell r="H45" t="str">
            <v>67CAM5000</v>
          </cell>
        </row>
        <row r="46">
          <cell r="H46" t="str">
            <v>67CAM5001/B</v>
          </cell>
        </row>
        <row r="47">
          <cell r="H47" t="str">
            <v>67CAM5002/B</v>
          </cell>
        </row>
        <row r="48">
          <cell r="H48" t="str">
            <v>67CAM5003</v>
          </cell>
        </row>
        <row r="49">
          <cell r="H49" t="str">
            <v>67CAM5004</v>
          </cell>
        </row>
        <row r="50">
          <cell r="H50" t="str">
            <v>67CAM5500</v>
          </cell>
        </row>
        <row r="51">
          <cell r="H51" t="str">
            <v>67CAM5600/C</v>
          </cell>
        </row>
        <row r="52">
          <cell r="H52" t="str">
            <v>67CAM5610/A</v>
          </cell>
        </row>
        <row r="53">
          <cell r="H53" t="str">
            <v>67CAM5800</v>
          </cell>
        </row>
        <row r="54">
          <cell r="H54" t="str">
            <v>67CAM5900</v>
          </cell>
        </row>
        <row r="55">
          <cell r="H55" t="str">
            <v>67CAM5800/B</v>
          </cell>
        </row>
        <row r="56">
          <cell r="H56" t="str">
            <v>77CAM6577/A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id="1" name="Tableau1" displayName="Tableau1" ref="A1:P178" totalsRowShown="0" headerRowDxfId="19" dataDxfId="17" headerRowBorderDxfId="18" tableBorderDxfId="16">
  <autoFilter ref="A1:P178"/>
  <sortState ref="A2:P187">
    <sortCondition ref="A2:A184"/>
    <sortCondition ref="A2:A185"/>
    <sortCondition ref="A2:A186"/>
    <sortCondition ref="A2:A187"/>
  </sortState>
  <tableColumns count="16">
    <tableColumn id="1" name="N° Plan" dataDxfId="15"/>
    <tableColumn id="2" name="Ligne" dataDxfId="14"/>
    <tableColumn id="3" name="Caisse utilisée" dataDxfId="13"/>
    <tableColumn id="4" name="Nb de fioles" dataDxfId="12"/>
    <tableColumn id="5" name="Quantité de produit" dataDxfId="11"/>
    <tableColumn id="6" name="Packs / boite" dataDxfId="10"/>
    <tableColumn id="7" name="Dimensions étui ext (Lxlxh)" dataDxfId="9"/>
    <tableColumn id="8" name="Boites / caisse" dataDxfId="8"/>
    <tableColumn id="9" name="Nb de couches" dataDxfId="7"/>
    <tableColumn id="10" name="Caisses / palette" dataDxfId="6"/>
    <tableColumn id="11" name="Boites / palette" dataDxfId="5"/>
    <tableColumn id="12" name="Type de plan" dataDxfId="4"/>
    <tableColumn id="13" name="Coiffe" dataDxfId="3"/>
    <tableColumn id="14" name="Type de palette" dataDxfId="2"/>
    <tableColumn id="15" name="Dimensions palette bois" dataDxfId="1"/>
    <tableColumn id="16" name="Actif/inactif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Plans%20de%20palettisation%20PDF\4010-10\Plan%20328%204010-10%2040X0.3ml%2067CAM2431%205COUCHES%20PER%20TRAITEE.pdf" TargetMode="External"/><Relationship Id="rId117" Type="http://schemas.openxmlformats.org/officeDocument/2006/relationships/hyperlink" Target="Plans%20de%20palettisation%20PDF\305-2\Plan%20166%20-%20305-2%20pack%20de%205%20doses%2067CAM3021%2014%20couches%20PER%20trait&#233;e.pdf" TargetMode="External"/><Relationship Id="rId21" Type="http://schemas.openxmlformats.org/officeDocument/2006/relationships/hyperlink" Target="Plans%20de%20palettisation%20PDF\4010-3\Plan%20334%20-%204010-5%2020X2.5ml%2067CAM3500%203%20couches%20PER%20trait&#233;e.pdf" TargetMode="External"/><Relationship Id="rId42" Type="http://schemas.openxmlformats.org/officeDocument/2006/relationships/hyperlink" Target="Plans%20de%20palettisation%20PDF\305-2\Plan%20307%20-%20305-2%20pack%20de%205%20doses%2067CAM3021%2014%20couches%20PER%20trait&#233;e.pdf" TargetMode="External"/><Relationship Id="rId47" Type="http://schemas.openxmlformats.org/officeDocument/2006/relationships/hyperlink" Target="Plans%20de%20palettisation%20PDF\4010-10\Plan%20299%204010-10%2030x0.3ML%2067CAM2431%206COU%20PER%20TRAITEE.pdf" TargetMode="External"/><Relationship Id="rId63" Type="http://schemas.openxmlformats.org/officeDocument/2006/relationships/hyperlink" Target="Plans%20de%20palettisation%20PDF\4010-4-7-5\Plan%20276%20%204010-4-7%2040x5ml%2067CAM3500%204%20couches%20CHEP%20trait&#233;e.pdf" TargetMode="External"/><Relationship Id="rId68" Type="http://schemas.openxmlformats.org/officeDocument/2006/relationships/hyperlink" Target="Plans%20de%20palettisation%20PDF\4010-1-2\Plan%20269%204010-1-2%2030x5mL%2067CAM4125-B%204%20couches%20EUR%20trait&#233;e.pdf" TargetMode="External"/><Relationship Id="rId84" Type="http://schemas.openxmlformats.org/officeDocument/2006/relationships/hyperlink" Target="Plans%20de%20palettisation%20PDF\4010-10\Plan%20245%204010-10%2060x0,5G%2067CAM2431%206%20couches%20PER%20trait&#233;e.pdf" TargetMode="External"/><Relationship Id="rId89" Type="http://schemas.openxmlformats.org/officeDocument/2006/relationships/hyperlink" Target="Plans%20de%20palettisation%20PDF\4010-1-2\Plan%20233%204010-1-2%2018x5mL%2067CAM4121%204%20couches%20EUR%20trait&#233;e.pdf" TargetMode="External"/><Relationship Id="rId112" Type="http://schemas.openxmlformats.org/officeDocument/2006/relationships/hyperlink" Target="Plans%20de%20palettisation%20PDF\4010-1-2\Plan%20175%204010-1-2%2012x5mL%2067CAM4121%205%20couches%20PER%20trait&#233;e.pdf" TargetMode="External"/><Relationship Id="rId133" Type="http://schemas.openxmlformats.org/officeDocument/2006/relationships/hyperlink" Target="Plans%20de%20palettisation%20PDF\4010-5\Plan%20134-%204010-5%2020X2.5ml%2067CAM2429%205%20couches%20PER%20trait&#233;e.pdf" TargetMode="External"/><Relationship Id="rId138" Type="http://schemas.openxmlformats.org/officeDocument/2006/relationships/hyperlink" Target="Plans%20de%20palettisation%20PDF\4010-4-7\Plan%20123%20-%204010-4-7%2030X5ML%2067CAM5001-B%206%20couches%20EUR%20trait&#233;e.pdf" TargetMode="External"/><Relationship Id="rId154" Type="http://schemas.openxmlformats.org/officeDocument/2006/relationships/hyperlink" Target="Plans%20de%20palettisation%20PDF\4010-3-8-9-11\Plan%2089%20-%204010-3-8-9%2030X1ML%2067CAM4800%205%20couches%20PER%20trait&#233;e.pdf" TargetMode="External"/><Relationship Id="rId159" Type="http://schemas.openxmlformats.org/officeDocument/2006/relationships/hyperlink" Target="Plans%20de%20palettisation%20PDF\4010-5\Plan%2073%20-%204010-5%2020X1ml%2067CAM2429%205%20couches%20PER%20trait&#233;e.pdf" TargetMode="External"/><Relationship Id="rId175" Type="http://schemas.openxmlformats.org/officeDocument/2006/relationships/hyperlink" Target="Plans%20de%20palettisation%20PDF\305-2\Plan%2018-%2010X0,4ML%2067CAM3900%204%20couches%20PER%20trait&#233;e.pdf" TargetMode="External"/><Relationship Id="rId170" Type="http://schemas.openxmlformats.org/officeDocument/2006/relationships/hyperlink" Target="Plans%20de%20palettisation%20PDF\4010-3-8-9-11\Plan%2048%20-%20BI-3-8-9%2020X1ML%2067CAM4800%204%20couches%20PER%20trait&#233;e%20+%20coiffe.pdf" TargetMode="External"/><Relationship Id="rId16" Type="http://schemas.openxmlformats.org/officeDocument/2006/relationships/hyperlink" Target="Plans%20de%20palettisation%20PDF\4010-4-7\Plan%20340%20-%204010-4-7%2040x5ML%2067CAM5518-A%207%20couches%20EUR%20trait&#233;e.pdf" TargetMode="External"/><Relationship Id="rId107" Type="http://schemas.openxmlformats.org/officeDocument/2006/relationships/hyperlink" Target="Plans%20de%20palettisation%20PDF\4010-5\Plan%20189%20-%204010-5%2050X2ML%2067CAM4800%204C.pdf" TargetMode="External"/><Relationship Id="rId11" Type="http://schemas.openxmlformats.org/officeDocument/2006/relationships/hyperlink" Target="Plans%20de%20palettisation%20PDF\4010-10\Plan%20345%204010-10%2010x0.3ml%2067CAM2431%205%20couches%20EUR%20trait&#233;e.pdf" TargetMode="External"/><Relationship Id="rId32" Type="http://schemas.openxmlformats.org/officeDocument/2006/relationships/hyperlink" Target="Plans%20de%20palettisation%20PDF\4010-4-7\Plan%20320%20-%204010-4-7%2040x5ML%2067CAM4003-A%207%20couches%20EUR%20trait&#233;e.pdf" TargetMode="External"/><Relationship Id="rId37" Type="http://schemas.openxmlformats.org/officeDocument/2006/relationships/hyperlink" Target="Plans%20de%20palettisation%20PDF\4010-3\N&#176;313%20VNE%202.5ML%2067CAM2900%207COUCHES.pdf" TargetMode="External"/><Relationship Id="rId53" Type="http://schemas.openxmlformats.org/officeDocument/2006/relationships/hyperlink" Target="Plans%20de%20palettisation%20PDF\4010-4-7-5\Plan%20292%204010-3%2040X5ml%2067CAM3500%203%20couches%20PER%20trait&#233;e.pdf" TargetMode="External"/><Relationship Id="rId58" Type="http://schemas.openxmlformats.org/officeDocument/2006/relationships/hyperlink" Target="Plans%20de%20palettisation%20PDF\4010-5\Plan%20282%20-%204010-5%2010X2ML%2067CAM4800%20vrac%20rang&#233;%205%20couches%20PER%20trait&#233;e.pdf" TargetMode="External"/><Relationship Id="rId74" Type="http://schemas.openxmlformats.org/officeDocument/2006/relationships/hyperlink" Target="Plans%20de%20palettisation%20PDF\4010-3-8-9-11\Plan%20258%20-%20BI-3-8-9%2020x2mL%2067CAM4800%204%20couches%20EUR%20trait&#233;e.pdf" TargetMode="External"/><Relationship Id="rId79" Type="http://schemas.openxmlformats.org/officeDocument/2006/relationships/hyperlink" Target="Plans%20de%20palettisation%20PDF\4010-5\Plan%20250%20-%204010-5%2010X1ML%2067CAM4800%206%20couches%20EUR%20trait&#233;e.pdf" TargetMode="External"/><Relationship Id="rId102" Type="http://schemas.openxmlformats.org/officeDocument/2006/relationships/hyperlink" Target="Plans%20de%20palettisation%20PDF\4010-10\Plan%20201%204010-10%2036x0,4ml%2067CAM2431%206%20couches%20PER%20trait&#233;e.pdf" TargetMode="External"/><Relationship Id="rId123" Type="http://schemas.openxmlformats.org/officeDocument/2006/relationships/hyperlink" Target="Plans%20de%20palettisation%20PDF\4010-4-7\Plan%20155%204010-4-7%2030x5ml%2067CAM3500%204%20couches%20CHEP%20trait&#233;e.pdf" TargetMode="External"/><Relationship Id="rId128" Type="http://schemas.openxmlformats.org/officeDocument/2006/relationships/hyperlink" Target="Plans%20de%20palettisation%20PDF\4010-10\Plan%20145%204010-10%2010x0,3ML%2067CAM4800%20vrac%20rang&#233;%205%20couches%20PER%20trait&#233;e.pdf" TargetMode="External"/><Relationship Id="rId144" Type="http://schemas.openxmlformats.org/officeDocument/2006/relationships/hyperlink" Target="Plans%20de%20palettisation%20PDF\4010-4-7\Plan%2099%20-%204010-4-7%2010X5ML%2067CAM3500%204%20couches%20PER%20trait&#233;e.pdf" TargetMode="External"/><Relationship Id="rId149" Type="http://schemas.openxmlformats.org/officeDocument/2006/relationships/hyperlink" Target="Plans%20de%20palettisation%20PDF\4010-4-7\Plan%2094%20-%204010-4-7%2040X5ML%2067CAM5000%207%20couches%20PER%20trait&#233;e.pdf" TargetMode="External"/><Relationship Id="rId5" Type="http://schemas.openxmlformats.org/officeDocument/2006/relationships/hyperlink" Target="Plans%20de%20palettisation%20PDF\4010-3-5-8-9-11\Plan%20358%20-%204010-3-5-8-9-11%2030X2.5ml%2067CAM3500%203%20couches%20EUR%20trait&#233;e.pdf" TargetMode="External"/><Relationship Id="rId90" Type="http://schemas.openxmlformats.org/officeDocument/2006/relationships/hyperlink" Target="Plans%20de%20palettisation%20PDF\4010-1-2\Plan%20232%204010%201-2%2030X5ML%2067CAM4121%20SUP%204C%20PER.pdf" TargetMode="External"/><Relationship Id="rId95" Type="http://schemas.openxmlformats.org/officeDocument/2006/relationships/hyperlink" Target="Plans%20de%20palettisation%20PDF\305-2\Plan%20223%20-%20305-2%2010X0,3ML%2067CAM2429%206%20couches%20PER%20trait&#233;e.pdf" TargetMode="External"/><Relationship Id="rId160" Type="http://schemas.openxmlformats.org/officeDocument/2006/relationships/hyperlink" Target="Plans%20de%20palettisation%20PDF\4010-3-8-9-11\Plan%2068%20-%20BI-3-8-9%2060x2.5ML%2067CAM4800%204%20couches%20PER%20trait&#233;e%20+%20coiffe.pdf" TargetMode="External"/><Relationship Id="rId165" Type="http://schemas.openxmlformats.org/officeDocument/2006/relationships/hyperlink" Target="Plans%20de%20palettisation%20PDF\4010-3-8-9-11\Plan%2062%20-%20BI-3-8-9%2060X1ML%2067CAM4800%204%20couches%20PER%20trait&#233;e%20+%20coiffe.pdf" TargetMode="External"/><Relationship Id="rId22" Type="http://schemas.openxmlformats.org/officeDocument/2006/relationships/hyperlink" Target="Plans%20de%20palettisation%20PDF\4010-4-7\Plan%20333%20-%204010-4-7%2010X5ML%2067CAM5000%206%20couches%20PER%20trait&#233;e.pdf" TargetMode="External"/><Relationship Id="rId27" Type="http://schemas.openxmlformats.org/officeDocument/2006/relationships/hyperlink" Target="Plans%20de%20palettisation%20PDF\4010-10\Plan%20327%204010-10%2030x0.4ML%2067CAM2431%206COU%20PER%20TRAITEE.pdf" TargetMode="External"/><Relationship Id="rId43" Type="http://schemas.openxmlformats.org/officeDocument/2006/relationships/hyperlink" Target="Plans%20de%20palettisation%20PDF\305-2\Plan%20306%20-%20305-2%20pack%20de%2010%20doses%2067CAM3021%2014%20couches%20PER%20trait&#233;e.pdf" TargetMode="External"/><Relationship Id="rId48" Type="http://schemas.openxmlformats.org/officeDocument/2006/relationships/hyperlink" Target="Plans%20de%20palettisation%20PDF\4010-10\Plan%20298%204010-10%2030X0.5G%2067CAM2431%206COU%20PER%20TRAITEE.pdf" TargetMode="External"/><Relationship Id="rId64" Type="http://schemas.openxmlformats.org/officeDocument/2006/relationships/hyperlink" Target="Plans%20de%20palettisation%20PDF\4010-5\Plan%20275%20-%204010-5%2020X2ML%2067CAM3900%205COU%20PER%20TRAITEE.pdf" TargetMode="External"/><Relationship Id="rId69" Type="http://schemas.openxmlformats.org/officeDocument/2006/relationships/hyperlink" Target="Plans%20de%20palettisation%20PDF\4010-3-5-8-9-11\Plan%20267%204010-3-5-8-9-11%2020X1ML%2067CAM4800%205%20couches%20PER%20trait&#233;e.pdf" TargetMode="External"/><Relationship Id="rId113" Type="http://schemas.openxmlformats.org/officeDocument/2006/relationships/hyperlink" Target="Plans%20de%20palettisation%20PDF\4010-4-7\Plan%20170%20-%204010-4-7%2030x5ML%2067CAM3500%204%20couches%20PER%20trait&#233;e.pdf" TargetMode="External"/><Relationship Id="rId118" Type="http://schemas.openxmlformats.org/officeDocument/2006/relationships/hyperlink" Target="Plans%20de%20palettisation%20PDF\4010-3-8-9-11\Plan%20165%20-%204010-8%2010X2ML%2067CAM4800%206%20couches%20EUR%20trait&#233;e.pdf" TargetMode="External"/><Relationship Id="rId134" Type="http://schemas.openxmlformats.org/officeDocument/2006/relationships/hyperlink" Target="Plans%20de%20palettisation%20PDF\4010-5\Plan%20133%20-%204010-5%20100X2ml%2067CAM3500%203%20couches%20EUR%20trait&#233;e.pdf" TargetMode="External"/><Relationship Id="rId139" Type="http://schemas.openxmlformats.org/officeDocument/2006/relationships/hyperlink" Target="Plans%20de%20palettisation%20PDF\4010-3-8-9-11\Plan%20121%20-%20BI-3-8-9%2060X4ML%2067CAM4800%204%20couches%20PER%20trait&#233;e%20+%20coiffe.pdf" TargetMode="External"/><Relationship Id="rId80" Type="http://schemas.openxmlformats.org/officeDocument/2006/relationships/hyperlink" Target="Plans%20de%20palettisation%20PDF\4010-5\Plan%20249%20-%204010-5%2010X2ML%2067CAM4800%206%20couches%20EUR%20trait&#233;e.pdf" TargetMode="External"/><Relationship Id="rId85" Type="http://schemas.openxmlformats.org/officeDocument/2006/relationships/hyperlink" Target="Plans%20de%20palettisation%20PDF\4010-5\Plan%20242%20-%204010-5%2050X2ml%2067CAM3500%203%20couches%20EUR%20trait&#233;e.pdf" TargetMode="External"/><Relationship Id="rId150" Type="http://schemas.openxmlformats.org/officeDocument/2006/relationships/hyperlink" Target="Plans%20de%20palettisation%20PDF\4010-3-8-9-11\Plan%2093%20-%204010-8%2010X1ML%2067CAM4800%206%20couches%20EUR%20trait&#233;e.pdf" TargetMode="External"/><Relationship Id="rId155" Type="http://schemas.openxmlformats.org/officeDocument/2006/relationships/hyperlink" Target="Plans%20de%20palettisation%20PDF\4010-1-2\Plan%2083%204010-1-2%2072x5mL%2067CAM4121%20Vrac%20rang&#233;%204couches%20PER%20trait&#233;e.pdf" TargetMode="External"/><Relationship Id="rId171" Type="http://schemas.openxmlformats.org/officeDocument/2006/relationships/hyperlink" Target="Plans%20de%20palettisation%20PDF\305-2\Plan%2023%20-%20305-2%2036X0,4ML%2067CAM2429%206%20couches%20PER%20trait&#233;e.pdf" TargetMode="External"/><Relationship Id="rId176" Type="http://schemas.openxmlformats.org/officeDocument/2006/relationships/hyperlink" Target="Plans%20de%20palettisation%20PDF\305-1\Plan%2015%20-%20305-1%2025X20ML%2067CAM4611%204%20couches%20EUR%20trait&#233;e.pdf" TargetMode="External"/><Relationship Id="rId12" Type="http://schemas.openxmlformats.org/officeDocument/2006/relationships/hyperlink" Target="Plans%20de%20palettisation%20PDF\4010-10\Plan%20344%204010-10%2020x0.4ml%2067CAM2431%205%20couches%20PER%20trait&#233;e.pdf" TargetMode="External"/><Relationship Id="rId17" Type="http://schemas.openxmlformats.org/officeDocument/2006/relationships/hyperlink" Target="Plans%20de%20palettisation%20PDF\4010-13\Plan%20338%20-%204010-13%2024x10ml%2067CAM2422%206%20couches%20PER%20trait&#233;e.pdf" TargetMode="External"/><Relationship Id="rId33" Type="http://schemas.openxmlformats.org/officeDocument/2006/relationships/hyperlink" Target="Plans%20de%20palettisation%20PDF\4010-10\Plan%20317%204010-10%2010x0%203ml%2067CAM2431%206%20couches%20EUR%20trait&#233;e.pdf" TargetMode="External"/><Relationship Id="rId38" Type="http://schemas.openxmlformats.org/officeDocument/2006/relationships/hyperlink" Target="Plans%20de%20palettisation%20PDF\4010-5\Plan%20312%20-%204010-5%2020X2ML%2067CAM3900%204COU%20PER%20TRAITEE.pdf" TargetMode="External"/><Relationship Id="rId59" Type="http://schemas.openxmlformats.org/officeDocument/2006/relationships/hyperlink" Target="Plans%20de%20palettisation%20PDF\4010-4-7\Plan%20281%204010-4-7%2010X5ML%2067CAM4800%205%20couches%20PER%20trait&#233;e%20Vrac%20rang&#233;.pdf" TargetMode="External"/><Relationship Id="rId103" Type="http://schemas.openxmlformats.org/officeDocument/2006/relationships/hyperlink" Target="Plans%20de%20palettisation%20PDF\4010-10\Plan%20199%204010-10%2010x0,4ml%2067CAM2431%206%20couches%20PER%20trait&#233;e.pdf" TargetMode="External"/><Relationship Id="rId108" Type="http://schemas.openxmlformats.org/officeDocument/2006/relationships/hyperlink" Target="Plans%20de%20palettisation%20PDF\4010-5\Plan%20188%20-%204010-5%2050X1ML%2067CAM4800%204%20COU.pdf" TargetMode="External"/><Relationship Id="rId124" Type="http://schemas.openxmlformats.org/officeDocument/2006/relationships/hyperlink" Target="Plans%20de%20palettisation%20PDF\4010-4-7\Plan%20154%2020x5ml%2067CAM3500%204%20couches%20EUR%20trait&#233;e.pdf" TargetMode="External"/><Relationship Id="rId129" Type="http://schemas.openxmlformats.org/officeDocument/2006/relationships/hyperlink" Target="Plans%20de%20palettisation%20PDF\4010-4-7\Plan%20143%20-%204010-4-7%2040x5ML%2067CAM5003-A%207%20couches%20EUR%20trait&#233;e.pdf" TargetMode="External"/><Relationship Id="rId54" Type="http://schemas.openxmlformats.org/officeDocument/2006/relationships/hyperlink" Target="Plans%20de%20palettisation%20PDF\4010-5-8-11\Plan%20291%20-%204010.5-8-11%2060x2,5ML%2067CAM4800%204%20couches%20PER%20trait&#233;e.pdf" TargetMode="External"/><Relationship Id="rId70" Type="http://schemas.openxmlformats.org/officeDocument/2006/relationships/hyperlink" Target="Plans%20de%20palettisation%20PDF\4010-3-5-8-9-11\Plan%20266%204010-3-5-8-9-11%2020X2,5ML%2067CAM4800%205%20couches%20PER%20trait&#233;e.pdf" TargetMode="External"/><Relationship Id="rId75" Type="http://schemas.openxmlformats.org/officeDocument/2006/relationships/hyperlink" Target="Plans%20de%20palettisation%20PDF\4010-3-8-9-11\Plan%20257%20-%20BI-3-8-9%2050x2mL%20fardeaux%2067CAM4800%204%20couches%20EUR%20trait&#233;e.pdf" TargetMode="External"/><Relationship Id="rId91" Type="http://schemas.openxmlformats.org/officeDocument/2006/relationships/hyperlink" Target="Plans%20de%20palettisation%20PDF\4010-1-2\Plan%20231%204010%201-2%203X5ML%2067CAM4121%204%20couches%20PER%20trait&#233;e.pdf" TargetMode="External"/><Relationship Id="rId96" Type="http://schemas.openxmlformats.org/officeDocument/2006/relationships/hyperlink" Target="Plans%20de%20palettisation%20PDF\4010-1-2\Plan%20222%204010%201-2%2030X5ML%2067CAM4121%20SUP%20PER%204C.pdf" TargetMode="External"/><Relationship Id="rId140" Type="http://schemas.openxmlformats.org/officeDocument/2006/relationships/hyperlink" Target="Plans%20de%20palettisation%20PDF\4010-3-8-9-11\Plan%20118%20-%204010-3%2040x5ml%2067CAM3500%204%20couches%20PER%20trait&#233;e.pdf" TargetMode="External"/><Relationship Id="rId145" Type="http://schemas.openxmlformats.org/officeDocument/2006/relationships/hyperlink" Target="Plans%20de%20palettisation%20PDF\4010-4-7\Plan%2098%20-%204010-4-7%2020X5ML%2067CAM5000%207%20couches%20PER%20trait&#233;e.pdf" TargetMode="External"/><Relationship Id="rId161" Type="http://schemas.openxmlformats.org/officeDocument/2006/relationships/hyperlink" Target="Plans%20de%20palettisation%20PDF\4010-3-8-9-11\Plan%2067%20-%20BI-3-8-9%2030x1ML%2067CAM4800%204%20couches%20PER%20trait&#233;e%20+%20coiffe.pdf" TargetMode="External"/><Relationship Id="rId166" Type="http://schemas.openxmlformats.org/officeDocument/2006/relationships/hyperlink" Target="Plans%20de%20palettisation%20PDF\4010-3-8-9-11\Plan%2061%20-%20BI-3-8-9%2050X2ML%2067CAM4800%204%20couches%20PER%20traite%20+%20coiffe.pdf" TargetMode="External"/><Relationship Id="rId1" Type="http://schemas.openxmlformats.org/officeDocument/2006/relationships/hyperlink" Target="Plans%20de%20palettisation%20PDF\4010-10\Plan%20364%204010-10%2020x0.3ml%2067CAM2431%206%20couches%20PER%20trait&#233;e.pdf" TargetMode="External"/><Relationship Id="rId6" Type="http://schemas.openxmlformats.org/officeDocument/2006/relationships/hyperlink" Target="Plans%20de%20palettisation%20PDF\4010-10\Plan%20357%20-%204010-10%2010X0,4ML%2067CAM2431%206%20couches%20PER%20trait&#233;e.pdf" TargetMode="External"/><Relationship Id="rId23" Type="http://schemas.openxmlformats.org/officeDocument/2006/relationships/hyperlink" Target="Plans%20de%20palettisation%20PDF\4010-4-7\Plan%20332%20-%204010-4-7%2020X5ML%2067CAM5000%206%20couches%20PER%20trait&#233;e.pdf" TargetMode="External"/><Relationship Id="rId28" Type="http://schemas.openxmlformats.org/officeDocument/2006/relationships/hyperlink" Target="Plans%20de%20palettisation%20PDF\4010-3\N&#176;%20326%20VNE%20PACKS%20DE%205%20DOSES%202.5ML%2067CAM2900%207COUCHES.pdf" TargetMode="External"/><Relationship Id="rId49" Type="http://schemas.openxmlformats.org/officeDocument/2006/relationships/hyperlink" Target="Plans%20de%20palettisation%20PDF\4010-4-7\Plan%20296%204010.4&amp;7%2030x5ml%2067CAM3500%203COU%20SPE%20LRP.PDF" TargetMode="External"/><Relationship Id="rId114" Type="http://schemas.openxmlformats.org/officeDocument/2006/relationships/hyperlink" Target="Plans%20de%20palettisation%20PDF\305-2\Plan%20169%20-%20305-2%20pack%20de%2010%20doses%2067CAM3021%2014%20couches%20PER%20trait&#233;e.pdf" TargetMode="External"/><Relationship Id="rId119" Type="http://schemas.openxmlformats.org/officeDocument/2006/relationships/hyperlink" Target="Plans%20de%20palettisation%20PDF\4010-5\Plan%20162-%204010-5%2020X5ml%2067CAM3500%203%20couches%20PER%20trait&#233;e.pdf" TargetMode="External"/><Relationship Id="rId10" Type="http://schemas.openxmlformats.org/officeDocument/2006/relationships/hyperlink" Target="Plans%20de%20palettisation%20PDF\4010-4-7\Plan%20346%20-%204010-4-7%2010X5ML%2067CAM3500%203%20couches%20PER%20trait&#233;e.pdf" TargetMode="External"/><Relationship Id="rId31" Type="http://schemas.openxmlformats.org/officeDocument/2006/relationships/hyperlink" Target="Plans%20de%20palettisation%20PDF\4010-10\Plan%20322%204010-10%2020x0.3ml%2067CAM2431%205%20couches%20PER%20trait&#233;e.pdf" TargetMode="External"/><Relationship Id="rId44" Type="http://schemas.openxmlformats.org/officeDocument/2006/relationships/hyperlink" Target="Plans%20de%20palettisation%20PDF\4010-1-2\Plan%20305%204010-1-2%206X5ML%2067CAM4800%205%20couches%20PER%20trait&#233;e%20Vrac%20rang&#233;.pdf" TargetMode="External"/><Relationship Id="rId52" Type="http://schemas.openxmlformats.org/officeDocument/2006/relationships/hyperlink" Target="Plans%20de%20palettisation%20PDF\4010-10\Plan%20293%204010-10%2010x0%2035ml%2067CAM2431%206%20couches%20PER%20trait&#233;e.pdf" TargetMode="External"/><Relationship Id="rId60" Type="http://schemas.openxmlformats.org/officeDocument/2006/relationships/hyperlink" Target="Plans%20de%20palettisation%20PDF\4010-5\Plan%20279%20-%204010-5%2060X1ml%2067CAM4800%205%20couches%20PER%20trait&#233;e.pdf" TargetMode="External"/><Relationship Id="rId65" Type="http://schemas.openxmlformats.org/officeDocument/2006/relationships/hyperlink" Target="Plans%20de%20palettisation%20PDF\4010-1-2\Plan%20274%204010-1&amp;2%2012X5ML%2067CAM4121%205%20couches%20PER%20trait&#233;e.pdf" TargetMode="External"/><Relationship Id="rId73" Type="http://schemas.openxmlformats.org/officeDocument/2006/relationships/hyperlink" Target="Plans%20de%20palettisation%20PDF\4010-1-2\Plan%20261%204010%201-2%2012x5ml%2067CAM4123%204%20couches%20EUR%20trait&#233;e.pdf" TargetMode="External"/><Relationship Id="rId78" Type="http://schemas.openxmlformats.org/officeDocument/2006/relationships/hyperlink" Target="Plans%20de%20palettisation%20PDF\4010-3-5-8-9-11\Plan%20252%20-%204010-3-5-8-9-11%2010X1ML%2067CAM4800%206%20couches%20PER%20trait&#233;e.pdf" TargetMode="External"/><Relationship Id="rId81" Type="http://schemas.openxmlformats.org/officeDocument/2006/relationships/hyperlink" Target="Plans%20de%20palettisation%20PDF\4010-3-5-8-9-11\Plan%20248%20-%204010-3-5-8-9-11%2010x2ml%2067CAM4800%205%20couches%20PER%20trait&#233;e.pdf" TargetMode="External"/><Relationship Id="rId86" Type="http://schemas.openxmlformats.org/officeDocument/2006/relationships/hyperlink" Target="Plans%20de%20palettisation%20PDF\4010-1-2\Plan%20239%204010-1-2%2012x5mL%2067CAM4122%205%20couches%20EUR%20trait&#233;e.pdf" TargetMode="External"/><Relationship Id="rId94" Type="http://schemas.openxmlformats.org/officeDocument/2006/relationships/hyperlink" Target="Plans%20de%20palettisation%20PDF\305-2\Plan%20224%20-%20305-2%2020X0,3ML%2067CAM2429%206%20couches%20PER%20trait&#233;e.pdf" TargetMode="External"/><Relationship Id="rId99" Type="http://schemas.openxmlformats.org/officeDocument/2006/relationships/hyperlink" Target="Plans%20de%20palettisation%20PDF\4010-1-2\Plan%20206%204010-1-2%2024x5ML%2067CAM4123%205%20couches%20PER%20trait&#233;e.pdf" TargetMode="External"/><Relationship Id="rId101" Type="http://schemas.openxmlformats.org/officeDocument/2006/relationships/hyperlink" Target="Plans%20de%20palettisation%20PDF\4010-1-2\Plan%20203%204010-1&amp;2%206X5ML%2067CAM3021%20vrac.rang&#233;%20PER%20trait&#233;e.pdf" TargetMode="External"/><Relationship Id="rId122" Type="http://schemas.openxmlformats.org/officeDocument/2006/relationships/hyperlink" Target="Plans%20de%20palettisation%20PDF\4010-4-7\Plan%20156%204010-4-7%2030x5ml%2067CAM3500%203%20couches%20PER%20trait&#233;e.pdf" TargetMode="External"/><Relationship Id="rId130" Type="http://schemas.openxmlformats.org/officeDocument/2006/relationships/hyperlink" Target="Plans%20de%20palettisation%20PDF\4010-10\Plan%20137%204010-10%2020x0,3ml%2067CAM2431%206%20couches%20PER%20trait&#233;e.pdf" TargetMode="External"/><Relationship Id="rId135" Type="http://schemas.openxmlformats.org/officeDocument/2006/relationships/hyperlink" Target="Plans%20de%20palettisation%20PDF\4010-5\Plan%20130%20-%204010-5%2020X2ml%2067CAM3500%203%20couches%20EUR%20trait&#233;e.pdf" TargetMode="External"/><Relationship Id="rId143" Type="http://schemas.openxmlformats.org/officeDocument/2006/relationships/hyperlink" Target="Plans%20de%20palettisation%20PDF\4010-4-7\Plan%20102%20-%204010-4-7%2040X5ML%2067CAM3500%204%20couches%20EUR%20trait&#233;e.pdf" TargetMode="External"/><Relationship Id="rId148" Type="http://schemas.openxmlformats.org/officeDocument/2006/relationships/hyperlink" Target="Plans%20de%20palettisation%20PDF\4010-4-7\Plan%2095%20-%204010-4-7%2020X5ML%2067CAM3500%203%20couches%20EUR%20trait&#233;e.pdf" TargetMode="External"/><Relationship Id="rId151" Type="http://schemas.openxmlformats.org/officeDocument/2006/relationships/hyperlink" Target="Plans%20de%20palettisation%20PDF\4010-3-8-9-11\Plan%2092%20-%203-8-9%2060X2.5ML%2067CAM4800%205%20couches%20PER%20trait&#233;e.pdf" TargetMode="External"/><Relationship Id="rId156" Type="http://schemas.openxmlformats.org/officeDocument/2006/relationships/hyperlink" Target="Plans%20de%20palettisation%20PDF\4010-10\Plan%2082%204010-10%2010x0,4g%2067CAM4800%205%20couches%20PER%20trait&#233;e.pdf" TargetMode="External"/><Relationship Id="rId164" Type="http://schemas.openxmlformats.org/officeDocument/2006/relationships/hyperlink" Target="Plans%20de%20palettisation%20PDF\4010-3-8-9-11\Plan%2063%20-%20BI-3-8-9%2060X2ML%2067CAM4800%204%20couches%20PER%20trait&#233;e%20+%20coiffe.pdf" TargetMode="External"/><Relationship Id="rId169" Type="http://schemas.openxmlformats.org/officeDocument/2006/relationships/hyperlink" Target="Plans%20de%20palettisation%20PDF\4010-3-5-8-9-11\Plan%2051%20-%204010-3-5-8-9-11%2020X2ML%2067CAM4800%205%20couches%20PER%20trait&#233;e.pdf" TargetMode="External"/><Relationship Id="rId177" Type="http://schemas.openxmlformats.org/officeDocument/2006/relationships/hyperlink" Target="Plans%20de%20palettisation%20PDF\305-2\Plan%201%20-%20305-2%2010X0,3ML%2067CAM3900%204%20couches%20PER%20trait&#233;e.pdf" TargetMode="External"/><Relationship Id="rId4" Type="http://schemas.openxmlformats.org/officeDocument/2006/relationships/hyperlink" Target="Plans%20de%20palettisation%20PDF\4010-3-5-8-9-11\Plan%20359%204010-3-5-8-9-11%20VRAC%202,5ML%2067CAM4800%205%20COUCHES%20EUR%20TRAITEE.pdf" TargetMode="External"/><Relationship Id="rId9" Type="http://schemas.openxmlformats.org/officeDocument/2006/relationships/hyperlink" Target="Plans%20de%20palettisation%20PDF\4010-3-8-9-11\Plan353%20BI-3-8-9%2060%20x2.5ML%2067CAM4800%204%20couches%20PER%20trait&#233;e%20+%20coiffe.pdf" TargetMode="External"/><Relationship Id="rId172" Type="http://schemas.openxmlformats.org/officeDocument/2006/relationships/hyperlink" Target="Plans%20de%20palettisation%20PDF\305-2\Plan%2022%20-%20305-2%2030X0,4ML%2067CAM2429%206%20couches%20PER%20trait&#233;e.pdf" TargetMode="External"/><Relationship Id="rId13" Type="http://schemas.openxmlformats.org/officeDocument/2006/relationships/hyperlink" Target="Plans%20de%20palettisation%20PDF\4010-3-5-8-9-11\Plan%20343%20-%204010-5-Pack%201%2050X2.5ml%2067CAM3500%203%20couches%20EUR%20trait&#233;e.pdf" TargetMode="External"/><Relationship Id="rId18" Type="http://schemas.openxmlformats.org/officeDocument/2006/relationships/hyperlink" Target="Plans%20de%20palettisation%20PDF\4010-13\Plan%20337%20-%204010-13%2016x10ml%2067CAM2422%206%20couches%20PER%20trait&#233;e.pdf" TargetMode="External"/><Relationship Id="rId39" Type="http://schemas.openxmlformats.org/officeDocument/2006/relationships/hyperlink" Target="Plans%20de%20palettisation%20PDF\4010-1-2\Plan%20311%204010-1-2%2072x2,5ML%2067CAM4121%205%20couches%20PER%20trait&#233;e.pdf" TargetMode="External"/><Relationship Id="rId109" Type="http://schemas.openxmlformats.org/officeDocument/2006/relationships/hyperlink" Target="Plans%20de%20palettisation%20PDF\4010-1-2\Plan%20178%204010-1-2%2030x5ML%2067CAM4121%205%20couches%20PER%20trait&#233;e.pdf" TargetMode="External"/><Relationship Id="rId34" Type="http://schemas.openxmlformats.org/officeDocument/2006/relationships/hyperlink" Target="Plans%20de%20palettisation%20PDF\4010-1-2\Plan%20316%204010-1-2%2072x3mL%2067CAM4121%20Vrac%20rang&#233;%204couches%20PER%20trait&#233;e.pdf" TargetMode="External"/><Relationship Id="rId50" Type="http://schemas.openxmlformats.org/officeDocument/2006/relationships/hyperlink" Target="Plans%20de%20palettisation%20PDF\305-2\Plan%20295%20-%20305.2%2020x0.4ml%2067CAM2429%206%20couches%20PER%20trait&#233;e.pdf" TargetMode="External"/><Relationship Id="rId55" Type="http://schemas.openxmlformats.org/officeDocument/2006/relationships/hyperlink" Target="Plans%20de%20palettisation%20PDF\4010-5-8-11\Plan%20290%20-%204010.5-8-11%2020x2ml%2067CAM4800%204%20couches%20PER%20trait&#233;e.pdf" TargetMode="External"/><Relationship Id="rId76" Type="http://schemas.openxmlformats.org/officeDocument/2006/relationships/hyperlink" Target="Plans%20de%20palettisation%20PDF\4010-4-7\Plan%20254%20-%204010-4-7%2010x5ML%2067CAM3500%20vrac%20non%20rang&#233;%204%20couches%20PER%20trait&#233;e.pdf" TargetMode="External"/><Relationship Id="rId97" Type="http://schemas.openxmlformats.org/officeDocument/2006/relationships/hyperlink" Target="Plans%20de%20palettisation%20PDF\4010-1-2\Plan%20212%204010%201-2%206X5ML%2067CAM4121%20PER%20ECH%20ISOMAR.pdf" TargetMode="External"/><Relationship Id="rId104" Type="http://schemas.openxmlformats.org/officeDocument/2006/relationships/hyperlink" Target="Plans%20de%20palettisation%20PDF\4010-10\Plan%20197%204010-10%2030x0,4ml%2067CAM2431%206%20couches%20PER%20trait&#233;e.pdf" TargetMode="External"/><Relationship Id="rId120" Type="http://schemas.openxmlformats.org/officeDocument/2006/relationships/hyperlink" Target="Plans%20de%20palettisation%20PDF\4010-4-7\Plan%20160%204010-4-7%2020x5ml%2067CAM3500%204%20couches%20PER%20trait&#233;e.pdf" TargetMode="External"/><Relationship Id="rId125" Type="http://schemas.openxmlformats.org/officeDocument/2006/relationships/hyperlink" Target="Plans%20de%20palettisation%20PDF\4010-1-2\Plan%20151%204010-1-2%2030x5mL%2067CAM4121%204couches%20PER%20trait&#233;e.pdf" TargetMode="External"/><Relationship Id="rId141" Type="http://schemas.openxmlformats.org/officeDocument/2006/relationships/hyperlink" Target="Plans%20de%20palettisation%20PDF\4010-3-8-9-11\Plan%20115%20-%20BI-3-8-9%2030X2.5ML%2067CAM4800%204%20couches%20PER%20trait&#233;e%20+%20coiffe.pdf" TargetMode="External"/><Relationship Id="rId146" Type="http://schemas.openxmlformats.org/officeDocument/2006/relationships/hyperlink" Target="Plans%20de%20palettisation%20PDF\4010-4-7\Plan%2097%20-%204010-4-7%2020X5ML%2067CAM3500%203%20couches%20PER%20trait&#233;e.pdf" TargetMode="External"/><Relationship Id="rId167" Type="http://schemas.openxmlformats.org/officeDocument/2006/relationships/hyperlink" Target="Plans%20de%20palettisation%20PDF\4010-5\Plan%2060%20-%204010-5%2020X2.5ml%2067CAM3800%206%20couches%20EUR%20trait&#233;e.pdf" TargetMode="External"/><Relationship Id="rId7" Type="http://schemas.openxmlformats.org/officeDocument/2006/relationships/hyperlink" Target="Plans%20de%20palettisation%20PDF\4010-5\Plan%20356%204010-5%2020X2,5ML%2067CAM4800%205%20couches%20EUR%20trait&#233;e.pdf" TargetMode="External"/><Relationship Id="rId71" Type="http://schemas.openxmlformats.org/officeDocument/2006/relationships/hyperlink" Target="Plans%20de%20palettisation%20PDF\305-2\Plan%20264%20-%20305-2%2010x0,4ml%2067CAM3900%204%20couches%20PER%20trait&#233;e.pdf" TargetMode="External"/><Relationship Id="rId92" Type="http://schemas.openxmlformats.org/officeDocument/2006/relationships/hyperlink" Target="Plans%20de%20palettisation%20PDF\4010-1-2\Plan%20228%204010-1-2%2024x5mL%2067CAM4124%205%20couches%20EUR%20trait&#233;e%20(fardeaux%20Beiersdorf).pdf" TargetMode="External"/><Relationship Id="rId162" Type="http://schemas.openxmlformats.org/officeDocument/2006/relationships/hyperlink" Target="Plans%20de%20palettisation%20PDF\4010-3-8-9-11\Plan%2066%20-%20BI-3-8-9%2020x2.5ML%2067CAM4800%204%20couches%20PER%20trait&#233;e%20+%20coiffe.pdf" TargetMode="External"/><Relationship Id="rId2" Type="http://schemas.openxmlformats.org/officeDocument/2006/relationships/hyperlink" Target="Plans%20de%20palettisation%20PDF\4010-10\Plan%20363%204010-10%20Fardeaux%2080x0.3ml%2067CAM2431%205%20couches%20PER%20trait&#233;e.pdf" TargetMode="External"/><Relationship Id="rId29" Type="http://schemas.openxmlformats.org/officeDocument/2006/relationships/hyperlink" Target="Plans%20de%20palettisation%20PDF\4010-3\Plan%20N&#176;325%204010-3%20FARDEAUX%20120x2,5ml%2067CAM5900%203couches%20EUR%20trait&#233;e.pdf" TargetMode="External"/><Relationship Id="rId24" Type="http://schemas.openxmlformats.org/officeDocument/2006/relationships/hyperlink" Target="Plans%20de%20palettisation%20PDF\4010-3\Plan%20331%20-%204010-5%2020X2.5ml%2067CAM3500%203%20couches%20EUR%20trait&#233;e.pdf" TargetMode="External"/><Relationship Id="rId40" Type="http://schemas.openxmlformats.org/officeDocument/2006/relationships/hyperlink" Target="Plans%20de%20palettisation%20PDF\4010-3-5-8-9-11\Plan%20310%204010-3-5-8-9-11%20VRAC%202,5ML%2067CAM4800%205%20COUCHES%20PER%20TRAITEE.pdf" TargetMode="External"/><Relationship Id="rId45" Type="http://schemas.openxmlformats.org/officeDocument/2006/relationships/hyperlink" Target="Plans%20de%20palettisation%20PDF\305-2\Plan%20304%20305-2%20Pack%20de%2012x0,4ml%2067CAM3021%2014%20couches%20PERDUE.pdf" TargetMode="External"/><Relationship Id="rId66" Type="http://schemas.openxmlformats.org/officeDocument/2006/relationships/hyperlink" Target="Plans%20de%20palettisation%20PDF\4010-1-2\Plan%20272%204010-1-2%2018x5ML%2067CAM4121%205%20couches%20EUR%20trait&#233;e.pdf" TargetMode="External"/><Relationship Id="rId87" Type="http://schemas.openxmlformats.org/officeDocument/2006/relationships/hyperlink" Target="Plans%20de%20palettisation%20PDF\4010-1-2\Plan%20237%204010-1-2%2036x5mL%2067CAM4121%204%20couches%20PER%20trait&#233;e.pdf" TargetMode="External"/><Relationship Id="rId110" Type="http://schemas.openxmlformats.org/officeDocument/2006/relationships/hyperlink" Target="Plans%20de%20palettisation%20PDF\4010-1-2\Plan%20177%204010-1-2%2024X5ML%2067CAM4121%205%20couches%20PER%20trait&#233;e.pdf" TargetMode="External"/><Relationship Id="rId115" Type="http://schemas.openxmlformats.org/officeDocument/2006/relationships/hyperlink" Target="Plans%20de%20palettisation%20PDF\305-2\Plan%20168%20-%20305-2%20pack%20de%2012%20doses%2067CAM3021%2014%20couches%20PER%20trait&#233;e.pdf" TargetMode="External"/><Relationship Id="rId131" Type="http://schemas.openxmlformats.org/officeDocument/2006/relationships/hyperlink" Target="Plans%20de%20palettisation%20PDF\4010-3-8-9-11\Plan%20136%20-%20BI-3-8-9%2020X4ML%2067CAM4800%204%20couches%20PER%20trait&#233;e%20+%20coiffe.pdf" TargetMode="External"/><Relationship Id="rId136" Type="http://schemas.openxmlformats.org/officeDocument/2006/relationships/hyperlink" Target="Plans%20de%20palettisation%20PDF\4010-5\Plan%20129%20-%204010-5%2060X2.5ML%2067CAM2429%205%20couches%20PER%20trait&#233;e.pdf" TargetMode="External"/><Relationship Id="rId157" Type="http://schemas.openxmlformats.org/officeDocument/2006/relationships/hyperlink" Target="Plans%20de%20palettisation%20PDF\4010-1-2\Plan%2080%204010-1-2%2024x5mL%2067CAM4123%205couches%20EUR%20trait&#233;e.pdf" TargetMode="External"/><Relationship Id="rId178" Type="http://schemas.openxmlformats.org/officeDocument/2006/relationships/table" Target="../tables/table1.xml"/><Relationship Id="rId61" Type="http://schemas.openxmlformats.org/officeDocument/2006/relationships/hyperlink" Target="Plans%20de%20palettisation%20PDF\4010-5\Plan%20278%20-%204010-5%2030X2,5ML%2067CAM4800%205%20couches%20PER%20trait&#233;e.pdf" TargetMode="External"/><Relationship Id="rId82" Type="http://schemas.openxmlformats.org/officeDocument/2006/relationships/hyperlink" Target="Plans%20de%20palettisation%20PDF\4010-5\Plan%20247%20-%204010-5%2060X2.5ML%2067CAM4800%205%20couches%20PER%20trait&#233;e.pdf" TargetMode="External"/><Relationship Id="rId152" Type="http://schemas.openxmlformats.org/officeDocument/2006/relationships/hyperlink" Target="Plans%20de%20palettisation%20PDF\305-1\Plan%2091%20305-1%2030x15ml%2067CAM4600%204%20couches%20PER%20trait&#233;e.pdf" TargetMode="External"/><Relationship Id="rId173" Type="http://schemas.openxmlformats.org/officeDocument/2006/relationships/hyperlink" Target="Plans%20de%20palettisation%20PDF\305-2\Plan%2021%20-%20305-2%2024X0,4ML%2067CAM2429%206%20couches%20PER%20trait&#233;e.pdf" TargetMode="External"/><Relationship Id="rId19" Type="http://schemas.openxmlformats.org/officeDocument/2006/relationships/hyperlink" Target="Plans%20de%20palettisation%20PDF\4010-4-7\Plan%20336%20-%204010-4-7%20FARDEAUX%2060X5ML%2067CAM3500%203%20couches%20EUR%20trait&#233;e.pdf" TargetMode="External"/><Relationship Id="rId14" Type="http://schemas.openxmlformats.org/officeDocument/2006/relationships/hyperlink" Target="Plans%20de%20palettisation%20PDF\4010-3-8-9-11\Plan%20342%204010-3-8-9%2010x1ml%2067CAM4800%20Vrac%20rang&#233;%205%20couches%20PER%20trait&#233;e.pdf" TargetMode="External"/><Relationship Id="rId30" Type="http://schemas.openxmlformats.org/officeDocument/2006/relationships/hyperlink" Target="Plans%20de%20palettisation%20PDF\4010-3\Plan%20N&#176;324%204010-3%2060x2,5ml%2067CAM5900%203couches%20EUR%20trait&#233;e.pdf" TargetMode="External"/><Relationship Id="rId35" Type="http://schemas.openxmlformats.org/officeDocument/2006/relationships/hyperlink" Target="Plans%20de%20palettisation%20PDF\4010-1-2\Plan%20315%204010-1-2%2018x3ML%2067CAM4121%205%20couches%20PER%20trait&#233;e.pdf" TargetMode="External"/><Relationship Id="rId56" Type="http://schemas.openxmlformats.org/officeDocument/2006/relationships/hyperlink" Target="Plans%20de%20palettisation%20PDF\4010-5\Plan%20289%20-%204010.5%2020x1ML%2067CAM4800%204%20couches%20PER%20trait&#233;e.pdf" TargetMode="External"/><Relationship Id="rId77" Type="http://schemas.openxmlformats.org/officeDocument/2006/relationships/hyperlink" Target="Plans%20de%20palettisation%20PDF\4010-5\Plan%20253%20-%204010-5%2030X1ML%2067CAM4800%205%20couches%20PER%20trait&#233;e.pdf" TargetMode="External"/><Relationship Id="rId100" Type="http://schemas.openxmlformats.org/officeDocument/2006/relationships/hyperlink" Target="Plans%20de%20palettisation%20PDF\4010-1-2\Plan%20206%204010-1-2%2024x5ML%2067CAM4123%205%20couches%20PER%20trait&#233;e.pdf" TargetMode="External"/><Relationship Id="rId105" Type="http://schemas.openxmlformats.org/officeDocument/2006/relationships/hyperlink" Target="Plans%20de%20palettisation%20PDF\4010-3-8-9-11\Plan%20192%20-%20BI-3-8-9%2010X2ML%2067CAM4800%204%20couches%20PER%20trait&#233;e%20+%20coiffe%20COLONNAIRE.pdf" TargetMode="External"/><Relationship Id="rId126" Type="http://schemas.openxmlformats.org/officeDocument/2006/relationships/hyperlink" Target="Plans%20de%20palettisation%20PDF\4010-1-2\Plan%20149%204010-1-2%2018x5mL%2067CAM4121%204%20couches%20PER%20trait&#233;e.pdf" TargetMode="External"/><Relationship Id="rId147" Type="http://schemas.openxmlformats.org/officeDocument/2006/relationships/hyperlink" Target="Plans%20de%20palettisation%20PDF\4010-4-7\Plan%2096%20-%204010-4-7%2020X5ML%2067CAM3500%203%20couches%20PER%20trait&#233;e.pdf" TargetMode="External"/><Relationship Id="rId168" Type="http://schemas.openxmlformats.org/officeDocument/2006/relationships/hyperlink" Target="Plans%20de%20palettisation%20PDF\4010-3-8-9-11\Plan%2053%20-%204010-3-5-8-9%2050X2ML%2067CAM4800%205%20couches%20PER%20trait&#233;e.pdf" TargetMode="External"/><Relationship Id="rId8" Type="http://schemas.openxmlformats.org/officeDocument/2006/relationships/hyperlink" Target="Plans%20de%20palettisation%20PDF\4010-10\Plan%20355%204010-10%2010x0%203ml%2067CAM2431%206%20couches%20PER%20%20trait&#233;e.pdf" TargetMode="External"/><Relationship Id="rId51" Type="http://schemas.openxmlformats.org/officeDocument/2006/relationships/hyperlink" Target="Plans%20de%20palettisation%20PDF\4010-10\Plan%20294%204010-10%2024x0%2035ml%2067CAM2431%206%20couches%20PER%20trait&#233;e.pdf" TargetMode="External"/><Relationship Id="rId72" Type="http://schemas.openxmlformats.org/officeDocument/2006/relationships/hyperlink" Target="Plans%20de%20palettisation%20PDF\4010-1-2\Plan%20263%204010-1-2%2018x5ml%2067CAM4123%204couches%20PER%20trait&#233;e.pdf" TargetMode="External"/><Relationship Id="rId93" Type="http://schemas.openxmlformats.org/officeDocument/2006/relationships/hyperlink" Target="Plans%20de%20palettisation%20PDF\4010-1-2\Plan%20227%204010-1-2%201x5ML%2067CAM4121%205%20couches%20PER%20trait&#233;e.pdf" TargetMode="External"/><Relationship Id="rId98" Type="http://schemas.openxmlformats.org/officeDocument/2006/relationships/hyperlink" Target="Plans%20de%20palettisation%20PDF\4010-1-2\Plan%20210%204010-1&amp;2%206X5ML%2067CAM4800%20vrac%20non%20rang&#233;%20PER%20trait&#233;e.pdf" TargetMode="External"/><Relationship Id="rId121" Type="http://schemas.openxmlformats.org/officeDocument/2006/relationships/hyperlink" Target="Plans%20de%20palettisation%20PDF\4010-3-5-8-9-11\Plan%20158%20-%204010-3-5-8-9-11%2050X2ML%2067CAM4800%205%20couches%20PER%20trait&#233;e.pdf" TargetMode="External"/><Relationship Id="rId142" Type="http://schemas.openxmlformats.org/officeDocument/2006/relationships/hyperlink" Target="Plans%20de%20palettisation%20PDF\4010-4-7\Plan%20103%20-%204010-4-7%205X5ML%2067CAM5000%206%20couches%20PER%20trait&#233;e.pdf" TargetMode="External"/><Relationship Id="rId163" Type="http://schemas.openxmlformats.org/officeDocument/2006/relationships/hyperlink" Target="Plans%20de%20palettisation%20PDF\4010-3-8-9-11\Plan%2065%20-%20BI-3-8-9%2010x2.5ML%2067CAM4800%204%20couches%20PER%20trait&#233;e%20+%20coiffe.pdf" TargetMode="External"/><Relationship Id="rId3" Type="http://schemas.openxmlformats.org/officeDocument/2006/relationships/hyperlink" Target="Plans%20de%20palettisation%20PDF\4010-5\Plan%20361%204010-5%20sachet%205x2ml%2067CAM3021%2013%20couches%20PER%20trait&#233;e.pdf" TargetMode="External"/><Relationship Id="rId25" Type="http://schemas.openxmlformats.org/officeDocument/2006/relationships/hyperlink" Target="Plans%20de%20palettisation%20PDF\4010-10\Plan%20329%204010-10%20FARDEAUX%20200X0.3ml%2067CAM4800%204COUCHES%20PER%20TRAITEE.pdf" TargetMode="External"/><Relationship Id="rId46" Type="http://schemas.openxmlformats.org/officeDocument/2006/relationships/hyperlink" Target="Plans%20de%20palettisation%20PDF\4010-10\Plan%20300%204010-10%2060X0.5G%2067CAM2431%206COU%20PER%20TRAITEE.pdf" TargetMode="External"/><Relationship Id="rId67" Type="http://schemas.openxmlformats.org/officeDocument/2006/relationships/hyperlink" Target="Plans%20de%20palettisation%20PDF\4010-1-2\Plan%20270%204010-1-2%2060X5ML%2067CAM4121%205Couches%20PER%20trait&#233;e.pdf" TargetMode="External"/><Relationship Id="rId116" Type="http://schemas.openxmlformats.org/officeDocument/2006/relationships/hyperlink" Target="Plans%20de%20palettisation%20PDF\305-2\Plan%20167%20-%20305-2%2010X0,3ML%2067CAM4800%206%20couches%20EUR%20trait&#233;e.pdf" TargetMode="External"/><Relationship Id="rId137" Type="http://schemas.openxmlformats.org/officeDocument/2006/relationships/hyperlink" Target="Plans%20de%20palettisation%20PDF\4010-5\Plan%20126%20-%204010-5%2030X1ml%2067CAM2429%205%20couches%20PER%20trait&#233;e.pdf" TargetMode="External"/><Relationship Id="rId158" Type="http://schemas.openxmlformats.org/officeDocument/2006/relationships/hyperlink" Target="Plans%20de%20palettisation%20PDF\4010-5\Plan%2074%20-%204010-5%2020X2ml%2067CAM2429%205%20couches%20PER%20trait&#233;e.pdf" TargetMode="External"/><Relationship Id="rId20" Type="http://schemas.openxmlformats.org/officeDocument/2006/relationships/hyperlink" Target="Plans%20de%20palettisation%20PDF\4010-3\Plan%20335%20-%204010-5%2030X2.5ml%2067CAM3500%203%20couches%20PER%20%20trait&#233;e.pdf" TargetMode="External"/><Relationship Id="rId41" Type="http://schemas.openxmlformats.org/officeDocument/2006/relationships/hyperlink" Target="Plans%20de%20palettisation%20PDF\4010-3-5-8-9-11\Plan%20309%204010-3-5-8-9-11%20VRAC%202ML%2067CAM4800%205%20COUCHES%20PER%20TRAITEE.pdf" TargetMode="External"/><Relationship Id="rId62" Type="http://schemas.openxmlformats.org/officeDocument/2006/relationships/hyperlink" Target="Plans%20de%20palettisation%20PDF\4010-1-2\Plan%20277%204010-1&amp;2%2030x5ML%2067CAM4121%205couches%20EUR%20trait&#233;e.pdf" TargetMode="External"/><Relationship Id="rId83" Type="http://schemas.openxmlformats.org/officeDocument/2006/relationships/hyperlink" Target="Plans%20de%20palettisation%20PDF\305-1\Plan%20246%2025X20ML%2067CAM4600%20nouvelle%20hauteur%204%20couches%20EUR%20trait&#233;e.pdf" TargetMode="External"/><Relationship Id="rId88" Type="http://schemas.openxmlformats.org/officeDocument/2006/relationships/hyperlink" Target="Plans%20de%20palettisation%20PDF\4010-1-2\Plan%20236%204010-1-2%2024x5mL%2067CAM4123%204%20couches%20PER%20trait&#233;e.pdf" TargetMode="External"/><Relationship Id="rId111" Type="http://schemas.openxmlformats.org/officeDocument/2006/relationships/hyperlink" Target="Plans%20de%20palettisation%20PDF\4010-1-2\Plan%20176%204010-1-2%2018x5ML%2067CAM4121%205%20couches%20PER%20trait&#233;e.pdf" TargetMode="External"/><Relationship Id="rId132" Type="http://schemas.openxmlformats.org/officeDocument/2006/relationships/hyperlink" Target="Plans%20de%20palettisation%20PDF\4010-4-7\Plan%20135%20-%204010-4-7%2020x5ML%2067CAM5000%207%20couches%20EUR%20trait&#233;e.pdf" TargetMode="External"/><Relationship Id="rId153" Type="http://schemas.openxmlformats.org/officeDocument/2006/relationships/hyperlink" Target="Plans%20de%20palettisation%20PDF\4010-5\Plan%2090%20-%204010-5%2030X2.5ml%2067CAM2429%205%20couches%20PER%20trait&#233;e.pdf" TargetMode="External"/><Relationship Id="rId174" Type="http://schemas.openxmlformats.org/officeDocument/2006/relationships/hyperlink" Target="Plans%20de%20palettisation%20PDF\305-2\Plan%2019%20-%20305-2%2010X0,4ML%2067CAM2429%206%20couches%20PER%20trait&#233;e.pdf" TargetMode="External"/><Relationship Id="rId15" Type="http://schemas.openxmlformats.org/officeDocument/2006/relationships/hyperlink" Target="Plans%20de%20palettisation%20PDF\4010-3-5-8-9-11\Plan%20341%20-%204010-5-PACK%201%2060x4ml%2067CAM5900%203COUCHES%20PAL%20EUR%20TRAITEE.pdf" TargetMode="External"/><Relationship Id="rId36" Type="http://schemas.openxmlformats.org/officeDocument/2006/relationships/hyperlink" Target="Plans%20de%20palettisation%20PDF\4010-3\N&#176;314%20VNE%205ML%2067CAM2900%207COUCHES.pdf" TargetMode="External"/><Relationship Id="rId57" Type="http://schemas.openxmlformats.org/officeDocument/2006/relationships/hyperlink" Target="Plans%20de%20palettisation%20PDF\4010-5\Plan%20288%20-%20%204010.5%2020X2,5ml%2067CAM4800%204%20couches%20PER%20trait&#233;e.pdf" TargetMode="External"/><Relationship Id="rId106" Type="http://schemas.openxmlformats.org/officeDocument/2006/relationships/hyperlink" Target="Plans%20de%20palettisation%20PDF\4010-3-8-9-11\Plan%20191%20-%20BI-3-8-9%2020X2ML%2067CAM4800%204%20couches%20PER%20trait&#233;e%20+%20coiffe%20COLONNAIRE%20.pdf" TargetMode="External"/><Relationship Id="rId127" Type="http://schemas.openxmlformats.org/officeDocument/2006/relationships/hyperlink" Target="Plans%20de%20palettisation%20PDF\4010-5\Plan%20148%20-%204010-5%2010x2,5ml%2067CAM4800%20vrac%20non%20rang&#233;%205couches%20PER%20trait&#233;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16"/>
  <sheetViews>
    <sheetView tabSelected="1" zoomScale="85" zoomScaleNormal="85" workbookViewId="0">
      <pane ySplit="11" topLeftCell="A180" activePane="bottomLeft" state="frozen"/>
      <selection pane="bottomLeft" activeCell="L8" sqref="L8"/>
    </sheetView>
  </sheetViews>
  <sheetFormatPr baseColWidth="10" defaultRowHeight="15" x14ac:dyDescent="0.25"/>
  <cols>
    <col min="1" max="1" width="20.7109375" bestFit="1" customWidth="1"/>
    <col min="2" max="2" width="14.7109375" customWidth="1"/>
    <col min="3" max="3" width="12.7109375" bestFit="1" customWidth="1"/>
    <col min="4" max="4" width="20.42578125" bestFit="1" customWidth="1"/>
    <col min="5" max="5" width="14.7109375" bestFit="1" customWidth="1"/>
    <col min="6" max="6" width="18.5703125" customWidth="1"/>
    <col min="12" max="12" width="14.28515625" customWidth="1"/>
  </cols>
  <sheetData>
    <row r="1" spans="1:13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x14ac:dyDescent="0.25">
      <c r="A2" s="3"/>
      <c r="B2" s="3"/>
      <c r="C2" s="38" t="s">
        <v>47</v>
      </c>
      <c r="D2" s="39"/>
      <c r="E2" s="39"/>
      <c r="F2" s="39"/>
      <c r="G2" s="3"/>
      <c r="H2" s="3"/>
      <c r="I2" s="3"/>
      <c r="J2" s="3"/>
      <c r="K2" s="3"/>
      <c r="L2" s="3"/>
      <c r="M2" s="3"/>
    </row>
    <row r="3" spans="1:13" x14ac:dyDescent="0.25">
      <c r="A3" s="3"/>
      <c r="B3" s="3"/>
      <c r="C3" s="39"/>
      <c r="D3" s="39"/>
      <c r="E3" s="39"/>
      <c r="F3" s="39"/>
      <c r="G3" s="3"/>
      <c r="H3" s="3"/>
      <c r="I3" s="3"/>
      <c r="J3" s="3"/>
      <c r="K3" s="3"/>
      <c r="L3" s="3"/>
      <c r="M3" s="3"/>
    </row>
    <row r="4" spans="1:13" x14ac:dyDescent="0.25">
      <c r="A4" s="3"/>
      <c r="B4" s="3"/>
      <c r="C4" s="39"/>
      <c r="D4" s="39"/>
      <c r="E4" s="39"/>
      <c r="F4" s="39"/>
      <c r="G4" s="3"/>
      <c r="H4" s="3"/>
      <c r="I4" s="3"/>
      <c r="J4" s="3"/>
      <c r="K4" s="3"/>
      <c r="L4" s="3"/>
      <c r="M4" s="3"/>
    </row>
    <row r="5" spans="1:13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1" x14ac:dyDescent="0.35">
      <c r="A7" s="22" t="s">
        <v>48</v>
      </c>
      <c r="B7" s="26"/>
      <c r="C7" s="27"/>
      <c r="D7" s="30" t="s">
        <v>148</v>
      </c>
      <c r="E7" s="26"/>
      <c r="F7" s="3"/>
      <c r="G7" s="3"/>
      <c r="H7" s="3"/>
      <c r="I7" s="3"/>
      <c r="J7" s="3"/>
      <c r="K7" s="3"/>
      <c r="L7" s="3"/>
      <c r="M7" s="3"/>
    </row>
    <row r="8" spans="1:13" ht="23.25" x14ac:dyDescent="0.35">
      <c r="A8" s="22" t="s">
        <v>49</v>
      </c>
      <c r="B8" s="26"/>
      <c r="C8" s="27"/>
      <c r="D8" s="26" t="s">
        <v>149</v>
      </c>
      <c r="E8" s="26"/>
      <c r="F8" s="3"/>
      <c r="G8" s="3"/>
      <c r="H8" s="35"/>
      <c r="I8" s="3"/>
      <c r="J8" s="3"/>
      <c r="K8" s="3"/>
      <c r="L8" s="3"/>
      <c r="M8" s="3"/>
    </row>
    <row r="9" spans="1:13" ht="21" x14ac:dyDescent="0.35">
      <c r="A9" s="22" t="s">
        <v>147</v>
      </c>
      <c r="B9" s="26"/>
      <c r="C9" s="27"/>
      <c r="D9" s="26" t="s">
        <v>155</v>
      </c>
      <c r="E9" s="26"/>
      <c r="F9" s="3"/>
      <c r="G9" s="3"/>
      <c r="H9" s="3"/>
      <c r="I9" s="3"/>
      <c r="J9" s="3"/>
      <c r="K9" s="3"/>
      <c r="L9" s="3"/>
      <c r="M9" s="3"/>
    </row>
    <row r="10" spans="1:13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48" thickBot="1" x14ac:dyDescent="0.3">
      <c r="A11" s="15" t="s">
        <v>50</v>
      </c>
      <c r="B11" s="16" t="s">
        <v>51</v>
      </c>
      <c r="C11" s="17" t="s">
        <v>52</v>
      </c>
      <c r="D11" s="17" t="s">
        <v>54</v>
      </c>
      <c r="E11" s="17" t="s">
        <v>55</v>
      </c>
      <c r="F11" s="18" t="s">
        <v>56</v>
      </c>
      <c r="G11" s="19" t="s">
        <v>57</v>
      </c>
      <c r="H11" s="20" t="s">
        <v>58</v>
      </c>
      <c r="I11" s="20" t="s">
        <v>59</v>
      </c>
      <c r="J11" s="20" t="s">
        <v>60</v>
      </c>
      <c r="K11" s="20" t="s">
        <v>62</v>
      </c>
      <c r="L11" s="21" t="s">
        <v>63</v>
      </c>
      <c r="M11" s="3"/>
    </row>
    <row r="12" spans="1:13" x14ac:dyDescent="0.25">
      <c r="A12" s="24">
        <f>IFERROR(INDEX(Tableau1[],tableau!$AA3,COLUMNS(tableau!$R$3:$R3)),"")</f>
        <v>18</v>
      </c>
      <c r="B12" s="24" t="str">
        <f>IFERROR(INDEX(Tableau1[],tableau!$AA3,COLUMNS(tableau!$R$3:$T3)),"")</f>
        <v>67CAM3900</v>
      </c>
      <c r="C12" s="24">
        <f>IFERROR(INDEX(Tableau1[],tableau!$AA3,COLUMNS(tableau!$R$3:$U3)),"")</f>
        <v>10</v>
      </c>
      <c r="D12" s="24">
        <f>IFERROR(INDEX(Tableau1[],tableau!$AA3,COLUMNS(tableau!$R$3:$W3)),"")</f>
        <v>1</v>
      </c>
      <c r="E12" s="24" t="str">
        <f>IFERROR(INDEX(Tableau1[],tableau!$AA3,COLUMNS(tableau!$R$3:$X3)),"")</f>
        <v>75x20x120</v>
      </c>
      <c r="F12" s="24">
        <f>IFERROR(INDEX(Tableau1[],tableau!$AA3,COLUMNS(tableau!$R$3:$Y3)),"")</f>
        <v>96</v>
      </c>
      <c r="G12" s="24">
        <f>IFERROR(INDEX(Tableau1[],tableau!$AA3,COLUMNS(tableau!$R$3:$Z3)),"")</f>
        <v>4</v>
      </c>
      <c r="H12" s="24">
        <f>IFERROR(INDEX(Tableau1[],tableau!$AA3,COLUMNS(tableau!$R$3:$AA3)),"")</f>
        <v>44</v>
      </c>
      <c r="I12" s="24">
        <f>IFERROR(INDEX(Tableau1[],tableau!$AA3,COLUMNS(tableau!$R$2:$AB3)),"")</f>
        <v>4224</v>
      </c>
      <c r="J12" s="24" t="str">
        <f>IFERROR(INDEX(Tableau1[],tableau!$AA3,COLUMNS(tableau!$R$2:$AC3)),"")</f>
        <v>Croisé</v>
      </c>
      <c r="K12" s="24" t="str">
        <f>IFERROR(INDEX(Tableau1[],tableau!$AA3,COLUMNS(tableau!$R$2:$AE3)),"")</f>
        <v>PER</v>
      </c>
      <c r="L12" s="24" t="str">
        <f>IFERROR(INDEX(Tableau1[],tableau!$AA3,COLUMNS(tableau!$R$2:$AF3)),"")</f>
        <v>800x1200</v>
      </c>
      <c r="M12" s="3"/>
    </row>
    <row r="13" spans="1:13" x14ac:dyDescent="0.25">
      <c r="A13" s="24">
        <f>IFERROR(INDEX(Tableau1[],tableau!$AA4,COLUMNS(tableau!$R$3:$R4)),"")</f>
        <v>19</v>
      </c>
      <c r="B13" s="24" t="str">
        <f>IFERROR(INDEX(Tableau1[],tableau!$AA4,COLUMNS(tableau!$R$3:$T4)),"")</f>
        <v>67CAM2429</v>
      </c>
      <c r="C13" s="24">
        <f>IFERROR(INDEX(Tableau1[],tableau!$AA4,COLUMNS(tableau!$R$3:$U4)),"")</f>
        <v>10</v>
      </c>
      <c r="D13" s="24">
        <f>IFERROR(INDEX(Tableau1[],tableau!$AA4,COLUMNS(tableau!$R$3:$W4)),"")</f>
        <v>1</v>
      </c>
      <c r="E13" s="24" t="str">
        <f>IFERROR(INDEX(Tableau1[],tableau!$AA4,COLUMNS(tableau!$R$3:$X4)),"")</f>
        <v>75x20x173</v>
      </c>
      <c r="F13" s="24">
        <f>IFERROR(INDEX(Tableau1[],tableau!$AA4,COLUMNS(tableau!$R$3:$Y4)),"")</f>
        <v>65</v>
      </c>
      <c r="G13" s="24">
        <f>IFERROR(INDEX(Tableau1[],tableau!$AA4,COLUMNS(tableau!$R$3:$Z4)),"")</f>
        <v>6</v>
      </c>
      <c r="H13" s="24">
        <f>IFERROR(INDEX(Tableau1[],tableau!$AA4,COLUMNS(tableau!$R$3:$AA4)),"")</f>
        <v>48</v>
      </c>
      <c r="I13" s="24">
        <f>IFERROR(INDEX(Tableau1[],tableau!$AA4,COLUMNS(tableau!$R$2:$AB4)),"")</f>
        <v>3120</v>
      </c>
      <c r="J13" s="24" t="str">
        <f>IFERROR(INDEX(Tableau1[],tableau!$AA4,COLUMNS(tableau!$R$2:$AC4)),"")</f>
        <v>Colonnaire</v>
      </c>
      <c r="K13" s="24" t="str">
        <f>IFERROR(INDEX(Tableau1[],tableau!$AA4,COLUMNS(tableau!$R$2:$AE4)),"")</f>
        <v>PER</v>
      </c>
      <c r="L13" s="24" t="str">
        <f>IFERROR(INDEX(Tableau1[],tableau!$AA4,COLUMNS(tableau!$R$2:$AF4)),"")</f>
        <v>800x1200</v>
      </c>
      <c r="M13" s="3"/>
    </row>
    <row r="14" spans="1:13" x14ac:dyDescent="0.25">
      <c r="A14" s="24">
        <f>IFERROR(INDEX(Tableau1[],tableau!$AA5,COLUMNS(tableau!$R$3:$R5)),"")</f>
        <v>21</v>
      </c>
      <c r="B14" s="24" t="str">
        <f>IFERROR(INDEX(Tableau1[],tableau!$AA5,COLUMNS(tableau!$R$3:$T5)),"")</f>
        <v>67CAM2429</v>
      </c>
      <c r="C14" s="24">
        <f>IFERROR(INDEX(Tableau1[],tableau!$AA5,COLUMNS(tableau!$R$3:$U5)),"")</f>
        <v>24</v>
      </c>
      <c r="D14" s="24">
        <f>IFERROR(INDEX(Tableau1[],tableau!$AA5,COLUMNS(tableau!$R$3:$W5)),"")</f>
        <v>2</v>
      </c>
      <c r="E14" s="24" t="str">
        <f>IFERROR(INDEX(Tableau1[],tableau!$AA5,COLUMNS(tableau!$R$3:$X5)),"")</f>
        <v>75x20x185</v>
      </c>
      <c r="F14" s="24">
        <f>IFERROR(INDEX(Tableau1[],tableau!$AA5,COLUMNS(tableau!$R$3:$Y5)),"")</f>
        <v>65</v>
      </c>
      <c r="G14" s="24">
        <f>IFERROR(INDEX(Tableau1[],tableau!$AA5,COLUMNS(tableau!$R$3:$Z5)),"")</f>
        <v>6</v>
      </c>
      <c r="H14" s="24">
        <f>IFERROR(INDEX(Tableau1[],tableau!$AA5,COLUMNS(tableau!$R$3:$AA5)),"")</f>
        <v>48</v>
      </c>
      <c r="I14" s="24">
        <f>IFERROR(INDEX(Tableau1[],tableau!$AA5,COLUMNS(tableau!$R$2:$AB5)),"")</f>
        <v>3120</v>
      </c>
      <c r="J14" s="24" t="str">
        <f>IFERROR(INDEX(Tableau1[],tableau!$AA5,COLUMNS(tableau!$R$2:$AC5)),"")</f>
        <v>Colonnaire</v>
      </c>
      <c r="K14" s="24" t="str">
        <f>IFERROR(INDEX(Tableau1[],tableau!$AA5,COLUMNS(tableau!$R$2:$AE5)),"")</f>
        <v>PER</v>
      </c>
      <c r="L14" s="24" t="str">
        <f>IFERROR(INDEX(Tableau1[],tableau!$AA5,COLUMNS(tableau!$R$2:$AF5)),"")</f>
        <v>800x1200</v>
      </c>
      <c r="M14" s="3"/>
    </row>
    <row r="15" spans="1:13" x14ac:dyDescent="0.25">
      <c r="A15" s="24">
        <f>IFERROR(INDEX(Tableau1[],tableau!$AA6,COLUMNS(tableau!$R$3:$R6)),"")</f>
        <v>22</v>
      </c>
      <c r="B15" s="24" t="str">
        <f>IFERROR(INDEX(Tableau1[],tableau!$AA6,COLUMNS(tableau!$R$3:$T6)),"")</f>
        <v>67CAM2429</v>
      </c>
      <c r="C15" s="24">
        <f>IFERROR(INDEX(Tableau1[],tableau!$AA6,COLUMNS(tableau!$R$3:$U6)),"")</f>
        <v>30</v>
      </c>
      <c r="D15" s="24">
        <f>IFERROR(INDEX(Tableau1[],tableau!$AA6,COLUMNS(tableau!$R$3:$W6)),"")</f>
        <v>3</v>
      </c>
      <c r="E15" s="24" t="str">
        <f>IFERROR(INDEX(Tableau1[],tableau!$AA6,COLUMNS(tableau!$R$3:$X6)),"")</f>
        <v>75x30x173</v>
      </c>
      <c r="F15" s="24">
        <f>IFERROR(INDEX(Tableau1[],tableau!$AA6,COLUMNS(tableau!$R$3:$Y6)),"")</f>
        <v>45</v>
      </c>
      <c r="G15" s="24">
        <f>IFERROR(INDEX(Tableau1[],tableau!$AA6,COLUMNS(tableau!$R$3:$Z6)),"")</f>
        <v>6</v>
      </c>
      <c r="H15" s="24">
        <f>IFERROR(INDEX(Tableau1[],tableau!$AA6,COLUMNS(tableau!$R$3:$AA6)),"")</f>
        <v>48</v>
      </c>
      <c r="I15" s="24">
        <f>IFERROR(INDEX(Tableau1[],tableau!$AA6,COLUMNS(tableau!$R$2:$AB6)),"")</f>
        <v>2160</v>
      </c>
      <c r="J15" s="24" t="str">
        <f>IFERROR(INDEX(Tableau1[],tableau!$AA6,COLUMNS(tableau!$R$2:$AC6)),"")</f>
        <v>Colonnaire</v>
      </c>
      <c r="K15" s="24" t="str">
        <f>IFERROR(INDEX(Tableau1[],tableau!$AA6,COLUMNS(tableau!$R$2:$AE6)),"")</f>
        <v>PER</v>
      </c>
      <c r="L15" s="24" t="str">
        <f>IFERROR(INDEX(Tableau1[],tableau!$AA6,COLUMNS(tableau!$R$2:$AF6)),"")</f>
        <v>800x1200</v>
      </c>
      <c r="M15" s="3"/>
    </row>
    <row r="16" spans="1:13" x14ac:dyDescent="0.25">
      <c r="A16" s="24">
        <f>IFERROR(INDEX(Tableau1[],tableau!$AA7,COLUMNS(tableau!$R$3:$R7)),"")</f>
        <v>23</v>
      </c>
      <c r="B16" s="24" t="str">
        <f>IFERROR(INDEX(Tableau1[],tableau!$AA7,COLUMNS(tableau!$R$3:$T7)),"")</f>
        <v>67CAM2429</v>
      </c>
      <c r="C16" s="24">
        <f>IFERROR(INDEX(Tableau1[],tableau!$AA7,COLUMNS(tableau!$R$3:$U7)),"")</f>
        <v>36</v>
      </c>
      <c r="D16" s="24">
        <f>IFERROR(INDEX(Tableau1[],tableau!$AA7,COLUMNS(tableau!$R$3:$W7)),"")</f>
        <v>3</v>
      </c>
      <c r="E16" s="24" t="str">
        <f>IFERROR(INDEX(Tableau1[],tableau!$AA7,COLUMNS(tableau!$R$3:$X7)),"")</f>
        <v>75x30x185</v>
      </c>
      <c r="F16" s="24">
        <f>IFERROR(INDEX(Tableau1[],tableau!$AA7,COLUMNS(tableau!$R$3:$Y7)),"")</f>
        <v>45</v>
      </c>
      <c r="G16" s="24">
        <f>IFERROR(INDEX(Tableau1[],tableau!$AA7,COLUMNS(tableau!$R$3:$Z7)),"")</f>
        <v>6</v>
      </c>
      <c r="H16" s="24">
        <f>IFERROR(INDEX(Tableau1[],tableau!$AA7,COLUMNS(tableau!$R$3:$AA7)),"")</f>
        <v>48</v>
      </c>
      <c r="I16" s="24">
        <f>IFERROR(INDEX(Tableau1[],tableau!$AA7,COLUMNS(tableau!$R$2:$AB7)),"")</f>
        <v>2160</v>
      </c>
      <c r="J16" s="24" t="str">
        <f>IFERROR(INDEX(Tableau1[],tableau!$AA7,COLUMNS(tableau!$R$2:$AC7)),"")</f>
        <v>Colonnaire</v>
      </c>
      <c r="K16" s="24" t="str">
        <f>IFERROR(INDEX(Tableau1[],tableau!$AA7,COLUMNS(tableau!$R$2:$AE7)),"")</f>
        <v>PER</v>
      </c>
      <c r="L16" s="24" t="str">
        <f>IFERROR(INDEX(Tableau1[],tableau!$AA7,COLUMNS(tableau!$R$2:$AF7)),"")</f>
        <v>800x1200</v>
      </c>
      <c r="M16" s="3"/>
    </row>
    <row r="17" spans="1:13" x14ac:dyDescent="0.25">
      <c r="A17" s="24">
        <f>IFERROR(INDEX(Tableau1[],tableau!$AA8,COLUMNS(tableau!$R$3:$R8)),"")</f>
        <v>48</v>
      </c>
      <c r="B17" s="24" t="str">
        <f>IFERROR(INDEX(Tableau1[],tableau!$AA8,COLUMNS(tableau!$R$3:$T8)),"")</f>
        <v>67CAM4800</v>
      </c>
      <c r="C17" s="24">
        <f>IFERROR(INDEX(Tableau1[],tableau!$AA8,COLUMNS(tableau!$R$3:$U8)),"")</f>
        <v>20</v>
      </c>
      <c r="D17" s="24">
        <f>IFERROR(INDEX(Tableau1[],tableau!$AA8,COLUMNS(tableau!$R$3:$W8)),"")</f>
        <v>2</v>
      </c>
      <c r="E17" s="24" t="str">
        <f>IFERROR(INDEX(Tableau1[],tableau!$AA8,COLUMNS(tableau!$R$3:$X8)),"")</f>
        <v>78x30x190</v>
      </c>
      <c r="F17" s="24">
        <f>IFERROR(INDEX(Tableau1[],tableau!$AA8,COLUMNS(tableau!$R$3:$Y8)),"")</f>
        <v>54</v>
      </c>
      <c r="G17" s="24">
        <f>IFERROR(INDEX(Tableau1[],tableau!$AA8,COLUMNS(tableau!$R$3:$Z8)),"")</f>
        <v>4</v>
      </c>
      <c r="H17" s="24">
        <f>IFERROR(INDEX(Tableau1[],tableau!$AA8,COLUMNS(tableau!$R$3:$AA8)),"")</f>
        <v>24</v>
      </c>
      <c r="I17" s="24">
        <f>IFERROR(INDEX(Tableau1[],tableau!$AA8,COLUMNS(tableau!$R$2:$AB8)),"")</f>
        <v>1296</v>
      </c>
      <c r="J17" s="24" t="str">
        <f>IFERROR(INDEX(Tableau1[],tableau!$AA8,COLUMNS(tableau!$R$2:$AC8)),"")</f>
        <v>Colonnaire</v>
      </c>
      <c r="K17" s="24" t="str">
        <f>IFERROR(INDEX(Tableau1[],tableau!$AA8,COLUMNS(tableau!$R$2:$AE8)),"")</f>
        <v>PER</v>
      </c>
      <c r="L17" s="24" t="str">
        <f>IFERROR(INDEX(Tableau1[],tableau!$AA8,COLUMNS(tableau!$R$2:$AF8)),"")</f>
        <v>800x1200</v>
      </c>
      <c r="M17" s="3"/>
    </row>
    <row r="18" spans="1:13" x14ac:dyDescent="0.25">
      <c r="A18" s="24">
        <f>IFERROR(INDEX(Tableau1[],tableau!$AA9,COLUMNS(tableau!$R$3:$R9)),"")</f>
        <v>51</v>
      </c>
      <c r="B18" s="24" t="str">
        <f>IFERROR(INDEX(Tableau1[],tableau!$AA9,COLUMNS(tableau!$R$3:$T9)),"")</f>
        <v>67CAM4800</v>
      </c>
      <c r="C18" s="24">
        <f>IFERROR(INDEX(Tableau1[],tableau!$AA9,COLUMNS(tableau!$R$3:$U9)),"")</f>
        <v>20</v>
      </c>
      <c r="D18" s="24">
        <f>IFERROR(INDEX(Tableau1[],tableau!$AA9,COLUMNS(tableau!$R$3:$W9)),"")</f>
        <v>2</v>
      </c>
      <c r="E18" s="24" t="str">
        <f>IFERROR(INDEX(Tableau1[],tableau!$AA9,COLUMNS(tableau!$R$3:$X9)),"")</f>
        <v>78x30x190</v>
      </c>
      <c r="F18" s="24">
        <f>IFERROR(INDEX(Tableau1[],tableau!$AA9,COLUMNS(tableau!$R$3:$Y9)),"")</f>
        <v>54</v>
      </c>
      <c r="G18" s="24">
        <f>IFERROR(INDEX(Tableau1[],tableau!$AA9,COLUMNS(tableau!$R$3:$Z9)),"")</f>
        <v>5</v>
      </c>
      <c r="H18" s="24">
        <f>IFERROR(INDEX(Tableau1[],tableau!$AA9,COLUMNS(tableau!$R$3:$AA9)),"")</f>
        <v>30</v>
      </c>
      <c r="I18" s="24">
        <f>IFERROR(INDEX(Tableau1[],tableau!$AA9,COLUMNS(tableau!$R$2:$AB9)),"")</f>
        <v>1620</v>
      </c>
      <c r="J18" s="24" t="str">
        <f>IFERROR(INDEX(Tableau1[],tableau!$AA9,COLUMNS(tableau!$R$2:$AC9)),"")</f>
        <v>Colonnaire</v>
      </c>
      <c r="K18" s="24" t="str">
        <f>IFERROR(INDEX(Tableau1[],tableau!$AA9,COLUMNS(tableau!$R$2:$AE9)),"")</f>
        <v>PER</v>
      </c>
      <c r="L18" s="24" t="str">
        <f>IFERROR(INDEX(Tableau1[],tableau!$AA9,COLUMNS(tableau!$R$2:$AF9)),"")</f>
        <v>800x1200</v>
      </c>
      <c r="M18" s="3"/>
    </row>
    <row r="19" spans="1:13" x14ac:dyDescent="0.25">
      <c r="A19" s="24">
        <f>IFERROR(INDEX(Tableau1[],tableau!$AA10,COLUMNS(tableau!$R$3:$R10)),"")</f>
        <v>53</v>
      </c>
      <c r="B19" s="24" t="str">
        <f>IFERROR(INDEX(Tableau1[],tableau!$AA10,COLUMNS(tableau!$R$3:$T10)),"")</f>
        <v>67CAM4800</v>
      </c>
      <c r="C19" s="24">
        <f>IFERROR(INDEX(Tableau1[],tableau!$AA10,COLUMNS(tableau!$R$3:$U10)),"")</f>
        <v>50</v>
      </c>
      <c r="D19" s="24">
        <f>IFERROR(INDEX(Tableau1[],tableau!$AA10,COLUMNS(tableau!$R$3:$W10)),"")</f>
        <v>5</v>
      </c>
      <c r="E19" s="24" t="str">
        <f>IFERROR(INDEX(Tableau1[],tableau!$AA10,COLUMNS(tableau!$R$3:$X10)),"")</f>
        <v>78x70x190</v>
      </c>
      <c r="F19" s="24">
        <f>IFERROR(INDEX(Tableau1[],tableau!$AA10,COLUMNS(tableau!$R$3:$Y10)),"")</f>
        <v>24</v>
      </c>
      <c r="G19" s="24">
        <f>IFERROR(INDEX(Tableau1[],tableau!$AA10,COLUMNS(tableau!$R$3:$Z10)),"")</f>
        <v>5</v>
      </c>
      <c r="H19" s="24">
        <f>IFERROR(INDEX(Tableau1[],tableau!$AA10,COLUMNS(tableau!$R$3:$AA10)),"")</f>
        <v>30</v>
      </c>
      <c r="I19" s="24">
        <f>IFERROR(INDEX(Tableau1[],tableau!$AA10,COLUMNS(tableau!$R$2:$AB10)),"")</f>
        <v>720</v>
      </c>
      <c r="J19" s="24" t="str">
        <f>IFERROR(INDEX(Tableau1[],tableau!$AA10,COLUMNS(tableau!$R$2:$AC10)),"")</f>
        <v>Croisé</v>
      </c>
      <c r="K19" s="24" t="str">
        <f>IFERROR(INDEX(Tableau1[],tableau!$AA10,COLUMNS(tableau!$R$2:$AE10)),"")</f>
        <v>PER</v>
      </c>
      <c r="L19" s="24" t="str">
        <f>IFERROR(INDEX(Tableau1[],tableau!$AA10,COLUMNS(tableau!$R$2:$AF10)),"")</f>
        <v>800x1200</v>
      </c>
      <c r="M19" s="3"/>
    </row>
    <row r="20" spans="1:13" x14ac:dyDescent="0.25">
      <c r="A20" s="24">
        <f>IFERROR(INDEX(Tableau1[],tableau!$AA11,COLUMNS(tableau!$R$3:$R11)),"")</f>
        <v>60</v>
      </c>
      <c r="B20" s="24" t="str">
        <f>IFERROR(INDEX(Tableau1[],tableau!$AA11,COLUMNS(tableau!$R$3:$T11)),"")</f>
        <v>67CAM3800</v>
      </c>
      <c r="C20" s="24">
        <f>IFERROR(INDEX(Tableau1[],tableau!$AA11,COLUMNS(tableau!$R$3:$U11)),"")</f>
        <v>20</v>
      </c>
      <c r="D20" s="24">
        <f>IFERROR(INDEX(Tableau1[],tableau!$AA11,COLUMNS(tableau!$R$3:$W11)),"")</f>
        <v>2</v>
      </c>
      <c r="E20" s="24" t="str">
        <f>IFERROR(INDEX(Tableau1[],tableau!$AA11,COLUMNS(tableau!$R$3:$X11)),"")</f>
        <v>62.5x28.5x154.5</v>
      </c>
      <c r="F20" s="24">
        <f>IFERROR(INDEX(Tableau1[],tableau!$AA11,COLUMNS(tableau!$R$3:$Y11)),"")</f>
        <v>52</v>
      </c>
      <c r="G20" s="24">
        <f>IFERROR(INDEX(Tableau1[],tableau!$AA11,COLUMNS(tableau!$R$3:$Z11)),"")</f>
        <v>6</v>
      </c>
      <c r="H20" s="24">
        <f>IFERROR(INDEX(Tableau1[],tableau!$AA11,COLUMNS(tableau!$R$3:$AA11)),"")</f>
        <v>54</v>
      </c>
      <c r="I20" s="24">
        <f>IFERROR(INDEX(Tableau1[],tableau!$AA11,COLUMNS(tableau!$R$2:$AB11)),"")</f>
        <v>2808</v>
      </c>
      <c r="J20" s="24" t="str">
        <f>IFERROR(INDEX(Tableau1[],tableau!$AA11,COLUMNS(tableau!$R$2:$AC11)),"")</f>
        <v>Croisé</v>
      </c>
      <c r="K20" s="24" t="str">
        <f>IFERROR(INDEX(Tableau1[],tableau!$AA11,COLUMNS(tableau!$R$2:$AE11)),"")</f>
        <v>EUR</v>
      </c>
      <c r="L20" s="24" t="str">
        <f>IFERROR(INDEX(Tableau1[],tableau!$AA11,COLUMNS(tableau!$R$2:$AF11)),"")</f>
        <v>800x1200</v>
      </c>
      <c r="M20" s="3"/>
    </row>
    <row r="21" spans="1:13" x14ac:dyDescent="0.25">
      <c r="A21" s="24">
        <f>IFERROR(INDEX(Tableau1[],tableau!$AA12,COLUMNS(tableau!$R$3:$R12)),"")</f>
        <v>61</v>
      </c>
      <c r="B21" s="24" t="str">
        <f>IFERROR(INDEX(Tableau1[],tableau!$AA12,COLUMNS(tableau!$R$3:$T12)),"")</f>
        <v>67CAM4800</v>
      </c>
      <c r="C21" s="24">
        <f>IFERROR(INDEX(Tableau1[],tableau!$AA12,COLUMNS(tableau!$R$3:$U12)),"")</f>
        <v>50</v>
      </c>
      <c r="D21" s="24">
        <f>IFERROR(INDEX(Tableau1[],tableau!$AA12,COLUMNS(tableau!$R$3:$W12)),"")</f>
        <v>5</v>
      </c>
      <c r="E21" s="24" t="str">
        <f>IFERROR(INDEX(Tableau1[],tableau!$AA12,COLUMNS(tableau!$R$3:$X12)),"")</f>
        <v>78x70x190</v>
      </c>
      <c r="F21" s="24">
        <f>IFERROR(INDEX(Tableau1[],tableau!$AA12,COLUMNS(tableau!$R$3:$Y12)),"")</f>
        <v>24</v>
      </c>
      <c r="G21" s="24">
        <f>IFERROR(INDEX(Tableau1[],tableau!$AA12,COLUMNS(tableau!$R$3:$Z12)),"")</f>
        <v>4</v>
      </c>
      <c r="H21" s="24">
        <f>IFERROR(INDEX(Tableau1[],tableau!$AA12,COLUMNS(tableau!$R$3:$AA12)),"")</f>
        <v>24</v>
      </c>
      <c r="I21" s="24">
        <f>IFERROR(INDEX(Tableau1[],tableau!$AA12,COLUMNS(tableau!$R$2:$AB12)),"")</f>
        <v>576</v>
      </c>
      <c r="J21" s="24" t="str">
        <f>IFERROR(INDEX(Tableau1[],tableau!$AA12,COLUMNS(tableau!$R$2:$AC12)),"")</f>
        <v>Colonnaire</v>
      </c>
      <c r="K21" s="24" t="str">
        <f>IFERROR(INDEX(Tableau1[],tableau!$AA12,COLUMNS(tableau!$R$2:$AE12)),"")</f>
        <v>PER</v>
      </c>
      <c r="L21" s="24" t="str">
        <f>IFERROR(INDEX(Tableau1[],tableau!$AA12,COLUMNS(tableau!$R$2:$AF12)),"")</f>
        <v>800x1200</v>
      </c>
      <c r="M21" s="3"/>
    </row>
    <row r="22" spans="1:13" x14ac:dyDescent="0.25">
      <c r="A22" s="24">
        <f>IFERROR(INDEX(Tableau1[],tableau!$AA13,COLUMNS(tableau!$R$3:$R13)),"")</f>
        <v>62</v>
      </c>
      <c r="B22" s="24" t="str">
        <f>IFERROR(INDEX(Tableau1[],tableau!$AA13,COLUMNS(tableau!$R$3:$T13)),"")</f>
        <v>67CAM4800</v>
      </c>
      <c r="C22" s="24">
        <f>IFERROR(INDEX(Tableau1[],tableau!$AA13,COLUMNS(tableau!$R$3:$U13)),"")</f>
        <v>60</v>
      </c>
      <c r="D22" s="24">
        <f>IFERROR(INDEX(Tableau1[],tableau!$AA13,COLUMNS(tableau!$R$3:$W13)),"")</f>
        <v>6</v>
      </c>
      <c r="E22" s="24" t="str">
        <f>IFERROR(INDEX(Tableau1[],tableau!$AA13,COLUMNS(tableau!$R$3:$X13)),"")</f>
        <v>78x85x190</v>
      </c>
      <c r="F22" s="24">
        <f>IFERROR(INDEX(Tableau1[],tableau!$AA13,COLUMNS(tableau!$R$3:$Y13)),"")</f>
        <v>18</v>
      </c>
      <c r="G22" s="24">
        <f>IFERROR(INDEX(Tableau1[],tableau!$AA13,COLUMNS(tableau!$R$3:$Z13)),"")</f>
        <v>4</v>
      </c>
      <c r="H22" s="24">
        <f>IFERROR(INDEX(Tableau1[],tableau!$AA13,COLUMNS(tableau!$R$3:$AA13)),"")</f>
        <v>24</v>
      </c>
      <c r="I22" s="24">
        <f>IFERROR(INDEX(Tableau1[],tableau!$AA13,COLUMNS(tableau!$R$2:$AB13)),"")</f>
        <v>432</v>
      </c>
      <c r="J22" s="24" t="str">
        <f>IFERROR(INDEX(Tableau1[],tableau!$AA13,COLUMNS(tableau!$R$2:$AC13)),"")</f>
        <v>Colonnaire</v>
      </c>
      <c r="K22" s="24" t="str">
        <f>IFERROR(INDEX(Tableau1[],tableau!$AA13,COLUMNS(tableau!$R$2:$AE13)),"")</f>
        <v>PER</v>
      </c>
      <c r="L22" s="24" t="str">
        <f>IFERROR(INDEX(Tableau1[],tableau!$AA13,COLUMNS(tableau!$R$2:$AF13)),"")</f>
        <v>800x1200</v>
      </c>
      <c r="M22" s="3"/>
    </row>
    <row r="23" spans="1:13" x14ac:dyDescent="0.25">
      <c r="A23" s="24">
        <f>IFERROR(INDEX(Tableau1[],tableau!$AA14,COLUMNS(tableau!$R$3:$R14)),"")</f>
        <v>63</v>
      </c>
      <c r="B23" s="24" t="str">
        <f>IFERROR(INDEX(Tableau1[],tableau!$AA14,COLUMNS(tableau!$R$3:$T14)),"")</f>
        <v>67CAM4800</v>
      </c>
      <c r="C23" s="24">
        <f>IFERROR(INDEX(Tableau1[],tableau!$AA14,COLUMNS(tableau!$R$3:$U14)),"")</f>
        <v>60</v>
      </c>
      <c r="D23" s="24">
        <f>IFERROR(INDEX(Tableau1[],tableau!$AA14,COLUMNS(tableau!$R$3:$W14)),"")</f>
        <v>6</v>
      </c>
      <c r="E23" s="24" t="str">
        <f>IFERROR(INDEX(Tableau1[],tableau!$AA14,COLUMNS(tableau!$R$3:$X14)),"")</f>
        <v>78x85x190</v>
      </c>
      <c r="F23" s="24">
        <f>IFERROR(INDEX(Tableau1[],tableau!$AA14,COLUMNS(tableau!$R$3:$Y14)),"")</f>
        <v>18</v>
      </c>
      <c r="G23" s="24">
        <f>IFERROR(INDEX(Tableau1[],tableau!$AA14,COLUMNS(tableau!$R$3:$Z14)),"")</f>
        <v>4</v>
      </c>
      <c r="H23" s="24">
        <f>IFERROR(INDEX(Tableau1[],tableau!$AA14,COLUMNS(tableau!$R$3:$AA14)),"")</f>
        <v>24</v>
      </c>
      <c r="I23" s="24">
        <f>IFERROR(INDEX(Tableau1[],tableau!$AA14,COLUMNS(tableau!$R$2:$AB14)),"")</f>
        <v>432</v>
      </c>
      <c r="J23" s="24" t="str">
        <f>IFERROR(INDEX(Tableau1[],tableau!$AA14,COLUMNS(tableau!$R$2:$AC14)),"")</f>
        <v>Colonnaire</v>
      </c>
      <c r="K23" s="24" t="str">
        <f>IFERROR(INDEX(Tableau1[],tableau!$AA14,COLUMNS(tableau!$R$2:$AE14)),"")</f>
        <v>PER</v>
      </c>
      <c r="L23" s="24" t="str">
        <f>IFERROR(INDEX(Tableau1[],tableau!$AA14,COLUMNS(tableau!$R$2:$AF14)),"")</f>
        <v>800x1200</v>
      </c>
      <c r="M23" s="3"/>
    </row>
    <row r="24" spans="1:13" x14ac:dyDescent="0.25">
      <c r="A24" s="24">
        <f>IFERROR(INDEX(Tableau1[],tableau!$AA15,COLUMNS(tableau!$R$3:$R15)),"")</f>
        <v>65</v>
      </c>
      <c r="B24" s="24" t="str">
        <f>IFERROR(INDEX(Tableau1[],tableau!$AA15,COLUMNS(tableau!$R$3:$T15)),"")</f>
        <v>67CAM4800</v>
      </c>
      <c r="C24" s="24">
        <f>IFERROR(INDEX(Tableau1[],tableau!$AA15,COLUMNS(tableau!$R$3:$U15)),"")</f>
        <v>10</v>
      </c>
      <c r="D24" s="24">
        <f>IFERROR(INDEX(Tableau1[],tableau!$AA15,COLUMNS(tableau!$R$3:$W15)),"")</f>
        <v>1</v>
      </c>
      <c r="E24" s="24" t="str">
        <f>IFERROR(INDEX(Tableau1[],tableau!$AA15,COLUMNS(tableau!$R$3:$X15)),"")</f>
        <v>78x20x190</v>
      </c>
      <c r="F24" s="24">
        <f>IFERROR(INDEX(Tableau1[],tableau!$AA15,COLUMNS(tableau!$R$3:$Y15)),"")</f>
        <v>84</v>
      </c>
      <c r="G24" s="24">
        <f>IFERROR(INDEX(Tableau1[],tableau!$AA15,COLUMNS(tableau!$R$3:$Z15)),"")</f>
        <v>4</v>
      </c>
      <c r="H24" s="24">
        <f>IFERROR(INDEX(Tableau1[],tableau!$AA15,COLUMNS(tableau!$R$3:$AA15)),"")</f>
        <v>24</v>
      </c>
      <c r="I24" s="24">
        <f>IFERROR(INDEX(Tableau1[],tableau!$AA15,COLUMNS(tableau!$R$2:$AB15)),"")</f>
        <v>2016</v>
      </c>
      <c r="J24" s="24" t="str">
        <f>IFERROR(INDEX(Tableau1[],tableau!$AA15,COLUMNS(tableau!$R$2:$AC15)),"")</f>
        <v>Colonnaire</v>
      </c>
      <c r="K24" s="24" t="str">
        <f>IFERROR(INDEX(Tableau1[],tableau!$AA15,COLUMNS(tableau!$R$2:$AE15)),"")</f>
        <v>PER</v>
      </c>
      <c r="L24" s="24" t="str">
        <f>IFERROR(INDEX(Tableau1[],tableau!$AA15,COLUMNS(tableau!$R$2:$AF15)),"")</f>
        <v>800x1200</v>
      </c>
      <c r="M24" s="3"/>
    </row>
    <row r="25" spans="1:13" x14ac:dyDescent="0.25">
      <c r="A25" s="24">
        <f>IFERROR(INDEX(Tableau1[],tableau!$AA16,COLUMNS(tableau!$R$3:$R16)),"")</f>
        <v>66</v>
      </c>
      <c r="B25" s="24" t="str">
        <f>IFERROR(INDEX(Tableau1[],tableau!$AA16,COLUMNS(tableau!$R$3:$T16)),"")</f>
        <v>67CAM4800</v>
      </c>
      <c r="C25" s="24">
        <f>IFERROR(INDEX(Tableau1[],tableau!$AA16,COLUMNS(tableau!$R$3:$U16)),"")</f>
        <v>20</v>
      </c>
      <c r="D25" s="24">
        <f>IFERROR(INDEX(Tableau1[],tableau!$AA16,COLUMNS(tableau!$R$3:$W16)),"")</f>
        <v>2</v>
      </c>
      <c r="E25" s="24" t="str">
        <f>IFERROR(INDEX(Tableau1[],tableau!$AA16,COLUMNS(tableau!$R$3:$X16)),"")</f>
        <v>78x30x190</v>
      </c>
      <c r="F25" s="24">
        <f>IFERROR(INDEX(Tableau1[],tableau!$AA16,COLUMNS(tableau!$R$3:$Y16)),"")</f>
        <v>54</v>
      </c>
      <c r="G25" s="24">
        <f>IFERROR(INDEX(Tableau1[],tableau!$AA16,COLUMNS(tableau!$R$3:$Z16)),"")</f>
        <v>4</v>
      </c>
      <c r="H25" s="24">
        <f>IFERROR(INDEX(Tableau1[],tableau!$AA16,COLUMNS(tableau!$R$3:$AA16)),"")</f>
        <v>24</v>
      </c>
      <c r="I25" s="24">
        <f>IFERROR(INDEX(Tableau1[],tableau!$AA16,COLUMNS(tableau!$R$2:$AB16)),"")</f>
        <v>1296</v>
      </c>
      <c r="J25" s="24" t="str">
        <f>IFERROR(INDEX(Tableau1[],tableau!$AA16,COLUMNS(tableau!$R$2:$AC16)),"")</f>
        <v>Colonnaire</v>
      </c>
      <c r="K25" s="24" t="str">
        <f>IFERROR(INDEX(Tableau1[],tableau!$AA16,COLUMNS(tableau!$R$2:$AE16)),"")</f>
        <v>PER</v>
      </c>
      <c r="L25" s="24" t="str">
        <f>IFERROR(INDEX(Tableau1[],tableau!$AA16,COLUMNS(tableau!$R$2:$AF16)),"")</f>
        <v>800x1200</v>
      </c>
      <c r="M25" s="3"/>
    </row>
    <row r="26" spans="1:13" x14ac:dyDescent="0.25">
      <c r="A26" s="24">
        <f>IFERROR(INDEX(Tableau1[],tableau!$AA17,COLUMNS(tableau!$R$3:$R17)),"")</f>
        <v>67</v>
      </c>
      <c r="B26" s="24" t="str">
        <f>IFERROR(INDEX(Tableau1[],tableau!$AA17,COLUMNS(tableau!$R$3:$T17)),"")</f>
        <v>67CAM4800</v>
      </c>
      <c r="C26" s="24">
        <f>IFERROR(INDEX(Tableau1[],tableau!$AA17,COLUMNS(tableau!$R$3:$U17)),"")</f>
        <v>30</v>
      </c>
      <c r="D26" s="24">
        <f>IFERROR(INDEX(Tableau1[],tableau!$AA17,COLUMNS(tableau!$R$3:$W17)),"")</f>
        <v>3</v>
      </c>
      <c r="E26" s="24" t="str">
        <f>IFERROR(INDEX(Tableau1[],tableau!$AA17,COLUMNS(tableau!$R$3:$X17)),"")</f>
        <v>78x45x190</v>
      </c>
      <c r="F26" s="24">
        <f>IFERROR(INDEX(Tableau1[],tableau!$AA17,COLUMNS(tableau!$R$3:$Y17)),"")</f>
        <v>36</v>
      </c>
      <c r="G26" s="24">
        <f>IFERROR(INDEX(Tableau1[],tableau!$AA17,COLUMNS(tableau!$R$3:$Z17)),"")</f>
        <v>4</v>
      </c>
      <c r="H26" s="24">
        <f>IFERROR(INDEX(Tableau1[],tableau!$AA17,COLUMNS(tableau!$R$3:$AA17)),"")</f>
        <v>24</v>
      </c>
      <c r="I26" s="24">
        <f>IFERROR(INDEX(Tableau1[],tableau!$AA17,COLUMNS(tableau!$R$2:$AB17)),"")</f>
        <v>864</v>
      </c>
      <c r="J26" s="24" t="str">
        <f>IFERROR(INDEX(Tableau1[],tableau!$AA17,COLUMNS(tableau!$R$2:$AC17)),"")</f>
        <v>Colonnaire</v>
      </c>
      <c r="K26" s="24" t="str">
        <f>IFERROR(INDEX(Tableau1[],tableau!$AA17,COLUMNS(tableau!$R$2:$AE17)),"")</f>
        <v>PER</v>
      </c>
      <c r="L26" s="24" t="str">
        <f>IFERROR(INDEX(Tableau1[],tableau!$AA17,COLUMNS(tableau!$R$2:$AF17)),"")</f>
        <v>800x1200</v>
      </c>
      <c r="M26" s="3"/>
    </row>
    <row r="27" spans="1:13" x14ac:dyDescent="0.25">
      <c r="A27" s="24">
        <f>IFERROR(INDEX(Tableau1[],tableau!$AA18,COLUMNS(tableau!$R$3:$R18)),"")</f>
        <v>68</v>
      </c>
      <c r="B27" s="24" t="str">
        <f>IFERROR(INDEX(Tableau1[],tableau!$AA18,COLUMNS(tableau!$R$3:$T18)),"")</f>
        <v>67CAM4800</v>
      </c>
      <c r="C27" s="24">
        <f>IFERROR(INDEX(Tableau1[],tableau!$AA18,COLUMNS(tableau!$R$3:$U18)),"")</f>
        <v>60</v>
      </c>
      <c r="D27" s="24">
        <f>IFERROR(INDEX(Tableau1[],tableau!$AA18,COLUMNS(tableau!$R$3:$W18)),"")</f>
        <v>6</v>
      </c>
      <c r="E27" s="24" t="str">
        <f>IFERROR(INDEX(Tableau1[],tableau!$AA18,COLUMNS(tableau!$R$3:$X18)),"")</f>
        <v>78x85x190</v>
      </c>
      <c r="F27" s="24">
        <f>IFERROR(INDEX(Tableau1[],tableau!$AA18,COLUMNS(tableau!$R$3:$Y18)),"")</f>
        <v>18</v>
      </c>
      <c r="G27" s="24">
        <f>IFERROR(INDEX(Tableau1[],tableau!$AA18,COLUMNS(tableau!$R$3:$Z18)),"")</f>
        <v>4</v>
      </c>
      <c r="H27" s="24">
        <f>IFERROR(INDEX(Tableau1[],tableau!$AA18,COLUMNS(tableau!$R$3:$AA18)),"")</f>
        <v>24</v>
      </c>
      <c r="I27" s="24">
        <f>IFERROR(INDEX(Tableau1[],tableau!$AA18,COLUMNS(tableau!$R$2:$AB18)),"")</f>
        <v>432</v>
      </c>
      <c r="J27" s="24" t="str">
        <f>IFERROR(INDEX(Tableau1[],tableau!$AA18,COLUMNS(tableau!$R$2:$AC18)),"")</f>
        <v>Colonnaire</v>
      </c>
      <c r="K27" s="24" t="str">
        <f>IFERROR(INDEX(Tableau1[],tableau!$AA18,COLUMNS(tableau!$R$2:$AE18)),"")</f>
        <v>PER</v>
      </c>
      <c r="L27" s="24" t="str">
        <f>IFERROR(INDEX(Tableau1[],tableau!$AA18,COLUMNS(tableau!$R$2:$AF18)),"")</f>
        <v>800x1200</v>
      </c>
      <c r="M27" s="3"/>
    </row>
    <row r="28" spans="1:13" x14ac:dyDescent="0.25">
      <c r="A28" s="24">
        <f>IFERROR(INDEX(Tableau1[],tableau!$AA19,COLUMNS(tableau!$R$3:$R19)),"")</f>
        <v>73</v>
      </c>
      <c r="B28" s="24" t="str">
        <f>IFERROR(INDEX(Tableau1[],tableau!$AA19,COLUMNS(tableau!$R$3:$T19)),"")</f>
        <v>67CAM2429</v>
      </c>
      <c r="C28" s="24">
        <f>IFERROR(INDEX(Tableau1[],tableau!$AA19,COLUMNS(tableau!$R$3:$U19)),"")</f>
        <v>20</v>
      </c>
      <c r="D28" s="24">
        <f>IFERROR(INDEX(Tableau1[],tableau!$AA19,COLUMNS(tableau!$R$3:$W19)),"")</f>
        <v>2</v>
      </c>
      <c r="E28" s="24" t="str">
        <f>IFERROR(INDEX(Tableau1[],tableau!$AA19,COLUMNS(tableau!$R$3:$X19)),"")</f>
        <v>75x30x185</v>
      </c>
      <c r="F28" s="24">
        <f>IFERROR(INDEX(Tableau1[],tableau!$AA19,COLUMNS(tableau!$R$3:$Y19)),"")</f>
        <v>45</v>
      </c>
      <c r="G28" s="24">
        <f>IFERROR(INDEX(Tableau1[],tableau!$AA19,COLUMNS(tableau!$R$3:$Z19)),"")</f>
        <v>5</v>
      </c>
      <c r="H28" s="24">
        <f>IFERROR(INDEX(Tableau1[],tableau!$AA19,COLUMNS(tableau!$R$3:$AA19)),"")</f>
        <v>40</v>
      </c>
      <c r="I28" s="24">
        <f>IFERROR(INDEX(Tableau1[],tableau!$AA19,COLUMNS(tableau!$R$2:$AB19)),"")</f>
        <v>1800</v>
      </c>
      <c r="J28" s="24" t="str">
        <f>IFERROR(INDEX(Tableau1[],tableau!$AA19,COLUMNS(tableau!$R$2:$AC19)),"")</f>
        <v>Colonnaire</v>
      </c>
      <c r="K28" s="24" t="str">
        <f>IFERROR(INDEX(Tableau1[],tableau!$AA19,COLUMNS(tableau!$R$2:$AE19)),"")</f>
        <v>PER</v>
      </c>
      <c r="L28" s="24" t="str">
        <f>IFERROR(INDEX(Tableau1[],tableau!$AA19,COLUMNS(tableau!$R$2:$AF19)),"")</f>
        <v>800x1200</v>
      </c>
      <c r="M28" s="3"/>
    </row>
    <row r="29" spans="1:13" x14ac:dyDescent="0.25">
      <c r="A29" s="24">
        <f>IFERROR(INDEX(Tableau1[],tableau!$AA20,COLUMNS(tableau!$R$3:$R20)),"")</f>
        <v>74</v>
      </c>
      <c r="B29" s="24" t="str">
        <f>IFERROR(INDEX(Tableau1[],tableau!$AA20,COLUMNS(tableau!$R$3:$T20)),"")</f>
        <v>67CAM2429</v>
      </c>
      <c r="C29" s="24">
        <f>IFERROR(INDEX(Tableau1[],tableau!$AA20,COLUMNS(tableau!$R$3:$U20)),"")</f>
        <v>20</v>
      </c>
      <c r="D29" s="24">
        <f>IFERROR(INDEX(Tableau1[],tableau!$AA20,COLUMNS(tableau!$R$3:$W20)),"")</f>
        <v>2</v>
      </c>
      <c r="E29" s="24" t="str">
        <f>IFERROR(INDEX(Tableau1[],tableau!$AA20,COLUMNS(tableau!$R$3:$X20)),"")</f>
        <v>75x30x185</v>
      </c>
      <c r="F29" s="24">
        <f>IFERROR(INDEX(Tableau1[],tableau!$AA20,COLUMNS(tableau!$R$3:$Y20)),"")</f>
        <v>45</v>
      </c>
      <c r="G29" s="24">
        <f>IFERROR(INDEX(Tableau1[],tableau!$AA20,COLUMNS(tableau!$R$3:$Z20)),"")</f>
        <v>5</v>
      </c>
      <c r="H29" s="24">
        <f>IFERROR(INDEX(Tableau1[],tableau!$AA20,COLUMNS(tableau!$R$3:$AA20)),"")</f>
        <v>40</v>
      </c>
      <c r="I29" s="24">
        <f>IFERROR(INDEX(Tableau1[],tableau!$AA20,COLUMNS(tableau!$R$2:$AB20)),"")</f>
        <v>1800</v>
      </c>
      <c r="J29" s="24" t="str">
        <f>IFERROR(INDEX(Tableau1[],tableau!$AA20,COLUMNS(tableau!$R$2:$AC20)),"")</f>
        <v>Colonnaire</v>
      </c>
      <c r="K29" s="24" t="str">
        <f>IFERROR(INDEX(Tableau1[],tableau!$AA20,COLUMNS(tableau!$R$2:$AE20)),"")</f>
        <v>PER</v>
      </c>
      <c r="L29" s="24" t="str">
        <f>IFERROR(INDEX(Tableau1[],tableau!$AA20,COLUMNS(tableau!$R$2:$AF20)),"")</f>
        <v>800x1200</v>
      </c>
      <c r="M29" s="3"/>
    </row>
    <row r="30" spans="1:13" x14ac:dyDescent="0.25">
      <c r="A30" s="24">
        <f>IFERROR(INDEX(Tableau1[],tableau!$AA21,COLUMNS(tableau!$R$3:$R21)),"")</f>
        <v>80</v>
      </c>
      <c r="B30" s="24" t="str">
        <f>IFERROR(INDEX(Tableau1[],tableau!$AA21,COLUMNS(tableau!$R$3:$T21)),"")</f>
        <v>67CAM4123</v>
      </c>
      <c r="C30" s="24">
        <f>IFERROR(INDEX(Tableau1[],tableau!$AA21,COLUMNS(tableau!$R$3:$U21)),"")</f>
        <v>24</v>
      </c>
      <c r="D30" s="24">
        <f>IFERROR(INDEX(Tableau1[],tableau!$AA21,COLUMNS(tableau!$R$3:$W21)),"")</f>
        <v>4</v>
      </c>
      <c r="E30" s="24" t="str">
        <f>IFERROR(INDEX(Tableau1[],tableau!$AA21,COLUMNS(tableau!$R$3:$X21)),"")</f>
        <v>80x57x113</v>
      </c>
      <c r="F30" s="24">
        <f>IFERROR(INDEX(Tableau1[],tableau!$AA21,COLUMNS(tableau!$R$3:$Y21)),"")</f>
        <v>12</v>
      </c>
      <c r="G30" s="24">
        <f>IFERROR(INDEX(Tableau1[],tableau!$AA21,COLUMNS(tableau!$R$3:$Z21)),"")</f>
        <v>5</v>
      </c>
      <c r="H30" s="24">
        <f>IFERROR(INDEX(Tableau1[],tableau!$AA21,COLUMNS(tableau!$R$3:$AA21)),"")</f>
        <v>115</v>
      </c>
      <c r="I30" s="24">
        <f>IFERROR(INDEX(Tableau1[],tableau!$AA21,COLUMNS(tableau!$R$2:$AB21)),"")</f>
        <v>1380</v>
      </c>
      <c r="J30" s="24" t="str">
        <f>IFERROR(INDEX(Tableau1[],tableau!$AA21,COLUMNS(tableau!$R$2:$AC21)),"")</f>
        <v>Croisé</v>
      </c>
      <c r="K30" s="24" t="str">
        <f>IFERROR(INDEX(Tableau1[],tableau!$AA21,COLUMNS(tableau!$R$2:$AE21)),"")</f>
        <v>EUR</v>
      </c>
      <c r="L30" s="24" t="str">
        <f>IFERROR(INDEX(Tableau1[],tableau!$AA21,COLUMNS(tableau!$R$2:$AF21)),"")</f>
        <v>800x1200</v>
      </c>
      <c r="M30" s="3"/>
    </row>
    <row r="31" spans="1:13" x14ac:dyDescent="0.25">
      <c r="A31" s="24">
        <f>IFERROR(INDEX(Tableau1[],tableau!$AA22,COLUMNS(tableau!$R$3:$R22)),"")</f>
        <v>82</v>
      </c>
      <c r="B31" s="24" t="str">
        <f>IFERROR(INDEX(Tableau1[],tableau!$AA22,COLUMNS(tableau!$R$3:$T22)),"")</f>
        <v>67CAM4800</v>
      </c>
      <c r="C31" s="24">
        <f>IFERROR(INDEX(Tableau1[],tableau!$AA22,COLUMNS(tableau!$R$3:$U22)),"")</f>
        <v>10</v>
      </c>
      <c r="D31" s="24">
        <f>IFERROR(INDEX(Tableau1[],tableau!$AA22,COLUMNS(tableau!$R$3:$W22)),"")</f>
        <v>1</v>
      </c>
      <c r="E31" s="24" t="str">
        <f>IFERROR(INDEX(Tableau1[],tableau!$AA22,COLUMNS(tableau!$R$3:$X22)),"")</f>
        <v>vrac</v>
      </c>
      <c r="F31" s="24">
        <f>IFERROR(INDEX(Tableau1[],tableau!$AA22,COLUMNS(tableau!$R$3:$Y22)),"")</f>
        <v>240</v>
      </c>
      <c r="G31" s="24">
        <f>IFERROR(INDEX(Tableau1[],tableau!$AA22,COLUMNS(tableau!$R$3:$Z22)),"")</f>
        <v>5</v>
      </c>
      <c r="H31" s="24">
        <f>IFERROR(INDEX(Tableau1[],tableau!$AA22,COLUMNS(tableau!$R$3:$AA22)),"")</f>
        <v>30</v>
      </c>
      <c r="I31" s="24">
        <f>IFERROR(INDEX(Tableau1[],tableau!$AA22,COLUMNS(tableau!$R$2:$AB22)),"")</f>
        <v>7200</v>
      </c>
      <c r="J31" s="24" t="str">
        <f>IFERROR(INDEX(Tableau1[],tableau!$AA22,COLUMNS(tableau!$R$2:$AC22)),"")</f>
        <v>Colonnaire</v>
      </c>
      <c r="K31" s="24" t="str">
        <f>IFERROR(INDEX(Tableau1[],tableau!$AA22,COLUMNS(tableau!$R$2:$AE22)),"")</f>
        <v>PER</v>
      </c>
      <c r="L31" s="24" t="str">
        <f>IFERROR(INDEX(Tableau1[],tableau!$AA22,COLUMNS(tableau!$R$2:$AF22)),"")</f>
        <v>800x1200</v>
      </c>
      <c r="M31" s="3"/>
    </row>
    <row r="32" spans="1:13" x14ac:dyDescent="0.25">
      <c r="A32" s="24">
        <f>IFERROR(INDEX(Tableau1[],tableau!$AA23,COLUMNS(tableau!$R$3:$R23)),"")</f>
        <v>83</v>
      </c>
      <c r="B32" s="24" t="str">
        <f>IFERROR(INDEX(Tableau1[],tableau!$AA23,COLUMNS(tableau!$R$3:$T23)),"")</f>
        <v>67CAM4121</v>
      </c>
      <c r="C32" s="24">
        <f>IFERROR(INDEX(Tableau1[],tableau!$AA23,COLUMNS(tableau!$R$3:$U23)),"")</f>
        <v>72</v>
      </c>
      <c r="D32" s="24">
        <f>IFERROR(INDEX(Tableau1[],tableau!$AA23,COLUMNS(tableau!$R$3:$W23)),"")</f>
        <v>12</v>
      </c>
      <c r="E32" s="24" t="str">
        <f>IFERROR(INDEX(Tableau1[],tableau!$AA23,COLUMNS(tableau!$R$3:$X23)),"")</f>
        <v>80X84X215</v>
      </c>
      <c r="F32" s="24">
        <f>IFERROR(INDEX(Tableau1[],tableau!$AA23,COLUMNS(tableau!$R$3:$Y23)),"")</f>
        <v>12</v>
      </c>
      <c r="G32" s="24">
        <f>IFERROR(INDEX(Tableau1[],tableau!$AA23,COLUMNS(tableau!$R$3:$Z23)),"")</f>
        <v>4</v>
      </c>
      <c r="H32" s="24">
        <f>IFERROR(INDEX(Tableau1[],tableau!$AA23,COLUMNS(tableau!$R$3:$AA23)),"")</f>
        <v>36</v>
      </c>
      <c r="I32" s="24">
        <f>IFERROR(INDEX(Tableau1[],tableau!$AA23,COLUMNS(tableau!$R$2:$AB23)),"")</f>
        <v>432</v>
      </c>
      <c r="J32" s="24" t="str">
        <f>IFERROR(INDEX(Tableau1[],tableau!$AA23,COLUMNS(tableau!$R$2:$AC23)),"")</f>
        <v>Croisé</v>
      </c>
      <c r="K32" s="24" t="str">
        <f>IFERROR(INDEX(Tableau1[],tableau!$AA23,COLUMNS(tableau!$R$2:$AE23)),"")</f>
        <v>PER</v>
      </c>
      <c r="L32" s="24" t="str">
        <f>IFERROR(INDEX(Tableau1[],tableau!$AA23,COLUMNS(tableau!$R$2:$AF23)),"")</f>
        <v>800x1200</v>
      </c>
      <c r="M32" s="3"/>
    </row>
    <row r="33" spans="1:13" x14ac:dyDescent="0.25">
      <c r="A33" s="24">
        <f>IFERROR(INDEX(Tableau1[],tableau!$AA24,COLUMNS(tableau!$R$3:$R24)),"")</f>
        <v>89</v>
      </c>
      <c r="B33" s="24" t="str">
        <f>IFERROR(INDEX(Tableau1[],tableau!$AA24,COLUMNS(tableau!$R$3:$T24)),"")</f>
        <v>67CAM4800</v>
      </c>
      <c r="C33" s="24">
        <f>IFERROR(INDEX(Tableau1[],tableau!$AA24,COLUMNS(tableau!$R$3:$U24)),"")</f>
        <v>30</v>
      </c>
      <c r="D33" s="24">
        <f>IFERROR(INDEX(Tableau1[],tableau!$AA24,COLUMNS(tableau!$R$3:$W24)),"")</f>
        <v>3</v>
      </c>
      <c r="E33" s="24" t="str">
        <f>IFERROR(INDEX(Tableau1[],tableau!$AA24,COLUMNS(tableau!$R$3:$X24)),"")</f>
        <v>78x45x190</v>
      </c>
      <c r="F33" s="24">
        <f>IFERROR(INDEX(Tableau1[],tableau!$AA24,COLUMNS(tableau!$R$3:$Y24)),"")</f>
        <v>36</v>
      </c>
      <c r="G33" s="24">
        <f>IFERROR(INDEX(Tableau1[],tableau!$AA24,COLUMNS(tableau!$R$3:$Z24)),"")</f>
        <v>5</v>
      </c>
      <c r="H33" s="24">
        <f>IFERROR(INDEX(Tableau1[],tableau!$AA24,COLUMNS(tableau!$R$3:$AA24)),"")</f>
        <v>30</v>
      </c>
      <c r="I33" s="24">
        <f>IFERROR(INDEX(Tableau1[],tableau!$AA24,COLUMNS(tableau!$R$2:$AB24)),"")</f>
        <v>1080</v>
      </c>
      <c r="J33" s="24" t="str">
        <f>IFERROR(INDEX(Tableau1[],tableau!$AA24,COLUMNS(tableau!$R$2:$AC24)),"")</f>
        <v>Croisé</v>
      </c>
      <c r="K33" s="24" t="str">
        <f>IFERROR(INDEX(Tableau1[],tableau!$AA24,COLUMNS(tableau!$R$2:$AE24)),"")</f>
        <v>PER</v>
      </c>
      <c r="L33" s="24" t="str">
        <f>IFERROR(INDEX(Tableau1[],tableau!$AA24,COLUMNS(tableau!$R$2:$AF24)),"")</f>
        <v>800x1200</v>
      </c>
      <c r="M33" s="3"/>
    </row>
    <row r="34" spans="1:13" x14ac:dyDescent="0.25">
      <c r="A34" s="24">
        <f>IFERROR(INDEX(Tableau1[],tableau!$AA25,COLUMNS(tableau!$R$3:$R25)),"")</f>
        <v>90</v>
      </c>
      <c r="B34" s="24" t="str">
        <f>IFERROR(INDEX(Tableau1[],tableau!$AA25,COLUMNS(tableau!$R$3:$T25)),"")</f>
        <v>67CAM2429</v>
      </c>
      <c r="C34" s="24">
        <f>IFERROR(INDEX(Tableau1[],tableau!$AA25,COLUMNS(tableau!$R$3:$U25)),"")</f>
        <v>30</v>
      </c>
      <c r="D34" s="24">
        <f>IFERROR(INDEX(Tableau1[],tableau!$AA25,COLUMNS(tableau!$R$3:$W25)),"")</f>
        <v>3</v>
      </c>
      <c r="E34" s="24" t="str">
        <f>IFERROR(INDEX(Tableau1[],tableau!$AA25,COLUMNS(tableau!$R$3:$X25)),"")</f>
        <v>75x45x185</v>
      </c>
      <c r="F34" s="24">
        <f>IFERROR(INDEX(Tableau1[],tableau!$AA25,COLUMNS(tableau!$R$3:$Y25)),"")</f>
        <v>30</v>
      </c>
      <c r="G34" s="24">
        <f>IFERROR(INDEX(Tableau1[],tableau!$AA25,COLUMNS(tableau!$R$3:$Z25)),"")</f>
        <v>5</v>
      </c>
      <c r="H34" s="24">
        <f>IFERROR(INDEX(Tableau1[],tableau!$AA25,COLUMNS(tableau!$R$3:$AA25)),"")</f>
        <v>40</v>
      </c>
      <c r="I34" s="24">
        <f>IFERROR(INDEX(Tableau1[],tableau!$AA25,COLUMNS(tableau!$R$2:$AB25)),"")</f>
        <v>1200</v>
      </c>
      <c r="J34" s="24" t="str">
        <f>IFERROR(INDEX(Tableau1[],tableau!$AA25,COLUMNS(tableau!$R$2:$AC25)),"")</f>
        <v>Colonnaire</v>
      </c>
      <c r="K34" s="24" t="str">
        <f>IFERROR(INDEX(Tableau1[],tableau!$AA25,COLUMNS(tableau!$R$2:$AE25)),"")</f>
        <v>PER</v>
      </c>
      <c r="L34" s="24" t="str">
        <f>IFERROR(INDEX(Tableau1[],tableau!$AA25,COLUMNS(tableau!$R$2:$AF25)),"")</f>
        <v>800x1200</v>
      </c>
      <c r="M34" s="3"/>
    </row>
    <row r="35" spans="1:13" x14ac:dyDescent="0.25">
      <c r="A35" s="24">
        <f>IFERROR(INDEX(Tableau1[],tableau!$AA26,COLUMNS(tableau!$R$3:$R26)),"")</f>
        <v>91</v>
      </c>
      <c r="B35" s="24" t="str">
        <f>IFERROR(INDEX(Tableau1[],tableau!$AA26,COLUMNS(tableau!$R$3:$T26)),"")</f>
        <v>67CAM4600</v>
      </c>
      <c r="C35" s="24">
        <f>IFERROR(INDEX(Tableau1[],tableau!$AA26,COLUMNS(tableau!$R$3:$U26)),"")</f>
        <v>30</v>
      </c>
      <c r="D35" s="24">
        <f>IFERROR(INDEX(Tableau1[],tableau!$AA26,COLUMNS(tableau!$R$3:$W26)),"")</f>
        <v>6</v>
      </c>
      <c r="E35" s="24" t="str">
        <f>IFERROR(INDEX(Tableau1[],tableau!$AA26,COLUMNS(tableau!$R$3:$X26)),"")</f>
        <v>102x106x112</v>
      </c>
      <c r="F35" s="24">
        <f>IFERROR(INDEX(Tableau1[],tableau!$AA26,COLUMNS(tableau!$R$3:$Y26)),"")</f>
        <v>16</v>
      </c>
      <c r="G35" s="24">
        <f>IFERROR(INDEX(Tableau1[],tableau!$AA26,COLUMNS(tableau!$R$3:$Z26)),"")</f>
        <v>4</v>
      </c>
      <c r="H35" s="24">
        <f>IFERROR(INDEX(Tableau1[],tableau!$AA26,COLUMNS(tableau!$R$3:$AA26)),"")</f>
        <v>28</v>
      </c>
      <c r="I35" s="24">
        <f>IFERROR(INDEX(Tableau1[],tableau!$AA26,COLUMNS(tableau!$R$2:$AB26)),"")</f>
        <v>448</v>
      </c>
      <c r="J35" s="24" t="str">
        <f>IFERROR(INDEX(Tableau1[],tableau!$AA26,COLUMNS(tableau!$R$2:$AC26)),"")</f>
        <v>Colonnaire</v>
      </c>
      <c r="K35" s="24" t="str">
        <f>IFERROR(INDEX(Tableau1[],tableau!$AA26,COLUMNS(tableau!$R$2:$AE26)),"")</f>
        <v>PER</v>
      </c>
      <c r="L35" s="24" t="str">
        <f>IFERROR(INDEX(Tableau1[],tableau!$AA26,COLUMNS(tableau!$R$2:$AF26)),"")</f>
        <v>800x1200</v>
      </c>
      <c r="M35" s="3"/>
    </row>
    <row r="36" spans="1:13" x14ac:dyDescent="0.25">
      <c r="A36" s="24">
        <f>IFERROR(INDEX(Tableau1[],tableau!$AA27,COLUMNS(tableau!$R$3:$R27)),"")</f>
        <v>92</v>
      </c>
      <c r="B36" s="24" t="str">
        <f>IFERROR(INDEX(Tableau1[],tableau!$AA27,COLUMNS(tableau!$R$3:$T27)),"")</f>
        <v>67CAM4800</v>
      </c>
      <c r="C36" s="24">
        <f>IFERROR(INDEX(Tableau1[],tableau!$AA27,COLUMNS(tableau!$R$3:$U27)),"")</f>
        <v>60</v>
      </c>
      <c r="D36" s="24">
        <f>IFERROR(INDEX(Tableau1[],tableau!$AA27,COLUMNS(tableau!$R$3:$W27)),"")</f>
        <v>6</v>
      </c>
      <c r="E36" s="24" t="str">
        <f>IFERROR(INDEX(Tableau1[],tableau!$AA27,COLUMNS(tableau!$R$3:$X27)),"")</f>
        <v>78x85x190</v>
      </c>
      <c r="F36" s="24">
        <f>IFERROR(INDEX(Tableau1[],tableau!$AA27,COLUMNS(tableau!$R$3:$Y27)),"")</f>
        <v>18</v>
      </c>
      <c r="G36" s="24">
        <f>IFERROR(INDEX(Tableau1[],tableau!$AA27,COLUMNS(tableau!$R$3:$Z27)),"")</f>
        <v>5</v>
      </c>
      <c r="H36" s="24">
        <f>IFERROR(INDEX(Tableau1[],tableau!$AA27,COLUMNS(tableau!$R$3:$AA27)),"")</f>
        <v>30</v>
      </c>
      <c r="I36" s="24">
        <f>IFERROR(INDEX(Tableau1[],tableau!$AA27,COLUMNS(tableau!$R$2:$AB27)),"")</f>
        <v>540</v>
      </c>
      <c r="J36" s="24" t="str">
        <f>IFERROR(INDEX(Tableau1[],tableau!$AA27,COLUMNS(tableau!$R$2:$AC27)),"")</f>
        <v>Croisé</v>
      </c>
      <c r="K36" s="24" t="str">
        <f>IFERROR(INDEX(Tableau1[],tableau!$AA27,COLUMNS(tableau!$R$2:$AE27)),"")</f>
        <v>PER</v>
      </c>
      <c r="L36" s="24" t="str">
        <f>IFERROR(INDEX(Tableau1[],tableau!$AA27,COLUMNS(tableau!$R$2:$AF27)),"")</f>
        <v>800x1200</v>
      </c>
      <c r="M36" s="3"/>
    </row>
    <row r="37" spans="1:13" x14ac:dyDescent="0.25">
      <c r="A37" s="24">
        <f>IFERROR(INDEX(Tableau1[],tableau!$AA28,COLUMNS(tableau!$R$3:$R28)),"")</f>
        <v>93</v>
      </c>
      <c r="B37" s="24" t="str">
        <f>IFERROR(INDEX(Tableau1[],tableau!$AA28,COLUMNS(tableau!$R$3:$T28)),"")</f>
        <v>67CAM4800</v>
      </c>
      <c r="C37" s="24">
        <f>IFERROR(INDEX(Tableau1[],tableau!$AA28,COLUMNS(tableau!$R$3:$U28)),"")</f>
        <v>10</v>
      </c>
      <c r="D37" s="24">
        <f>IFERROR(INDEX(Tableau1[],tableau!$AA28,COLUMNS(tableau!$R$3:$W28)),"")</f>
        <v>1</v>
      </c>
      <c r="E37" s="24" t="str">
        <f>IFERROR(INDEX(Tableau1[],tableau!$AA28,COLUMNS(tableau!$R$3:$X28)),"")</f>
        <v>78x20x190</v>
      </c>
      <c r="F37" s="24">
        <f>IFERROR(INDEX(Tableau1[],tableau!$AA28,COLUMNS(tableau!$R$3:$Y28)),"")</f>
        <v>84</v>
      </c>
      <c r="G37" s="24">
        <f>IFERROR(INDEX(Tableau1[],tableau!$AA28,COLUMNS(tableau!$R$3:$Z28)),"")</f>
        <v>6</v>
      </c>
      <c r="H37" s="24">
        <f>IFERROR(INDEX(Tableau1[],tableau!$AA28,COLUMNS(tableau!$R$3:$AA28)),"")</f>
        <v>36</v>
      </c>
      <c r="I37" s="24">
        <f>IFERROR(INDEX(Tableau1[],tableau!$AA28,COLUMNS(tableau!$R$2:$AB28)),"")</f>
        <v>3024</v>
      </c>
      <c r="J37" s="24" t="str">
        <f>IFERROR(INDEX(Tableau1[],tableau!$AA28,COLUMNS(tableau!$R$2:$AC28)),"")</f>
        <v>Croisé</v>
      </c>
      <c r="K37" s="24" t="str">
        <f>IFERROR(INDEX(Tableau1[],tableau!$AA28,COLUMNS(tableau!$R$2:$AE28)),"")</f>
        <v>EUR</v>
      </c>
      <c r="L37" s="24" t="str">
        <f>IFERROR(INDEX(Tableau1[],tableau!$AA28,COLUMNS(tableau!$R$2:$AF28)),"")</f>
        <v>800x1200</v>
      </c>
      <c r="M37" s="3"/>
    </row>
    <row r="38" spans="1:13" x14ac:dyDescent="0.25">
      <c r="A38" s="24">
        <f>IFERROR(INDEX(Tableau1[],tableau!$AA29,COLUMNS(tableau!$R$3:$R29)),"")</f>
        <v>94</v>
      </c>
      <c r="B38" s="24" t="str">
        <f>IFERROR(INDEX(Tableau1[],tableau!$AA29,COLUMNS(tableau!$R$3:$T29)),"")</f>
        <v>67CAM5000</v>
      </c>
      <c r="C38" s="24">
        <f>IFERROR(INDEX(Tableau1[],tableau!$AA29,COLUMNS(tableau!$R$3:$U29)),"")</f>
        <v>40</v>
      </c>
      <c r="D38" s="24">
        <f>IFERROR(INDEX(Tableau1[],tableau!$AA29,COLUMNS(tableau!$R$3:$W29)),"")</f>
        <v>4</v>
      </c>
      <c r="E38" s="24" t="str">
        <f>IFERROR(INDEX(Tableau1[],tableau!$AA29,COLUMNS(tableau!$R$3:$X29)),"")</f>
        <v>85x54x153</v>
      </c>
      <c r="F38" s="24">
        <f>IFERROR(INDEX(Tableau1[],tableau!$AA29,COLUMNS(tableau!$R$3:$Y29)),"")</f>
        <v>12</v>
      </c>
      <c r="G38" s="24">
        <f>IFERROR(INDEX(Tableau1[],tableau!$AA29,COLUMNS(tableau!$R$3:$Z29)),"")</f>
        <v>7</v>
      </c>
      <c r="H38" s="24">
        <f>IFERROR(INDEX(Tableau1[],tableau!$AA29,COLUMNS(tableau!$R$3:$AA29)),"")</f>
        <v>105</v>
      </c>
      <c r="I38" s="24">
        <f>IFERROR(INDEX(Tableau1[],tableau!$AA29,COLUMNS(tableau!$R$2:$AB29)),"")</f>
        <v>1260</v>
      </c>
      <c r="J38" s="24" t="str">
        <f>IFERROR(INDEX(Tableau1[],tableau!$AA29,COLUMNS(tableau!$R$2:$AC29)),"")</f>
        <v>Croisé</v>
      </c>
      <c r="K38" s="24" t="str">
        <f>IFERROR(INDEX(Tableau1[],tableau!$AA29,COLUMNS(tableau!$R$2:$AE29)),"")</f>
        <v>PER</v>
      </c>
      <c r="L38" s="24" t="str">
        <f>IFERROR(INDEX(Tableau1[],tableau!$AA29,COLUMNS(tableau!$R$2:$AF29)),"")</f>
        <v>800x1200</v>
      </c>
      <c r="M38" s="3"/>
    </row>
    <row r="39" spans="1:13" x14ac:dyDescent="0.25">
      <c r="A39" s="24">
        <f>IFERROR(INDEX(Tableau1[],tableau!$AA30,COLUMNS(tableau!$R$3:$R30)),"")</f>
        <v>95</v>
      </c>
      <c r="B39" s="24" t="str">
        <f>IFERROR(INDEX(Tableau1[],tableau!$AA30,COLUMNS(tableau!$R$3:$T30)),"")</f>
        <v>67CAM3500</v>
      </c>
      <c r="C39" s="24">
        <f>IFERROR(INDEX(Tableau1[],tableau!$AA30,COLUMNS(tableau!$R$3:$U30)),"")</f>
        <v>20</v>
      </c>
      <c r="D39" s="24">
        <f>IFERROR(INDEX(Tableau1[],tableau!$AA30,COLUMNS(tableau!$R$3:$W30)),"")</f>
        <v>2</v>
      </c>
      <c r="E39" s="24" t="str">
        <f>IFERROR(INDEX(Tableau1[],tableau!$AA30,COLUMNS(tableau!$R$3:$X30)),"")</f>
        <v>85x29x153</v>
      </c>
      <c r="F39" s="24">
        <f>IFERROR(INDEX(Tableau1[],tableau!$AA30,COLUMNS(tableau!$R$3:$Y30)),"")</f>
        <v>42</v>
      </c>
      <c r="G39" s="24">
        <f>IFERROR(INDEX(Tableau1[],tableau!$AA30,COLUMNS(tableau!$R$3:$Z30)),"")</f>
        <v>3</v>
      </c>
      <c r="H39" s="24">
        <f>IFERROR(INDEX(Tableau1[],tableau!$AA30,COLUMNS(tableau!$R$3:$AA30)),"")</f>
        <v>45</v>
      </c>
      <c r="I39" s="24">
        <f>IFERROR(INDEX(Tableau1[],tableau!$AA30,COLUMNS(tableau!$R$2:$AB30)),"")</f>
        <v>1890</v>
      </c>
      <c r="J39" s="24" t="str">
        <f>IFERROR(INDEX(Tableau1[],tableau!$AA30,COLUMNS(tableau!$R$2:$AC30)),"")</f>
        <v>Croisé</v>
      </c>
      <c r="K39" s="24" t="str">
        <f>IFERROR(INDEX(Tableau1[],tableau!$AA30,COLUMNS(tableau!$R$2:$AE30)),"")</f>
        <v>EUR</v>
      </c>
      <c r="L39" s="24" t="str">
        <f>IFERROR(INDEX(Tableau1[],tableau!$AA30,COLUMNS(tableau!$R$2:$AF30)),"")</f>
        <v>800x1200</v>
      </c>
      <c r="M39" s="3"/>
    </row>
    <row r="40" spans="1:13" x14ac:dyDescent="0.25">
      <c r="A40" s="24">
        <f>IFERROR(INDEX(Tableau1[],tableau!$AA31,COLUMNS(tableau!$R$3:$R31)),"")</f>
        <v>96</v>
      </c>
      <c r="B40" s="24" t="str">
        <f>IFERROR(INDEX(Tableau1[],tableau!$AA31,COLUMNS(tableau!$R$3:$T31)),"")</f>
        <v>67CAM3500</v>
      </c>
      <c r="C40" s="24">
        <f>IFERROR(INDEX(Tableau1[],tableau!$AA31,COLUMNS(tableau!$R$3:$U31)),"")</f>
        <v>20</v>
      </c>
      <c r="D40" s="24">
        <f>IFERROR(INDEX(Tableau1[],tableau!$AA31,COLUMNS(tableau!$R$3:$W31)),"")</f>
        <v>2</v>
      </c>
      <c r="E40" s="24" t="str">
        <f>IFERROR(INDEX(Tableau1[],tableau!$AA31,COLUMNS(tableau!$R$3:$X31)),"")</f>
        <v>85x29x153</v>
      </c>
      <c r="F40" s="24">
        <f>IFERROR(INDEX(Tableau1[],tableau!$AA31,COLUMNS(tableau!$R$3:$Y31)),"")</f>
        <v>42</v>
      </c>
      <c r="G40" s="24">
        <f>IFERROR(INDEX(Tableau1[],tableau!$AA31,COLUMNS(tableau!$R$3:$Z31)),"")</f>
        <v>3</v>
      </c>
      <c r="H40" s="24">
        <f>IFERROR(INDEX(Tableau1[],tableau!$AA31,COLUMNS(tableau!$R$3:$AA31)),"")</f>
        <v>45</v>
      </c>
      <c r="I40" s="24">
        <f>IFERROR(INDEX(Tableau1[],tableau!$AA31,COLUMNS(tableau!$R$2:$AB31)),"")</f>
        <v>1890</v>
      </c>
      <c r="J40" s="24" t="str">
        <f>IFERROR(INDEX(Tableau1[],tableau!$AA31,COLUMNS(tableau!$R$2:$AC31)),"")</f>
        <v>Croisé</v>
      </c>
      <c r="K40" s="24" t="str">
        <f>IFERROR(INDEX(Tableau1[],tableau!$AA31,COLUMNS(tableau!$R$2:$AE31)),"")</f>
        <v>PER</v>
      </c>
      <c r="L40" s="24" t="str">
        <f>IFERROR(INDEX(Tableau1[],tableau!$AA31,COLUMNS(tableau!$R$2:$AF31)),"")</f>
        <v>800x1200</v>
      </c>
      <c r="M40" s="3"/>
    </row>
    <row r="41" spans="1:13" x14ac:dyDescent="0.25">
      <c r="A41" s="24">
        <f>IFERROR(INDEX(Tableau1[],tableau!$AA32,COLUMNS(tableau!$R$3:$R32)),"")</f>
        <v>97</v>
      </c>
      <c r="B41" s="24" t="str">
        <f>IFERROR(INDEX(Tableau1[],tableau!$AA32,COLUMNS(tableau!$R$3:$T32)),"")</f>
        <v>67CAM3500</v>
      </c>
      <c r="C41" s="24">
        <f>IFERROR(INDEX(Tableau1[],tableau!$AA32,COLUMNS(tableau!$R$3:$U32)),"")</f>
        <v>20</v>
      </c>
      <c r="D41" s="24">
        <f>IFERROR(INDEX(Tableau1[],tableau!$AA32,COLUMNS(tableau!$R$3:$W32)),"")</f>
        <v>2</v>
      </c>
      <c r="E41" s="24" t="str">
        <f>IFERROR(INDEX(Tableau1[],tableau!$AA32,COLUMNS(tableau!$R$3:$X32)),"")</f>
        <v>85x29x153</v>
      </c>
      <c r="F41" s="24">
        <f>IFERROR(INDEX(Tableau1[],tableau!$AA32,COLUMNS(tableau!$R$3:$Y32)),"")</f>
        <v>42</v>
      </c>
      <c r="G41" s="24">
        <f>IFERROR(INDEX(Tableau1[],tableau!$AA32,COLUMNS(tableau!$R$3:$Z32)),"")</f>
        <v>3</v>
      </c>
      <c r="H41" s="24">
        <f>IFERROR(INDEX(Tableau1[],tableau!$AA32,COLUMNS(tableau!$R$3:$AA32)),"")</f>
        <v>42</v>
      </c>
      <c r="I41" s="24">
        <f>IFERROR(INDEX(Tableau1[],tableau!$AA32,COLUMNS(tableau!$R$2:$AB32)),"")</f>
        <v>1764</v>
      </c>
      <c r="J41" s="24" t="str">
        <f>IFERROR(INDEX(Tableau1[],tableau!$AA32,COLUMNS(tableau!$R$2:$AC32)),"")</f>
        <v>Croisé</v>
      </c>
      <c r="K41" s="24" t="str">
        <f>IFERROR(INDEX(Tableau1[],tableau!$AA32,COLUMNS(tableau!$R$2:$AE32)),"")</f>
        <v>PER</v>
      </c>
      <c r="L41" s="24" t="str">
        <f>IFERROR(INDEX(Tableau1[],tableau!$AA32,COLUMNS(tableau!$R$2:$AF32)),"")</f>
        <v>800x1200</v>
      </c>
      <c r="M41" s="3"/>
    </row>
    <row r="42" spans="1:13" x14ac:dyDescent="0.25">
      <c r="A42" s="24">
        <f>IFERROR(INDEX(Tableau1[],tableau!$AA33,COLUMNS(tableau!$R$3:$R33)),"")</f>
        <v>98</v>
      </c>
      <c r="B42" s="24" t="str">
        <f>IFERROR(INDEX(Tableau1[],tableau!$AA33,COLUMNS(tableau!$R$3:$T33)),"")</f>
        <v>67CAM5000</v>
      </c>
      <c r="C42" s="24">
        <f>IFERROR(INDEX(Tableau1[],tableau!$AA33,COLUMNS(tableau!$R$3:$U33)),"")</f>
        <v>20</v>
      </c>
      <c r="D42" s="24">
        <f>IFERROR(INDEX(Tableau1[],tableau!$AA33,COLUMNS(tableau!$R$3:$W33)),"")</f>
        <v>2</v>
      </c>
      <c r="E42" s="24" t="str">
        <f>IFERROR(INDEX(Tableau1[],tableau!$AA33,COLUMNS(tableau!$R$3:$X33)),"")</f>
        <v>85x29x153</v>
      </c>
      <c r="F42" s="24">
        <f>IFERROR(INDEX(Tableau1[],tableau!$AA33,COLUMNS(tableau!$R$3:$Y33)),"")</f>
        <v>21</v>
      </c>
      <c r="G42" s="24">
        <f>IFERROR(INDEX(Tableau1[],tableau!$AA33,COLUMNS(tableau!$R$3:$Z33)),"")</f>
        <v>7</v>
      </c>
      <c r="H42" s="24">
        <f>IFERROR(INDEX(Tableau1[],tableau!$AA33,COLUMNS(tableau!$R$3:$AA33)),"")</f>
        <v>105</v>
      </c>
      <c r="I42" s="24">
        <f>IFERROR(INDEX(Tableau1[],tableau!$AA33,COLUMNS(tableau!$R$2:$AB33)),"")</f>
        <v>2205</v>
      </c>
      <c r="J42" s="24" t="str">
        <f>IFERROR(INDEX(Tableau1[],tableau!$AA33,COLUMNS(tableau!$R$2:$AC33)),"")</f>
        <v>Croisé</v>
      </c>
      <c r="K42" s="24" t="str">
        <f>IFERROR(INDEX(Tableau1[],tableau!$AA33,COLUMNS(tableau!$R$2:$AE33)),"")</f>
        <v>PER</v>
      </c>
      <c r="L42" s="24" t="str">
        <f>IFERROR(INDEX(Tableau1[],tableau!$AA33,COLUMNS(tableau!$R$2:$AF33)),"")</f>
        <v>800x1200</v>
      </c>
      <c r="M42" s="3"/>
    </row>
    <row r="43" spans="1:13" x14ac:dyDescent="0.25">
      <c r="A43" s="24">
        <f>IFERROR(INDEX(Tableau1[],tableau!$AA34,COLUMNS(tableau!$R$3:$R34)),"")</f>
        <v>99</v>
      </c>
      <c r="B43" s="24" t="str">
        <f>IFERROR(INDEX(Tableau1[],tableau!$AA34,COLUMNS(tableau!$R$3:$T34)),"")</f>
        <v>67CAM3500</v>
      </c>
      <c r="C43" s="24">
        <f>IFERROR(INDEX(Tableau1[],tableau!$AA34,COLUMNS(tableau!$R$3:$U34)),"")</f>
        <v>10</v>
      </c>
      <c r="D43" s="24">
        <f>IFERROR(INDEX(Tableau1[],tableau!$AA34,COLUMNS(tableau!$R$3:$W34)),"")</f>
        <v>1</v>
      </c>
      <c r="E43" s="24" t="str">
        <f>IFERROR(INDEX(Tableau1[],tableau!$AA34,COLUMNS(tableau!$R$3:$X34)),"")</f>
        <v>87x17x155</v>
      </c>
      <c r="F43" s="24">
        <f>IFERROR(INDEX(Tableau1[],tableau!$AA34,COLUMNS(tableau!$R$3:$Y34)),"")</f>
        <v>78</v>
      </c>
      <c r="G43" s="24">
        <f>IFERROR(INDEX(Tableau1[],tableau!$AA34,COLUMNS(tableau!$R$3:$Z34)),"")</f>
        <v>4</v>
      </c>
      <c r="H43" s="24">
        <f>IFERROR(INDEX(Tableau1[],tableau!$AA34,COLUMNS(tableau!$R$3:$AA34)),"")</f>
        <v>60</v>
      </c>
      <c r="I43" s="24">
        <f>IFERROR(INDEX(Tableau1[],tableau!$AA34,COLUMNS(tableau!$R$2:$AB34)),"")</f>
        <v>4680</v>
      </c>
      <c r="J43" s="24" t="str">
        <f>IFERROR(INDEX(Tableau1[],tableau!$AA34,COLUMNS(tableau!$R$2:$AC34)),"")</f>
        <v>Croisé</v>
      </c>
      <c r="K43" s="24" t="str">
        <f>IFERROR(INDEX(Tableau1[],tableau!$AA34,COLUMNS(tableau!$R$2:$AE34)),"")</f>
        <v>PER</v>
      </c>
      <c r="L43" s="24" t="str">
        <f>IFERROR(INDEX(Tableau1[],tableau!$AA34,COLUMNS(tableau!$R$2:$AF34)),"")</f>
        <v>800x1200</v>
      </c>
      <c r="M43" s="3"/>
    </row>
    <row r="44" spans="1:13" x14ac:dyDescent="0.25">
      <c r="A44" s="24">
        <f>IFERROR(INDEX(Tableau1[],tableau!$AA35,COLUMNS(tableau!$R$3:$R35)),"")</f>
        <v>102</v>
      </c>
      <c r="B44" s="24" t="str">
        <f>IFERROR(INDEX(Tableau1[],tableau!$AA35,COLUMNS(tableau!$R$3:$T35)),"")</f>
        <v>67CAM3500</v>
      </c>
      <c r="C44" s="24">
        <f>IFERROR(INDEX(Tableau1[],tableau!$AA35,COLUMNS(tableau!$R$3:$U35)),"")</f>
        <v>40</v>
      </c>
      <c r="D44" s="24">
        <f>IFERROR(INDEX(Tableau1[],tableau!$AA35,COLUMNS(tableau!$R$3:$W35)),"")</f>
        <v>4</v>
      </c>
      <c r="E44" s="24" t="str">
        <f>IFERROR(INDEX(Tableau1[],tableau!$AA35,COLUMNS(tableau!$R$3:$X35)),"")</f>
        <v>85x54x153</v>
      </c>
      <c r="F44" s="24">
        <f>IFERROR(INDEX(Tableau1[],tableau!$AA35,COLUMNS(tableau!$R$3:$Y35)),"")</f>
        <v>24</v>
      </c>
      <c r="G44" s="24">
        <f>IFERROR(INDEX(Tableau1[],tableau!$AA35,COLUMNS(tableau!$R$3:$Z35)),"")</f>
        <v>4</v>
      </c>
      <c r="H44" s="24">
        <f>IFERROR(INDEX(Tableau1[],tableau!$AA35,COLUMNS(tableau!$R$3:$AA35)),"")</f>
        <v>60</v>
      </c>
      <c r="I44" s="24">
        <f>IFERROR(INDEX(Tableau1[],tableau!$AA35,COLUMNS(tableau!$R$2:$AB35)),"")</f>
        <v>1440</v>
      </c>
      <c r="J44" s="24" t="str">
        <f>IFERROR(INDEX(Tableau1[],tableau!$AA35,COLUMNS(tableau!$R$2:$AC35)),"")</f>
        <v>Croisé</v>
      </c>
      <c r="K44" s="24" t="str">
        <f>IFERROR(INDEX(Tableau1[],tableau!$AA35,COLUMNS(tableau!$R$2:$AE35)),"")</f>
        <v>EUR</v>
      </c>
      <c r="L44" s="24" t="str">
        <f>IFERROR(INDEX(Tableau1[],tableau!$AA35,COLUMNS(tableau!$R$2:$AF35)),"")</f>
        <v>800x1200</v>
      </c>
      <c r="M44" s="3"/>
    </row>
    <row r="45" spans="1:13" x14ac:dyDescent="0.25">
      <c r="A45" s="24">
        <f>IFERROR(INDEX(Tableau1[],tableau!$AA36,COLUMNS(tableau!$R$3:$R36)),"")</f>
        <v>103</v>
      </c>
      <c r="B45" s="24" t="str">
        <f>IFERROR(INDEX(Tableau1[],tableau!$AA36,COLUMNS(tableau!$R$3:$T36)),"")</f>
        <v>67CAM5000</v>
      </c>
      <c r="C45" s="24">
        <f>IFERROR(INDEX(Tableau1[],tableau!$AA36,COLUMNS(tableau!$R$3:$U36)),"")</f>
        <v>5</v>
      </c>
      <c r="D45" s="24">
        <f>IFERROR(INDEX(Tableau1[],tableau!$AA36,COLUMNS(tableau!$R$3:$W36)),"")</f>
        <v>1</v>
      </c>
      <c r="E45" s="24" t="str">
        <f>IFERROR(INDEX(Tableau1[],tableau!$AA36,COLUMNS(tableau!$R$3:$X36)),"")</f>
        <v>85x16x77</v>
      </c>
      <c r="F45" s="24">
        <f>IFERROR(INDEX(Tableau1[],tableau!$AA36,COLUMNS(tableau!$R$3:$Y36)),"")</f>
        <v>78</v>
      </c>
      <c r="G45" s="24">
        <f>IFERROR(INDEX(Tableau1[],tableau!$AA36,COLUMNS(tableau!$R$3:$Z36)),"")</f>
        <v>6</v>
      </c>
      <c r="H45" s="24">
        <f>IFERROR(INDEX(Tableau1[],tableau!$AA36,COLUMNS(tableau!$R$3:$AA36)),"")</f>
        <v>90</v>
      </c>
      <c r="I45" s="24">
        <f>IFERROR(INDEX(Tableau1[],tableau!$AA36,COLUMNS(tableau!$R$2:$AB36)),"")</f>
        <v>7020</v>
      </c>
      <c r="J45" s="24" t="str">
        <f>IFERROR(INDEX(Tableau1[],tableau!$AA36,COLUMNS(tableau!$R$2:$AC36)),"")</f>
        <v>Croisé</v>
      </c>
      <c r="K45" s="24" t="str">
        <f>IFERROR(INDEX(Tableau1[],tableau!$AA36,COLUMNS(tableau!$R$2:$AE36)),"")</f>
        <v>PER</v>
      </c>
      <c r="L45" s="24" t="str">
        <f>IFERROR(INDEX(Tableau1[],tableau!$AA36,COLUMNS(tableau!$R$2:$AF36)),"")</f>
        <v>800x1200</v>
      </c>
      <c r="M45" s="3"/>
    </row>
    <row r="46" spans="1:13" x14ac:dyDescent="0.25">
      <c r="A46" s="24">
        <f>IFERROR(INDEX(Tableau1[],tableau!$AA37,COLUMNS(tableau!$R$3:$R37)),"")</f>
        <v>115</v>
      </c>
      <c r="B46" s="24" t="str">
        <f>IFERROR(INDEX(Tableau1[],tableau!$AA37,COLUMNS(tableau!$R$3:$T37)),"")</f>
        <v>67CAM4800</v>
      </c>
      <c r="C46" s="24">
        <f>IFERROR(INDEX(Tableau1[],tableau!$AA37,COLUMNS(tableau!$R$3:$U37)),"")</f>
        <v>30</v>
      </c>
      <c r="D46" s="24">
        <f>IFERROR(INDEX(Tableau1[],tableau!$AA37,COLUMNS(tableau!$R$3:$W37)),"")</f>
        <v>3</v>
      </c>
      <c r="E46" s="24" t="str">
        <f>IFERROR(INDEX(Tableau1[],tableau!$AA37,COLUMNS(tableau!$R$3:$X37)),"")</f>
        <v>78x45x190</v>
      </c>
      <c r="F46" s="24">
        <f>IFERROR(INDEX(Tableau1[],tableau!$AA37,COLUMNS(tableau!$R$3:$Y37)),"")</f>
        <v>36</v>
      </c>
      <c r="G46" s="24">
        <f>IFERROR(INDEX(Tableau1[],tableau!$AA37,COLUMNS(tableau!$R$3:$Z37)),"")</f>
        <v>4</v>
      </c>
      <c r="H46" s="24">
        <f>IFERROR(INDEX(Tableau1[],tableau!$AA37,COLUMNS(tableau!$R$3:$AA37)),"")</f>
        <v>24</v>
      </c>
      <c r="I46" s="24">
        <f>IFERROR(INDEX(Tableau1[],tableau!$AA37,COLUMNS(tableau!$R$2:$AB37)),"")</f>
        <v>864</v>
      </c>
      <c r="J46" s="24" t="str">
        <f>IFERROR(INDEX(Tableau1[],tableau!$AA37,COLUMNS(tableau!$R$2:$AC37)),"")</f>
        <v>Colonnaire</v>
      </c>
      <c r="K46" s="24" t="str">
        <f>IFERROR(INDEX(Tableau1[],tableau!$AA37,COLUMNS(tableau!$R$2:$AE37)),"")</f>
        <v>PER</v>
      </c>
      <c r="L46" s="24" t="str">
        <f>IFERROR(INDEX(Tableau1[],tableau!$AA37,COLUMNS(tableau!$R$2:$AF37)),"")</f>
        <v>800x1200</v>
      </c>
      <c r="M46" s="3"/>
    </row>
    <row r="47" spans="1:13" x14ac:dyDescent="0.25">
      <c r="A47" s="24">
        <f>IFERROR(INDEX(Tableau1[],tableau!$AA38,COLUMNS(tableau!$R$3:$R38)),"")</f>
        <v>118</v>
      </c>
      <c r="B47" s="24" t="str">
        <f>IFERROR(INDEX(Tableau1[],tableau!$AA38,COLUMNS(tableau!$R$3:$T38)),"")</f>
        <v>67CAM3500</v>
      </c>
      <c r="C47" s="24">
        <f>IFERROR(INDEX(Tableau1[],tableau!$AA38,COLUMNS(tableau!$R$3:$U38)),"")</f>
        <v>40</v>
      </c>
      <c r="D47" s="24">
        <f>IFERROR(INDEX(Tableau1[],tableau!$AA38,COLUMNS(tableau!$R$3:$W38)),"")</f>
        <v>4</v>
      </c>
      <c r="E47" s="24" t="str">
        <f>IFERROR(INDEX(Tableau1[],tableau!$AA38,COLUMNS(tableau!$R$3:$X38)),"")</f>
        <v>85x54x153</v>
      </c>
      <c r="F47" s="24">
        <f>IFERROR(INDEX(Tableau1[],tableau!$AA38,COLUMNS(tableau!$R$3:$Y38)),"")</f>
        <v>24</v>
      </c>
      <c r="G47" s="24">
        <f>IFERROR(INDEX(Tableau1[],tableau!$AA38,COLUMNS(tableau!$R$3:$Z38)),"")</f>
        <v>4</v>
      </c>
      <c r="H47" s="24">
        <f>IFERROR(INDEX(Tableau1[],tableau!$AA38,COLUMNS(tableau!$R$3:$AA38)),"")</f>
        <v>60</v>
      </c>
      <c r="I47" s="24">
        <f>IFERROR(INDEX(Tableau1[],tableau!$AA38,COLUMNS(tableau!$R$2:$AB38)),"")</f>
        <v>1440</v>
      </c>
      <c r="J47" s="24" t="str">
        <f>IFERROR(INDEX(Tableau1[],tableau!$AA38,COLUMNS(tableau!$R$2:$AC38)),"")</f>
        <v>Croisé</v>
      </c>
      <c r="K47" s="24" t="str">
        <f>IFERROR(INDEX(Tableau1[],tableau!$AA38,COLUMNS(tableau!$R$2:$AE38)),"")</f>
        <v>PER</v>
      </c>
      <c r="L47" s="24" t="str">
        <f>IFERROR(INDEX(Tableau1[],tableau!$AA38,COLUMNS(tableau!$R$2:$AF38)),"")</f>
        <v>800x1200</v>
      </c>
      <c r="M47" s="3"/>
    </row>
    <row r="48" spans="1:13" x14ac:dyDescent="0.25">
      <c r="A48" s="24">
        <f>IFERROR(INDEX(Tableau1[],tableau!$AA39,COLUMNS(tableau!$R$3:$R39)),"")</f>
        <v>121</v>
      </c>
      <c r="B48" s="24" t="str">
        <f>IFERROR(INDEX(Tableau1[],tableau!$AA39,COLUMNS(tableau!$R$3:$T39)),"")</f>
        <v>67CAM4800</v>
      </c>
      <c r="C48" s="24">
        <f>IFERROR(INDEX(Tableau1[],tableau!$AA39,COLUMNS(tableau!$R$3:$U39)),"")</f>
        <v>60</v>
      </c>
      <c r="D48" s="24">
        <f>IFERROR(INDEX(Tableau1[],tableau!$AA39,COLUMNS(tableau!$R$3:$W39)),"")</f>
        <v>6</v>
      </c>
      <c r="E48" s="24" t="str">
        <f>IFERROR(INDEX(Tableau1[],tableau!$AA39,COLUMNS(tableau!$R$3:$X39)),"")</f>
        <v>96x92x190</v>
      </c>
      <c r="F48" s="24">
        <f>IFERROR(INDEX(Tableau1[],tableau!$AA39,COLUMNS(tableau!$R$3:$Y39)),"")</f>
        <v>15</v>
      </c>
      <c r="G48" s="24">
        <f>IFERROR(INDEX(Tableau1[],tableau!$AA39,COLUMNS(tableau!$R$3:$Z39)),"")</f>
        <v>4</v>
      </c>
      <c r="H48" s="24">
        <f>IFERROR(INDEX(Tableau1[],tableau!$AA39,COLUMNS(tableau!$R$3:$AA39)),"")</f>
        <v>60</v>
      </c>
      <c r="I48" s="24">
        <f>IFERROR(INDEX(Tableau1[],tableau!$AA39,COLUMNS(tableau!$R$2:$AB39)),"")</f>
        <v>900</v>
      </c>
      <c r="J48" s="24" t="str">
        <f>IFERROR(INDEX(Tableau1[],tableau!$AA39,COLUMNS(tableau!$R$2:$AC39)),"")</f>
        <v>Colonnaire</v>
      </c>
      <c r="K48" s="24" t="str">
        <f>IFERROR(INDEX(Tableau1[],tableau!$AA39,COLUMNS(tableau!$R$2:$AE39)),"")</f>
        <v>PER</v>
      </c>
      <c r="L48" s="24" t="str">
        <f>IFERROR(INDEX(Tableau1[],tableau!$AA39,COLUMNS(tableau!$R$2:$AF39)),"")</f>
        <v>800x1200</v>
      </c>
      <c r="M48" s="3"/>
    </row>
    <row r="49" spans="1:13" x14ac:dyDescent="0.25">
      <c r="A49" s="24">
        <f>IFERROR(INDEX(Tableau1[],tableau!$AA40,COLUMNS(tableau!$R$3:$R40)),"")</f>
        <v>123</v>
      </c>
      <c r="B49" s="24" t="str">
        <f>IFERROR(INDEX(Tableau1[],tableau!$AA40,COLUMNS(tableau!$R$3:$T40)),"")</f>
        <v>67CAM5001/C</v>
      </c>
      <c r="C49" s="24">
        <f>IFERROR(INDEX(Tableau1[],tableau!$AA40,COLUMNS(tableau!$R$3:$U40)),"")</f>
        <v>30</v>
      </c>
      <c r="D49" s="24">
        <f>IFERROR(INDEX(Tableau1[],tableau!$AA40,COLUMNS(tableau!$R$3:$W40)),"")</f>
        <v>3</v>
      </c>
      <c r="E49" s="24" t="str">
        <f>IFERROR(INDEX(Tableau1[],tableau!$AA40,COLUMNS(tableau!$R$3:$X40)),"")</f>
        <v>85x41x153</v>
      </c>
      <c r="F49" s="24">
        <f>IFERROR(INDEX(Tableau1[],tableau!$AA40,COLUMNS(tableau!$R$3:$Y40)),"")</f>
        <v>15</v>
      </c>
      <c r="G49" s="24">
        <f>IFERROR(INDEX(Tableau1[],tableau!$AA40,COLUMNS(tableau!$R$3:$Z40)),"")</f>
        <v>6</v>
      </c>
      <c r="H49" s="24">
        <f>IFERROR(INDEX(Tableau1[],tableau!$AA40,COLUMNS(tableau!$R$3:$AA40)),"")</f>
        <v>90</v>
      </c>
      <c r="I49" s="24">
        <f>IFERROR(INDEX(Tableau1[],tableau!$AA40,COLUMNS(tableau!$R$2:$AB40)),"")</f>
        <v>1350</v>
      </c>
      <c r="J49" s="24" t="str">
        <f>IFERROR(INDEX(Tableau1[],tableau!$AA40,COLUMNS(tableau!$R$2:$AC40)),"")</f>
        <v>Colonnaire</v>
      </c>
      <c r="K49" s="24" t="str">
        <f>IFERROR(INDEX(Tableau1[],tableau!$AA40,COLUMNS(tableau!$R$2:$AE40)),"")</f>
        <v>EUR</v>
      </c>
      <c r="L49" s="24" t="str">
        <f>IFERROR(INDEX(Tableau1[],tableau!$AA40,COLUMNS(tableau!$R$2:$AF40)),"")</f>
        <v>800x1200</v>
      </c>
      <c r="M49" s="3"/>
    </row>
    <row r="50" spans="1:13" x14ac:dyDescent="0.25">
      <c r="A50" s="24">
        <f>IFERROR(INDEX(Tableau1[],tableau!$AA41,COLUMNS(tableau!$R$3:$R41)),"")</f>
        <v>126</v>
      </c>
      <c r="B50" s="24" t="str">
        <f>IFERROR(INDEX(Tableau1[],tableau!$AA41,COLUMNS(tableau!$R$3:$T41)),"")</f>
        <v>67CAM2429</v>
      </c>
      <c r="C50" s="24">
        <f>IFERROR(INDEX(Tableau1[],tableau!$AA41,COLUMNS(tableau!$R$3:$U41)),"")</f>
        <v>30</v>
      </c>
      <c r="D50" s="24">
        <f>IFERROR(INDEX(Tableau1[],tableau!$AA41,COLUMNS(tableau!$R$3:$W41)),"")</f>
        <v>3</v>
      </c>
      <c r="E50" s="24" t="str">
        <f>IFERROR(INDEX(Tableau1[],tableau!$AA41,COLUMNS(tableau!$R$3:$X41)),"")</f>
        <v>75x45x185</v>
      </c>
      <c r="F50" s="24">
        <f>IFERROR(INDEX(Tableau1[],tableau!$AA41,COLUMNS(tableau!$R$3:$Y41)),"")</f>
        <v>30</v>
      </c>
      <c r="G50" s="24">
        <f>IFERROR(INDEX(Tableau1[],tableau!$AA41,COLUMNS(tableau!$R$3:$Z41)),"")</f>
        <v>5</v>
      </c>
      <c r="H50" s="24">
        <f>IFERROR(INDEX(Tableau1[],tableau!$AA41,COLUMNS(tableau!$R$3:$AA41)),"")</f>
        <v>40</v>
      </c>
      <c r="I50" s="24">
        <f>IFERROR(INDEX(Tableau1[],tableau!$AA41,COLUMNS(tableau!$R$2:$AB41)),"")</f>
        <v>1200</v>
      </c>
      <c r="J50" s="24" t="str">
        <f>IFERROR(INDEX(Tableau1[],tableau!$AA41,COLUMNS(tableau!$R$2:$AC41)),"")</f>
        <v>Colonnaire</v>
      </c>
      <c r="K50" s="24" t="str">
        <f>IFERROR(INDEX(Tableau1[],tableau!$AA41,COLUMNS(tableau!$R$2:$AE41)),"")</f>
        <v>PER</v>
      </c>
      <c r="L50" s="24" t="str">
        <f>IFERROR(INDEX(Tableau1[],tableau!$AA41,COLUMNS(tableau!$R$2:$AF41)),"")</f>
        <v>800x1200</v>
      </c>
      <c r="M50" s="3"/>
    </row>
    <row r="51" spans="1:13" x14ac:dyDescent="0.25">
      <c r="A51" s="24">
        <f>IFERROR(INDEX(Tableau1[],tableau!$AA42,COLUMNS(tableau!$R$3:$R42)),"")</f>
        <v>129</v>
      </c>
      <c r="B51" s="24" t="str">
        <f>IFERROR(INDEX(Tableau1[],tableau!$AA42,COLUMNS(tableau!$R$3:$T42)),"")</f>
        <v>67CAM2429</v>
      </c>
      <c r="C51" s="24">
        <f>IFERROR(INDEX(Tableau1[],tableau!$AA42,COLUMNS(tableau!$R$3:$U42)),"")</f>
        <v>60</v>
      </c>
      <c r="D51" s="24">
        <f>IFERROR(INDEX(Tableau1[],tableau!$AA42,COLUMNS(tableau!$R$3:$W42)),"")</f>
        <v>6</v>
      </c>
      <c r="E51" s="24" t="str">
        <f>IFERROR(INDEX(Tableau1[],tableau!$AA42,COLUMNS(tableau!$R$3:$X42)),"")</f>
        <v>75x83.5x190</v>
      </c>
      <c r="F51" s="24">
        <f>IFERROR(INDEX(Tableau1[],tableau!$AA42,COLUMNS(tableau!$R$3:$Y42)),"")</f>
        <v>15</v>
      </c>
      <c r="G51" s="24">
        <f>IFERROR(INDEX(Tableau1[],tableau!$AA42,COLUMNS(tableau!$R$3:$Z42)),"")</f>
        <v>5</v>
      </c>
      <c r="H51" s="24">
        <f>IFERROR(INDEX(Tableau1[],tableau!$AA42,COLUMNS(tableau!$R$3:$AA42)),"")</f>
        <v>40</v>
      </c>
      <c r="I51" s="24">
        <f>IFERROR(INDEX(Tableau1[],tableau!$AA42,COLUMNS(tableau!$R$2:$AB42)),"")</f>
        <v>600</v>
      </c>
      <c r="J51" s="24" t="str">
        <f>IFERROR(INDEX(Tableau1[],tableau!$AA42,COLUMNS(tableau!$R$2:$AC42)),"")</f>
        <v>Colonnaire</v>
      </c>
      <c r="K51" s="24" t="str">
        <f>IFERROR(INDEX(Tableau1[],tableau!$AA42,COLUMNS(tableau!$R$2:$AE42)),"")</f>
        <v>PER</v>
      </c>
      <c r="L51" s="24" t="str">
        <f>IFERROR(INDEX(Tableau1[],tableau!$AA42,COLUMNS(tableau!$R$2:$AF42)),"")</f>
        <v>800x1200</v>
      </c>
      <c r="M51" s="3"/>
    </row>
    <row r="52" spans="1:13" x14ac:dyDescent="0.25">
      <c r="A52" s="24">
        <f>IFERROR(INDEX(Tableau1[],tableau!$AA43,COLUMNS(tableau!$R$3:$R43)),"")</f>
        <v>130</v>
      </c>
      <c r="B52" s="24" t="str">
        <f>IFERROR(INDEX(Tableau1[],tableau!$AA43,COLUMNS(tableau!$R$3:$T43)),"")</f>
        <v>67CAM3500</v>
      </c>
      <c r="C52" s="24">
        <f>IFERROR(INDEX(Tableau1[],tableau!$AA43,COLUMNS(tableau!$R$3:$U43)),"")</f>
        <v>20</v>
      </c>
      <c r="D52" s="24">
        <f>IFERROR(INDEX(Tableau1[],tableau!$AA43,COLUMNS(tableau!$R$3:$W43)),"")</f>
        <v>2</v>
      </c>
      <c r="E52" s="24" t="str">
        <f>IFERROR(INDEX(Tableau1[],tableau!$AA43,COLUMNS(tableau!$R$3:$X43)),"")</f>
        <v>62.5x28.5x154.5</v>
      </c>
      <c r="F52" s="24">
        <f>IFERROR(INDEX(Tableau1[],tableau!$AA43,COLUMNS(tableau!$R$3:$Y43)),"")</f>
        <v>56</v>
      </c>
      <c r="G52" s="24">
        <f>IFERROR(INDEX(Tableau1[],tableau!$AA43,COLUMNS(tableau!$R$3:$Z43)),"")</f>
        <v>3</v>
      </c>
      <c r="H52" s="24">
        <f>IFERROR(INDEX(Tableau1[],tableau!$AA43,COLUMNS(tableau!$R$3:$AA43)),"")</f>
        <v>45</v>
      </c>
      <c r="I52" s="24">
        <f>IFERROR(INDEX(Tableau1[],tableau!$AA43,COLUMNS(tableau!$R$2:$AB43)),"")</f>
        <v>2520</v>
      </c>
      <c r="J52" s="24" t="str">
        <f>IFERROR(INDEX(Tableau1[],tableau!$AA43,COLUMNS(tableau!$R$2:$AC43)),"")</f>
        <v>Croisé</v>
      </c>
      <c r="K52" s="24" t="str">
        <f>IFERROR(INDEX(Tableau1[],tableau!$AA43,COLUMNS(tableau!$R$2:$AE43)),"")</f>
        <v>EUR</v>
      </c>
      <c r="L52" s="24" t="str">
        <f>IFERROR(INDEX(Tableau1[],tableau!$AA43,COLUMNS(tableau!$R$2:$AF43)),"")</f>
        <v>800x1200</v>
      </c>
      <c r="M52" s="3"/>
    </row>
    <row r="53" spans="1:13" x14ac:dyDescent="0.25">
      <c r="A53" s="24">
        <f>IFERROR(INDEX(Tableau1[],tableau!$AA44,COLUMNS(tableau!$R$3:$R44)),"")</f>
        <v>133</v>
      </c>
      <c r="B53" s="24" t="str">
        <f>IFERROR(INDEX(Tableau1[],tableau!$AA44,COLUMNS(tableau!$R$3:$T44)),"")</f>
        <v>67CAM3500</v>
      </c>
      <c r="C53" s="24">
        <f>IFERROR(INDEX(Tableau1[],tableau!$AA44,COLUMNS(tableau!$R$3:$U44)),"")</f>
        <v>100</v>
      </c>
      <c r="D53" s="24">
        <f>IFERROR(INDEX(Tableau1[],tableau!$AA44,COLUMNS(tableau!$R$3:$W44)),"")</f>
        <v>10</v>
      </c>
      <c r="E53" s="24" t="str">
        <f>IFERROR(INDEX(Tableau1[],tableau!$AA44,COLUMNS(tableau!$R$3:$X44)),"")</f>
        <v>151.5x126.5x62.5</v>
      </c>
      <c r="F53" s="24">
        <f>IFERROR(INDEX(Tableau1[],tableau!$AA44,COLUMNS(tableau!$R$3:$Y44)),"")</f>
        <v>12</v>
      </c>
      <c r="G53" s="24">
        <f>IFERROR(INDEX(Tableau1[],tableau!$AA44,COLUMNS(tableau!$R$3:$Z44)),"")</f>
        <v>3</v>
      </c>
      <c r="H53" s="24">
        <f>IFERROR(INDEX(Tableau1[],tableau!$AA44,COLUMNS(tableau!$R$3:$AA44)),"")</f>
        <v>45</v>
      </c>
      <c r="I53" s="24">
        <f>IFERROR(INDEX(Tableau1[],tableau!$AA44,COLUMNS(tableau!$R$2:$AB44)),"")</f>
        <v>540</v>
      </c>
      <c r="J53" s="24" t="str">
        <f>IFERROR(INDEX(Tableau1[],tableau!$AA44,COLUMNS(tableau!$R$2:$AC44)),"")</f>
        <v>Croisé</v>
      </c>
      <c r="K53" s="24" t="str">
        <f>IFERROR(INDEX(Tableau1[],tableau!$AA44,COLUMNS(tableau!$R$2:$AE44)),"")</f>
        <v>EUR</v>
      </c>
      <c r="L53" s="24" t="str">
        <f>IFERROR(INDEX(Tableau1[],tableau!$AA44,COLUMNS(tableau!$R$2:$AF44)),"")</f>
        <v>800x1200</v>
      </c>
      <c r="M53" s="3"/>
    </row>
    <row r="54" spans="1:13" x14ac:dyDescent="0.25">
      <c r="A54" s="24">
        <f>IFERROR(INDEX(Tableau1[],tableau!$AA45,COLUMNS(tableau!$R$3:$R45)),"")</f>
        <v>134</v>
      </c>
      <c r="B54" s="24" t="str">
        <f>IFERROR(INDEX(Tableau1[],tableau!$AA45,COLUMNS(tableau!$R$3:$T45)),"")</f>
        <v>67CAM2429</v>
      </c>
      <c r="C54" s="24">
        <f>IFERROR(INDEX(Tableau1[],tableau!$AA45,COLUMNS(tableau!$R$3:$U45)),"")</f>
        <v>20</v>
      </c>
      <c r="D54" s="24">
        <f>IFERROR(INDEX(Tableau1[],tableau!$AA45,COLUMNS(tableau!$R$3:$W45)),"")</f>
        <v>2</v>
      </c>
      <c r="E54" s="24" t="str">
        <f>IFERROR(INDEX(Tableau1[],tableau!$AA45,COLUMNS(tableau!$R$3:$X45)),"")</f>
        <v>75x30x185</v>
      </c>
      <c r="F54" s="24">
        <f>IFERROR(INDEX(Tableau1[],tableau!$AA45,COLUMNS(tableau!$R$3:$Y45)),"")</f>
        <v>45</v>
      </c>
      <c r="G54" s="24">
        <f>IFERROR(INDEX(Tableau1[],tableau!$AA45,COLUMNS(tableau!$R$3:$Z45)),"")</f>
        <v>5</v>
      </c>
      <c r="H54" s="24">
        <f>IFERROR(INDEX(Tableau1[],tableau!$AA45,COLUMNS(tableau!$R$3:$AA45)),"")</f>
        <v>40</v>
      </c>
      <c r="I54" s="24">
        <f>IFERROR(INDEX(Tableau1[],tableau!$AA45,COLUMNS(tableau!$R$2:$AB45)),"")</f>
        <v>1800</v>
      </c>
      <c r="J54" s="24" t="str">
        <f>IFERROR(INDEX(Tableau1[],tableau!$AA45,COLUMNS(tableau!$R$2:$AC45)),"")</f>
        <v>Colonnaire</v>
      </c>
      <c r="K54" s="24" t="str">
        <f>IFERROR(INDEX(Tableau1[],tableau!$AA45,COLUMNS(tableau!$R$2:$AE45)),"")</f>
        <v>PER</v>
      </c>
      <c r="L54" s="24" t="str">
        <f>IFERROR(INDEX(Tableau1[],tableau!$AA45,COLUMNS(tableau!$R$2:$AF45)),"")</f>
        <v>800x1200</v>
      </c>
      <c r="M54" s="3"/>
    </row>
    <row r="55" spans="1:13" x14ac:dyDescent="0.25">
      <c r="A55" s="24">
        <f>IFERROR(INDEX(Tableau1[],tableau!$AA46,COLUMNS(tableau!$R$3:$R46)),"")</f>
        <v>135</v>
      </c>
      <c r="B55" s="24" t="str">
        <f>IFERROR(INDEX(Tableau1[],tableau!$AA46,COLUMNS(tableau!$R$3:$T46)),"")</f>
        <v>67CAM5000</v>
      </c>
      <c r="C55" s="24">
        <f>IFERROR(INDEX(Tableau1[],tableau!$AA46,COLUMNS(tableau!$R$3:$U46)),"")</f>
        <v>20</v>
      </c>
      <c r="D55" s="24">
        <f>IFERROR(INDEX(Tableau1[],tableau!$AA46,COLUMNS(tableau!$R$3:$W46)),"")</f>
        <v>2</v>
      </c>
      <c r="E55" s="24" t="str">
        <f>IFERROR(INDEX(Tableau1[],tableau!$AA46,COLUMNS(tableau!$R$3:$X46)),"")</f>
        <v>85x29x153</v>
      </c>
      <c r="F55" s="24">
        <f>IFERROR(INDEX(Tableau1[],tableau!$AA46,COLUMNS(tableau!$R$3:$Y46)),"")</f>
        <v>21</v>
      </c>
      <c r="G55" s="24">
        <f>IFERROR(INDEX(Tableau1[],tableau!$AA46,COLUMNS(tableau!$R$3:$Z46)),"")</f>
        <v>7</v>
      </c>
      <c r="H55" s="24">
        <f>IFERROR(INDEX(Tableau1[],tableau!$AA46,COLUMNS(tableau!$R$3:$AA46)),"")</f>
        <v>105</v>
      </c>
      <c r="I55" s="24">
        <f>IFERROR(INDEX(Tableau1[],tableau!$AA46,COLUMNS(tableau!$R$2:$AB46)),"")</f>
        <v>2205</v>
      </c>
      <c r="J55" s="24" t="str">
        <f>IFERROR(INDEX(Tableau1[],tableau!$AA46,COLUMNS(tableau!$R$2:$AC46)),"")</f>
        <v>Croisé</v>
      </c>
      <c r="K55" s="24" t="str">
        <f>IFERROR(INDEX(Tableau1[],tableau!$AA46,COLUMNS(tableau!$R$2:$AE46)),"")</f>
        <v>EUR</v>
      </c>
      <c r="L55" s="24" t="str">
        <f>IFERROR(INDEX(Tableau1[],tableau!$AA46,COLUMNS(tableau!$R$2:$AF46)),"")</f>
        <v>800x1200</v>
      </c>
      <c r="M55" s="3"/>
    </row>
    <row r="56" spans="1:13" x14ac:dyDescent="0.25">
      <c r="A56" s="24">
        <f>IFERROR(INDEX(Tableau1[],tableau!$AA47,COLUMNS(tableau!$R$3:$R47)),"")</f>
        <v>136</v>
      </c>
      <c r="B56" s="24" t="str">
        <f>IFERROR(INDEX(Tableau1[],tableau!$AA47,COLUMNS(tableau!$R$3:$T47)),"")</f>
        <v>67CAM4800</v>
      </c>
      <c r="C56" s="24">
        <f>IFERROR(INDEX(Tableau1[],tableau!$AA47,COLUMNS(tableau!$R$3:$U47)),"")</f>
        <v>20</v>
      </c>
      <c r="D56" s="24">
        <f>IFERROR(INDEX(Tableau1[],tableau!$AA47,COLUMNS(tableau!$R$3:$W47)),"")</f>
        <v>2</v>
      </c>
      <c r="E56" s="24" t="str">
        <f>IFERROR(INDEX(Tableau1[],tableau!$AA47,COLUMNS(tableau!$R$3:$X47)),"")</f>
        <v>96x35x190</v>
      </c>
      <c r="F56" s="24">
        <f>IFERROR(INDEX(Tableau1[],tableau!$AA47,COLUMNS(tableau!$R$3:$Y47)),"")</f>
        <v>40</v>
      </c>
      <c r="G56" s="24">
        <f>IFERROR(INDEX(Tableau1[],tableau!$AA47,COLUMNS(tableau!$R$3:$Z47)),"")</f>
        <v>4</v>
      </c>
      <c r="H56" s="24">
        <f>IFERROR(INDEX(Tableau1[],tableau!$AA47,COLUMNS(tableau!$R$3:$AA47)),"")</f>
        <v>24</v>
      </c>
      <c r="I56" s="24">
        <f>IFERROR(INDEX(Tableau1[],tableau!$AA47,COLUMNS(tableau!$R$2:$AB47)),"")</f>
        <v>960</v>
      </c>
      <c r="J56" s="24" t="str">
        <f>IFERROR(INDEX(Tableau1[],tableau!$AA47,COLUMNS(tableau!$R$2:$AC47)),"")</f>
        <v>Colonnaire</v>
      </c>
      <c r="K56" s="24" t="str">
        <f>IFERROR(INDEX(Tableau1[],tableau!$AA47,COLUMNS(tableau!$R$2:$AE47)),"")</f>
        <v>PER</v>
      </c>
      <c r="L56" s="24" t="str">
        <f>IFERROR(INDEX(Tableau1[],tableau!$AA47,COLUMNS(tableau!$R$2:$AF47)),"")</f>
        <v>800x1200</v>
      </c>
      <c r="M56" s="3"/>
    </row>
    <row r="57" spans="1:13" x14ac:dyDescent="0.25">
      <c r="A57" s="24">
        <f>IFERROR(INDEX(Tableau1[],tableau!$AA48,COLUMNS(tableau!$R$3:$R48)),"")</f>
        <v>137</v>
      </c>
      <c r="B57" s="24" t="str">
        <f>IFERROR(INDEX(Tableau1[],tableau!$AA48,COLUMNS(tableau!$R$3:$T48)),"")</f>
        <v>67CAM2431</v>
      </c>
      <c r="C57" s="24">
        <f>IFERROR(INDEX(Tableau1[],tableau!$AA48,COLUMNS(tableau!$R$3:$U48)),"")</f>
        <v>20</v>
      </c>
      <c r="D57" s="24">
        <f>IFERROR(INDEX(Tableau1[],tableau!$AA48,COLUMNS(tableau!$R$3:$W48)),"")</f>
        <v>2</v>
      </c>
      <c r="E57" s="24" t="str">
        <f>IFERROR(INDEX(Tableau1[],tableau!$AA48,COLUMNS(tableau!$R$3:$X48)),"")</f>
        <v>75,5x24x173</v>
      </c>
      <c r="F57" s="24">
        <f>IFERROR(INDEX(Tableau1[],tableau!$AA48,COLUMNS(tableau!$R$3:$Y48)),"")</f>
        <v>55</v>
      </c>
      <c r="G57" s="24">
        <f>IFERROR(INDEX(Tableau1[],tableau!$AA48,COLUMNS(tableau!$R$3:$Z48)),"")</f>
        <v>6</v>
      </c>
      <c r="H57" s="24">
        <f>IFERROR(INDEX(Tableau1[],tableau!$AA48,COLUMNS(tableau!$R$3:$AA48)),"")</f>
        <v>48</v>
      </c>
      <c r="I57" s="24">
        <f>IFERROR(INDEX(Tableau1[],tableau!$AA48,COLUMNS(tableau!$R$2:$AB48)),"")</f>
        <v>2640</v>
      </c>
      <c r="J57" s="24" t="str">
        <f>IFERROR(INDEX(Tableau1[],tableau!$AA48,COLUMNS(tableau!$R$2:$AC48)),"")</f>
        <v>Colonnaire</v>
      </c>
      <c r="K57" s="24" t="str">
        <f>IFERROR(INDEX(Tableau1[],tableau!$AA48,COLUMNS(tableau!$R$2:$AE48)),"")</f>
        <v>PER</v>
      </c>
      <c r="L57" s="24" t="str">
        <f>IFERROR(INDEX(Tableau1[],tableau!$AA48,COLUMNS(tableau!$R$2:$AF48)),"")</f>
        <v>800x1200</v>
      </c>
      <c r="M57" s="3"/>
    </row>
    <row r="58" spans="1:13" x14ac:dyDescent="0.25">
      <c r="A58" s="24">
        <f>IFERROR(INDEX(Tableau1[],tableau!$AA49,COLUMNS(tableau!$R$3:$R49)),"")</f>
        <v>143</v>
      </c>
      <c r="B58" s="24" t="str">
        <f>IFERROR(INDEX(Tableau1[],tableau!$AA49,COLUMNS(tableau!$R$3:$T49)),"")</f>
        <v>67CAM5003/C</v>
      </c>
      <c r="C58" s="24">
        <f>IFERROR(INDEX(Tableau1[],tableau!$AA49,COLUMNS(tableau!$R$3:$U49)),"")</f>
        <v>40</v>
      </c>
      <c r="D58" s="24">
        <f>IFERROR(INDEX(Tableau1[],tableau!$AA49,COLUMNS(tableau!$R$3:$W49)),"")</f>
        <v>4</v>
      </c>
      <c r="E58" s="24" t="str">
        <f>IFERROR(INDEX(Tableau1[],tableau!$AA49,COLUMNS(tableau!$R$3:$X49)),"")</f>
        <v>85x54x153</v>
      </c>
      <c r="F58" s="24">
        <f>IFERROR(INDEX(Tableau1[],tableau!$AA49,COLUMNS(tableau!$R$3:$Y49)),"")</f>
        <v>12</v>
      </c>
      <c r="G58" s="24">
        <f>IFERROR(INDEX(Tableau1[],tableau!$AA49,COLUMNS(tableau!$R$3:$Z49)),"")</f>
        <v>7</v>
      </c>
      <c r="H58" s="24">
        <f>IFERROR(INDEX(Tableau1[],tableau!$AA49,COLUMNS(tableau!$R$3:$AA49)),"")</f>
        <v>105</v>
      </c>
      <c r="I58" s="24">
        <f>IFERROR(INDEX(Tableau1[],tableau!$AA49,COLUMNS(tableau!$R$2:$AB49)),"")</f>
        <v>1260</v>
      </c>
      <c r="J58" s="24" t="str">
        <f>IFERROR(INDEX(Tableau1[],tableau!$AA49,COLUMNS(tableau!$R$2:$AC49)),"")</f>
        <v>Colonnaire</v>
      </c>
      <c r="K58" s="24" t="str">
        <f>IFERROR(INDEX(Tableau1[],tableau!$AA49,COLUMNS(tableau!$R$2:$AE49)),"")</f>
        <v>EUR</v>
      </c>
      <c r="L58" s="24" t="str">
        <f>IFERROR(INDEX(Tableau1[],tableau!$AA49,COLUMNS(tableau!$R$2:$AF49)),"")</f>
        <v>800x1200</v>
      </c>
      <c r="M58" s="3"/>
    </row>
    <row r="59" spans="1:13" x14ac:dyDescent="0.25">
      <c r="A59" s="24">
        <f>IFERROR(INDEX(Tableau1[],tableau!$AA50,COLUMNS(tableau!$R$3:$R50)),"")</f>
        <v>145</v>
      </c>
      <c r="B59" s="24" t="str">
        <f>IFERROR(INDEX(Tableau1[],tableau!$AA50,COLUMNS(tableau!$R$3:$T50)),"")</f>
        <v>67CAM4800</v>
      </c>
      <c r="C59" s="24">
        <f>IFERROR(INDEX(Tableau1[],tableau!$AA50,COLUMNS(tableau!$R$3:$U50)),"")</f>
        <v>10</v>
      </c>
      <c r="D59" s="24">
        <f>IFERROR(INDEX(Tableau1[],tableau!$AA50,COLUMNS(tableau!$R$3:$W50)),"")</f>
        <v>1</v>
      </c>
      <c r="E59" s="24" t="str">
        <f>IFERROR(INDEX(Tableau1[],tableau!$AA50,COLUMNS(tableau!$R$3:$X50)),"")</f>
        <v>vrac</v>
      </c>
      <c r="F59" s="24">
        <f>IFERROR(INDEX(Tableau1[],tableau!$AA50,COLUMNS(tableau!$R$3:$Y50)),"")</f>
        <v>294</v>
      </c>
      <c r="G59" s="24">
        <f>IFERROR(INDEX(Tableau1[],tableau!$AA50,COLUMNS(tableau!$R$3:$Z50)),"")</f>
        <v>5</v>
      </c>
      <c r="H59" s="24">
        <f>IFERROR(INDEX(Tableau1[],tableau!$AA50,COLUMNS(tableau!$R$3:$AA50)),"")</f>
        <v>30</v>
      </c>
      <c r="I59" s="24">
        <f>IFERROR(INDEX(Tableau1[],tableau!$AA50,COLUMNS(tableau!$R$2:$AB50)),"")</f>
        <v>8820</v>
      </c>
      <c r="J59" s="24" t="str">
        <f>IFERROR(INDEX(Tableau1[],tableau!$AA50,COLUMNS(tableau!$R$2:$AC50)),"")</f>
        <v>Colonnaire</v>
      </c>
      <c r="K59" s="24" t="str">
        <f>IFERROR(INDEX(Tableau1[],tableau!$AA50,COLUMNS(tableau!$R$2:$AE50)),"")</f>
        <v>PER</v>
      </c>
      <c r="L59" s="24" t="str">
        <f>IFERROR(INDEX(Tableau1[],tableau!$AA50,COLUMNS(tableau!$R$2:$AF50)),"")</f>
        <v>800x1200</v>
      </c>
      <c r="M59" s="3"/>
    </row>
    <row r="60" spans="1:13" x14ac:dyDescent="0.25">
      <c r="A60" s="24">
        <f>IFERROR(INDEX(Tableau1[],tableau!$AA51,COLUMNS(tableau!$R$3:$R51)),"")</f>
        <v>148</v>
      </c>
      <c r="B60" s="24" t="str">
        <f>IFERROR(INDEX(Tableau1[],tableau!$AA51,COLUMNS(tableau!$R$3:$T51)),"")</f>
        <v>67CAM4800</v>
      </c>
      <c r="C60" s="24">
        <f>IFERROR(INDEX(Tableau1[],tableau!$AA51,COLUMNS(tableau!$R$3:$U51)),"")</f>
        <v>10</v>
      </c>
      <c r="D60" s="24">
        <f>IFERROR(INDEX(Tableau1[],tableau!$AA51,COLUMNS(tableau!$R$3:$W51)),"")</f>
        <v>1</v>
      </c>
      <c r="E60" s="24" t="str">
        <f>IFERROR(INDEX(Tableau1[],tableau!$AA51,COLUMNS(tableau!$R$3:$X51)),"")</f>
        <v>vrac</v>
      </c>
      <c r="F60" s="24">
        <f>IFERROR(INDEX(Tableau1[],tableau!$AA51,COLUMNS(tableau!$R$3:$Y51)),"")</f>
        <v>180</v>
      </c>
      <c r="G60" s="24">
        <f>IFERROR(INDEX(Tableau1[],tableau!$AA51,COLUMNS(tableau!$R$3:$Z51)),"")</f>
        <v>5</v>
      </c>
      <c r="H60" s="24">
        <f>IFERROR(INDEX(Tableau1[],tableau!$AA51,COLUMNS(tableau!$R$3:$AA51)),"")</f>
        <v>36</v>
      </c>
      <c r="I60" s="24">
        <f>IFERROR(INDEX(Tableau1[],tableau!$AA51,COLUMNS(tableau!$R$2:$AB51)),"")</f>
        <v>6480</v>
      </c>
      <c r="J60" s="24" t="str">
        <f>IFERROR(INDEX(Tableau1[],tableau!$AA51,COLUMNS(tableau!$R$2:$AC51)),"")</f>
        <v>Colonnaire</v>
      </c>
      <c r="K60" s="24" t="str">
        <f>IFERROR(INDEX(Tableau1[],tableau!$AA51,COLUMNS(tableau!$R$2:$AE51)),"")</f>
        <v>PER</v>
      </c>
      <c r="L60" s="24" t="str">
        <f>IFERROR(INDEX(Tableau1[],tableau!$AA51,COLUMNS(tableau!$R$2:$AF51)),"")</f>
        <v>800x1200</v>
      </c>
      <c r="M60" s="3"/>
    </row>
    <row r="61" spans="1:13" x14ac:dyDescent="0.25">
      <c r="A61" s="24">
        <f>IFERROR(INDEX(Tableau1[],tableau!$AA52,COLUMNS(tableau!$R$3:$R52)),"")</f>
        <v>149</v>
      </c>
      <c r="B61" s="24" t="str">
        <f>IFERROR(INDEX(Tableau1[],tableau!$AA52,COLUMNS(tableau!$R$3:$T52)),"")</f>
        <v>67CAM4121</v>
      </c>
      <c r="C61" s="24">
        <f>IFERROR(INDEX(Tableau1[],tableau!$AA52,COLUMNS(tableau!$R$3:$U52)),"")</f>
        <v>18</v>
      </c>
      <c r="D61" s="24">
        <f>IFERROR(INDEX(Tableau1[],tableau!$AA52,COLUMNS(tableau!$R$3:$W52)),"")</f>
        <v>3</v>
      </c>
      <c r="E61" s="24" t="str">
        <f>IFERROR(INDEX(Tableau1[],tableau!$AA52,COLUMNS(tableau!$R$3:$X52)),"")</f>
        <v>80x45x113</v>
      </c>
      <c r="F61" s="24">
        <f>IFERROR(INDEX(Tableau1[],tableau!$AA52,COLUMNS(tableau!$R$3:$Y52)),"")</f>
        <v>40</v>
      </c>
      <c r="G61" s="24">
        <f>IFERROR(INDEX(Tableau1[],tableau!$AA52,COLUMNS(tableau!$R$3:$Z52)),"")</f>
        <v>4</v>
      </c>
      <c r="H61" s="24">
        <f>IFERROR(INDEX(Tableau1[],tableau!$AA52,COLUMNS(tableau!$R$3:$AA52)),"")</f>
        <v>36</v>
      </c>
      <c r="I61" s="24">
        <f>IFERROR(INDEX(Tableau1[],tableau!$AA52,COLUMNS(tableau!$R$2:$AB52)),"")</f>
        <v>1440</v>
      </c>
      <c r="J61" s="24" t="str">
        <f>IFERROR(INDEX(Tableau1[],tableau!$AA52,COLUMNS(tableau!$R$2:$AC52)),"")</f>
        <v>Croisé</v>
      </c>
      <c r="K61" s="24" t="str">
        <f>IFERROR(INDEX(Tableau1[],tableau!$AA52,COLUMNS(tableau!$R$2:$AE52)),"")</f>
        <v>PER</v>
      </c>
      <c r="L61" s="24" t="str">
        <f>IFERROR(INDEX(Tableau1[],tableau!$AA52,COLUMNS(tableau!$R$2:$AF52)),"")</f>
        <v>800x1200</v>
      </c>
      <c r="M61" s="3"/>
    </row>
    <row r="62" spans="1:13" x14ac:dyDescent="0.25">
      <c r="A62" s="24">
        <f>IFERROR(INDEX(Tableau1[],tableau!$AA53,COLUMNS(tableau!$R$3:$R53)),"")</f>
        <v>151</v>
      </c>
      <c r="B62" s="24" t="str">
        <f>IFERROR(INDEX(Tableau1[],tableau!$AA53,COLUMNS(tableau!$R$3:$T53)),"")</f>
        <v>67CAM4121</v>
      </c>
      <c r="C62" s="24">
        <f>IFERROR(INDEX(Tableau1[],tableau!$AA53,COLUMNS(tableau!$R$3:$U53)),"")</f>
        <v>30</v>
      </c>
      <c r="D62" s="24">
        <f>IFERROR(INDEX(Tableau1[],tableau!$AA53,COLUMNS(tableau!$R$3:$W53)),"")</f>
        <v>5</v>
      </c>
      <c r="E62" s="24" t="str">
        <f>IFERROR(INDEX(Tableau1[],tableau!$AA53,COLUMNS(tableau!$R$3:$X53)),"")</f>
        <v>80x70x113</v>
      </c>
      <c r="F62" s="24">
        <f>IFERROR(INDEX(Tableau1[],tableau!$AA53,COLUMNS(tableau!$R$3:$Y53)),"")</f>
        <v>24</v>
      </c>
      <c r="G62" s="24">
        <f>IFERROR(INDEX(Tableau1[],tableau!$AA53,COLUMNS(tableau!$R$3:$Z53)),"")</f>
        <v>4</v>
      </c>
      <c r="H62" s="24">
        <f>IFERROR(INDEX(Tableau1[],tableau!$AA53,COLUMNS(tableau!$R$3:$AA53)),"")</f>
        <v>36</v>
      </c>
      <c r="I62" s="24">
        <f>IFERROR(INDEX(Tableau1[],tableau!$AA53,COLUMNS(tableau!$R$2:$AB53)),"")</f>
        <v>864</v>
      </c>
      <c r="J62" s="24" t="str">
        <f>IFERROR(INDEX(Tableau1[],tableau!$AA53,COLUMNS(tableau!$R$2:$AC53)),"")</f>
        <v>Croisé</v>
      </c>
      <c r="K62" s="24" t="str">
        <f>IFERROR(INDEX(Tableau1[],tableau!$AA53,COLUMNS(tableau!$R$2:$AE53)),"")</f>
        <v>PER</v>
      </c>
      <c r="L62" s="24" t="str">
        <f>IFERROR(INDEX(Tableau1[],tableau!$AA53,COLUMNS(tableau!$R$2:$AF53)),"")</f>
        <v>800x1200</v>
      </c>
      <c r="M62" s="3"/>
    </row>
    <row r="63" spans="1:13" x14ac:dyDescent="0.25">
      <c r="A63" s="24">
        <f>IFERROR(INDEX(Tableau1[],tableau!$AA54,COLUMNS(tableau!$R$3:$R54)),"")</f>
        <v>154</v>
      </c>
      <c r="B63" s="24" t="str">
        <f>IFERROR(INDEX(Tableau1[],tableau!$AA54,COLUMNS(tableau!$R$3:$T54)),"")</f>
        <v>67CAM3500</v>
      </c>
      <c r="C63" s="24">
        <f>IFERROR(INDEX(Tableau1[],tableau!$AA54,COLUMNS(tableau!$R$3:$U54)),"")</f>
        <v>20</v>
      </c>
      <c r="D63" s="24">
        <f>IFERROR(INDEX(Tableau1[],tableau!$AA54,COLUMNS(tableau!$R$3:$W54)),"")</f>
        <v>2</v>
      </c>
      <c r="E63" s="24" t="str">
        <f>IFERROR(INDEX(Tableau1[],tableau!$AA54,COLUMNS(tableau!$R$3:$X54)),"")</f>
        <v>85x29x153</v>
      </c>
      <c r="F63" s="24">
        <f>IFERROR(INDEX(Tableau1[],tableau!$AA54,COLUMNS(tableau!$R$3:$Y54)),"")</f>
        <v>42</v>
      </c>
      <c r="G63" s="24">
        <f>IFERROR(INDEX(Tableau1[],tableau!$AA54,COLUMNS(tableau!$R$3:$Z54)),"")</f>
        <v>4</v>
      </c>
      <c r="H63" s="24">
        <f>IFERROR(INDEX(Tableau1[],tableau!$AA54,COLUMNS(tableau!$R$3:$AA54)),"")</f>
        <v>60</v>
      </c>
      <c r="I63" s="24">
        <f>IFERROR(INDEX(Tableau1[],tableau!$AA54,COLUMNS(tableau!$R$2:$AB54)),"")</f>
        <v>2520</v>
      </c>
      <c r="J63" s="24" t="str">
        <f>IFERROR(INDEX(Tableau1[],tableau!$AA54,COLUMNS(tableau!$R$2:$AC54)),"")</f>
        <v>Croisé</v>
      </c>
      <c r="K63" s="24" t="str">
        <f>IFERROR(INDEX(Tableau1[],tableau!$AA54,COLUMNS(tableau!$R$2:$AE54)),"")</f>
        <v>EUR</v>
      </c>
      <c r="L63" s="24" t="str">
        <f>IFERROR(INDEX(Tableau1[],tableau!$AA54,COLUMNS(tableau!$R$2:$AF54)),"")</f>
        <v>800x1200</v>
      </c>
      <c r="M63" s="3"/>
    </row>
    <row r="64" spans="1:13" x14ac:dyDescent="0.25">
      <c r="A64" s="24">
        <f>IFERROR(INDEX(Tableau1[],tableau!$AA55,COLUMNS(tableau!$R$3:$R55)),"")</f>
        <v>155</v>
      </c>
      <c r="B64" s="24" t="str">
        <f>IFERROR(INDEX(Tableau1[],tableau!$AA55,COLUMNS(tableau!$R$3:$T55)),"")</f>
        <v>67CAM3500</v>
      </c>
      <c r="C64" s="24">
        <f>IFERROR(INDEX(Tableau1[],tableau!$AA55,COLUMNS(tableau!$R$3:$U55)),"")</f>
        <v>30</v>
      </c>
      <c r="D64" s="24">
        <f>IFERROR(INDEX(Tableau1[],tableau!$AA55,COLUMNS(tableau!$R$3:$W55)),"")</f>
        <v>3</v>
      </c>
      <c r="E64" s="24" t="str">
        <f>IFERROR(INDEX(Tableau1[],tableau!$AA55,COLUMNS(tableau!$R$3:$X55)),"")</f>
        <v>85x41x153</v>
      </c>
      <c r="F64" s="24">
        <f>IFERROR(INDEX(Tableau1[],tableau!$AA55,COLUMNS(tableau!$R$3:$Y55)),"")</f>
        <v>30</v>
      </c>
      <c r="G64" s="24">
        <f>IFERROR(INDEX(Tableau1[],tableau!$AA55,COLUMNS(tableau!$R$3:$Z55)),"")</f>
        <v>4</v>
      </c>
      <c r="H64" s="24">
        <f>IFERROR(INDEX(Tableau1[],tableau!$AA55,COLUMNS(tableau!$R$3:$AA55)),"")</f>
        <v>60</v>
      </c>
      <c r="I64" s="24">
        <f>IFERROR(INDEX(Tableau1[],tableau!$AA55,COLUMNS(tableau!$R$2:$AB55)),"")</f>
        <v>1800</v>
      </c>
      <c r="J64" s="24" t="str">
        <f>IFERROR(INDEX(Tableau1[],tableau!$AA55,COLUMNS(tableau!$R$2:$AC55)),"")</f>
        <v>Croisé</v>
      </c>
      <c r="K64" s="24" t="str">
        <f>IFERROR(INDEX(Tableau1[],tableau!$AA55,COLUMNS(tableau!$R$2:$AE55)),"")</f>
        <v>CHEP</v>
      </c>
      <c r="L64" s="24" t="str">
        <f>IFERROR(INDEX(Tableau1[],tableau!$AA55,COLUMNS(tableau!$R$2:$AF55)),"")</f>
        <v>800x1200</v>
      </c>
      <c r="M64" s="3"/>
    </row>
    <row r="65" spans="1:13" x14ac:dyDescent="0.25">
      <c r="A65" s="24">
        <f>IFERROR(INDEX(Tableau1[],tableau!$AA56,COLUMNS(tableau!$R$3:$R56)),"")</f>
        <v>156</v>
      </c>
      <c r="B65" s="24" t="str">
        <f>IFERROR(INDEX(Tableau1[],tableau!$AA56,COLUMNS(tableau!$R$3:$T56)),"")</f>
        <v>67CAM3500</v>
      </c>
      <c r="C65" s="24">
        <f>IFERROR(INDEX(Tableau1[],tableau!$AA56,COLUMNS(tableau!$R$3:$U56)),"")</f>
        <v>30</v>
      </c>
      <c r="D65" s="24">
        <f>IFERROR(INDEX(Tableau1[],tableau!$AA56,COLUMNS(tableau!$R$3:$W56)),"")</f>
        <v>3</v>
      </c>
      <c r="E65" s="24" t="str">
        <f>IFERROR(INDEX(Tableau1[],tableau!$AA56,COLUMNS(tableau!$R$3:$X56)),"")</f>
        <v>85x41x153</v>
      </c>
      <c r="F65" s="24">
        <f>IFERROR(INDEX(Tableau1[],tableau!$AA56,COLUMNS(tableau!$R$3:$Y56)),"")</f>
        <v>30</v>
      </c>
      <c r="G65" s="24">
        <f>IFERROR(INDEX(Tableau1[],tableau!$AA56,COLUMNS(tableau!$R$3:$Z56)),"")</f>
        <v>3</v>
      </c>
      <c r="H65" s="24">
        <f>IFERROR(INDEX(Tableau1[],tableau!$AA56,COLUMNS(tableau!$R$3:$AA56)),"")</f>
        <v>45</v>
      </c>
      <c r="I65" s="24">
        <f>IFERROR(INDEX(Tableau1[],tableau!$AA56,COLUMNS(tableau!$R$2:$AB56)),"")</f>
        <v>1350</v>
      </c>
      <c r="J65" s="24" t="str">
        <f>IFERROR(INDEX(Tableau1[],tableau!$AA56,COLUMNS(tableau!$R$2:$AC56)),"")</f>
        <v>Croisé</v>
      </c>
      <c r="K65" s="24" t="str">
        <f>IFERROR(INDEX(Tableau1[],tableau!$AA56,COLUMNS(tableau!$R$2:$AE56)),"")</f>
        <v>PER</v>
      </c>
      <c r="L65" s="24" t="str">
        <f>IFERROR(INDEX(Tableau1[],tableau!$AA56,COLUMNS(tableau!$R$2:$AF56)),"")</f>
        <v>800x1200</v>
      </c>
      <c r="M65" s="3"/>
    </row>
    <row r="66" spans="1:13" x14ac:dyDescent="0.25">
      <c r="A66" s="24">
        <f>IFERROR(INDEX(Tableau1[],tableau!$AA57,COLUMNS(tableau!$R$3:$R57)),"")</f>
        <v>158</v>
      </c>
      <c r="B66" s="24" t="str">
        <f>IFERROR(INDEX(Tableau1[],tableau!$AA57,COLUMNS(tableau!$R$3:$T57)),"")</f>
        <v>67CAM4800</v>
      </c>
      <c r="C66" s="24">
        <f>IFERROR(INDEX(Tableau1[],tableau!$AA57,COLUMNS(tableau!$R$3:$U57)),"")</f>
        <v>50</v>
      </c>
      <c r="D66" s="24">
        <f>IFERROR(INDEX(Tableau1[],tableau!$AA57,COLUMNS(tableau!$R$3:$W57)),"")</f>
        <v>5</v>
      </c>
      <c r="E66" s="24" t="str">
        <f>IFERROR(INDEX(Tableau1[],tableau!$AA57,COLUMNS(tableau!$R$3:$X57)),"")</f>
        <v>78x69x190</v>
      </c>
      <c r="F66" s="24">
        <f>IFERROR(INDEX(Tableau1[],tableau!$AA57,COLUMNS(tableau!$R$3:$Y57)),"")</f>
        <v>24</v>
      </c>
      <c r="G66" s="24">
        <f>IFERROR(INDEX(Tableau1[],tableau!$AA57,COLUMNS(tableau!$R$3:$Z57)),"")</f>
        <v>5</v>
      </c>
      <c r="H66" s="24">
        <f>IFERROR(INDEX(Tableau1[],tableau!$AA57,COLUMNS(tableau!$R$3:$AA57)),"")</f>
        <v>30</v>
      </c>
      <c r="I66" s="24">
        <f>IFERROR(INDEX(Tableau1[],tableau!$AA57,COLUMNS(tableau!$R$2:$AB57)),"")</f>
        <v>720</v>
      </c>
      <c r="J66" s="24" t="str">
        <f>IFERROR(INDEX(Tableau1[],tableau!$AA57,COLUMNS(tableau!$R$2:$AC57)),"")</f>
        <v>Croisé</v>
      </c>
      <c r="K66" s="24" t="str">
        <f>IFERROR(INDEX(Tableau1[],tableau!$AA57,COLUMNS(tableau!$R$2:$AE57)),"")</f>
        <v>PER</v>
      </c>
      <c r="L66" s="24" t="str">
        <f>IFERROR(INDEX(Tableau1[],tableau!$AA57,COLUMNS(tableau!$R$2:$AF57)),"")</f>
        <v>800x1200</v>
      </c>
      <c r="M66" s="3"/>
    </row>
    <row r="67" spans="1:13" x14ac:dyDescent="0.25">
      <c r="A67" s="24">
        <f>IFERROR(INDEX(Tableau1[],tableau!$AA58,COLUMNS(tableau!$R$3:$R58)),"")</f>
        <v>160</v>
      </c>
      <c r="B67" s="24" t="str">
        <f>IFERROR(INDEX(Tableau1[],tableau!$AA58,COLUMNS(tableau!$R$3:$T58)),"")</f>
        <v>67CAM3500</v>
      </c>
      <c r="C67" s="24">
        <f>IFERROR(INDEX(Tableau1[],tableau!$AA58,COLUMNS(tableau!$R$3:$U58)),"")</f>
        <v>20</v>
      </c>
      <c r="D67" s="24">
        <f>IFERROR(INDEX(Tableau1[],tableau!$AA58,COLUMNS(tableau!$R$3:$W58)),"")</f>
        <v>2</v>
      </c>
      <c r="E67" s="24" t="str">
        <f>IFERROR(INDEX(Tableau1[],tableau!$AA58,COLUMNS(tableau!$R$3:$X58)),"")</f>
        <v>85x29x153</v>
      </c>
      <c r="F67" s="24">
        <f>IFERROR(INDEX(Tableau1[],tableau!$AA58,COLUMNS(tableau!$R$3:$Y58)),"")</f>
        <v>42</v>
      </c>
      <c r="G67" s="24">
        <f>IFERROR(INDEX(Tableau1[],tableau!$AA58,COLUMNS(tableau!$R$3:$Z58)),"")</f>
        <v>4</v>
      </c>
      <c r="H67" s="24">
        <f>IFERROR(INDEX(Tableau1[],tableau!$AA58,COLUMNS(tableau!$R$3:$AA58)),"")</f>
        <v>60</v>
      </c>
      <c r="I67" s="24">
        <f>IFERROR(INDEX(Tableau1[],tableau!$AA58,COLUMNS(tableau!$R$2:$AB58)),"")</f>
        <v>2520</v>
      </c>
      <c r="J67" s="24" t="str">
        <f>IFERROR(INDEX(Tableau1[],tableau!$AA58,COLUMNS(tableau!$R$2:$AC58)),"")</f>
        <v>Croisé</v>
      </c>
      <c r="K67" s="24" t="str">
        <f>IFERROR(INDEX(Tableau1[],tableau!$AA58,COLUMNS(tableau!$R$2:$AE58)),"")</f>
        <v>PER</v>
      </c>
      <c r="L67" s="24" t="str">
        <f>IFERROR(INDEX(Tableau1[],tableau!$AA58,COLUMNS(tableau!$R$2:$AF58)),"")</f>
        <v>800x1200</v>
      </c>
      <c r="M67" s="3"/>
    </row>
    <row r="68" spans="1:13" x14ac:dyDescent="0.25">
      <c r="A68" s="24">
        <f>IFERROR(INDEX(Tableau1[],tableau!$AA59,COLUMNS(tableau!$R$3:$R59)),"")</f>
        <v>162</v>
      </c>
      <c r="B68" s="24" t="str">
        <f>IFERROR(INDEX(Tableau1[],tableau!$AA59,COLUMNS(tableau!$R$3:$T59)),"")</f>
        <v>67CAM3500</v>
      </c>
      <c r="C68" s="24">
        <f>IFERROR(INDEX(Tableau1[],tableau!$AA59,COLUMNS(tableau!$R$3:$U59)),"")</f>
        <v>20</v>
      </c>
      <c r="D68" s="24">
        <f>IFERROR(INDEX(Tableau1[],tableau!$AA59,COLUMNS(tableau!$R$3:$W59)),"")</f>
        <v>2</v>
      </c>
      <c r="E68" s="24" t="str">
        <f>IFERROR(INDEX(Tableau1[],tableau!$AA59,COLUMNS(tableau!$R$3:$X59)),"")</f>
        <v>85x29x153</v>
      </c>
      <c r="F68" s="24">
        <f>IFERROR(INDEX(Tableau1[],tableau!$AA59,COLUMNS(tableau!$R$3:$Y59)),"")</f>
        <v>42</v>
      </c>
      <c r="G68" s="24">
        <f>IFERROR(INDEX(Tableau1[],tableau!$AA59,COLUMNS(tableau!$R$3:$Z59)),"")</f>
        <v>3</v>
      </c>
      <c r="H68" s="24">
        <f>IFERROR(INDEX(Tableau1[],tableau!$AA59,COLUMNS(tableau!$R$3:$AA59)),"")</f>
        <v>45</v>
      </c>
      <c r="I68" s="24">
        <f>IFERROR(INDEX(Tableau1[],tableau!$AA59,COLUMNS(tableau!$R$2:$AB59)),"")</f>
        <v>1890</v>
      </c>
      <c r="J68" s="24" t="str">
        <f>IFERROR(INDEX(Tableau1[],tableau!$AA59,COLUMNS(tableau!$R$2:$AC59)),"")</f>
        <v>Croisé</v>
      </c>
      <c r="K68" s="24" t="str">
        <f>IFERROR(INDEX(Tableau1[],tableau!$AA59,COLUMNS(tableau!$R$2:$AE59)),"")</f>
        <v>PER</v>
      </c>
      <c r="L68" s="24" t="str">
        <f>IFERROR(INDEX(Tableau1[],tableau!$AA59,COLUMNS(tableau!$R$2:$AF59)),"")</f>
        <v>800x1200</v>
      </c>
      <c r="M68" s="3"/>
    </row>
    <row r="69" spans="1:13" x14ac:dyDescent="0.25">
      <c r="A69" s="24">
        <f>IFERROR(INDEX(Tableau1[],tableau!$AA60,COLUMNS(tableau!$R$3:$R60)),"")</f>
        <v>165</v>
      </c>
      <c r="B69" s="24" t="str">
        <f>IFERROR(INDEX(Tableau1[],tableau!$AA60,COLUMNS(tableau!$R$3:$T60)),"")</f>
        <v>67CAM4800</v>
      </c>
      <c r="C69" s="24">
        <f>IFERROR(INDEX(Tableau1[],tableau!$AA60,COLUMNS(tableau!$R$3:$U60)),"")</f>
        <v>10</v>
      </c>
      <c r="D69" s="24">
        <f>IFERROR(INDEX(Tableau1[],tableau!$AA60,COLUMNS(tableau!$R$3:$W60)),"")</f>
        <v>1</v>
      </c>
      <c r="E69" s="24" t="str">
        <f>IFERROR(INDEX(Tableau1[],tableau!$AA60,COLUMNS(tableau!$R$3:$X60)),"")</f>
        <v>78x20x190</v>
      </c>
      <c r="F69" s="24">
        <f>IFERROR(INDEX(Tableau1[],tableau!$AA60,COLUMNS(tableau!$R$3:$Y60)),"")</f>
        <v>84</v>
      </c>
      <c r="G69" s="24">
        <f>IFERROR(INDEX(Tableau1[],tableau!$AA60,COLUMNS(tableau!$R$3:$Z60)),"")</f>
        <v>6</v>
      </c>
      <c r="H69" s="24">
        <f>IFERROR(INDEX(Tableau1[],tableau!$AA60,COLUMNS(tableau!$R$3:$AA60)),"")</f>
        <v>36</v>
      </c>
      <c r="I69" s="24">
        <f>IFERROR(INDEX(Tableau1[],tableau!$AA60,COLUMNS(tableau!$R$2:$AB60)),"")</f>
        <v>3024</v>
      </c>
      <c r="J69" s="24" t="str">
        <f>IFERROR(INDEX(Tableau1[],tableau!$AA60,COLUMNS(tableau!$R$2:$AC60)),"")</f>
        <v>Croisé</v>
      </c>
      <c r="K69" s="24" t="str">
        <f>IFERROR(INDEX(Tableau1[],tableau!$AA60,COLUMNS(tableau!$R$2:$AE60)),"")</f>
        <v>EUR</v>
      </c>
      <c r="L69" s="24" t="str">
        <f>IFERROR(INDEX(Tableau1[],tableau!$AA60,COLUMNS(tableau!$R$2:$AF60)),"")</f>
        <v>800x1200</v>
      </c>
      <c r="M69" s="3"/>
    </row>
    <row r="70" spans="1:13" x14ac:dyDescent="0.25">
      <c r="A70" s="24">
        <f>IFERROR(INDEX(Tableau1[],tableau!$AA61,COLUMNS(tableau!$R$3:$R61)),"")</f>
        <v>166</v>
      </c>
      <c r="B70" s="24" t="str">
        <f>IFERROR(INDEX(Tableau1[],tableau!$AA61,COLUMNS(tableau!$R$3:$T61)),"")</f>
        <v>67CAM3021</v>
      </c>
      <c r="C70" s="24">
        <f>IFERROR(INDEX(Tableau1[],tableau!$AA61,COLUMNS(tableau!$R$3:$U61)),"")</f>
        <v>5</v>
      </c>
      <c r="D70" s="24">
        <f>IFERROR(INDEX(Tableau1[],tableau!$AA61,COLUMNS(tableau!$R$3:$W61)),"")</f>
        <v>1</v>
      </c>
      <c r="E70" s="24" t="str">
        <f>IFERROR(INDEX(Tableau1[],tableau!$AA61,COLUMNS(tableau!$R$3:$X61)),"")</f>
        <v>vrac</v>
      </c>
      <c r="F70" s="24">
        <f>IFERROR(INDEX(Tableau1[],tableau!$AA61,COLUMNS(tableau!$R$3:$Y61)),"")</f>
        <v>180</v>
      </c>
      <c r="G70" s="24">
        <f>IFERROR(INDEX(Tableau1[],tableau!$AA61,COLUMNS(tableau!$R$3:$Z61)),"")</f>
        <v>14</v>
      </c>
      <c r="H70" s="24">
        <f>IFERROR(INDEX(Tableau1[],tableau!$AA61,COLUMNS(tableau!$R$3:$AA61)),"")</f>
        <v>126</v>
      </c>
      <c r="I70" s="24">
        <f>IFERROR(INDEX(Tableau1[],tableau!$AA61,COLUMNS(tableau!$R$2:$AB61)),"")</f>
        <v>22680</v>
      </c>
      <c r="J70" s="24" t="str">
        <f>IFERROR(INDEX(Tableau1[],tableau!$AA61,COLUMNS(tableau!$R$2:$AC61)),"")</f>
        <v>Croisé</v>
      </c>
      <c r="K70" s="24" t="str">
        <f>IFERROR(INDEX(Tableau1[],tableau!$AA61,COLUMNS(tableau!$R$2:$AE61)),"")</f>
        <v>PER</v>
      </c>
      <c r="L70" s="24" t="str">
        <f>IFERROR(INDEX(Tableau1[],tableau!$AA61,COLUMNS(tableau!$R$2:$AF61)),"")</f>
        <v>800x1200</v>
      </c>
      <c r="M70" s="3"/>
    </row>
    <row r="71" spans="1:13" x14ac:dyDescent="0.25">
      <c r="A71" s="24">
        <f>IFERROR(INDEX(Tableau1[],tableau!$AA62,COLUMNS(tableau!$R$3:$R62)),"")</f>
        <v>167</v>
      </c>
      <c r="B71" s="24" t="str">
        <f>IFERROR(INDEX(Tableau1[],tableau!$AA62,COLUMNS(tableau!$R$3:$T62)),"")</f>
        <v>67CAM4800</v>
      </c>
      <c r="C71" s="24">
        <f>IFERROR(INDEX(Tableau1[],tableau!$AA62,COLUMNS(tableau!$R$3:$U62)),"")</f>
        <v>10</v>
      </c>
      <c r="D71" s="24">
        <f>IFERROR(INDEX(Tableau1[],tableau!$AA62,COLUMNS(tableau!$R$3:$W62)),"")</f>
        <v>1</v>
      </c>
      <c r="E71" s="24" t="str">
        <f>IFERROR(INDEX(Tableau1[],tableau!$AA62,COLUMNS(tableau!$R$3:$X62)),"")</f>
        <v>100x20x135</v>
      </c>
      <c r="F71" s="24">
        <f>IFERROR(INDEX(Tableau1[],tableau!$AA62,COLUMNS(tableau!$R$3:$Y62)),"")</f>
        <v>92</v>
      </c>
      <c r="G71" s="24">
        <f>IFERROR(INDEX(Tableau1[],tableau!$AA62,COLUMNS(tableau!$R$3:$Z62)),"")</f>
        <v>6</v>
      </c>
      <c r="H71" s="24">
        <f>IFERROR(INDEX(Tableau1[],tableau!$AA62,COLUMNS(tableau!$R$3:$AA62)),"")</f>
        <v>36</v>
      </c>
      <c r="I71" s="24">
        <f>IFERROR(INDEX(Tableau1[],tableau!$AA62,COLUMNS(tableau!$R$2:$AB62)),"")</f>
        <v>3312</v>
      </c>
      <c r="J71" s="24" t="str">
        <f>IFERROR(INDEX(Tableau1[],tableau!$AA62,COLUMNS(tableau!$R$2:$AC62)),"")</f>
        <v>Croisé</v>
      </c>
      <c r="K71" s="24" t="str">
        <f>IFERROR(INDEX(Tableau1[],tableau!$AA62,COLUMNS(tableau!$R$2:$AE62)),"")</f>
        <v>EUR</v>
      </c>
      <c r="L71" s="24" t="str">
        <f>IFERROR(INDEX(Tableau1[],tableau!$AA62,COLUMNS(tableau!$R$2:$AF62)),"")</f>
        <v>800x1200</v>
      </c>
      <c r="M71" s="3"/>
    </row>
    <row r="72" spans="1:13" x14ac:dyDescent="0.25">
      <c r="A72" s="24">
        <f>IFERROR(INDEX(Tableau1[],tableau!$AA63,COLUMNS(tableau!$R$3:$R63)),"")</f>
        <v>168</v>
      </c>
      <c r="B72" s="24" t="str">
        <f>IFERROR(INDEX(Tableau1[],tableau!$AA63,COLUMNS(tableau!$R$3:$T63)),"")</f>
        <v>67CAM3021</v>
      </c>
      <c r="C72" s="24">
        <f>IFERROR(INDEX(Tableau1[],tableau!$AA63,COLUMNS(tableau!$R$3:$U63)),"")</f>
        <v>10</v>
      </c>
      <c r="D72" s="24">
        <f>IFERROR(INDEX(Tableau1[],tableau!$AA63,COLUMNS(tableau!$R$3:$W63)),"")</f>
        <v>1</v>
      </c>
      <c r="E72" s="24" t="str">
        <f>IFERROR(INDEX(Tableau1[],tableau!$AA63,COLUMNS(tableau!$R$3:$X63)),"")</f>
        <v>vrac</v>
      </c>
      <c r="F72" s="24">
        <f>IFERROR(INDEX(Tableau1[],tableau!$AA63,COLUMNS(tableau!$R$3:$Y63)),"")</f>
        <v>80</v>
      </c>
      <c r="G72" s="24">
        <f>IFERROR(INDEX(Tableau1[],tableau!$AA63,COLUMNS(tableau!$R$3:$Z63)),"")</f>
        <v>14</v>
      </c>
      <c r="H72" s="24">
        <f>IFERROR(INDEX(Tableau1[],tableau!$AA63,COLUMNS(tableau!$R$3:$AA63)),"")</f>
        <v>126</v>
      </c>
      <c r="I72" s="24">
        <f>IFERROR(INDEX(Tableau1[],tableau!$AA63,COLUMNS(tableau!$R$2:$AB63)),"")</f>
        <v>10080</v>
      </c>
      <c r="J72" s="24" t="str">
        <f>IFERROR(INDEX(Tableau1[],tableau!$AA63,COLUMNS(tableau!$R$2:$AC63)),"")</f>
        <v>Croisé</v>
      </c>
      <c r="K72" s="24" t="str">
        <f>IFERROR(INDEX(Tableau1[],tableau!$AA63,COLUMNS(tableau!$R$2:$AE63)),"")</f>
        <v>PER</v>
      </c>
      <c r="L72" s="24" t="str">
        <f>IFERROR(INDEX(Tableau1[],tableau!$AA63,COLUMNS(tableau!$R$2:$AF63)),"")</f>
        <v>800x1200</v>
      </c>
      <c r="M72" s="3"/>
    </row>
    <row r="73" spans="1:13" x14ac:dyDescent="0.25">
      <c r="A73" s="24">
        <f>IFERROR(INDEX(Tableau1[],tableau!$AA64,COLUMNS(tableau!$R$3:$R64)),"")</f>
        <v>169</v>
      </c>
      <c r="B73" s="24" t="str">
        <f>IFERROR(INDEX(Tableau1[],tableau!$AA64,COLUMNS(tableau!$R$3:$T64)),"")</f>
        <v>67CAM3021</v>
      </c>
      <c r="C73" s="24">
        <f>IFERROR(INDEX(Tableau1[],tableau!$AA64,COLUMNS(tableau!$R$3:$U64)),"")</f>
        <v>10</v>
      </c>
      <c r="D73" s="24">
        <f>IFERROR(INDEX(Tableau1[],tableau!$AA64,COLUMNS(tableau!$R$3:$W64)),"")</f>
        <v>1</v>
      </c>
      <c r="E73" s="24" t="str">
        <f>IFERROR(INDEX(Tableau1[],tableau!$AA64,COLUMNS(tableau!$R$3:$X64)),"")</f>
        <v>vrac</v>
      </c>
      <c r="F73" s="24">
        <f>IFERROR(INDEX(Tableau1[],tableau!$AA64,COLUMNS(tableau!$R$3:$Y64)),"")</f>
        <v>85</v>
      </c>
      <c r="G73" s="24">
        <f>IFERROR(INDEX(Tableau1[],tableau!$AA64,COLUMNS(tableau!$R$3:$Z64)),"")</f>
        <v>14</v>
      </c>
      <c r="H73" s="24">
        <f>IFERROR(INDEX(Tableau1[],tableau!$AA64,COLUMNS(tableau!$R$3:$AA64)),"")</f>
        <v>126</v>
      </c>
      <c r="I73" s="24">
        <f>IFERROR(INDEX(Tableau1[],tableau!$AA64,COLUMNS(tableau!$R$2:$AB64)),"")</f>
        <v>10710</v>
      </c>
      <c r="J73" s="24" t="str">
        <f>IFERROR(INDEX(Tableau1[],tableau!$AA64,COLUMNS(tableau!$R$2:$AC64)),"")</f>
        <v>Croisé</v>
      </c>
      <c r="K73" s="24" t="str">
        <f>IFERROR(INDEX(Tableau1[],tableau!$AA64,COLUMNS(tableau!$R$2:$AE64)),"")</f>
        <v>PER</v>
      </c>
      <c r="L73" s="24" t="str">
        <f>IFERROR(INDEX(Tableau1[],tableau!$AA64,COLUMNS(tableau!$R$2:$AF64)),"")</f>
        <v>800x1200</v>
      </c>
      <c r="M73" s="3"/>
    </row>
    <row r="74" spans="1:13" x14ac:dyDescent="0.25">
      <c r="A74" s="24">
        <f>IFERROR(INDEX(Tableau1[],tableau!$AA65,COLUMNS(tableau!$R$3:$R65)),"")</f>
        <v>170</v>
      </c>
      <c r="B74" s="24" t="str">
        <f>IFERROR(INDEX(Tableau1[],tableau!$AA65,COLUMNS(tableau!$R$3:$T65)),"")</f>
        <v>67CAM3500</v>
      </c>
      <c r="C74" s="24">
        <f>IFERROR(INDEX(Tableau1[],tableau!$AA65,COLUMNS(tableau!$R$3:$U65)),"")</f>
        <v>30</v>
      </c>
      <c r="D74" s="24">
        <f>IFERROR(INDEX(Tableau1[],tableau!$AA65,COLUMNS(tableau!$R$3:$W65)),"")</f>
        <v>3</v>
      </c>
      <c r="E74" s="24" t="str">
        <f>IFERROR(INDEX(Tableau1[],tableau!$AA65,COLUMNS(tableau!$R$3:$X65)),"")</f>
        <v>85x41x153</v>
      </c>
      <c r="F74" s="24">
        <f>IFERROR(INDEX(Tableau1[],tableau!$AA65,COLUMNS(tableau!$R$3:$Y65)),"")</f>
        <v>30</v>
      </c>
      <c r="G74" s="24">
        <f>IFERROR(INDEX(Tableau1[],tableau!$AA65,COLUMNS(tableau!$R$3:$Z65)),"")</f>
        <v>4</v>
      </c>
      <c r="H74" s="24">
        <f>IFERROR(INDEX(Tableau1[],tableau!$AA65,COLUMNS(tableau!$R$3:$AA65)),"")</f>
        <v>60</v>
      </c>
      <c r="I74" s="24">
        <f>IFERROR(INDEX(Tableau1[],tableau!$AA65,COLUMNS(tableau!$R$2:$AB65)),"")</f>
        <v>1800</v>
      </c>
      <c r="J74" s="24" t="str">
        <f>IFERROR(INDEX(Tableau1[],tableau!$AA65,COLUMNS(tableau!$R$2:$AC65)),"")</f>
        <v>Croisé</v>
      </c>
      <c r="K74" s="24" t="str">
        <f>IFERROR(INDEX(Tableau1[],tableau!$AA65,COLUMNS(tableau!$R$2:$AE65)),"")</f>
        <v>PER</v>
      </c>
      <c r="L74" s="24" t="str">
        <f>IFERROR(INDEX(Tableau1[],tableau!$AA65,COLUMNS(tableau!$R$2:$AF65)),"")</f>
        <v>800x1200</v>
      </c>
      <c r="M74" s="3"/>
    </row>
    <row r="75" spans="1:13" x14ac:dyDescent="0.25">
      <c r="A75" s="24">
        <f>IFERROR(INDEX(Tableau1[],tableau!$AA66,COLUMNS(tableau!$R$3:$R66)),"")</f>
        <v>175</v>
      </c>
      <c r="B75" s="24" t="str">
        <f>IFERROR(INDEX(Tableau1[],tableau!$AA66,COLUMNS(tableau!$R$3:$T66)),"")</f>
        <v>67CAM4121</v>
      </c>
      <c r="C75" s="24">
        <f>IFERROR(INDEX(Tableau1[],tableau!$AA66,COLUMNS(tableau!$R$3:$U66)),"")</f>
        <v>12</v>
      </c>
      <c r="D75" s="24">
        <f>IFERROR(INDEX(Tableau1[],tableau!$AA66,COLUMNS(tableau!$R$3:$W66)),"")</f>
        <v>2</v>
      </c>
      <c r="E75" s="24" t="str">
        <f>IFERROR(INDEX(Tableau1[],tableau!$AA66,COLUMNS(tableau!$R$3:$X66)),"")</f>
        <v>80x33x113</v>
      </c>
      <c r="F75" s="24">
        <f>IFERROR(INDEX(Tableau1[],tableau!$AA66,COLUMNS(tableau!$R$3:$Y66)),"")</f>
        <v>56</v>
      </c>
      <c r="G75" s="24">
        <f>IFERROR(INDEX(Tableau1[],tableau!$AA66,COLUMNS(tableau!$R$3:$Z66)),"")</f>
        <v>5</v>
      </c>
      <c r="H75" s="24">
        <f>IFERROR(INDEX(Tableau1[],tableau!$AA66,COLUMNS(tableau!$R$3:$AA66)),"")</f>
        <v>45</v>
      </c>
      <c r="I75" s="24">
        <f>IFERROR(INDEX(Tableau1[],tableau!$AA66,COLUMNS(tableau!$R$2:$AB66)),"")</f>
        <v>2520</v>
      </c>
      <c r="J75" s="24" t="str">
        <f>IFERROR(INDEX(Tableau1[],tableau!$AA66,COLUMNS(tableau!$R$2:$AC66)),"")</f>
        <v>Croisé</v>
      </c>
      <c r="K75" s="24" t="str">
        <f>IFERROR(INDEX(Tableau1[],tableau!$AA66,COLUMNS(tableau!$R$2:$AE66)),"")</f>
        <v>PER</v>
      </c>
      <c r="L75" s="24" t="str">
        <f>IFERROR(INDEX(Tableau1[],tableau!$AA66,COLUMNS(tableau!$R$2:$AF66)),"")</f>
        <v>800x1200</v>
      </c>
      <c r="M75" s="3"/>
    </row>
    <row r="76" spans="1:13" x14ac:dyDescent="0.25">
      <c r="A76" s="24">
        <f>IFERROR(INDEX(Tableau1[],tableau!$AA67,COLUMNS(tableau!$R$3:$R67)),"")</f>
        <v>176</v>
      </c>
      <c r="B76" s="24" t="str">
        <f>IFERROR(INDEX(Tableau1[],tableau!$AA67,COLUMNS(tableau!$R$3:$T67)),"")</f>
        <v>67CAM4121</v>
      </c>
      <c r="C76" s="24">
        <f>IFERROR(INDEX(Tableau1[],tableau!$AA67,COLUMNS(tableau!$R$3:$U67)),"")</f>
        <v>18</v>
      </c>
      <c r="D76" s="24">
        <f>IFERROR(INDEX(Tableau1[],tableau!$AA67,COLUMNS(tableau!$R$3:$W67)),"")</f>
        <v>3</v>
      </c>
      <c r="E76" s="24" t="str">
        <f>IFERROR(INDEX(Tableau1[],tableau!$AA67,COLUMNS(tableau!$R$3:$X67)),"")</f>
        <v>80x45x113</v>
      </c>
      <c r="F76" s="24">
        <f>IFERROR(INDEX(Tableau1[],tableau!$AA67,COLUMNS(tableau!$R$3:$Y67)),"")</f>
        <v>40</v>
      </c>
      <c r="G76" s="24">
        <f>IFERROR(INDEX(Tableau1[],tableau!$AA67,COLUMNS(tableau!$R$3:$Z67)),"")</f>
        <v>5</v>
      </c>
      <c r="H76" s="24">
        <f>IFERROR(INDEX(Tableau1[],tableau!$AA67,COLUMNS(tableau!$R$3:$AA67)),"")</f>
        <v>45</v>
      </c>
      <c r="I76" s="24">
        <f>IFERROR(INDEX(Tableau1[],tableau!$AA67,COLUMNS(tableau!$R$2:$AB67)),"")</f>
        <v>1800</v>
      </c>
      <c r="J76" s="24" t="str">
        <f>IFERROR(INDEX(Tableau1[],tableau!$AA67,COLUMNS(tableau!$R$2:$AC67)),"")</f>
        <v>Croisé</v>
      </c>
      <c r="K76" s="24" t="str">
        <f>IFERROR(INDEX(Tableau1[],tableau!$AA67,COLUMNS(tableau!$R$2:$AE67)),"")</f>
        <v>PER</v>
      </c>
      <c r="L76" s="24" t="str">
        <f>IFERROR(INDEX(Tableau1[],tableau!$AA67,COLUMNS(tableau!$R$2:$AF67)),"")</f>
        <v>800x1200</v>
      </c>
      <c r="M76" s="3"/>
    </row>
    <row r="77" spans="1:13" x14ac:dyDescent="0.25">
      <c r="A77" s="24">
        <f>IFERROR(INDEX(Tableau1[],tableau!$AA68,COLUMNS(tableau!$R$3:$R68)),"")</f>
        <v>177</v>
      </c>
      <c r="B77" s="24" t="str">
        <f>IFERROR(INDEX(Tableau1[],tableau!$AA68,COLUMNS(tableau!$R$3:$T68)),"")</f>
        <v>67CAM4121</v>
      </c>
      <c r="C77" s="24">
        <f>IFERROR(INDEX(Tableau1[],tableau!$AA68,COLUMNS(tableau!$R$3:$U68)),"")</f>
        <v>24</v>
      </c>
      <c r="D77" s="24">
        <f>IFERROR(INDEX(Tableau1[],tableau!$AA68,COLUMNS(tableau!$R$3:$W68)),"")</f>
        <v>4</v>
      </c>
      <c r="E77" s="24" t="str">
        <f>IFERROR(INDEX(Tableau1[],tableau!$AA68,COLUMNS(tableau!$R$3:$X68)),"")</f>
        <v>80x57x113</v>
      </c>
      <c r="F77" s="24">
        <f>IFERROR(INDEX(Tableau1[],tableau!$AA68,COLUMNS(tableau!$R$3:$Y68)),"")</f>
        <v>32</v>
      </c>
      <c r="G77" s="24">
        <f>IFERROR(INDEX(Tableau1[],tableau!$AA68,COLUMNS(tableau!$R$3:$Z68)),"")</f>
        <v>5</v>
      </c>
      <c r="H77" s="24">
        <f>IFERROR(INDEX(Tableau1[],tableau!$AA68,COLUMNS(tableau!$R$3:$AA68)),"")</f>
        <v>45</v>
      </c>
      <c r="I77" s="24">
        <f>IFERROR(INDEX(Tableau1[],tableau!$AA68,COLUMNS(tableau!$R$2:$AB68)),"")</f>
        <v>1440</v>
      </c>
      <c r="J77" s="24" t="str">
        <f>IFERROR(INDEX(Tableau1[],tableau!$AA68,COLUMNS(tableau!$R$2:$AC68)),"")</f>
        <v>Croisé</v>
      </c>
      <c r="K77" s="24" t="str">
        <f>IFERROR(INDEX(Tableau1[],tableau!$AA68,COLUMNS(tableau!$R$2:$AE68)),"")</f>
        <v>PER</v>
      </c>
      <c r="L77" s="24" t="str">
        <f>IFERROR(INDEX(Tableau1[],tableau!$AA68,COLUMNS(tableau!$R$2:$AF68)),"")</f>
        <v>800x1200</v>
      </c>
      <c r="M77" s="3"/>
    </row>
    <row r="78" spans="1:13" x14ac:dyDescent="0.25">
      <c r="A78" s="24">
        <f>IFERROR(INDEX(Tableau1[],tableau!$AA69,COLUMNS(tableau!$R$3:$R69)),"")</f>
        <v>178</v>
      </c>
      <c r="B78" s="24" t="str">
        <f>IFERROR(INDEX(Tableau1[],tableau!$AA69,COLUMNS(tableau!$R$3:$T69)),"")</f>
        <v>67CAM4121</v>
      </c>
      <c r="C78" s="24">
        <f>IFERROR(INDEX(Tableau1[],tableau!$AA69,COLUMNS(tableau!$R$3:$U69)),"")</f>
        <v>30</v>
      </c>
      <c r="D78" s="24">
        <f>IFERROR(INDEX(Tableau1[],tableau!$AA69,COLUMNS(tableau!$R$3:$W69)),"")</f>
        <v>5</v>
      </c>
      <c r="E78" s="24" t="str">
        <f>IFERROR(INDEX(Tableau1[],tableau!$AA69,COLUMNS(tableau!$R$3:$X69)),"")</f>
        <v>80x70x113</v>
      </c>
      <c r="F78" s="24">
        <f>IFERROR(INDEX(Tableau1[],tableau!$AA69,COLUMNS(tableau!$R$3:$Y69)),"")</f>
        <v>24</v>
      </c>
      <c r="G78" s="24">
        <f>IFERROR(INDEX(Tableau1[],tableau!$AA69,COLUMNS(tableau!$R$3:$Z69)),"")</f>
        <v>5</v>
      </c>
      <c r="H78" s="24">
        <f>IFERROR(INDEX(Tableau1[],tableau!$AA69,COLUMNS(tableau!$R$3:$AA69)),"")</f>
        <v>45</v>
      </c>
      <c r="I78" s="24">
        <f>IFERROR(INDEX(Tableau1[],tableau!$AA69,COLUMNS(tableau!$R$2:$AB69)),"")</f>
        <v>1080</v>
      </c>
      <c r="J78" s="24" t="str">
        <f>IFERROR(INDEX(Tableau1[],tableau!$AA69,COLUMNS(tableau!$R$2:$AC69)),"")</f>
        <v>Croisé</v>
      </c>
      <c r="K78" s="24" t="str">
        <f>IFERROR(INDEX(Tableau1[],tableau!$AA69,COLUMNS(tableau!$R$2:$AE69)),"")</f>
        <v>PER</v>
      </c>
      <c r="L78" s="24" t="str">
        <f>IFERROR(INDEX(Tableau1[],tableau!$AA69,COLUMNS(tableau!$R$2:$AF69)),"")</f>
        <v>800x1200</v>
      </c>
      <c r="M78" s="3"/>
    </row>
    <row r="79" spans="1:13" x14ac:dyDescent="0.25">
      <c r="A79" s="24">
        <f>IFERROR(INDEX(Tableau1[],tableau!$AA70,COLUMNS(tableau!$R$3:$R70)),"")</f>
        <v>188</v>
      </c>
      <c r="B79" s="24" t="str">
        <f>IFERROR(INDEX(Tableau1[],tableau!$AA70,COLUMNS(tableau!$R$3:$T70)),"")</f>
        <v>67CAM4800</v>
      </c>
      <c r="C79" s="24">
        <f>IFERROR(INDEX(Tableau1[],tableau!$AA70,COLUMNS(tableau!$R$3:$U70)),"")</f>
        <v>50</v>
      </c>
      <c r="D79" s="24">
        <f>IFERROR(INDEX(Tableau1[],tableau!$AA70,COLUMNS(tableau!$R$3:$W70)),"")</f>
        <v>5</v>
      </c>
      <c r="E79" s="24" t="str">
        <f>IFERROR(INDEX(Tableau1[],tableau!$AA70,COLUMNS(tableau!$R$3:$X70)),"")</f>
        <v>78x70x190</v>
      </c>
      <c r="F79" s="24">
        <f>IFERROR(INDEX(Tableau1[],tableau!$AA70,COLUMNS(tableau!$R$3:$Y70)),"")</f>
        <v>24</v>
      </c>
      <c r="G79" s="24">
        <f>IFERROR(INDEX(Tableau1[],tableau!$AA70,COLUMNS(tableau!$R$3:$Z70)),"")</f>
        <v>4</v>
      </c>
      <c r="H79" s="24">
        <f>IFERROR(INDEX(Tableau1[],tableau!$AA70,COLUMNS(tableau!$R$3:$AA70)),"")</f>
        <v>24</v>
      </c>
      <c r="I79" s="24">
        <f>IFERROR(INDEX(Tableau1[],tableau!$AA70,COLUMNS(tableau!$R$2:$AB70)),"")</f>
        <v>576</v>
      </c>
      <c r="J79" s="24" t="str">
        <f>IFERROR(INDEX(Tableau1[],tableau!$AA70,COLUMNS(tableau!$R$2:$AC70)),"")</f>
        <v>Croisé</v>
      </c>
      <c r="K79" s="24" t="str">
        <f>IFERROR(INDEX(Tableau1[],tableau!$AA70,COLUMNS(tableau!$R$2:$AE70)),"")</f>
        <v>PER</v>
      </c>
      <c r="L79" s="24" t="str">
        <f>IFERROR(INDEX(Tableau1[],tableau!$AA70,COLUMNS(tableau!$R$2:$AF70)),"")</f>
        <v>800x1200</v>
      </c>
      <c r="M79" s="3"/>
    </row>
    <row r="80" spans="1:13" x14ac:dyDescent="0.25">
      <c r="A80" s="24">
        <f>IFERROR(INDEX(Tableau1[],tableau!$AA71,COLUMNS(tableau!$R$3:$R71)),"")</f>
        <v>189</v>
      </c>
      <c r="B80" s="24" t="str">
        <f>IFERROR(INDEX(Tableau1[],tableau!$AA71,COLUMNS(tableau!$R$3:$T71)),"")</f>
        <v>67CAM4800</v>
      </c>
      <c r="C80" s="24">
        <f>IFERROR(INDEX(Tableau1[],tableau!$AA71,COLUMNS(tableau!$R$3:$U71)),"")</f>
        <v>50</v>
      </c>
      <c r="D80" s="24">
        <f>IFERROR(INDEX(Tableau1[],tableau!$AA71,COLUMNS(tableau!$R$3:$W71)),"")</f>
        <v>5</v>
      </c>
      <c r="E80" s="24" t="str">
        <f>IFERROR(INDEX(Tableau1[],tableau!$AA71,COLUMNS(tableau!$R$3:$X71)),"")</f>
        <v>78x70x190</v>
      </c>
      <c r="F80" s="24">
        <f>IFERROR(INDEX(Tableau1[],tableau!$AA71,COLUMNS(tableau!$R$3:$Y71)),"")</f>
        <v>24</v>
      </c>
      <c r="G80" s="24">
        <f>IFERROR(INDEX(Tableau1[],tableau!$AA71,COLUMNS(tableau!$R$3:$Z71)),"")</f>
        <v>4</v>
      </c>
      <c r="H80" s="24">
        <f>IFERROR(INDEX(Tableau1[],tableau!$AA71,COLUMNS(tableau!$R$3:$AA71)),"")</f>
        <v>24</v>
      </c>
      <c r="I80" s="24">
        <f>IFERROR(INDEX(Tableau1[],tableau!$AA71,COLUMNS(tableau!$R$2:$AB71)),"")</f>
        <v>576</v>
      </c>
      <c r="J80" s="24" t="str">
        <f>IFERROR(INDEX(Tableau1[],tableau!$AA71,COLUMNS(tableau!$R$2:$AC71)),"")</f>
        <v>Croisé</v>
      </c>
      <c r="K80" s="24" t="str">
        <f>IFERROR(INDEX(Tableau1[],tableau!$AA71,COLUMNS(tableau!$R$2:$AE71)),"")</f>
        <v>PER</v>
      </c>
      <c r="L80" s="24" t="str">
        <f>IFERROR(INDEX(Tableau1[],tableau!$AA71,COLUMNS(tableau!$R$2:$AF71)),"")</f>
        <v>800x1200</v>
      </c>
      <c r="M80" s="3"/>
    </row>
    <row r="81" spans="1:13" x14ac:dyDescent="0.25">
      <c r="A81" s="24">
        <f>IFERROR(INDEX(Tableau1[],tableau!$AA72,COLUMNS(tableau!$R$3:$R72)),"")</f>
        <v>191</v>
      </c>
      <c r="B81" s="24" t="str">
        <f>IFERROR(INDEX(Tableau1[],tableau!$AA72,COLUMNS(tableau!$R$3:$T72)),"")</f>
        <v>67CAM4800</v>
      </c>
      <c r="C81" s="24">
        <f>IFERROR(INDEX(Tableau1[],tableau!$AA72,COLUMNS(tableau!$R$3:$U72)),"")</f>
        <v>20</v>
      </c>
      <c r="D81" s="24">
        <f>IFERROR(INDEX(Tableau1[],tableau!$AA72,COLUMNS(tableau!$R$3:$W72)),"")</f>
        <v>2</v>
      </c>
      <c r="E81" s="24" t="str">
        <f>IFERROR(INDEX(Tableau1[],tableau!$AA72,COLUMNS(tableau!$R$3:$X72)),"")</f>
        <v>78x30x190</v>
      </c>
      <c r="F81" s="24">
        <f>IFERROR(INDEX(Tableau1[],tableau!$AA72,COLUMNS(tableau!$R$3:$Y72)),"")</f>
        <v>54</v>
      </c>
      <c r="G81" s="24">
        <f>IFERROR(INDEX(Tableau1[],tableau!$AA72,COLUMNS(tableau!$R$3:$Z72)),"")</f>
        <v>4</v>
      </c>
      <c r="H81" s="24">
        <f>IFERROR(INDEX(Tableau1[],tableau!$AA72,COLUMNS(tableau!$R$3:$AA72)),"")</f>
        <v>24</v>
      </c>
      <c r="I81" s="24">
        <f>IFERROR(INDEX(Tableau1[],tableau!$AA72,COLUMNS(tableau!$R$2:$AB72)),"")</f>
        <v>1296</v>
      </c>
      <c r="J81" s="24" t="str">
        <f>IFERROR(INDEX(Tableau1[],tableau!$AA72,COLUMNS(tableau!$R$2:$AC72)),"")</f>
        <v>Colonnaire</v>
      </c>
      <c r="K81" s="24" t="str">
        <f>IFERROR(INDEX(Tableau1[],tableau!$AA72,COLUMNS(tableau!$R$2:$AE72)),"")</f>
        <v>PER</v>
      </c>
      <c r="L81" s="24" t="str">
        <f>IFERROR(INDEX(Tableau1[],tableau!$AA72,COLUMNS(tableau!$R$2:$AF72)),"")</f>
        <v>800x1200</v>
      </c>
      <c r="M81" s="3"/>
    </row>
    <row r="82" spans="1:13" x14ac:dyDescent="0.25">
      <c r="A82" s="24">
        <f>IFERROR(INDEX(Tableau1[],tableau!$AA73,COLUMNS(tableau!$R$3:$R73)),"")</f>
        <v>192</v>
      </c>
      <c r="B82" s="24" t="str">
        <f>IFERROR(INDEX(Tableau1[],tableau!$AA73,COLUMNS(tableau!$R$3:$T73)),"")</f>
        <v>67CAM4800</v>
      </c>
      <c r="C82" s="24">
        <f>IFERROR(INDEX(Tableau1[],tableau!$AA73,COLUMNS(tableau!$R$3:$U73)),"")</f>
        <v>10</v>
      </c>
      <c r="D82" s="24">
        <f>IFERROR(INDEX(Tableau1[],tableau!$AA73,COLUMNS(tableau!$R$3:$W73)),"")</f>
        <v>1</v>
      </c>
      <c r="E82" s="24" t="str">
        <f>IFERROR(INDEX(Tableau1[],tableau!$AA73,COLUMNS(tableau!$R$3:$X73)),"")</f>
        <v>78x20x190</v>
      </c>
      <c r="F82" s="24">
        <f>IFERROR(INDEX(Tableau1[],tableau!$AA73,COLUMNS(tableau!$R$3:$Y73)),"")</f>
        <v>84</v>
      </c>
      <c r="G82" s="24">
        <f>IFERROR(INDEX(Tableau1[],tableau!$AA73,COLUMNS(tableau!$R$3:$Z73)),"")</f>
        <v>4</v>
      </c>
      <c r="H82" s="24">
        <f>IFERROR(INDEX(Tableau1[],tableau!$AA73,COLUMNS(tableau!$R$3:$AA73)),"")</f>
        <v>24</v>
      </c>
      <c r="I82" s="24">
        <f>IFERROR(INDEX(Tableau1[],tableau!$AA73,COLUMNS(tableau!$R$2:$AB73)),"")</f>
        <v>2016</v>
      </c>
      <c r="J82" s="24" t="str">
        <f>IFERROR(INDEX(Tableau1[],tableau!$AA73,COLUMNS(tableau!$R$2:$AC73)),"")</f>
        <v>Colonnaire</v>
      </c>
      <c r="K82" s="24" t="str">
        <f>IFERROR(INDEX(Tableau1[],tableau!$AA73,COLUMNS(tableau!$R$2:$AE73)),"")</f>
        <v>PER</v>
      </c>
      <c r="L82" s="24" t="str">
        <f>IFERROR(INDEX(Tableau1[],tableau!$AA73,COLUMNS(tableau!$R$2:$AF73)),"")</f>
        <v>800x1200</v>
      </c>
      <c r="M82" s="3"/>
    </row>
    <row r="83" spans="1:13" x14ac:dyDescent="0.25">
      <c r="A83" s="24">
        <f>IFERROR(INDEX(Tableau1[],tableau!$AA74,COLUMNS(tableau!$R$3:$R74)),"")</f>
        <v>197</v>
      </c>
      <c r="B83" s="24" t="str">
        <f>IFERROR(INDEX(Tableau1[],tableau!$AA74,COLUMNS(tableau!$R$3:$T74)),"")</f>
        <v>67CAM2431</v>
      </c>
      <c r="C83" s="24">
        <f>IFERROR(INDEX(Tableau1[],tableau!$AA74,COLUMNS(tableau!$R$3:$U74)),"")</f>
        <v>30</v>
      </c>
      <c r="D83" s="24">
        <f>IFERROR(INDEX(Tableau1[],tableau!$AA74,COLUMNS(tableau!$R$3:$W74)),"")</f>
        <v>3</v>
      </c>
      <c r="E83" s="24" t="str">
        <f>IFERROR(INDEX(Tableau1[],tableau!$AA74,COLUMNS(tableau!$R$3:$X74)),"")</f>
        <v>75,5x34x173</v>
      </c>
      <c r="F83" s="24">
        <f>IFERROR(INDEX(Tableau1[],tableau!$AA74,COLUMNS(tableau!$R$3:$Y74)),"")</f>
        <v>40</v>
      </c>
      <c r="G83" s="24">
        <f>IFERROR(INDEX(Tableau1[],tableau!$AA74,COLUMNS(tableau!$R$3:$Z74)),"")</f>
        <v>6</v>
      </c>
      <c r="H83" s="24">
        <f>IFERROR(INDEX(Tableau1[],tableau!$AA74,COLUMNS(tableau!$R$3:$AA74)),"")</f>
        <v>48</v>
      </c>
      <c r="I83" s="24">
        <f>IFERROR(INDEX(Tableau1[],tableau!$AA74,COLUMNS(tableau!$R$2:$AB74)),"")</f>
        <v>1920</v>
      </c>
      <c r="J83" s="24" t="str">
        <f>IFERROR(INDEX(Tableau1[],tableau!$AA74,COLUMNS(tableau!$R$2:$AC74)),"")</f>
        <v>Colonnaire</v>
      </c>
      <c r="K83" s="24" t="str">
        <f>IFERROR(INDEX(Tableau1[],tableau!$AA74,COLUMNS(tableau!$R$2:$AE74)),"")</f>
        <v>PER</v>
      </c>
      <c r="L83" s="24" t="str">
        <f>IFERROR(INDEX(Tableau1[],tableau!$AA74,COLUMNS(tableau!$R$2:$AF74)),"")</f>
        <v>800x1200</v>
      </c>
      <c r="M83" s="3"/>
    </row>
    <row r="84" spans="1:13" x14ac:dyDescent="0.25">
      <c r="A84" s="24">
        <f>IFERROR(INDEX(Tableau1[],tableau!$AA75,COLUMNS(tableau!$R$3:$R75)),"")</f>
        <v>199</v>
      </c>
      <c r="B84" s="24" t="str">
        <f>IFERROR(INDEX(Tableau1[],tableau!$AA75,COLUMNS(tableau!$R$3:$T75)),"")</f>
        <v>67CAM2431</v>
      </c>
      <c r="C84" s="24">
        <f>IFERROR(INDEX(Tableau1[],tableau!$AA75,COLUMNS(tableau!$R$3:$U75)),"")</f>
        <v>10</v>
      </c>
      <c r="D84" s="24">
        <f>IFERROR(INDEX(Tableau1[],tableau!$AA75,COLUMNS(tableau!$R$3:$W75)),"")</f>
        <v>1</v>
      </c>
      <c r="E84" s="24" t="str">
        <f>IFERROR(INDEX(Tableau1[],tableau!$AA75,COLUMNS(tableau!$R$3:$X75)),"")</f>
        <v>75,5x20x173</v>
      </c>
      <c r="F84" s="24">
        <f>IFERROR(INDEX(Tableau1[],tableau!$AA75,COLUMNS(tableau!$R$3:$Y75)),"")</f>
        <v>70</v>
      </c>
      <c r="G84" s="24">
        <f>IFERROR(INDEX(Tableau1[],tableau!$AA75,COLUMNS(tableau!$R$3:$Z75)),"")</f>
        <v>6</v>
      </c>
      <c r="H84" s="24">
        <f>IFERROR(INDEX(Tableau1[],tableau!$AA75,COLUMNS(tableau!$R$3:$AA75)),"")</f>
        <v>48</v>
      </c>
      <c r="I84" s="24">
        <f>IFERROR(INDEX(Tableau1[],tableau!$AA75,COLUMNS(tableau!$R$2:$AB75)),"")</f>
        <v>3360</v>
      </c>
      <c r="J84" s="24" t="str">
        <f>IFERROR(INDEX(Tableau1[],tableau!$AA75,COLUMNS(tableau!$R$2:$AC75)),"")</f>
        <v>Colonnaire</v>
      </c>
      <c r="K84" s="24" t="str">
        <f>IFERROR(INDEX(Tableau1[],tableau!$AA75,COLUMNS(tableau!$R$2:$AE75)),"")</f>
        <v>PER</v>
      </c>
      <c r="L84" s="24" t="str">
        <f>IFERROR(INDEX(Tableau1[],tableau!$AA75,COLUMNS(tableau!$R$2:$AF75)),"")</f>
        <v>800x1200</v>
      </c>
      <c r="M84" s="3"/>
    </row>
    <row r="85" spans="1:13" x14ac:dyDescent="0.25">
      <c r="A85" s="24">
        <f>IFERROR(INDEX(Tableau1[],tableau!$AA76,COLUMNS(tableau!$R$3:$R76)),"")</f>
        <v>201</v>
      </c>
      <c r="B85" s="24" t="str">
        <f>IFERROR(INDEX(Tableau1[],tableau!$AA76,COLUMNS(tableau!$R$3:$T76)),"")</f>
        <v>67CAM2431</v>
      </c>
      <c r="C85" s="24">
        <f>IFERROR(INDEX(Tableau1[],tableau!$AA76,COLUMNS(tableau!$R$3:$U76)),"")</f>
        <v>36</v>
      </c>
      <c r="D85" s="24">
        <f>IFERROR(INDEX(Tableau1[],tableau!$AA76,COLUMNS(tableau!$R$3:$W76)),"")</f>
        <v>3</v>
      </c>
      <c r="E85" s="24" t="str">
        <f>IFERROR(INDEX(Tableau1[],tableau!$AA76,COLUMNS(tableau!$R$3:$X76)),"")</f>
        <v>75,5x34x190</v>
      </c>
      <c r="F85" s="24">
        <f>IFERROR(INDEX(Tableau1[],tableau!$AA76,COLUMNS(tableau!$R$3:$Y76)),"")</f>
        <v>40</v>
      </c>
      <c r="G85" s="24">
        <f>IFERROR(INDEX(Tableau1[],tableau!$AA76,COLUMNS(tableau!$R$3:$Z76)),"")</f>
        <v>6</v>
      </c>
      <c r="H85" s="24">
        <f>IFERROR(INDEX(Tableau1[],tableau!$AA76,COLUMNS(tableau!$R$3:$AA76)),"")</f>
        <v>48</v>
      </c>
      <c r="I85" s="24">
        <f>IFERROR(INDEX(Tableau1[],tableau!$AA76,COLUMNS(tableau!$R$2:$AB76)),"")</f>
        <v>1920</v>
      </c>
      <c r="J85" s="24" t="str">
        <f>IFERROR(INDEX(Tableau1[],tableau!$AA76,COLUMNS(tableau!$R$2:$AC76)),"")</f>
        <v>Colonnaire</v>
      </c>
      <c r="K85" s="24" t="str">
        <f>IFERROR(INDEX(Tableau1[],tableau!$AA76,COLUMNS(tableau!$R$2:$AE76)),"")</f>
        <v>PER</v>
      </c>
      <c r="L85" s="24" t="str">
        <f>IFERROR(INDEX(Tableau1[],tableau!$AA76,COLUMNS(tableau!$R$2:$AF76)),"")</f>
        <v>800x1200</v>
      </c>
      <c r="M85" s="3"/>
    </row>
    <row r="86" spans="1:13" x14ac:dyDescent="0.25">
      <c r="A86" s="24">
        <f>IFERROR(INDEX(Tableau1[],tableau!$AA77,COLUMNS(tableau!$R$3:$R77)),"")</f>
        <v>203</v>
      </c>
      <c r="B86" s="24" t="str">
        <f>IFERROR(INDEX(Tableau1[],tableau!$AA77,COLUMNS(tableau!$R$3:$T77)),"")</f>
        <v>67CAM3021</v>
      </c>
      <c r="C86" s="24">
        <f>IFERROR(INDEX(Tableau1[],tableau!$AA77,COLUMNS(tableau!$R$3:$U77)),"")</f>
        <v>6</v>
      </c>
      <c r="D86" s="24">
        <f>IFERROR(INDEX(Tableau1[],tableau!$AA77,COLUMNS(tableau!$R$3:$W77)),"")</f>
        <v>1</v>
      </c>
      <c r="E86" s="24" t="str">
        <f>IFERROR(INDEX(Tableau1[],tableau!$AA77,COLUMNS(tableau!$R$3:$X77)),"")</f>
        <v>vrac</v>
      </c>
      <c r="F86" s="24">
        <f>IFERROR(INDEX(Tableau1[],tableau!$AA77,COLUMNS(tableau!$R$3:$Y77)),"")</f>
        <v>56</v>
      </c>
      <c r="G86" s="24">
        <f>IFERROR(INDEX(Tableau1[],tableau!$AA77,COLUMNS(tableau!$R$3:$Z77)),"")</f>
        <v>10</v>
      </c>
      <c r="H86" s="24">
        <f>IFERROR(INDEX(Tableau1[],tableau!$AA77,COLUMNS(tableau!$R$3:$AA77)),"")</f>
        <v>90</v>
      </c>
      <c r="I86" s="24">
        <f>IFERROR(INDEX(Tableau1[],tableau!$AA77,COLUMNS(tableau!$R$2:$AB77)),"")</f>
        <v>5040</v>
      </c>
      <c r="J86" s="24" t="str">
        <f>IFERROR(INDEX(Tableau1[],tableau!$AA77,COLUMNS(tableau!$R$2:$AC77)),"")</f>
        <v>Croisé</v>
      </c>
      <c r="K86" s="24" t="str">
        <f>IFERROR(INDEX(Tableau1[],tableau!$AA77,COLUMNS(tableau!$R$2:$AE77)),"")</f>
        <v>PER</v>
      </c>
      <c r="L86" s="24" t="str">
        <f>IFERROR(INDEX(Tableau1[],tableau!$AA77,COLUMNS(tableau!$R$2:$AF77)),"")</f>
        <v>800x1200</v>
      </c>
      <c r="M86" s="3"/>
    </row>
    <row r="87" spans="1:13" x14ac:dyDescent="0.25">
      <c r="A87" s="24">
        <f>IFERROR(INDEX(Tableau1[],tableau!$AA78,COLUMNS(tableau!$R$3:$R78)),"")</f>
        <v>206</v>
      </c>
      <c r="B87" s="24" t="str">
        <f>IFERROR(INDEX(Tableau1[],tableau!$AA78,COLUMNS(tableau!$R$3:$T78)),"")</f>
        <v>67CAM4123</v>
      </c>
      <c r="C87" s="24">
        <f>IFERROR(INDEX(Tableau1[],tableau!$AA78,COLUMNS(tableau!$R$3:$U78)),"")</f>
        <v>24</v>
      </c>
      <c r="D87" s="24">
        <f>IFERROR(INDEX(Tableau1[],tableau!$AA78,COLUMNS(tableau!$R$3:$W78)),"")</f>
        <v>4</v>
      </c>
      <c r="E87" s="24" t="str">
        <f>IFERROR(INDEX(Tableau1[],tableau!$AA78,COLUMNS(tableau!$R$3:$X78)),"")</f>
        <v>80x57x113</v>
      </c>
      <c r="F87" s="24">
        <f>IFERROR(INDEX(Tableau1[],tableau!$AA78,COLUMNS(tableau!$R$3:$Y78)),"")</f>
        <v>12</v>
      </c>
      <c r="G87" s="24">
        <f>IFERROR(INDEX(Tableau1[],tableau!$AA78,COLUMNS(tableau!$R$3:$Z78)),"")</f>
        <v>5</v>
      </c>
      <c r="H87" s="24">
        <f>IFERROR(INDEX(Tableau1[],tableau!$AA78,COLUMNS(tableau!$R$3:$AA78)),"")</f>
        <v>115</v>
      </c>
      <c r="I87" s="24">
        <f>IFERROR(INDEX(Tableau1[],tableau!$AA78,COLUMNS(tableau!$R$2:$AB78)),"")</f>
        <v>1380</v>
      </c>
      <c r="J87" s="24" t="str">
        <f>IFERROR(INDEX(Tableau1[],tableau!$AA78,COLUMNS(tableau!$R$2:$AC78)),"")</f>
        <v>Croisé</v>
      </c>
      <c r="K87" s="24" t="str">
        <f>IFERROR(INDEX(Tableau1[],tableau!$AA78,COLUMNS(tableau!$R$2:$AE78)),"")</f>
        <v>PER</v>
      </c>
      <c r="L87" s="24" t="str">
        <f>IFERROR(INDEX(Tableau1[],tableau!$AA78,COLUMNS(tableau!$R$2:$AF78)),"")</f>
        <v>800x1200</v>
      </c>
      <c r="M87" s="3"/>
    </row>
    <row r="88" spans="1:13" x14ac:dyDescent="0.25">
      <c r="A88" s="24">
        <f>IFERROR(INDEX(Tableau1[],tableau!$AA79,COLUMNS(tableau!$R$3:$R79)),"")</f>
        <v>207</v>
      </c>
      <c r="B88" s="24" t="str">
        <f>IFERROR(INDEX(Tableau1[],tableau!$AA79,COLUMNS(tableau!$R$3:$T79)),"")</f>
        <v>67CAM4123</v>
      </c>
      <c r="C88" s="24">
        <f>IFERROR(INDEX(Tableau1[],tableau!$AA79,COLUMNS(tableau!$R$3:$U79)),"")</f>
        <v>30</v>
      </c>
      <c r="D88" s="24">
        <f>IFERROR(INDEX(Tableau1[],tableau!$AA79,COLUMNS(tableau!$R$3:$W79)),"")</f>
        <v>5</v>
      </c>
      <c r="E88" s="24" t="str">
        <f>IFERROR(INDEX(Tableau1[],tableau!$AA79,COLUMNS(tableau!$R$3:$X79)),"")</f>
        <v>80x70x113</v>
      </c>
      <c r="F88" s="24">
        <f>IFERROR(INDEX(Tableau1[],tableau!$AA79,COLUMNS(tableau!$R$3:$Y79)),"")</f>
        <v>12</v>
      </c>
      <c r="G88" s="24">
        <f>IFERROR(INDEX(Tableau1[],tableau!$AA79,COLUMNS(tableau!$R$3:$Z79)),"")</f>
        <v>5</v>
      </c>
      <c r="H88" s="24">
        <f>IFERROR(INDEX(Tableau1[],tableau!$AA79,COLUMNS(tableau!$R$3:$AA79)),"")</f>
        <v>115</v>
      </c>
      <c r="I88" s="24">
        <f>IFERROR(INDEX(Tableau1[],tableau!$AA79,COLUMNS(tableau!$R$2:$AB79)),"")</f>
        <v>1380</v>
      </c>
      <c r="J88" s="24" t="str">
        <f>IFERROR(INDEX(Tableau1[],tableau!$AA79,COLUMNS(tableau!$R$2:$AC79)),"")</f>
        <v>Croisé</v>
      </c>
      <c r="K88" s="24" t="str">
        <f>IFERROR(INDEX(Tableau1[],tableau!$AA79,COLUMNS(tableau!$R$2:$AE79)),"")</f>
        <v>PER</v>
      </c>
      <c r="L88" s="24" t="str">
        <f>IFERROR(INDEX(Tableau1[],tableau!$AA79,COLUMNS(tableau!$R$2:$AF79)),"")</f>
        <v>800x1200</v>
      </c>
      <c r="M88" s="3"/>
    </row>
    <row r="89" spans="1:13" x14ac:dyDescent="0.25">
      <c r="A89" s="24">
        <f>IFERROR(INDEX(Tableau1[],tableau!$AA80,COLUMNS(tableau!$R$3:$R80)),"")</f>
        <v>210</v>
      </c>
      <c r="B89" s="24" t="str">
        <f>IFERROR(INDEX(Tableau1[],tableau!$AA80,COLUMNS(tableau!$R$3:$T80)),"")</f>
        <v>67CAM4800</v>
      </c>
      <c r="C89" s="24">
        <f>IFERROR(INDEX(Tableau1[],tableau!$AA80,COLUMNS(tableau!$R$3:$U80)),"")</f>
        <v>6</v>
      </c>
      <c r="D89" s="24">
        <f>IFERROR(INDEX(Tableau1[],tableau!$AA80,COLUMNS(tableau!$R$3:$W80)),"")</f>
        <v>1</v>
      </c>
      <c r="E89" s="24" t="str">
        <f>IFERROR(INDEX(Tableau1[],tableau!$AA80,COLUMNS(tableau!$R$3:$X80)),"")</f>
        <v>vrac</v>
      </c>
      <c r="F89" s="24">
        <f>IFERROR(INDEX(Tableau1[],tableau!$AA80,COLUMNS(tableau!$R$3:$Y80)),"")</f>
        <v>120</v>
      </c>
      <c r="G89" s="24">
        <f>IFERROR(INDEX(Tableau1[],tableau!$AA80,COLUMNS(tableau!$R$3:$Z80)),"")</f>
        <v>5</v>
      </c>
      <c r="H89" s="24">
        <f>IFERROR(INDEX(Tableau1[],tableau!$AA80,COLUMNS(tableau!$R$3:$AA80)),"")</f>
        <v>30</v>
      </c>
      <c r="I89" s="24">
        <f>IFERROR(INDEX(Tableau1[],tableau!$AA80,COLUMNS(tableau!$R$2:$AB80)),"")</f>
        <v>3600</v>
      </c>
      <c r="J89" s="24" t="str">
        <f>IFERROR(INDEX(Tableau1[],tableau!$AA80,COLUMNS(tableau!$R$2:$AC80)),"")</f>
        <v>Colonnaire</v>
      </c>
      <c r="K89" s="24" t="str">
        <f>IFERROR(INDEX(Tableau1[],tableau!$AA80,COLUMNS(tableau!$R$2:$AE80)),"")</f>
        <v>PER</v>
      </c>
      <c r="L89" s="24" t="str">
        <f>IFERROR(INDEX(Tableau1[],tableau!$AA80,COLUMNS(tableau!$R$2:$AF80)),"")</f>
        <v>800x1200</v>
      </c>
      <c r="M89" s="3"/>
    </row>
    <row r="90" spans="1:13" x14ac:dyDescent="0.25">
      <c r="A90" s="24">
        <f>IFERROR(INDEX(Tableau1[],tableau!$AA81,COLUMNS(tableau!$R$3:$R81)),"")</f>
        <v>212</v>
      </c>
      <c r="B90" s="24" t="str">
        <f>IFERROR(INDEX(Tableau1[],tableau!$AA81,COLUMNS(tableau!$R$3:$T81)),"")</f>
        <v>67CAM4121</v>
      </c>
      <c r="C90" s="24">
        <f>IFERROR(INDEX(Tableau1[],tableau!$AA81,COLUMNS(tableau!$R$3:$U81)),"")</f>
        <v>6</v>
      </c>
      <c r="D90" s="24">
        <f>IFERROR(INDEX(Tableau1[],tableau!$AA81,COLUMNS(tableau!$R$3:$W81)),"")</f>
        <v>1</v>
      </c>
      <c r="E90" s="24" t="str">
        <f>IFERROR(INDEX(Tableau1[],tableau!$AA81,COLUMNS(tableau!$R$3:$X81)),"")</f>
        <v>106x18x83</v>
      </c>
      <c r="F90" s="24">
        <f>IFERROR(INDEX(Tableau1[],tableau!$AA81,COLUMNS(tableau!$R$3:$Y81)),"")</f>
        <v>117</v>
      </c>
      <c r="G90" s="24">
        <f>IFERROR(INDEX(Tableau1[],tableau!$AA81,COLUMNS(tableau!$R$3:$Z81)),"")</f>
        <v>4</v>
      </c>
      <c r="H90" s="24">
        <f>IFERROR(INDEX(Tableau1[],tableau!$AA81,COLUMNS(tableau!$R$3:$AA81)),"")</f>
        <v>40</v>
      </c>
      <c r="I90" s="24">
        <f>IFERROR(INDEX(Tableau1[],tableau!$AA81,COLUMNS(tableau!$R$2:$AB81)),"")</f>
        <v>4680</v>
      </c>
      <c r="J90" s="24" t="str">
        <f>IFERROR(INDEX(Tableau1[],tableau!$AA81,COLUMNS(tableau!$R$2:$AC81)),"")</f>
        <v>Croisé</v>
      </c>
      <c r="K90" s="24" t="str">
        <f>IFERROR(INDEX(Tableau1[],tableau!$AA81,COLUMNS(tableau!$R$2:$AE81)),"")</f>
        <v>PER</v>
      </c>
      <c r="L90" s="24" t="str">
        <f>IFERROR(INDEX(Tableau1[],tableau!$AA81,COLUMNS(tableau!$R$2:$AF81)),"")</f>
        <v>800x1200</v>
      </c>
      <c r="M90" s="3"/>
    </row>
    <row r="91" spans="1:13" x14ac:dyDescent="0.25">
      <c r="A91" s="24">
        <f>IFERROR(INDEX(Tableau1[],tableau!$AA82,COLUMNS(tableau!$R$3:$R82)),"")</f>
        <v>222</v>
      </c>
      <c r="B91" s="24" t="str">
        <f>IFERROR(INDEX(Tableau1[],tableau!$AA82,COLUMNS(tableau!$R$3:$T82)),"")</f>
        <v>67CAM4121</v>
      </c>
      <c r="C91" s="24">
        <f>IFERROR(INDEX(Tableau1[],tableau!$AA82,COLUMNS(tableau!$R$3:$U82)),"")</f>
        <v>30</v>
      </c>
      <c r="D91" s="24">
        <f>IFERROR(INDEX(Tableau1[],tableau!$AA82,COLUMNS(tableau!$R$3:$W82)),"")</f>
        <v>5</v>
      </c>
      <c r="E91" s="24" t="str">
        <f>IFERROR(INDEX(Tableau1[],tableau!$AA82,COLUMNS(tableau!$R$3:$X82)),"")</f>
        <v>80x70x113</v>
      </c>
      <c r="F91" s="24">
        <f>IFERROR(INDEX(Tableau1[],tableau!$AA82,COLUMNS(tableau!$R$3:$Y82)),"")</f>
        <v>24</v>
      </c>
      <c r="G91" s="24">
        <f>IFERROR(INDEX(Tableau1[],tableau!$AA82,COLUMNS(tableau!$R$3:$Z82)),"")</f>
        <v>4</v>
      </c>
      <c r="H91" s="24">
        <f>IFERROR(INDEX(Tableau1[],tableau!$AA82,COLUMNS(tableau!$R$3:$AA82)),"")</f>
        <v>40</v>
      </c>
      <c r="I91" s="24">
        <f>IFERROR(INDEX(Tableau1[],tableau!$AA82,COLUMNS(tableau!$R$2:$AB82)),"")</f>
        <v>960</v>
      </c>
      <c r="J91" s="24" t="str">
        <f>IFERROR(INDEX(Tableau1[],tableau!$AA82,COLUMNS(tableau!$R$2:$AC82)),"")</f>
        <v>Croisé</v>
      </c>
      <c r="K91" s="24" t="str">
        <f>IFERROR(INDEX(Tableau1[],tableau!$AA82,COLUMNS(tableau!$R$2:$AE82)),"")</f>
        <v>EUR</v>
      </c>
      <c r="L91" s="24" t="str">
        <f>IFERROR(INDEX(Tableau1[],tableau!$AA82,COLUMNS(tableau!$R$2:$AF82)),"")</f>
        <v>800x1200</v>
      </c>
      <c r="M91" s="3"/>
    </row>
    <row r="92" spans="1:13" x14ac:dyDescent="0.25">
      <c r="A92" s="24">
        <f>IFERROR(INDEX(Tableau1[],tableau!$AA83,COLUMNS(tableau!$R$3:$R83)),"")</f>
        <v>223</v>
      </c>
      <c r="B92" s="24" t="str">
        <f>IFERROR(INDEX(Tableau1[],tableau!$AA83,COLUMNS(tableau!$R$3:$T83)),"")</f>
        <v>67CAM2429</v>
      </c>
      <c r="C92" s="24">
        <f>IFERROR(INDEX(Tableau1[],tableau!$AA83,COLUMNS(tableau!$R$3:$U83)),"")</f>
        <v>10</v>
      </c>
      <c r="D92" s="24">
        <f>IFERROR(INDEX(Tableau1[],tableau!$AA83,COLUMNS(tableau!$R$3:$W83)),"")</f>
        <v>1</v>
      </c>
      <c r="E92" s="24" t="str">
        <f>IFERROR(INDEX(Tableau1[],tableau!$AA83,COLUMNS(tableau!$R$3:$X83)),"")</f>
        <v>75x20x173</v>
      </c>
      <c r="F92" s="24">
        <f>IFERROR(INDEX(Tableau1[],tableau!$AA83,COLUMNS(tableau!$R$3:$Y83)),"")</f>
        <v>65</v>
      </c>
      <c r="G92" s="24">
        <f>IFERROR(INDEX(Tableau1[],tableau!$AA83,COLUMNS(tableau!$R$3:$Z83)),"")</f>
        <v>6</v>
      </c>
      <c r="H92" s="24">
        <f>IFERROR(INDEX(Tableau1[],tableau!$AA83,COLUMNS(tableau!$R$3:$AA83)),"")</f>
        <v>48</v>
      </c>
      <c r="I92" s="24">
        <f>IFERROR(INDEX(Tableau1[],tableau!$AA83,COLUMNS(tableau!$R$2:$AB83)),"")</f>
        <v>3120</v>
      </c>
      <c r="J92" s="24" t="str">
        <f>IFERROR(INDEX(Tableau1[],tableau!$AA83,COLUMNS(tableau!$R$2:$AC83)),"")</f>
        <v>Colonnaire</v>
      </c>
      <c r="K92" s="24" t="str">
        <f>IFERROR(INDEX(Tableau1[],tableau!$AA83,COLUMNS(tableau!$R$2:$AE83)),"")</f>
        <v>PER</v>
      </c>
      <c r="L92" s="24" t="str">
        <f>IFERROR(INDEX(Tableau1[],tableau!$AA83,COLUMNS(tableau!$R$2:$AF83)),"")</f>
        <v>800x1200</v>
      </c>
      <c r="M92" s="3"/>
    </row>
    <row r="93" spans="1:13" x14ac:dyDescent="0.25">
      <c r="A93" s="24">
        <f>IFERROR(INDEX(Tableau1[],tableau!$AA84,COLUMNS(tableau!$R$3:$R84)),"")</f>
        <v>224</v>
      </c>
      <c r="B93" s="24" t="str">
        <f>IFERROR(INDEX(Tableau1[],tableau!$AA84,COLUMNS(tableau!$R$3:$T84)),"")</f>
        <v>67CAM2429</v>
      </c>
      <c r="C93" s="24">
        <f>IFERROR(INDEX(Tableau1[],tableau!$AA84,COLUMNS(tableau!$R$3:$U84)),"")</f>
        <v>20</v>
      </c>
      <c r="D93" s="24">
        <f>IFERROR(INDEX(Tableau1[],tableau!$AA84,COLUMNS(tableau!$R$3:$W84)),"")</f>
        <v>2</v>
      </c>
      <c r="E93" s="24" t="str">
        <f>IFERROR(INDEX(Tableau1[],tableau!$AA84,COLUMNS(tableau!$R$3:$X84)),"")</f>
        <v>75x20x173</v>
      </c>
      <c r="F93" s="24">
        <f>IFERROR(INDEX(Tableau1[],tableau!$AA84,COLUMNS(tableau!$R$3:$Y84)),"")</f>
        <v>65</v>
      </c>
      <c r="G93" s="24">
        <f>IFERROR(INDEX(Tableau1[],tableau!$AA84,COLUMNS(tableau!$R$3:$Z84)),"")</f>
        <v>6</v>
      </c>
      <c r="H93" s="24">
        <f>IFERROR(INDEX(Tableau1[],tableau!$AA84,COLUMNS(tableau!$R$3:$AA84)),"")</f>
        <v>48</v>
      </c>
      <c r="I93" s="24">
        <f>IFERROR(INDEX(Tableau1[],tableau!$AA84,COLUMNS(tableau!$R$2:$AB84)),"")</f>
        <v>3120</v>
      </c>
      <c r="J93" s="24" t="str">
        <f>IFERROR(INDEX(Tableau1[],tableau!$AA84,COLUMNS(tableau!$R$2:$AC84)),"")</f>
        <v>Colonnaire</v>
      </c>
      <c r="K93" s="24" t="str">
        <f>IFERROR(INDEX(Tableau1[],tableau!$AA84,COLUMNS(tableau!$R$2:$AE84)),"")</f>
        <v>PER</v>
      </c>
      <c r="L93" s="24" t="str">
        <f>IFERROR(INDEX(Tableau1[],tableau!$AA84,COLUMNS(tableau!$R$2:$AF84)),"")</f>
        <v>800x1200</v>
      </c>
      <c r="M93" s="3"/>
    </row>
    <row r="94" spans="1:13" x14ac:dyDescent="0.25">
      <c r="A94" s="24">
        <f>IFERROR(INDEX(Tableau1[],tableau!$AA85,COLUMNS(tableau!$R$3:$R85)),"")</f>
        <v>227</v>
      </c>
      <c r="B94" s="24" t="str">
        <f>IFERROR(INDEX(Tableau1[],tableau!$AA85,COLUMNS(tableau!$R$3:$T85)),"")</f>
        <v>67CAM4121</v>
      </c>
      <c r="C94" s="24">
        <f>IFERROR(INDEX(Tableau1[],tableau!$AA85,COLUMNS(tableau!$R$3:$U85)),"")</f>
        <v>1</v>
      </c>
      <c r="D94" s="24">
        <f>IFERROR(INDEX(Tableau1[],tableau!$AA85,COLUMNS(tableau!$R$3:$W85)),"")</f>
        <v>1</v>
      </c>
      <c r="E94" s="24" t="str">
        <f>IFERROR(INDEX(Tableau1[],tableau!$AA85,COLUMNS(tableau!$R$3:$X85)),"")</f>
        <v>52x17x81</v>
      </c>
      <c r="F94" s="24">
        <f>IFERROR(INDEX(Tableau1[],tableau!$AA85,COLUMNS(tableau!$R$3:$Y85)),"")</f>
        <v>168</v>
      </c>
      <c r="G94" s="24">
        <f>IFERROR(INDEX(Tableau1[],tableau!$AA85,COLUMNS(tableau!$R$3:$Z85)),"")</f>
        <v>5</v>
      </c>
      <c r="H94" s="24">
        <f>IFERROR(INDEX(Tableau1[],tableau!$AA85,COLUMNS(tableau!$R$3:$AA85)),"")</f>
        <v>45</v>
      </c>
      <c r="I94" s="24">
        <f>IFERROR(INDEX(Tableau1[],tableau!$AA85,COLUMNS(tableau!$R$2:$AB85)),"")</f>
        <v>7560</v>
      </c>
      <c r="J94" s="24" t="str">
        <f>IFERROR(INDEX(Tableau1[],tableau!$AA85,COLUMNS(tableau!$R$2:$AC85)),"")</f>
        <v>Croisé</v>
      </c>
      <c r="K94" s="24" t="str">
        <f>IFERROR(INDEX(Tableau1[],tableau!$AA85,COLUMNS(tableau!$R$2:$AE85)),"")</f>
        <v>PER</v>
      </c>
      <c r="L94" s="24" t="str">
        <f>IFERROR(INDEX(Tableau1[],tableau!$AA85,COLUMNS(tableau!$R$2:$AF85)),"")</f>
        <v>800x1200</v>
      </c>
      <c r="M94" s="3"/>
    </row>
    <row r="95" spans="1:13" x14ac:dyDescent="0.25">
      <c r="A95" s="24">
        <f>IFERROR(INDEX(Tableau1[],tableau!$AA86,COLUMNS(tableau!$R$3:$R86)),"")</f>
        <v>228</v>
      </c>
      <c r="B95" s="24" t="str">
        <f>IFERROR(INDEX(Tableau1[],tableau!$AA86,COLUMNS(tableau!$R$3:$T86)),"")</f>
        <v>67CAM4124</v>
      </c>
      <c r="C95" s="24">
        <f>IFERROR(INDEX(Tableau1[],tableau!$AA86,COLUMNS(tableau!$R$3:$U86)),"")</f>
        <v>24</v>
      </c>
      <c r="D95" s="24">
        <f>IFERROR(INDEX(Tableau1[],tableau!$AA86,COLUMNS(tableau!$R$3:$W86)),"")</f>
        <v>4</v>
      </c>
      <c r="E95" s="24" t="str">
        <f>IFERROR(INDEX(Tableau1[],tableau!$AA86,COLUMNS(tableau!$R$3:$X86)),"")</f>
        <v>80x57x113</v>
      </c>
      <c r="F95" s="24">
        <f>IFERROR(INDEX(Tableau1[],tableau!$AA86,COLUMNS(tableau!$R$3:$Y86)),"")</f>
        <v>24</v>
      </c>
      <c r="G95" s="24">
        <f>IFERROR(INDEX(Tableau1[],tableau!$AA86,COLUMNS(tableau!$R$3:$Z86)),"")</f>
        <v>5</v>
      </c>
      <c r="H95" s="24">
        <f>IFERROR(INDEX(Tableau1[],tableau!$AA86,COLUMNS(tableau!$R$3:$AA86)),"")</f>
        <v>60</v>
      </c>
      <c r="I95" s="24">
        <f>IFERROR(INDEX(Tableau1[],tableau!$AA86,COLUMNS(tableau!$R$2:$AB86)),"")</f>
        <v>1440</v>
      </c>
      <c r="J95" s="24" t="str">
        <f>IFERROR(INDEX(Tableau1[],tableau!$AA86,COLUMNS(tableau!$R$2:$AC86)),"")</f>
        <v>Colonnaire</v>
      </c>
      <c r="K95" s="24" t="str">
        <f>IFERROR(INDEX(Tableau1[],tableau!$AA86,COLUMNS(tableau!$R$2:$AE86)),"")</f>
        <v>PER</v>
      </c>
      <c r="L95" s="24" t="str">
        <f>IFERROR(INDEX(Tableau1[],tableau!$AA86,COLUMNS(tableau!$R$2:$AF86)),"")</f>
        <v>800x1200</v>
      </c>
      <c r="M95" s="3"/>
    </row>
    <row r="96" spans="1:13" x14ac:dyDescent="0.25">
      <c r="A96" s="24">
        <f>IFERROR(INDEX(Tableau1[],tableau!$AA87,COLUMNS(tableau!$R$3:$R87)),"")</f>
        <v>231</v>
      </c>
      <c r="B96" s="24" t="str">
        <f>IFERROR(INDEX(Tableau1[],tableau!$AA87,COLUMNS(tableau!$R$3:$T87)),"")</f>
        <v>67CAM4121</v>
      </c>
      <c r="C96" s="24">
        <f>IFERROR(INDEX(Tableau1[],tableau!$AA87,COLUMNS(tableau!$R$3:$U87)),"")</f>
        <v>3</v>
      </c>
      <c r="D96" s="24">
        <f>IFERROR(INDEX(Tableau1[],tableau!$AA87,COLUMNS(tableau!$R$3:$W87)),"")</f>
        <v>1</v>
      </c>
      <c r="E96" s="24" t="str">
        <f>IFERROR(INDEX(Tableau1[],tableau!$AA87,COLUMNS(tableau!$R$3:$X87)),"")</f>
        <v>52x17x81</v>
      </c>
      <c r="F96" s="24">
        <f>IFERROR(INDEX(Tableau1[],tableau!$AA87,COLUMNS(tableau!$R$3:$Y87)),"")</f>
        <v>168</v>
      </c>
      <c r="G96" s="24">
        <f>IFERROR(INDEX(Tableau1[],tableau!$AA87,COLUMNS(tableau!$R$3:$Z87)),"")</f>
        <v>4</v>
      </c>
      <c r="H96" s="24">
        <f>IFERROR(INDEX(Tableau1[],tableau!$AA87,COLUMNS(tableau!$R$3:$AA87)),"")</f>
        <v>36</v>
      </c>
      <c r="I96" s="24">
        <f>IFERROR(INDEX(Tableau1[],tableau!$AA87,COLUMNS(tableau!$R$2:$AB87)),"")</f>
        <v>6048</v>
      </c>
      <c r="J96" s="24" t="str">
        <f>IFERROR(INDEX(Tableau1[],tableau!$AA87,COLUMNS(tableau!$R$2:$AC87)),"")</f>
        <v>Croisé</v>
      </c>
      <c r="K96" s="24" t="str">
        <f>IFERROR(INDEX(Tableau1[],tableau!$AA87,COLUMNS(tableau!$R$2:$AE87)),"")</f>
        <v>PER</v>
      </c>
      <c r="L96" s="24" t="str">
        <f>IFERROR(INDEX(Tableau1[],tableau!$AA87,COLUMNS(tableau!$R$2:$AF87)),"")</f>
        <v>800x1200</v>
      </c>
      <c r="M96" s="3"/>
    </row>
    <row r="97" spans="1:13" x14ac:dyDescent="0.25">
      <c r="A97" s="24">
        <f>IFERROR(INDEX(Tableau1[],tableau!$AA88,COLUMNS(tableau!$R$3:$R88)),"")</f>
        <v>232</v>
      </c>
      <c r="B97" s="24" t="str">
        <f>IFERROR(INDEX(Tableau1[],tableau!$AA88,COLUMNS(tableau!$R$3:$T88)),"")</f>
        <v>67CAM4121</v>
      </c>
      <c r="C97" s="24">
        <f>IFERROR(INDEX(Tableau1[],tableau!$AA88,COLUMNS(tableau!$R$3:$U88)),"")</f>
        <v>30</v>
      </c>
      <c r="D97" s="24">
        <f>IFERROR(INDEX(Tableau1[],tableau!$AA88,COLUMNS(tableau!$R$3:$W88)),"")</f>
        <v>5</v>
      </c>
      <c r="E97" s="24" t="str">
        <f>IFERROR(INDEX(Tableau1[],tableau!$AA88,COLUMNS(tableau!$R$3:$X88)),"")</f>
        <v>80x70x113</v>
      </c>
      <c r="F97" s="24">
        <f>IFERROR(INDEX(Tableau1[],tableau!$AA88,COLUMNS(tableau!$R$3:$Y88)),"")</f>
        <v>24</v>
      </c>
      <c r="G97" s="24">
        <f>IFERROR(INDEX(Tableau1[],tableau!$AA88,COLUMNS(tableau!$R$3:$Z88)),"")</f>
        <v>4</v>
      </c>
      <c r="H97" s="24">
        <f>IFERROR(INDEX(Tableau1[],tableau!$AA88,COLUMNS(tableau!$R$3:$AA88)),"")</f>
        <v>40</v>
      </c>
      <c r="I97" s="24">
        <f>IFERROR(INDEX(Tableau1[],tableau!$AA88,COLUMNS(tableau!$R$2:$AB88)),"")</f>
        <v>960</v>
      </c>
      <c r="J97" s="24" t="str">
        <f>IFERROR(INDEX(Tableau1[],tableau!$AA88,COLUMNS(tableau!$R$2:$AC88)),"")</f>
        <v>Croisé</v>
      </c>
      <c r="K97" s="24" t="str">
        <f>IFERROR(INDEX(Tableau1[],tableau!$AA88,COLUMNS(tableau!$R$2:$AE88)),"")</f>
        <v>PER</v>
      </c>
      <c r="L97" s="24" t="str">
        <f>IFERROR(INDEX(Tableau1[],tableau!$AA88,COLUMNS(tableau!$R$2:$AF88)),"")</f>
        <v>800x1200</v>
      </c>
      <c r="M97" s="3"/>
    </row>
    <row r="98" spans="1:13" x14ac:dyDescent="0.25">
      <c r="A98" s="24">
        <f>IFERROR(INDEX(Tableau1[],tableau!$AA89,COLUMNS(tableau!$R$3:$R89)),"")</f>
        <v>233</v>
      </c>
      <c r="B98" s="24" t="str">
        <f>IFERROR(INDEX(Tableau1[],tableau!$AA89,COLUMNS(tableau!$R$3:$T89)),"")</f>
        <v>67CAM4121</v>
      </c>
      <c r="C98" s="24">
        <f>IFERROR(INDEX(Tableau1[],tableau!$AA89,COLUMNS(tableau!$R$3:$U89)),"")</f>
        <v>18</v>
      </c>
      <c r="D98" s="24">
        <f>IFERROR(INDEX(Tableau1[],tableau!$AA89,COLUMNS(tableau!$R$3:$W89)),"")</f>
        <v>3</v>
      </c>
      <c r="E98" s="24" t="str">
        <f>IFERROR(INDEX(Tableau1[],tableau!$AA89,COLUMNS(tableau!$R$3:$X89)),"")</f>
        <v>80x45x113</v>
      </c>
      <c r="F98" s="24">
        <f>IFERROR(INDEX(Tableau1[],tableau!$AA89,COLUMNS(tableau!$R$3:$Y89)),"")</f>
        <v>40</v>
      </c>
      <c r="G98" s="24">
        <f>IFERROR(INDEX(Tableau1[],tableau!$AA89,COLUMNS(tableau!$R$3:$Z89)),"")</f>
        <v>4</v>
      </c>
      <c r="H98" s="24">
        <f>IFERROR(INDEX(Tableau1[],tableau!$AA89,COLUMNS(tableau!$R$3:$AA89)),"")</f>
        <v>36</v>
      </c>
      <c r="I98" s="24">
        <f>IFERROR(INDEX(Tableau1[],tableau!$AA89,COLUMNS(tableau!$R$2:$AB89)),"")</f>
        <v>1440</v>
      </c>
      <c r="J98" s="24" t="str">
        <f>IFERROR(INDEX(Tableau1[],tableau!$AA89,COLUMNS(tableau!$R$2:$AC89)),"")</f>
        <v>Croisé</v>
      </c>
      <c r="K98" s="24" t="str">
        <f>IFERROR(INDEX(Tableau1[],tableau!$AA89,COLUMNS(tableau!$R$2:$AE89)),"")</f>
        <v>EUR</v>
      </c>
      <c r="L98" s="24" t="str">
        <f>IFERROR(INDEX(Tableau1[],tableau!$AA89,COLUMNS(tableau!$R$2:$AF89)),"")</f>
        <v>800x1200</v>
      </c>
      <c r="M98" s="3"/>
    </row>
    <row r="99" spans="1:13" x14ac:dyDescent="0.25">
      <c r="A99" s="24">
        <f>IFERROR(INDEX(Tableau1[],tableau!$AA90,COLUMNS(tableau!$R$3:$R90)),"")</f>
        <v>236</v>
      </c>
      <c r="B99" s="24" t="str">
        <f>IFERROR(INDEX(Tableau1[],tableau!$AA90,COLUMNS(tableau!$R$3:$T90)),"")</f>
        <v>67CAM4123</v>
      </c>
      <c r="C99" s="24">
        <f>IFERROR(INDEX(Tableau1[],tableau!$AA90,COLUMNS(tableau!$R$3:$U90)),"")</f>
        <v>24</v>
      </c>
      <c r="D99" s="24">
        <f>IFERROR(INDEX(Tableau1[],tableau!$AA90,COLUMNS(tableau!$R$3:$W90)),"")</f>
        <v>4</v>
      </c>
      <c r="E99" s="24" t="str">
        <f>IFERROR(INDEX(Tableau1[],tableau!$AA90,COLUMNS(tableau!$R$3:$X90)),"")</f>
        <v>80x57x113</v>
      </c>
      <c r="F99" s="24">
        <f>IFERROR(INDEX(Tableau1[],tableau!$AA90,COLUMNS(tableau!$R$3:$Y90)),"")</f>
        <v>12</v>
      </c>
      <c r="G99" s="24">
        <f>IFERROR(INDEX(Tableau1[],tableau!$AA90,COLUMNS(tableau!$R$3:$Z90)),"")</f>
        <v>4</v>
      </c>
      <c r="H99" s="24">
        <f>IFERROR(INDEX(Tableau1[],tableau!$AA90,COLUMNS(tableau!$R$3:$AA90)),"")</f>
        <v>92</v>
      </c>
      <c r="I99" s="24">
        <f>IFERROR(INDEX(Tableau1[],tableau!$AA90,COLUMNS(tableau!$R$2:$AB90)),"")</f>
        <v>1104</v>
      </c>
      <c r="J99" s="24" t="str">
        <f>IFERROR(INDEX(Tableau1[],tableau!$AA90,COLUMNS(tableau!$R$2:$AC90)),"")</f>
        <v>Croisé</v>
      </c>
      <c r="K99" s="24" t="str">
        <f>IFERROR(INDEX(Tableau1[],tableau!$AA90,COLUMNS(tableau!$R$2:$AE90)),"")</f>
        <v>PER</v>
      </c>
      <c r="L99" s="24" t="str">
        <f>IFERROR(INDEX(Tableau1[],tableau!$AA90,COLUMNS(tableau!$R$2:$AF90)),"")</f>
        <v>800x1200</v>
      </c>
      <c r="M99" s="3"/>
    </row>
    <row r="100" spans="1:13" x14ac:dyDescent="0.25">
      <c r="A100" s="24">
        <f>IFERROR(INDEX(Tableau1[],tableau!$AA91,COLUMNS(tableau!$R$3:$R91)),"")</f>
        <v>237</v>
      </c>
      <c r="B100" s="24" t="str">
        <f>IFERROR(INDEX(Tableau1[],tableau!$AA91,COLUMNS(tableau!$R$3:$T91)),"")</f>
        <v>67CAM4121</v>
      </c>
      <c r="C100" s="24">
        <f>IFERROR(INDEX(Tableau1[],tableau!$AA91,COLUMNS(tableau!$R$3:$U91)),"")</f>
        <v>36</v>
      </c>
      <c r="D100" s="24">
        <f>IFERROR(INDEX(Tableau1[],tableau!$AA91,COLUMNS(tableau!$R$3:$W91)),"")</f>
        <v>6</v>
      </c>
      <c r="E100" s="24" t="str">
        <f>IFERROR(INDEX(Tableau1[],tableau!$AA91,COLUMNS(tableau!$R$3:$X91)),"")</f>
        <v>80x84x113</v>
      </c>
      <c r="F100" s="24">
        <f>IFERROR(INDEX(Tableau1[],tableau!$AA91,COLUMNS(tableau!$R$3:$Y91)),"")</f>
        <v>24</v>
      </c>
      <c r="G100" s="24">
        <f>IFERROR(INDEX(Tableau1[],tableau!$AA91,COLUMNS(tableau!$R$3:$Z91)),"")</f>
        <v>4</v>
      </c>
      <c r="H100" s="24">
        <f>IFERROR(INDEX(Tableau1[],tableau!$AA91,COLUMNS(tableau!$R$3:$AA91)),"")</f>
        <v>36</v>
      </c>
      <c r="I100" s="24">
        <f>IFERROR(INDEX(Tableau1[],tableau!$AA91,COLUMNS(tableau!$R$2:$AB91)),"")</f>
        <v>864</v>
      </c>
      <c r="J100" s="24" t="str">
        <f>IFERROR(INDEX(Tableau1[],tableau!$AA91,COLUMNS(tableau!$R$2:$AC91)),"")</f>
        <v>Croisé</v>
      </c>
      <c r="K100" s="24" t="str">
        <f>IFERROR(INDEX(Tableau1[],tableau!$AA91,COLUMNS(tableau!$R$2:$AE91)),"")</f>
        <v>PER</v>
      </c>
      <c r="L100" s="24" t="str">
        <f>IFERROR(INDEX(Tableau1[],tableau!$AA91,COLUMNS(tableau!$R$2:$AF91)),"")</f>
        <v>800x1200</v>
      </c>
      <c r="M100" s="3"/>
    </row>
    <row r="101" spans="1:13" x14ac:dyDescent="0.25">
      <c r="A101" s="24">
        <f>IFERROR(INDEX(Tableau1[],tableau!$AA92,COLUMNS(tableau!$R$3:$R92)),"")</f>
        <v>239</v>
      </c>
      <c r="B101" s="24" t="str">
        <f>IFERROR(INDEX(Tableau1[],tableau!$AA92,COLUMNS(tableau!$R$3:$T92)),"")</f>
        <v>67CAM4122</v>
      </c>
      <c r="C101" s="24">
        <f>IFERROR(INDEX(Tableau1[],tableau!$AA92,COLUMNS(tableau!$R$3:$U92)),"")</f>
        <v>12</v>
      </c>
      <c r="D101" s="24">
        <f>IFERROR(INDEX(Tableau1[],tableau!$AA92,COLUMNS(tableau!$R$3:$W92)),"")</f>
        <v>2</v>
      </c>
      <c r="E101" s="24" t="str">
        <f>IFERROR(INDEX(Tableau1[],tableau!$AA92,COLUMNS(tableau!$R$3:$X92)),"")</f>
        <v>80x33x113</v>
      </c>
      <c r="F101" s="24">
        <f>IFERROR(INDEX(Tableau1[],tableau!$AA92,COLUMNS(tableau!$R$3:$Y92)),"")</f>
        <v>16</v>
      </c>
      <c r="G101" s="24">
        <f>IFERROR(INDEX(Tableau1[],tableau!$AA92,COLUMNS(tableau!$R$3:$Z92)),"")</f>
        <v>5</v>
      </c>
      <c r="H101" s="24">
        <f>IFERROR(INDEX(Tableau1[],tableau!$AA92,COLUMNS(tableau!$R$3:$AA92)),"")</f>
        <v>170</v>
      </c>
      <c r="I101" s="24">
        <f>IFERROR(INDEX(Tableau1[],tableau!$AA92,COLUMNS(tableau!$R$2:$AB92)),"")</f>
        <v>2720</v>
      </c>
      <c r="J101" s="24" t="str">
        <f>IFERROR(INDEX(Tableau1[],tableau!$AA92,COLUMNS(tableau!$R$2:$AC92)),"")</f>
        <v>Croisé</v>
      </c>
      <c r="K101" s="24" t="str">
        <f>IFERROR(INDEX(Tableau1[],tableau!$AA92,COLUMNS(tableau!$R$2:$AE92)),"")</f>
        <v>EUR</v>
      </c>
      <c r="L101" s="24" t="str">
        <f>IFERROR(INDEX(Tableau1[],tableau!$AA92,COLUMNS(tableau!$R$2:$AF92)),"")</f>
        <v>800x1200</v>
      </c>
      <c r="M101" s="3"/>
    </row>
    <row r="102" spans="1:13" x14ac:dyDescent="0.25">
      <c r="A102" s="24">
        <f>IFERROR(INDEX(Tableau1[],tableau!$AA93,COLUMNS(tableau!$R$3:$R93)),"")</f>
        <v>242</v>
      </c>
      <c r="B102" s="24" t="str">
        <f>IFERROR(INDEX(Tableau1[],tableau!$AA93,COLUMNS(tableau!$R$3:$T93)),"")</f>
        <v>67CAM3500</v>
      </c>
      <c r="C102" s="24">
        <f>IFERROR(INDEX(Tableau1[],tableau!$AA93,COLUMNS(tableau!$R$3:$U93)),"")</f>
        <v>50</v>
      </c>
      <c r="D102" s="24">
        <f>IFERROR(INDEX(Tableau1[],tableau!$AA93,COLUMNS(tableau!$R$3:$W93)),"")</f>
        <v>5</v>
      </c>
      <c r="E102" s="24" t="str">
        <f>IFERROR(INDEX(Tableau1[],tableau!$AA93,COLUMNS(tableau!$R$3:$X93)),"")</f>
        <v>151.5x63.5x62.5</v>
      </c>
      <c r="F102" s="24">
        <f>IFERROR(INDEX(Tableau1[],tableau!$AA93,COLUMNS(tableau!$R$3:$Y93)),"")</f>
        <v>24</v>
      </c>
      <c r="G102" s="24">
        <f>IFERROR(INDEX(Tableau1[],tableau!$AA93,COLUMNS(tableau!$R$3:$Z93)),"")</f>
        <v>3</v>
      </c>
      <c r="H102" s="24">
        <f>IFERROR(INDEX(Tableau1[],tableau!$AA93,COLUMNS(tableau!$R$3:$AA93)),"")</f>
        <v>45</v>
      </c>
      <c r="I102" s="24">
        <f>IFERROR(INDEX(Tableau1[],tableau!$AA93,COLUMNS(tableau!$R$2:$AB93)),"")</f>
        <v>1080</v>
      </c>
      <c r="J102" s="24" t="str">
        <f>IFERROR(INDEX(Tableau1[],tableau!$AA93,COLUMNS(tableau!$R$2:$AC93)),"")</f>
        <v>Croisé</v>
      </c>
      <c r="K102" s="24" t="str">
        <f>IFERROR(INDEX(Tableau1[],tableau!$AA93,COLUMNS(tableau!$R$2:$AE93)),"")</f>
        <v>PER</v>
      </c>
      <c r="L102" s="24" t="str">
        <f>IFERROR(INDEX(Tableau1[],tableau!$AA93,COLUMNS(tableau!$R$2:$AF93)),"")</f>
        <v>800x1200</v>
      </c>
      <c r="M102" s="3"/>
    </row>
    <row r="103" spans="1:13" x14ac:dyDescent="0.25">
      <c r="A103" s="24">
        <f>IFERROR(INDEX(Tableau1[],tableau!$AA94,COLUMNS(tableau!$R$3:$R94)),"")</f>
        <v>245</v>
      </c>
      <c r="B103" s="24" t="str">
        <f>IFERROR(INDEX(Tableau1[],tableau!$AA94,COLUMNS(tableau!$R$3:$T94)),"")</f>
        <v>67CAM2431</v>
      </c>
      <c r="C103" s="24">
        <f>IFERROR(INDEX(Tableau1[],tableau!$AA94,COLUMNS(tableau!$R$3:$U94)),"")</f>
        <v>60</v>
      </c>
      <c r="D103" s="24">
        <f>IFERROR(INDEX(Tableau1[],tableau!$AA94,COLUMNS(tableau!$R$3:$W94)),"")</f>
        <v>6</v>
      </c>
      <c r="E103" s="24" t="str">
        <f>IFERROR(INDEX(Tableau1[],tableau!$AA94,COLUMNS(tableau!$R$3:$X94)),"")</f>
        <v>75,5x65x173</v>
      </c>
      <c r="F103" s="24">
        <f>IFERROR(INDEX(Tableau1[],tableau!$AA94,COLUMNS(tableau!$R$3:$Y94)),"")</f>
        <v>20</v>
      </c>
      <c r="G103" s="24">
        <f>IFERROR(INDEX(Tableau1[],tableau!$AA94,COLUMNS(tableau!$R$3:$Z94)),"")</f>
        <v>6</v>
      </c>
      <c r="H103" s="24">
        <f>IFERROR(INDEX(Tableau1[],tableau!$AA94,COLUMNS(tableau!$R$3:$AA94)),"")</f>
        <v>48</v>
      </c>
      <c r="I103" s="24">
        <f>IFERROR(INDEX(Tableau1[],tableau!$AA94,COLUMNS(tableau!$R$2:$AB94)),"")</f>
        <v>960</v>
      </c>
      <c r="J103" s="24" t="str">
        <f>IFERROR(INDEX(Tableau1[],tableau!$AA94,COLUMNS(tableau!$R$2:$AC94)),"")</f>
        <v>Colonnaire</v>
      </c>
      <c r="K103" s="24" t="str">
        <f>IFERROR(INDEX(Tableau1[],tableau!$AA94,COLUMNS(tableau!$R$2:$AE94)),"")</f>
        <v>PER</v>
      </c>
      <c r="L103" s="24" t="str">
        <f>IFERROR(INDEX(Tableau1[],tableau!$AA94,COLUMNS(tableau!$R$2:$AF94)),"")</f>
        <v>800x1200</v>
      </c>
      <c r="M103" s="3"/>
    </row>
    <row r="104" spans="1:13" x14ac:dyDescent="0.25">
      <c r="A104" s="24">
        <f>IFERROR(INDEX(Tableau1[],tableau!$AA95,COLUMNS(tableau!$R$3:$R95)),"")</f>
        <v>246</v>
      </c>
      <c r="B104" s="24" t="str">
        <f>IFERROR(INDEX(Tableau1[],tableau!$AA95,COLUMNS(tableau!$R$3:$T95)),"")</f>
        <v>67CAM4600</v>
      </c>
      <c r="C104" s="24">
        <f>IFERROR(INDEX(Tableau1[],tableau!$AA95,COLUMNS(tableau!$R$3:$U95)),"")</f>
        <v>25</v>
      </c>
      <c r="D104" s="24">
        <f>IFERROR(INDEX(Tableau1[],tableau!$AA95,COLUMNS(tableau!$R$3:$W95)),"")</f>
        <v>5</v>
      </c>
      <c r="E104" s="24" t="str">
        <f>IFERROR(INDEX(Tableau1[],tableau!$AA95,COLUMNS(tableau!$R$3:$X95)),"")</f>
        <v>102.5X106.5X139.5</v>
      </c>
      <c r="F104" s="24">
        <f>IFERROR(INDEX(Tableau1[],tableau!$AA95,COLUMNS(tableau!$R$3:$Y95)),"")</f>
        <v>16</v>
      </c>
      <c r="G104" s="24">
        <f>IFERROR(INDEX(Tableau1[],tableau!$AA95,COLUMNS(tableau!$R$3:$Z95)),"")</f>
        <v>4</v>
      </c>
      <c r="H104" s="24">
        <f>IFERROR(INDEX(Tableau1[],tableau!$AA95,COLUMNS(tableau!$R$3:$AA95)),"")</f>
        <v>28</v>
      </c>
      <c r="I104" s="24">
        <f>IFERROR(INDEX(Tableau1[],tableau!$AA95,COLUMNS(tableau!$R$2:$AB95)),"")</f>
        <v>448</v>
      </c>
      <c r="J104" s="24" t="str">
        <f>IFERROR(INDEX(Tableau1[],tableau!$AA95,COLUMNS(tableau!$R$2:$AC95)),"")</f>
        <v>Colonnaire</v>
      </c>
      <c r="K104" s="24" t="str">
        <f>IFERROR(INDEX(Tableau1[],tableau!$AA95,COLUMNS(tableau!$R$2:$AE95)),"")</f>
        <v>EUR</v>
      </c>
      <c r="L104" s="24" t="str">
        <f>IFERROR(INDEX(Tableau1[],tableau!$AA95,COLUMNS(tableau!$R$2:$AF95)),"")</f>
        <v>800x1200</v>
      </c>
      <c r="M104" s="3"/>
    </row>
    <row r="105" spans="1:13" x14ac:dyDescent="0.25">
      <c r="A105" s="24">
        <f>IFERROR(INDEX(Tableau1[],tableau!$AA96,COLUMNS(tableau!$R$3:$R96)),"")</f>
        <v>247</v>
      </c>
      <c r="B105" s="24" t="str">
        <f>IFERROR(INDEX(Tableau1[],tableau!$AA96,COLUMNS(tableau!$R$3:$T96)),"")</f>
        <v>67CAM4800</v>
      </c>
      <c r="C105" s="24">
        <f>IFERROR(INDEX(Tableau1[],tableau!$AA96,COLUMNS(tableau!$R$3:$U96)),"")</f>
        <v>60</v>
      </c>
      <c r="D105" s="24">
        <f>IFERROR(INDEX(Tableau1[],tableau!$AA96,COLUMNS(tableau!$R$3:$W96)),"")</f>
        <v>6</v>
      </c>
      <c r="E105" s="24" t="str">
        <f>IFERROR(INDEX(Tableau1[],tableau!$AA96,COLUMNS(tableau!$R$3:$X96)),"")</f>
        <v>78x85x190</v>
      </c>
      <c r="F105" s="24">
        <f>IFERROR(INDEX(Tableau1[],tableau!$AA96,COLUMNS(tableau!$R$3:$Y96)),"")</f>
        <v>18</v>
      </c>
      <c r="G105" s="24">
        <f>IFERROR(INDEX(Tableau1[],tableau!$AA96,COLUMNS(tableau!$R$3:$Z96)),"")</f>
        <v>5</v>
      </c>
      <c r="H105" s="24">
        <f>IFERROR(INDEX(Tableau1[],tableau!$AA96,COLUMNS(tableau!$R$3:$AA96)),"")</f>
        <v>30</v>
      </c>
      <c r="I105" s="24">
        <f>IFERROR(INDEX(Tableau1[],tableau!$AA96,COLUMNS(tableau!$R$2:$AB96)),"")</f>
        <v>540</v>
      </c>
      <c r="J105" s="24" t="str">
        <f>IFERROR(INDEX(Tableau1[],tableau!$AA96,COLUMNS(tableau!$R$2:$AC96)),"")</f>
        <v>Croisé</v>
      </c>
      <c r="K105" s="24" t="str">
        <f>IFERROR(INDEX(Tableau1[],tableau!$AA96,COLUMNS(tableau!$R$2:$AE96)),"")</f>
        <v>PER</v>
      </c>
      <c r="L105" s="24" t="str">
        <f>IFERROR(INDEX(Tableau1[],tableau!$AA96,COLUMNS(tableau!$R$2:$AF96)),"")</f>
        <v>800x1200</v>
      </c>
      <c r="M105" s="3"/>
    </row>
    <row r="106" spans="1:13" x14ac:dyDescent="0.25">
      <c r="A106" s="24">
        <f>IFERROR(INDEX(Tableau1[],tableau!$AA97,COLUMNS(tableau!$R$3:$R97)),"")</f>
        <v>248</v>
      </c>
      <c r="B106" s="24" t="str">
        <f>IFERROR(INDEX(Tableau1[],tableau!$AA97,COLUMNS(tableau!$R$3:$T97)),"")</f>
        <v>67CAM4800</v>
      </c>
      <c r="C106" s="24">
        <f>IFERROR(INDEX(Tableau1[],tableau!$AA97,COLUMNS(tableau!$R$3:$U97)),"")</f>
        <v>10</v>
      </c>
      <c r="D106" s="24">
        <f>IFERROR(INDEX(Tableau1[],tableau!$AA97,COLUMNS(tableau!$R$3:$W97)),"")</f>
        <v>1</v>
      </c>
      <c r="E106" s="24" t="str">
        <f>IFERROR(INDEX(Tableau1[],tableau!$AA97,COLUMNS(tableau!$R$3:$X97)),"")</f>
        <v>78x20x190</v>
      </c>
      <c r="F106" s="24">
        <f>IFERROR(INDEX(Tableau1[],tableau!$AA97,COLUMNS(tableau!$R$3:$Y97)),"")</f>
        <v>84</v>
      </c>
      <c r="G106" s="24">
        <f>IFERROR(INDEX(Tableau1[],tableau!$AA97,COLUMNS(tableau!$R$3:$Z97)),"")</f>
        <v>5</v>
      </c>
      <c r="H106" s="24">
        <f>IFERROR(INDEX(Tableau1[],tableau!$AA97,COLUMNS(tableau!$R$3:$AA97)),"")</f>
        <v>30</v>
      </c>
      <c r="I106" s="24">
        <f>IFERROR(INDEX(Tableau1[],tableau!$AA97,COLUMNS(tableau!$R$2:$AB97)),"")</f>
        <v>2520</v>
      </c>
      <c r="J106" s="24" t="str">
        <f>IFERROR(INDEX(Tableau1[],tableau!$AA97,COLUMNS(tableau!$R$2:$AC97)),"")</f>
        <v>Croisé</v>
      </c>
      <c r="K106" s="24" t="str">
        <f>IFERROR(INDEX(Tableau1[],tableau!$AA97,COLUMNS(tableau!$R$2:$AE97)),"")</f>
        <v>PER</v>
      </c>
      <c r="L106" s="24" t="str">
        <f>IFERROR(INDEX(Tableau1[],tableau!$AA97,COLUMNS(tableau!$R$2:$AF97)),"")</f>
        <v>800x1200</v>
      </c>
      <c r="M106" s="3"/>
    </row>
    <row r="107" spans="1:13" x14ac:dyDescent="0.25">
      <c r="A107" s="24">
        <f>IFERROR(INDEX(Tableau1[],tableau!$AA98,COLUMNS(tableau!$R$3:$R98)),"")</f>
        <v>249</v>
      </c>
      <c r="B107" s="24" t="str">
        <f>IFERROR(INDEX(Tableau1[],tableau!$AA98,COLUMNS(tableau!$R$3:$T98)),"")</f>
        <v>67CAM4800</v>
      </c>
      <c r="C107" s="24">
        <f>IFERROR(INDEX(Tableau1[],tableau!$AA98,COLUMNS(tableau!$R$3:$U98)),"")</f>
        <v>10</v>
      </c>
      <c r="D107" s="24">
        <f>IFERROR(INDEX(Tableau1[],tableau!$AA98,COLUMNS(tableau!$R$3:$W98)),"")</f>
        <v>1</v>
      </c>
      <c r="E107" s="24" t="str">
        <f>IFERROR(INDEX(Tableau1[],tableau!$AA98,COLUMNS(tableau!$R$3:$X98)),"")</f>
        <v>78x20x190</v>
      </c>
      <c r="F107" s="24">
        <f>IFERROR(INDEX(Tableau1[],tableau!$AA98,COLUMNS(tableau!$R$3:$Y98)),"")</f>
        <v>84</v>
      </c>
      <c r="G107" s="24">
        <f>IFERROR(INDEX(Tableau1[],tableau!$AA98,COLUMNS(tableau!$R$3:$Z98)),"")</f>
        <v>6</v>
      </c>
      <c r="H107" s="24">
        <f>IFERROR(INDEX(Tableau1[],tableau!$AA98,COLUMNS(tableau!$R$3:$AA98)),"")</f>
        <v>36</v>
      </c>
      <c r="I107" s="24">
        <f>IFERROR(INDEX(Tableau1[],tableau!$AA98,COLUMNS(tableau!$R$2:$AB98)),"")</f>
        <v>3024</v>
      </c>
      <c r="J107" s="24" t="str">
        <f>IFERROR(INDEX(Tableau1[],tableau!$AA98,COLUMNS(tableau!$R$2:$AC98)),"")</f>
        <v>Croisé</v>
      </c>
      <c r="K107" s="24" t="str">
        <f>IFERROR(INDEX(Tableau1[],tableau!$AA98,COLUMNS(tableau!$R$2:$AE98)),"")</f>
        <v>EUR</v>
      </c>
      <c r="L107" s="24" t="str">
        <f>IFERROR(INDEX(Tableau1[],tableau!$AA98,COLUMNS(tableau!$R$2:$AF98)),"")</f>
        <v>800x1200</v>
      </c>
      <c r="M107" s="3"/>
    </row>
    <row r="108" spans="1:13" x14ac:dyDescent="0.25">
      <c r="A108" s="24">
        <f>IFERROR(INDEX(Tableau1[],tableau!$AA99,COLUMNS(tableau!$R$3:$R99)),"")</f>
        <v>250</v>
      </c>
      <c r="B108" s="24" t="str">
        <f>IFERROR(INDEX(Tableau1[],tableau!$AA99,COLUMNS(tableau!$R$3:$T99)),"")</f>
        <v>67CAM4800</v>
      </c>
      <c r="C108" s="24">
        <f>IFERROR(INDEX(Tableau1[],tableau!$AA99,COLUMNS(tableau!$R$3:$U99)),"")</f>
        <v>10</v>
      </c>
      <c r="D108" s="24">
        <f>IFERROR(INDEX(Tableau1[],tableau!$AA99,COLUMNS(tableau!$R$3:$W99)),"")</f>
        <v>1</v>
      </c>
      <c r="E108" s="24" t="str">
        <f>IFERROR(INDEX(Tableau1[],tableau!$AA99,COLUMNS(tableau!$R$3:$X99)),"")</f>
        <v>78x20x190</v>
      </c>
      <c r="F108" s="24">
        <f>IFERROR(INDEX(Tableau1[],tableau!$AA99,COLUMNS(tableau!$R$3:$Y99)),"")</f>
        <v>84</v>
      </c>
      <c r="G108" s="24">
        <f>IFERROR(INDEX(Tableau1[],tableau!$AA99,COLUMNS(tableau!$R$3:$Z99)),"")</f>
        <v>6</v>
      </c>
      <c r="H108" s="24">
        <f>IFERROR(INDEX(Tableau1[],tableau!$AA99,COLUMNS(tableau!$R$3:$AA99)),"")</f>
        <v>36</v>
      </c>
      <c r="I108" s="24">
        <f>IFERROR(INDEX(Tableau1[],tableau!$AA99,COLUMNS(tableau!$R$2:$AB99)),"")</f>
        <v>3024</v>
      </c>
      <c r="J108" s="24" t="str">
        <f>IFERROR(INDEX(Tableau1[],tableau!$AA99,COLUMNS(tableau!$R$2:$AC99)),"")</f>
        <v>Croisé</v>
      </c>
      <c r="K108" s="24" t="str">
        <f>IFERROR(INDEX(Tableau1[],tableau!$AA99,COLUMNS(tableau!$R$2:$AE99)),"")</f>
        <v>EUR</v>
      </c>
      <c r="L108" s="24" t="str">
        <f>IFERROR(INDEX(Tableau1[],tableau!$AA99,COLUMNS(tableau!$R$2:$AF99)),"")</f>
        <v>800x1200</v>
      </c>
      <c r="M108" s="3"/>
    </row>
    <row r="109" spans="1:13" x14ac:dyDescent="0.25">
      <c r="A109" s="24">
        <f>IFERROR(INDEX(Tableau1[],tableau!$AA100,COLUMNS(tableau!$R$3:$R100)),"")</f>
        <v>252</v>
      </c>
      <c r="B109" s="24" t="str">
        <f>IFERROR(INDEX(Tableau1[],tableau!$AA100,COLUMNS(tableau!$R$3:$T100)),"")</f>
        <v>67CAM4800</v>
      </c>
      <c r="C109" s="24">
        <f>IFERROR(INDEX(Tableau1[],tableau!$AA100,COLUMNS(tableau!$R$3:$U100)),"")</f>
        <v>10</v>
      </c>
      <c r="D109" s="24">
        <f>IFERROR(INDEX(Tableau1[],tableau!$AA100,COLUMNS(tableau!$R$3:$W100)),"")</f>
        <v>1</v>
      </c>
      <c r="E109" s="24" t="str">
        <f>IFERROR(INDEX(Tableau1[],tableau!$AA100,COLUMNS(tableau!$R$3:$X100)),"")</f>
        <v>78x20x190</v>
      </c>
      <c r="F109" s="24">
        <f>IFERROR(INDEX(Tableau1[],tableau!$AA100,COLUMNS(tableau!$R$3:$Y100)),"")</f>
        <v>84</v>
      </c>
      <c r="G109" s="24">
        <f>IFERROR(INDEX(Tableau1[],tableau!$AA100,COLUMNS(tableau!$R$3:$Z100)),"")</f>
        <v>6</v>
      </c>
      <c r="H109" s="24">
        <f>IFERROR(INDEX(Tableau1[],tableau!$AA100,COLUMNS(tableau!$R$3:$AA100)),"")</f>
        <v>36</v>
      </c>
      <c r="I109" s="24">
        <f>IFERROR(INDEX(Tableau1[],tableau!$AA100,COLUMNS(tableau!$R$2:$AB100)),"")</f>
        <v>3024</v>
      </c>
      <c r="J109" s="24" t="str">
        <f>IFERROR(INDEX(Tableau1[],tableau!$AA100,COLUMNS(tableau!$R$2:$AC100)),"")</f>
        <v>Croisé</v>
      </c>
      <c r="K109" s="24" t="str">
        <f>IFERROR(INDEX(Tableau1[],tableau!$AA100,COLUMNS(tableau!$R$2:$AE100)),"")</f>
        <v>PER</v>
      </c>
      <c r="L109" s="24" t="str">
        <f>IFERROR(INDEX(Tableau1[],tableau!$AA100,COLUMNS(tableau!$R$2:$AF100)),"")</f>
        <v>800x1200</v>
      </c>
      <c r="M109" s="3"/>
    </row>
    <row r="110" spans="1:13" x14ac:dyDescent="0.25">
      <c r="A110" s="24">
        <f>IFERROR(INDEX(Tableau1[],tableau!$AA101,COLUMNS(tableau!$R$3:$R101)),"")</f>
        <v>253</v>
      </c>
      <c r="B110" s="24" t="str">
        <f>IFERROR(INDEX(Tableau1[],tableau!$AA101,COLUMNS(tableau!$R$3:$T101)),"")</f>
        <v>67CAM4800</v>
      </c>
      <c r="C110" s="24">
        <f>IFERROR(INDEX(Tableau1[],tableau!$AA101,COLUMNS(tableau!$R$3:$U101)),"")</f>
        <v>30</v>
      </c>
      <c r="D110" s="24">
        <f>IFERROR(INDEX(Tableau1[],tableau!$AA101,COLUMNS(tableau!$R$3:$W101)),"")</f>
        <v>3</v>
      </c>
      <c r="E110" s="24" t="str">
        <f>IFERROR(INDEX(Tableau1[],tableau!$AA101,COLUMNS(tableau!$R$3:$X101)),"")</f>
        <v>78x45x190</v>
      </c>
      <c r="F110" s="24">
        <f>IFERROR(INDEX(Tableau1[],tableau!$AA101,COLUMNS(tableau!$R$3:$Y101)),"")</f>
        <v>36</v>
      </c>
      <c r="G110" s="24">
        <f>IFERROR(INDEX(Tableau1[],tableau!$AA101,COLUMNS(tableau!$R$3:$Z101)),"")</f>
        <v>5</v>
      </c>
      <c r="H110" s="24">
        <f>IFERROR(INDEX(Tableau1[],tableau!$AA101,COLUMNS(tableau!$R$3:$AA101)),"")</f>
        <v>30</v>
      </c>
      <c r="I110" s="24">
        <f>IFERROR(INDEX(Tableau1[],tableau!$AA101,COLUMNS(tableau!$R$2:$AB101)),"")</f>
        <v>1080</v>
      </c>
      <c r="J110" s="24" t="str">
        <f>IFERROR(INDEX(Tableau1[],tableau!$AA101,COLUMNS(tableau!$R$2:$AC101)),"")</f>
        <v>Croisé</v>
      </c>
      <c r="K110" s="24" t="str">
        <f>IFERROR(INDEX(Tableau1[],tableau!$AA101,COLUMNS(tableau!$R$2:$AE101)),"")</f>
        <v>PER</v>
      </c>
      <c r="L110" s="24" t="str">
        <f>IFERROR(INDEX(Tableau1[],tableau!$AA101,COLUMNS(tableau!$R$2:$AF101)),"")</f>
        <v>800x1200</v>
      </c>
      <c r="M110" s="3"/>
    </row>
    <row r="111" spans="1:13" x14ac:dyDescent="0.25">
      <c r="A111" s="24">
        <f>IFERROR(INDEX(Tableau1[],tableau!$AA102,COLUMNS(tableau!$R$3:$R102)),"")</f>
        <v>254</v>
      </c>
      <c r="B111" s="24" t="str">
        <f>IFERROR(INDEX(Tableau1[],tableau!$AA102,COLUMNS(tableau!$R$3:$T102)),"")</f>
        <v>67CAM3500</v>
      </c>
      <c r="C111" s="24">
        <f>IFERROR(INDEX(Tableau1[],tableau!$AA102,COLUMNS(tableau!$R$3:$U102)),"")</f>
        <v>10</v>
      </c>
      <c r="D111" s="24">
        <f>IFERROR(INDEX(Tableau1[],tableau!$AA102,COLUMNS(tableau!$R$3:$W102)),"")</f>
        <v>1</v>
      </c>
      <c r="E111" s="24" t="str">
        <f>IFERROR(INDEX(Tableau1[],tableau!$AA102,COLUMNS(tableau!$R$3:$X102)),"")</f>
        <v>vrac</v>
      </c>
      <c r="F111" s="24">
        <f>IFERROR(INDEX(Tableau1[],tableau!$AA102,COLUMNS(tableau!$R$3:$Y102)),"")</f>
        <v>100</v>
      </c>
      <c r="G111" s="24">
        <f>IFERROR(INDEX(Tableau1[],tableau!$AA102,COLUMNS(tableau!$R$3:$Z102)),"")</f>
        <v>4</v>
      </c>
      <c r="H111" s="24">
        <f>IFERROR(INDEX(Tableau1[],tableau!$AA102,COLUMNS(tableau!$R$3:$AA102)),"")</f>
        <v>60</v>
      </c>
      <c r="I111" s="24">
        <f>IFERROR(INDEX(Tableau1[],tableau!$AA102,COLUMNS(tableau!$R$2:$AB102)),"")</f>
        <v>6000</v>
      </c>
      <c r="J111" s="24" t="str">
        <f>IFERROR(INDEX(Tableau1[],tableau!$AA102,COLUMNS(tableau!$R$2:$AC102)),"")</f>
        <v>Croisé</v>
      </c>
      <c r="K111" s="24" t="str">
        <f>IFERROR(INDEX(Tableau1[],tableau!$AA102,COLUMNS(tableau!$R$2:$AE102)),"")</f>
        <v>PER</v>
      </c>
      <c r="L111" s="24" t="str">
        <f>IFERROR(INDEX(Tableau1[],tableau!$AA102,COLUMNS(tableau!$R$2:$AF102)),"")</f>
        <v>800x1200</v>
      </c>
      <c r="M111" s="3"/>
    </row>
    <row r="112" spans="1:13" x14ac:dyDescent="0.25">
      <c r="A112" s="24">
        <f>IFERROR(INDEX(Tableau1[],tableau!$AA103,COLUMNS(tableau!$R$3:$R103)),"")</f>
        <v>257</v>
      </c>
      <c r="B112" s="24" t="str">
        <f>IFERROR(INDEX(Tableau1[],tableau!$AA103,COLUMNS(tableau!$R$3:$T103)),"")</f>
        <v>67CAM4800</v>
      </c>
      <c r="C112" s="24">
        <f>IFERROR(INDEX(Tableau1[],tableau!$AA103,COLUMNS(tableau!$R$3:$U103)),"")</f>
        <v>50</v>
      </c>
      <c r="D112" s="24">
        <f>IFERROR(INDEX(Tableau1[],tableau!$AA103,COLUMNS(tableau!$R$3:$W103)),"")</f>
        <v>5</v>
      </c>
      <c r="E112" s="24" t="str">
        <f>IFERROR(INDEX(Tableau1[],tableau!$AA103,COLUMNS(tableau!$R$3:$X103)),"")</f>
        <v>78x70x190</v>
      </c>
      <c r="F112" s="24">
        <f>IFERROR(INDEX(Tableau1[],tableau!$AA103,COLUMNS(tableau!$R$3:$Y103)),"")</f>
        <v>24</v>
      </c>
      <c r="G112" s="24">
        <f>IFERROR(INDEX(Tableau1[],tableau!$AA103,COLUMNS(tableau!$R$3:$Z103)),"")</f>
        <v>4</v>
      </c>
      <c r="H112" s="24">
        <f>IFERROR(INDEX(Tableau1[],tableau!$AA103,COLUMNS(tableau!$R$3:$AA103)),"")</f>
        <v>24</v>
      </c>
      <c r="I112" s="24">
        <f>IFERROR(INDEX(Tableau1[],tableau!$AA103,COLUMNS(tableau!$R$2:$AB103)),"")</f>
        <v>576</v>
      </c>
      <c r="J112" s="24" t="str">
        <f>IFERROR(INDEX(Tableau1[],tableau!$AA103,COLUMNS(tableau!$R$2:$AC103)),"")</f>
        <v>Colonnaire</v>
      </c>
      <c r="K112" s="24" t="str">
        <f>IFERROR(INDEX(Tableau1[],tableau!$AA103,COLUMNS(tableau!$R$2:$AE103)),"")</f>
        <v>EUR</v>
      </c>
      <c r="L112" s="24" t="str">
        <f>IFERROR(INDEX(Tableau1[],tableau!$AA103,COLUMNS(tableau!$R$2:$AF103)),"")</f>
        <v>800x1200</v>
      </c>
      <c r="M112" s="3"/>
    </row>
    <row r="113" spans="1:13" x14ac:dyDescent="0.25">
      <c r="A113" s="24">
        <f>IFERROR(INDEX(Tableau1[],tableau!$AA104,COLUMNS(tableau!$R$3:$R104)),"")</f>
        <v>258</v>
      </c>
      <c r="B113" s="24" t="str">
        <f>IFERROR(INDEX(Tableau1[],tableau!$AA104,COLUMNS(tableau!$R$3:$T104)),"")</f>
        <v>67CAM4800</v>
      </c>
      <c r="C113" s="24">
        <f>IFERROR(INDEX(Tableau1[],tableau!$AA104,COLUMNS(tableau!$R$3:$U104)),"")</f>
        <v>20</v>
      </c>
      <c r="D113" s="24">
        <f>IFERROR(INDEX(Tableau1[],tableau!$AA104,COLUMNS(tableau!$R$3:$W104)),"")</f>
        <v>2</v>
      </c>
      <c r="E113" s="24" t="str">
        <f>IFERROR(INDEX(Tableau1[],tableau!$AA104,COLUMNS(tableau!$R$3:$X104)),"")</f>
        <v>78x30x190</v>
      </c>
      <c r="F113" s="24">
        <f>IFERROR(INDEX(Tableau1[],tableau!$AA104,COLUMNS(tableau!$R$3:$Y104)),"")</f>
        <v>54</v>
      </c>
      <c r="G113" s="24">
        <f>IFERROR(INDEX(Tableau1[],tableau!$AA104,COLUMNS(tableau!$R$3:$Z104)),"")</f>
        <v>4</v>
      </c>
      <c r="H113" s="24">
        <f>IFERROR(INDEX(Tableau1[],tableau!$AA104,COLUMNS(tableau!$R$3:$AA104)),"")</f>
        <v>24</v>
      </c>
      <c r="I113" s="24">
        <f>IFERROR(INDEX(Tableau1[],tableau!$AA104,COLUMNS(tableau!$R$2:$AB104)),"")</f>
        <v>1296</v>
      </c>
      <c r="J113" s="24" t="str">
        <f>IFERROR(INDEX(Tableau1[],tableau!$AA104,COLUMNS(tableau!$R$2:$AC104)),"")</f>
        <v>Colonnaire</v>
      </c>
      <c r="K113" s="24" t="str">
        <f>IFERROR(INDEX(Tableau1[],tableau!$AA104,COLUMNS(tableau!$R$2:$AE104)),"")</f>
        <v>PER</v>
      </c>
      <c r="L113" s="24" t="str">
        <f>IFERROR(INDEX(Tableau1[],tableau!$AA104,COLUMNS(tableau!$R$2:$AF104)),"")</f>
        <v>800x1200</v>
      </c>
      <c r="M113" s="3"/>
    </row>
    <row r="114" spans="1:13" x14ac:dyDescent="0.25">
      <c r="A114" s="24">
        <f>IFERROR(INDEX(Tableau1[],tableau!$AA105,COLUMNS(tableau!$R$3:$R105)),"")</f>
        <v>261</v>
      </c>
      <c r="B114" s="24" t="str">
        <f>IFERROR(INDEX(Tableau1[],tableau!$AA105,COLUMNS(tableau!$R$3:$T105)),"")</f>
        <v>67CAM4123</v>
      </c>
      <c r="C114" s="24">
        <f>IFERROR(INDEX(Tableau1[],tableau!$AA105,COLUMNS(tableau!$R$3:$U105)),"")</f>
        <v>12</v>
      </c>
      <c r="D114" s="24">
        <f>IFERROR(INDEX(Tableau1[],tableau!$AA105,COLUMNS(tableau!$R$3:$W105)),"")</f>
        <v>2</v>
      </c>
      <c r="E114" s="24" t="str">
        <f>IFERROR(INDEX(Tableau1[],tableau!$AA105,COLUMNS(tableau!$R$3:$X105)),"")</f>
        <v>80x33x113</v>
      </c>
      <c r="F114" s="24">
        <f>IFERROR(INDEX(Tableau1[],tableau!$AA105,COLUMNS(tableau!$R$3:$Y105)),"")</f>
        <v>24</v>
      </c>
      <c r="G114" s="24">
        <f>IFERROR(INDEX(Tableau1[],tableau!$AA105,COLUMNS(tableau!$R$3:$Z105)),"")</f>
        <v>4</v>
      </c>
      <c r="H114" s="24">
        <f>IFERROR(INDEX(Tableau1[],tableau!$AA105,COLUMNS(tableau!$R$3:$AA105)),"")</f>
        <v>92</v>
      </c>
      <c r="I114" s="24">
        <f>IFERROR(INDEX(Tableau1[],tableau!$AA105,COLUMNS(tableau!$R$2:$AB105)),"")</f>
        <v>2208</v>
      </c>
      <c r="J114" s="24" t="str">
        <f>IFERROR(INDEX(Tableau1[],tableau!$AA105,COLUMNS(tableau!$R$2:$AC105)),"")</f>
        <v>Croisé</v>
      </c>
      <c r="K114" s="24" t="str">
        <f>IFERROR(INDEX(Tableau1[],tableau!$AA105,COLUMNS(tableau!$R$2:$AE105)),"")</f>
        <v>EUR</v>
      </c>
      <c r="L114" s="24" t="str">
        <f>IFERROR(INDEX(Tableau1[],tableau!$AA105,COLUMNS(tableau!$R$2:$AF105)),"")</f>
        <v>800x1200</v>
      </c>
      <c r="M114" s="3"/>
    </row>
    <row r="115" spans="1:13" x14ac:dyDescent="0.25">
      <c r="A115" s="24">
        <f>IFERROR(INDEX(Tableau1[],tableau!$AA106,COLUMNS(tableau!$R$3:$R106)),"")</f>
        <v>263</v>
      </c>
      <c r="B115" s="24" t="str">
        <f>IFERROR(INDEX(Tableau1[],tableau!$AA106,COLUMNS(tableau!$R$3:$T106)),"")</f>
        <v>67CAM4123</v>
      </c>
      <c r="C115" s="24">
        <f>IFERROR(INDEX(Tableau1[],tableau!$AA106,COLUMNS(tableau!$R$3:$U106)),"")</f>
        <v>18</v>
      </c>
      <c r="D115" s="24">
        <f>IFERROR(INDEX(Tableau1[],tableau!$AA106,COLUMNS(tableau!$R$3:$W106)),"")</f>
        <v>3</v>
      </c>
      <c r="E115" s="24" t="str">
        <f>IFERROR(INDEX(Tableau1[],tableau!$AA106,COLUMNS(tableau!$R$3:$X106)),"")</f>
        <v>80x45x113</v>
      </c>
      <c r="F115" s="24">
        <f>IFERROR(INDEX(Tableau1[],tableau!$AA106,COLUMNS(tableau!$R$3:$Y106)),"")</f>
        <v>18</v>
      </c>
      <c r="G115" s="24">
        <f>IFERROR(INDEX(Tableau1[],tableau!$AA106,COLUMNS(tableau!$R$3:$Z106)),"")</f>
        <v>4</v>
      </c>
      <c r="H115" s="24">
        <f>IFERROR(INDEX(Tableau1[],tableau!$AA106,COLUMNS(tableau!$R$3:$AA106)),"")</f>
        <v>92</v>
      </c>
      <c r="I115" s="24">
        <f>IFERROR(INDEX(Tableau1[],tableau!$AA106,COLUMNS(tableau!$R$2:$AB106)),"")</f>
        <v>1656</v>
      </c>
      <c r="J115" s="24" t="str">
        <f>IFERROR(INDEX(Tableau1[],tableau!$AA106,COLUMNS(tableau!$R$2:$AC106)),"")</f>
        <v>Croisé</v>
      </c>
      <c r="K115" s="24" t="str">
        <f>IFERROR(INDEX(Tableau1[],tableau!$AA106,COLUMNS(tableau!$R$2:$AE106)),"")</f>
        <v>PER</v>
      </c>
      <c r="L115" s="24" t="str">
        <f>IFERROR(INDEX(Tableau1[],tableau!$AA106,COLUMNS(tableau!$R$2:$AF106)),"")</f>
        <v>800x1200</v>
      </c>
      <c r="M115" s="3"/>
    </row>
    <row r="116" spans="1:13" x14ac:dyDescent="0.25">
      <c r="A116" s="24">
        <f>IFERROR(INDEX(Tableau1[],tableau!$AA107,COLUMNS(tableau!$R$3:$R107)),"")</f>
        <v>264</v>
      </c>
      <c r="B116" s="24" t="str">
        <f>IFERROR(INDEX(Tableau1[],tableau!$AA107,COLUMNS(tableau!$R$3:$T107)),"")</f>
        <v>67CAM3900</v>
      </c>
      <c r="C116" s="24">
        <f>IFERROR(INDEX(Tableau1[],tableau!$AA107,COLUMNS(tableau!$R$3:$U107)),"")</f>
        <v>10</v>
      </c>
      <c r="D116" s="24">
        <f>IFERROR(INDEX(Tableau1[],tableau!$AA107,COLUMNS(tableau!$R$3:$W107)),"")</f>
        <v>1</v>
      </c>
      <c r="E116" s="24" t="str">
        <f>IFERROR(INDEX(Tableau1[],tableau!$AA107,COLUMNS(tableau!$R$3:$X107)),"")</f>
        <v>75X20X120</v>
      </c>
      <c r="F116" s="24">
        <f>IFERROR(INDEX(Tableau1[],tableau!$AA107,COLUMNS(tableau!$R$3:$Y107)),"")</f>
        <v>96</v>
      </c>
      <c r="G116" s="24">
        <f>IFERROR(INDEX(Tableau1[],tableau!$AA107,COLUMNS(tableau!$R$3:$Z107)),"")</f>
        <v>4</v>
      </c>
      <c r="H116" s="24">
        <f>IFERROR(INDEX(Tableau1[],tableau!$AA107,COLUMNS(tableau!$R$3:$AA107)),"")</f>
        <v>44</v>
      </c>
      <c r="I116" s="24">
        <f>IFERROR(INDEX(Tableau1[],tableau!$AA107,COLUMNS(tableau!$R$2:$AB107)),"")</f>
        <v>4224</v>
      </c>
      <c r="J116" s="24" t="str">
        <f>IFERROR(INDEX(Tableau1[],tableau!$AA107,COLUMNS(tableau!$R$2:$AC107)),"")</f>
        <v>Colonnaire</v>
      </c>
      <c r="K116" s="24" t="str">
        <f>IFERROR(INDEX(Tableau1[],tableau!$AA107,COLUMNS(tableau!$R$2:$AE107)),"")</f>
        <v>PER</v>
      </c>
      <c r="L116" s="24" t="str">
        <f>IFERROR(INDEX(Tableau1[],tableau!$AA107,COLUMNS(tableau!$R$2:$AF107)),"")</f>
        <v>800x1200</v>
      </c>
      <c r="M116" s="3"/>
    </row>
    <row r="117" spans="1:13" x14ac:dyDescent="0.25">
      <c r="A117" s="24">
        <f>IFERROR(INDEX(Tableau1[],tableau!$AA108,COLUMNS(tableau!$R$3:$R108)),"")</f>
        <v>266</v>
      </c>
      <c r="B117" s="24" t="str">
        <f>IFERROR(INDEX(Tableau1[],tableau!$AA108,COLUMNS(tableau!$R$3:$T108)),"")</f>
        <v>67CAM4800</v>
      </c>
      <c r="C117" s="24">
        <f>IFERROR(INDEX(Tableau1[],tableau!$AA108,COLUMNS(tableau!$R$3:$U108)),"")</f>
        <v>20</v>
      </c>
      <c r="D117" s="24">
        <f>IFERROR(INDEX(Tableau1[],tableau!$AA108,COLUMNS(tableau!$R$3:$W108)),"")</f>
        <v>2</v>
      </c>
      <c r="E117" s="24" t="str">
        <f>IFERROR(INDEX(Tableau1[],tableau!$AA108,COLUMNS(tableau!$R$3:$X108)),"")</f>
        <v>78x30x190</v>
      </c>
      <c r="F117" s="24">
        <f>IFERROR(INDEX(Tableau1[],tableau!$AA108,COLUMNS(tableau!$R$3:$Y108)),"")</f>
        <v>54</v>
      </c>
      <c r="G117" s="24">
        <f>IFERROR(INDEX(Tableau1[],tableau!$AA108,COLUMNS(tableau!$R$3:$Z108)),"")</f>
        <v>5</v>
      </c>
      <c r="H117" s="24">
        <f>IFERROR(INDEX(Tableau1[],tableau!$AA108,COLUMNS(tableau!$R$3:$AA108)),"")</f>
        <v>30</v>
      </c>
      <c r="I117" s="24">
        <f>IFERROR(INDEX(Tableau1[],tableau!$AA108,COLUMNS(tableau!$R$2:$AB108)),"")</f>
        <v>1620</v>
      </c>
      <c r="J117" s="24" t="str">
        <f>IFERROR(INDEX(Tableau1[],tableau!$AA108,COLUMNS(tableau!$R$2:$AC108)),"")</f>
        <v>Colonnaire</v>
      </c>
      <c r="K117" s="24" t="str">
        <f>IFERROR(INDEX(Tableau1[],tableau!$AA108,COLUMNS(tableau!$R$2:$AE108)),"")</f>
        <v>PER</v>
      </c>
      <c r="L117" s="24" t="str">
        <f>IFERROR(INDEX(Tableau1[],tableau!$AA108,COLUMNS(tableau!$R$2:$AF108)),"")</f>
        <v>800x1200</v>
      </c>
      <c r="M117" s="3"/>
    </row>
    <row r="118" spans="1:13" x14ac:dyDescent="0.25">
      <c r="A118" s="24">
        <f>IFERROR(INDEX(Tableau1[],tableau!$AA109,COLUMNS(tableau!$R$3:$R109)),"")</f>
        <v>267</v>
      </c>
      <c r="B118" s="24" t="str">
        <f>IFERROR(INDEX(Tableau1[],tableau!$AA109,COLUMNS(tableau!$R$3:$T109)),"")</f>
        <v>67CAM4800</v>
      </c>
      <c r="C118" s="24">
        <f>IFERROR(INDEX(Tableau1[],tableau!$AA109,COLUMNS(tableau!$R$3:$U109)),"")</f>
        <v>20</v>
      </c>
      <c r="D118" s="24">
        <f>IFERROR(INDEX(Tableau1[],tableau!$AA109,COLUMNS(tableau!$R$3:$W109)),"")</f>
        <v>2</v>
      </c>
      <c r="E118" s="24" t="str">
        <f>IFERROR(INDEX(Tableau1[],tableau!$AA109,COLUMNS(tableau!$R$3:$X109)),"")</f>
        <v>78x30x190</v>
      </c>
      <c r="F118" s="24">
        <f>IFERROR(INDEX(Tableau1[],tableau!$AA109,COLUMNS(tableau!$R$3:$Y109)),"")</f>
        <v>54</v>
      </c>
      <c r="G118" s="24">
        <f>IFERROR(INDEX(Tableau1[],tableau!$AA109,COLUMNS(tableau!$R$3:$Z109)),"")</f>
        <v>5</v>
      </c>
      <c r="H118" s="24">
        <f>IFERROR(INDEX(Tableau1[],tableau!$AA109,COLUMNS(tableau!$R$3:$AA109)),"")</f>
        <v>30</v>
      </c>
      <c r="I118" s="24">
        <f>IFERROR(INDEX(Tableau1[],tableau!$AA109,COLUMNS(tableau!$R$2:$AB109)),"")</f>
        <v>1620</v>
      </c>
      <c r="J118" s="24" t="str">
        <f>IFERROR(INDEX(Tableau1[],tableau!$AA109,COLUMNS(tableau!$R$2:$AC109)),"")</f>
        <v>Colonnaire</v>
      </c>
      <c r="K118" s="24" t="str">
        <f>IFERROR(INDEX(Tableau1[],tableau!$AA109,COLUMNS(tableau!$R$2:$AE109)),"")</f>
        <v>PER</v>
      </c>
      <c r="L118" s="24" t="str">
        <f>IFERROR(INDEX(Tableau1[],tableau!$AA109,COLUMNS(tableau!$R$2:$AF109)),"")</f>
        <v>800x1200</v>
      </c>
      <c r="M118" s="3"/>
    </row>
    <row r="119" spans="1:13" x14ac:dyDescent="0.25">
      <c r="A119" s="24">
        <f>IFERROR(INDEX(Tableau1[],tableau!$AA110,COLUMNS(tableau!$R$3:$R110)),"")</f>
        <v>269</v>
      </c>
      <c r="B119" s="24" t="str">
        <f>IFERROR(INDEX(Tableau1[],tableau!$AA110,COLUMNS(tableau!$R$3:$T110)),"")</f>
        <v>67CAM4125/B</v>
      </c>
      <c r="C119" s="24">
        <f>IFERROR(INDEX(Tableau1[],tableau!$AA110,COLUMNS(tableau!$R$3:$U110)),"")</f>
        <v>30</v>
      </c>
      <c r="D119" s="24">
        <f>IFERROR(INDEX(Tableau1[],tableau!$AA110,COLUMNS(tableau!$R$3:$W110)),"")</f>
        <v>5</v>
      </c>
      <c r="E119" s="24" t="str">
        <f>IFERROR(INDEX(Tableau1[],tableau!$AA110,COLUMNS(tableau!$R$3:$X110)),"")</f>
        <v>80x70x113</v>
      </c>
      <c r="F119" s="24">
        <f>IFERROR(INDEX(Tableau1[],tableau!$AA110,COLUMNS(tableau!$R$3:$Y110)),"")</f>
        <v>8</v>
      </c>
      <c r="G119" s="24">
        <f>IFERROR(INDEX(Tableau1[],tableau!$AA110,COLUMNS(tableau!$R$3:$Z110)),"")</f>
        <v>4</v>
      </c>
      <c r="H119" s="24">
        <f>IFERROR(INDEX(Tableau1[],tableau!$AA110,COLUMNS(tableau!$R$3:$AA110)),"")</f>
        <v>136</v>
      </c>
      <c r="I119" s="24">
        <f>IFERROR(INDEX(Tableau1[],tableau!$AA110,COLUMNS(tableau!$R$2:$AB110)),"")</f>
        <v>1088</v>
      </c>
      <c r="J119" s="24" t="str">
        <f>IFERROR(INDEX(Tableau1[],tableau!$AA110,COLUMNS(tableau!$R$2:$AC110)),"")</f>
        <v>Croisé</v>
      </c>
      <c r="K119" s="24" t="str">
        <f>IFERROR(INDEX(Tableau1[],tableau!$AA110,COLUMNS(tableau!$R$2:$AE110)),"")</f>
        <v>EUR</v>
      </c>
      <c r="L119" s="24" t="str">
        <f>IFERROR(INDEX(Tableau1[],tableau!$AA110,COLUMNS(tableau!$R$2:$AF110)),"")</f>
        <v>800x1200</v>
      </c>
      <c r="M119" s="3"/>
    </row>
    <row r="120" spans="1:13" x14ac:dyDescent="0.25">
      <c r="A120" s="24">
        <f>IFERROR(INDEX(Tableau1[],tableau!$AA111,COLUMNS(tableau!$R$3:$R111)),"")</f>
        <v>270</v>
      </c>
      <c r="B120" s="24" t="str">
        <f>IFERROR(INDEX(Tableau1[],tableau!$AA111,COLUMNS(tableau!$R$3:$T111)),"")</f>
        <v>67CAM4121</v>
      </c>
      <c r="C120" s="24">
        <f>IFERROR(INDEX(Tableau1[],tableau!$AA111,COLUMNS(tableau!$R$3:$U111)),"")</f>
        <v>60</v>
      </c>
      <c r="D120" s="24">
        <f>IFERROR(INDEX(Tableau1[],tableau!$AA111,COLUMNS(tableau!$R$3:$W111)),"")</f>
        <v>2</v>
      </c>
      <c r="E120" s="24" t="str">
        <f>IFERROR(INDEX(Tableau1[],tableau!$AA111,COLUMNS(tableau!$R$3:$X111)),"")</f>
        <v>80x70x215</v>
      </c>
      <c r="F120" s="24">
        <f>IFERROR(INDEX(Tableau1[],tableau!$AA111,COLUMNS(tableau!$R$3:$Y111)),"")</f>
        <v>12</v>
      </c>
      <c r="G120" s="24">
        <f>IFERROR(INDEX(Tableau1[],tableau!$AA111,COLUMNS(tableau!$R$3:$Z111)),"")</f>
        <v>5</v>
      </c>
      <c r="H120" s="24">
        <f>IFERROR(INDEX(Tableau1[],tableau!$AA111,COLUMNS(tableau!$R$3:$AA111)),"")</f>
        <v>50</v>
      </c>
      <c r="I120" s="24">
        <f>IFERROR(INDEX(Tableau1[],tableau!$AA111,COLUMNS(tableau!$R$2:$AB111)),"")</f>
        <v>600</v>
      </c>
      <c r="J120" s="24" t="str">
        <f>IFERROR(INDEX(Tableau1[],tableau!$AA111,COLUMNS(tableau!$R$2:$AC111)),"")</f>
        <v>Croisé</v>
      </c>
      <c r="K120" s="24" t="str">
        <f>IFERROR(INDEX(Tableau1[],tableau!$AA111,COLUMNS(tableau!$R$2:$AE111)),"")</f>
        <v>PER</v>
      </c>
      <c r="L120" s="24" t="str">
        <f>IFERROR(INDEX(Tableau1[],tableau!$AA111,COLUMNS(tableau!$R$2:$AF111)),"")</f>
        <v>800x1200</v>
      </c>
      <c r="M120" s="3"/>
    </row>
    <row r="121" spans="1:13" x14ac:dyDescent="0.25">
      <c r="A121" s="24">
        <f>IFERROR(INDEX(Tableau1[],tableau!$AA112,COLUMNS(tableau!$R$3:$R112)),"")</f>
        <v>272</v>
      </c>
      <c r="B121" s="24" t="str">
        <f>IFERROR(INDEX(Tableau1[],tableau!$AA112,COLUMNS(tableau!$R$3:$T112)),"")</f>
        <v>67CAM4121</v>
      </c>
      <c r="C121" s="24">
        <f>IFERROR(INDEX(Tableau1[],tableau!$AA112,COLUMNS(tableau!$R$3:$U112)),"")</f>
        <v>18</v>
      </c>
      <c r="D121" s="24">
        <f>IFERROR(INDEX(Tableau1[],tableau!$AA112,COLUMNS(tableau!$R$3:$W112)),"")</f>
        <v>3</v>
      </c>
      <c r="E121" s="24" t="str">
        <f>IFERROR(INDEX(Tableau1[],tableau!$AA112,COLUMNS(tableau!$R$3:$X112)),"")</f>
        <v>80x45x113</v>
      </c>
      <c r="F121" s="24">
        <f>IFERROR(INDEX(Tableau1[],tableau!$AA112,COLUMNS(tableau!$R$3:$Y112)),"")</f>
        <v>40</v>
      </c>
      <c r="G121" s="24">
        <f>IFERROR(INDEX(Tableau1[],tableau!$AA112,COLUMNS(tableau!$R$3:$Z112)),"")</f>
        <v>5</v>
      </c>
      <c r="H121" s="24">
        <f>IFERROR(INDEX(Tableau1[],tableau!$AA112,COLUMNS(tableau!$R$3:$AA112)),"")</f>
        <v>45</v>
      </c>
      <c r="I121" s="24">
        <f>IFERROR(INDEX(Tableau1[],tableau!$AA112,COLUMNS(tableau!$R$2:$AB112)),"")</f>
        <v>1800</v>
      </c>
      <c r="J121" s="24" t="str">
        <f>IFERROR(INDEX(Tableau1[],tableau!$AA112,COLUMNS(tableau!$R$2:$AC112)),"")</f>
        <v>Croisé</v>
      </c>
      <c r="K121" s="24" t="str">
        <f>IFERROR(INDEX(Tableau1[],tableau!$AA112,COLUMNS(tableau!$R$2:$AE112)),"")</f>
        <v>EUR</v>
      </c>
      <c r="L121" s="24" t="str">
        <f>IFERROR(INDEX(Tableau1[],tableau!$AA112,COLUMNS(tableau!$R$2:$AF112)),"")</f>
        <v>800x1200</v>
      </c>
      <c r="M121" s="3"/>
    </row>
    <row r="122" spans="1:13" x14ac:dyDescent="0.25">
      <c r="A122" s="24">
        <f>IFERROR(INDEX(Tableau1[],tableau!$AA113,COLUMNS(tableau!$R$3:$R113)),"")</f>
        <v>274</v>
      </c>
      <c r="B122" s="24" t="str">
        <f>IFERROR(INDEX(Tableau1[],tableau!$AA113,COLUMNS(tableau!$R$3:$T113)),"")</f>
        <v>67CAM4121</v>
      </c>
      <c r="C122" s="24">
        <f>IFERROR(INDEX(Tableau1[],tableau!$AA113,COLUMNS(tableau!$R$3:$U113)),"")</f>
        <v>12</v>
      </c>
      <c r="D122" s="24">
        <f>IFERROR(INDEX(Tableau1[],tableau!$AA113,COLUMNS(tableau!$R$3:$W113)),"")</f>
        <v>2</v>
      </c>
      <c r="E122" s="24" t="str">
        <f>IFERROR(INDEX(Tableau1[],tableau!$AA113,COLUMNS(tableau!$R$3:$X113)),"")</f>
        <v>80x33x113</v>
      </c>
      <c r="F122" s="24">
        <f>IFERROR(INDEX(Tableau1[],tableau!$AA113,COLUMNS(tableau!$R$3:$Y113)),"")</f>
        <v>56</v>
      </c>
      <c r="G122" s="24">
        <f>IFERROR(INDEX(Tableau1[],tableau!$AA113,COLUMNS(tableau!$R$3:$Z113)),"")</f>
        <v>5</v>
      </c>
      <c r="H122" s="24">
        <f>IFERROR(INDEX(Tableau1[],tableau!$AA113,COLUMNS(tableau!$R$3:$AA113)),"")</f>
        <v>56</v>
      </c>
      <c r="I122" s="24">
        <f>IFERROR(INDEX(Tableau1[],tableau!$AA113,COLUMNS(tableau!$R$2:$AB113)),"")</f>
        <v>2800</v>
      </c>
      <c r="J122" s="24" t="str">
        <f>IFERROR(INDEX(Tableau1[],tableau!$AA113,COLUMNS(tableau!$R$2:$AC113)),"")</f>
        <v>Croisé</v>
      </c>
      <c r="K122" s="24" t="str">
        <f>IFERROR(INDEX(Tableau1[],tableau!$AA113,COLUMNS(tableau!$R$2:$AE113)),"")</f>
        <v>PER</v>
      </c>
      <c r="L122" s="24" t="str">
        <f>IFERROR(INDEX(Tableau1[],tableau!$AA113,COLUMNS(tableau!$R$2:$AF113)),"")</f>
        <v>800x1200</v>
      </c>
      <c r="M122" s="3"/>
    </row>
    <row r="123" spans="1:13" x14ac:dyDescent="0.25">
      <c r="A123" s="24">
        <f>IFERROR(INDEX(Tableau1[],tableau!$AA114,COLUMNS(tableau!$R$3:$R114)),"")</f>
        <v>275</v>
      </c>
      <c r="B123" s="24" t="str">
        <f>IFERROR(INDEX(Tableau1[],tableau!$AA114,COLUMNS(tableau!$R$3:$T114)),"")</f>
        <v>67CAM3900</v>
      </c>
      <c r="C123" s="24">
        <f>IFERROR(INDEX(Tableau1[],tableau!$AA114,COLUMNS(tableau!$R$3:$U114)),"")</f>
        <v>20</v>
      </c>
      <c r="D123" s="24">
        <f>IFERROR(INDEX(Tableau1[],tableau!$AA114,COLUMNS(tableau!$R$3:$W114)),"")</f>
        <v>4</v>
      </c>
      <c r="E123" s="24" t="str">
        <f>IFERROR(INDEX(Tableau1[],tableau!$AA114,COLUMNS(tableau!$R$3:$X114)),"")</f>
        <v>78x57x120</v>
      </c>
      <c r="F123" s="24">
        <f>IFERROR(INDEX(Tableau1[],tableau!$AA114,COLUMNS(tableau!$R$3:$Y114)),"")</f>
        <v>32</v>
      </c>
      <c r="G123" s="24">
        <f>IFERROR(INDEX(Tableau1[],tableau!$AA114,COLUMNS(tableau!$R$3:$Z114)),"")</f>
        <v>5</v>
      </c>
      <c r="H123" s="24">
        <f>IFERROR(INDEX(Tableau1[],tableau!$AA114,COLUMNS(tableau!$R$3:$AA114)),"")</f>
        <v>55</v>
      </c>
      <c r="I123" s="24">
        <f>IFERROR(INDEX(Tableau1[],tableau!$AA114,COLUMNS(tableau!$R$2:$AB114)),"")</f>
        <v>1760</v>
      </c>
      <c r="J123" s="24" t="str">
        <f>IFERROR(INDEX(Tableau1[],tableau!$AA114,COLUMNS(tableau!$R$2:$AC114)),"")</f>
        <v>Colonnaire</v>
      </c>
      <c r="K123" s="24" t="str">
        <f>IFERROR(INDEX(Tableau1[],tableau!$AA114,COLUMNS(tableau!$R$2:$AE114)),"")</f>
        <v>PER</v>
      </c>
      <c r="L123" s="24" t="str">
        <f>IFERROR(INDEX(Tableau1[],tableau!$AA114,COLUMNS(tableau!$R$2:$AF114)),"")</f>
        <v>800x1200</v>
      </c>
      <c r="M123" s="3"/>
    </row>
    <row r="124" spans="1:13" x14ac:dyDescent="0.25">
      <c r="A124" s="24">
        <f>IFERROR(INDEX(Tableau1[],tableau!$AA115,COLUMNS(tableau!$R$3:$R115)),"")</f>
        <v>276</v>
      </c>
      <c r="B124" s="24" t="str">
        <f>IFERROR(INDEX(Tableau1[],tableau!$AA115,COLUMNS(tableau!$R$3:$T115)),"")</f>
        <v>67CAM3500</v>
      </c>
      <c r="C124" s="24">
        <f>IFERROR(INDEX(Tableau1[],tableau!$AA115,COLUMNS(tableau!$R$3:$U115)),"")</f>
        <v>40</v>
      </c>
      <c r="D124" s="24">
        <f>IFERROR(INDEX(Tableau1[],tableau!$AA115,COLUMNS(tableau!$R$3:$W115)),"")</f>
        <v>4</v>
      </c>
      <c r="E124" s="24" t="str">
        <f>IFERROR(INDEX(Tableau1[],tableau!$AA115,COLUMNS(tableau!$R$3:$X115)),"")</f>
        <v>85x54x153</v>
      </c>
      <c r="F124" s="24">
        <f>IFERROR(INDEX(Tableau1[],tableau!$AA115,COLUMNS(tableau!$R$3:$Y115)),"")</f>
        <v>24</v>
      </c>
      <c r="G124" s="24">
        <f>IFERROR(INDEX(Tableau1[],tableau!$AA115,COLUMNS(tableau!$R$3:$Z115)),"")</f>
        <v>4</v>
      </c>
      <c r="H124" s="24">
        <f>IFERROR(INDEX(Tableau1[],tableau!$AA115,COLUMNS(tableau!$R$3:$AA115)),"")</f>
        <v>60</v>
      </c>
      <c r="I124" s="24">
        <f>IFERROR(INDEX(Tableau1[],tableau!$AA115,COLUMNS(tableau!$R$2:$AB115)),"")</f>
        <v>1440</v>
      </c>
      <c r="J124" s="24" t="str">
        <f>IFERROR(INDEX(Tableau1[],tableau!$AA115,COLUMNS(tableau!$R$2:$AC115)),"")</f>
        <v>Croisé</v>
      </c>
      <c r="K124" s="24" t="str">
        <f>IFERROR(INDEX(Tableau1[],tableau!$AA115,COLUMNS(tableau!$R$2:$AE115)),"")</f>
        <v>CHEP</v>
      </c>
      <c r="L124" s="24" t="str">
        <f>IFERROR(INDEX(Tableau1[],tableau!$AA115,COLUMNS(tableau!$R$2:$AF115)),"")</f>
        <v>800x1200</v>
      </c>
      <c r="M124" s="3"/>
    </row>
    <row r="125" spans="1:13" x14ac:dyDescent="0.25">
      <c r="A125" s="24">
        <f>IFERROR(INDEX(Tableau1[],tableau!$AA116,COLUMNS(tableau!$R$3:$R116)),"")</f>
        <v>277</v>
      </c>
      <c r="B125" s="24" t="str">
        <f>IFERROR(INDEX(Tableau1[],tableau!$AA116,COLUMNS(tableau!$R$3:$T116)),"")</f>
        <v>67CAM4121</v>
      </c>
      <c r="C125" s="24">
        <f>IFERROR(INDEX(Tableau1[],tableau!$AA116,COLUMNS(tableau!$R$3:$U116)),"")</f>
        <v>30</v>
      </c>
      <c r="D125" s="24">
        <f>IFERROR(INDEX(Tableau1[],tableau!$AA116,COLUMNS(tableau!$R$3:$W116)),"")</f>
        <v>5</v>
      </c>
      <c r="E125" s="24" t="str">
        <f>IFERROR(INDEX(Tableau1[],tableau!$AA116,COLUMNS(tableau!$R$3:$X116)),"")</f>
        <v>80x70x113</v>
      </c>
      <c r="F125" s="24">
        <f>IFERROR(INDEX(Tableau1[],tableau!$AA116,COLUMNS(tableau!$R$3:$Y116)),"")</f>
        <v>24</v>
      </c>
      <c r="G125" s="24">
        <f>IFERROR(INDEX(Tableau1[],tableau!$AA116,COLUMNS(tableau!$R$3:$Z116)),"")</f>
        <v>5</v>
      </c>
      <c r="H125" s="24">
        <f>IFERROR(INDEX(Tableau1[],tableau!$AA116,COLUMNS(tableau!$R$3:$AA116)),"")</f>
        <v>45</v>
      </c>
      <c r="I125" s="24">
        <f>IFERROR(INDEX(Tableau1[],tableau!$AA116,COLUMNS(tableau!$R$2:$AB116)),"")</f>
        <v>1080</v>
      </c>
      <c r="J125" s="24" t="str">
        <f>IFERROR(INDEX(Tableau1[],tableau!$AA116,COLUMNS(tableau!$R$2:$AC116)),"")</f>
        <v>Colonnaire</v>
      </c>
      <c r="K125" s="24" t="str">
        <f>IFERROR(INDEX(Tableau1[],tableau!$AA116,COLUMNS(tableau!$R$2:$AE116)),"")</f>
        <v>EUR</v>
      </c>
      <c r="L125" s="24" t="str">
        <f>IFERROR(INDEX(Tableau1[],tableau!$AA116,COLUMNS(tableau!$R$2:$AF116)),"")</f>
        <v>800x1200</v>
      </c>
      <c r="M125" s="3"/>
    </row>
    <row r="126" spans="1:13" x14ac:dyDescent="0.25">
      <c r="A126" s="24">
        <f>IFERROR(INDEX(Tableau1[],tableau!$AA117,COLUMNS(tableau!$R$3:$R117)),"")</f>
        <v>278</v>
      </c>
      <c r="B126" s="24" t="str">
        <f>IFERROR(INDEX(Tableau1[],tableau!$AA117,COLUMNS(tableau!$R$3:$T117)),"")</f>
        <v>67CAM4800</v>
      </c>
      <c r="C126" s="24">
        <f>IFERROR(INDEX(Tableau1[],tableau!$AA117,COLUMNS(tableau!$R$3:$U117)),"")</f>
        <v>30</v>
      </c>
      <c r="D126" s="24">
        <f>IFERROR(INDEX(Tableau1[],tableau!$AA117,COLUMNS(tableau!$R$3:$W117)),"")</f>
        <v>3</v>
      </c>
      <c r="E126" s="24" t="str">
        <f>IFERROR(INDEX(Tableau1[],tableau!$AA117,COLUMNS(tableau!$R$3:$X117)),"")</f>
        <v>78x45x190</v>
      </c>
      <c r="F126" s="24">
        <f>IFERROR(INDEX(Tableau1[],tableau!$AA117,COLUMNS(tableau!$R$3:$Y117)),"")</f>
        <v>36</v>
      </c>
      <c r="G126" s="24">
        <f>IFERROR(INDEX(Tableau1[],tableau!$AA117,COLUMNS(tableau!$R$3:$Z117)),"")</f>
        <v>5</v>
      </c>
      <c r="H126" s="24">
        <f>IFERROR(INDEX(Tableau1[],tableau!$AA117,COLUMNS(tableau!$R$3:$AA117)),"")</f>
        <v>30</v>
      </c>
      <c r="I126" s="24">
        <f>IFERROR(INDEX(Tableau1[],tableau!$AA117,COLUMNS(tableau!$R$2:$AB117)),"")</f>
        <v>1080</v>
      </c>
      <c r="J126" s="24" t="str">
        <f>IFERROR(INDEX(Tableau1[],tableau!$AA117,COLUMNS(tableau!$R$2:$AC117)),"")</f>
        <v>Colonnaire</v>
      </c>
      <c r="K126" s="24" t="str">
        <f>IFERROR(INDEX(Tableau1[],tableau!$AA117,COLUMNS(tableau!$R$2:$AE117)),"")</f>
        <v>PER</v>
      </c>
      <c r="L126" s="24" t="str">
        <f>IFERROR(INDEX(Tableau1[],tableau!$AA117,COLUMNS(tableau!$R$2:$AF117)),"")</f>
        <v>800x1200</v>
      </c>
      <c r="M126" s="3"/>
    </row>
    <row r="127" spans="1:13" x14ac:dyDescent="0.25">
      <c r="A127" s="24">
        <f>IFERROR(INDEX(Tableau1[],tableau!$AA118,COLUMNS(tableau!$R$3:$R118)),"")</f>
        <v>279</v>
      </c>
      <c r="B127" s="24" t="str">
        <f>IFERROR(INDEX(Tableau1[],tableau!$AA118,COLUMNS(tableau!$R$3:$T118)),"")</f>
        <v>67CAM4800</v>
      </c>
      <c r="C127" s="24">
        <f>IFERROR(INDEX(Tableau1[],tableau!$AA118,COLUMNS(tableau!$R$3:$U118)),"")</f>
        <v>60</v>
      </c>
      <c r="D127" s="24">
        <f>IFERROR(INDEX(Tableau1[],tableau!$AA118,COLUMNS(tableau!$R$3:$W118)),"")</f>
        <v>6</v>
      </c>
      <c r="E127" s="24" t="str">
        <f>IFERROR(INDEX(Tableau1[],tableau!$AA118,COLUMNS(tableau!$R$3:$X118)),"")</f>
        <v>78x85x190</v>
      </c>
      <c r="F127" s="24">
        <f>IFERROR(INDEX(Tableau1[],tableau!$AA118,COLUMNS(tableau!$R$3:$Y118)),"")</f>
        <v>18</v>
      </c>
      <c r="G127" s="24">
        <f>IFERROR(INDEX(Tableau1[],tableau!$AA118,COLUMNS(tableau!$R$3:$Z118)),"")</f>
        <v>5</v>
      </c>
      <c r="H127" s="24">
        <f>IFERROR(INDEX(Tableau1[],tableau!$AA118,COLUMNS(tableau!$R$3:$AA118)),"")</f>
        <v>30</v>
      </c>
      <c r="I127" s="24">
        <f>IFERROR(INDEX(Tableau1[],tableau!$AA118,COLUMNS(tableau!$R$2:$AB118)),"")</f>
        <v>540</v>
      </c>
      <c r="J127" s="24" t="str">
        <f>IFERROR(INDEX(Tableau1[],tableau!$AA118,COLUMNS(tableau!$R$2:$AC118)),"")</f>
        <v>Colonnaire</v>
      </c>
      <c r="K127" s="24" t="str">
        <f>IFERROR(INDEX(Tableau1[],tableau!$AA118,COLUMNS(tableau!$R$2:$AE118)),"")</f>
        <v>PER</v>
      </c>
      <c r="L127" s="24" t="str">
        <f>IFERROR(INDEX(Tableau1[],tableau!$AA118,COLUMNS(tableau!$R$2:$AF118)),"")</f>
        <v>800x1200</v>
      </c>
      <c r="M127" s="3"/>
    </row>
    <row r="128" spans="1:13" x14ac:dyDescent="0.25">
      <c r="A128" s="24">
        <f>IFERROR(INDEX(Tableau1[],tableau!$AA119,COLUMNS(tableau!$R$3:$R119)),"")</f>
        <v>281</v>
      </c>
      <c r="B128" s="24" t="str">
        <f>IFERROR(INDEX(Tableau1[],tableau!$AA119,COLUMNS(tableau!$R$3:$T119)),"")</f>
        <v>67CAM4800</v>
      </c>
      <c r="C128" s="24">
        <f>IFERROR(INDEX(Tableau1[],tableau!$AA119,COLUMNS(tableau!$R$3:$U119)),"")</f>
        <v>10</v>
      </c>
      <c r="D128" s="24">
        <f>IFERROR(INDEX(Tableau1[],tableau!$AA119,COLUMNS(tableau!$R$3:$W119)),"")</f>
        <v>1</v>
      </c>
      <c r="E128" s="24" t="str">
        <f>IFERROR(INDEX(Tableau1[],tableau!$AA119,COLUMNS(tableau!$R$3:$X119)),"")</f>
        <v>vrac</v>
      </c>
      <c r="F128" s="24">
        <f>IFERROR(INDEX(Tableau1[],tableau!$AA119,COLUMNS(tableau!$R$3:$Y119)),"")</f>
        <v>126</v>
      </c>
      <c r="G128" s="24">
        <f>IFERROR(INDEX(Tableau1[],tableau!$AA119,COLUMNS(tableau!$R$3:$Z119)),"")</f>
        <v>5</v>
      </c>
      <c r="H128" s="24">
        <f>IFERROR(INDEX(Tableau1[],tableau!$AA119,COLUMNS(tableau!$R$3:$AA119)),"")</f>
        <v>30</v>
      </c>
      <c r="I128" s="24">
        <f>IFERROR(INDEX(Tableau1[],tableau!$AA119,COLUMNS(tableau!$R$2:$AB119)),"")</f>
        <v>3780</v>
      </c>
      <c r="J128" s="24" t="str">
        <f>IFERROR(INDEX(Tableau1[],tableau!$AA119,COLUMNS(tableau!$R$2:$AC119)),"")</f>
        <v>Colonnaire</v>
      </c>
      <c r="K128" s="24" t="str">
        <f>IFERROR(INDEX(Tableau1[],tableau!$AA119,COLUMNS(tableau!$R$2:$AE119)),"")</f>
        <v>PER</v>
      </c>
      <c r="L128" s="24" t="str">
        <f>IFERROR(INDEX(Tableau1[],tableau!$AA119,COLUMNS(tableau!$R$2:$AF119)),"")</f>
        <v>800x1200</v>
      </c>
      <c r="M128" s="3"/>
    </row>
    <row r="129" spans="1:13" x14ac:dyDescent="0.25">
      <c r="A129" s="24">
        <f>IFERROR(INDEX(Tableau1[],tableau!$AA120,COLUMNS(tableau!$R$3:$R120)),"")</f>
        <v>282</v>
      </c>
      <c r="B129" s="24" t="str">
        <f>IFERROR(INDEX(Tableau1[],tableau!$AA120,COLUMNS(tableau!$R$3:$T120)),"")</f>
        <v>67CAM4800</v>
      </c>
      <c r="C129" s="24">
        <f>IFERROR(INDEX(Tableau1[],tableau!$AA120,COLUMNS(tableau!$R$3:$U120)),"")</f>
        <v>10</v>
      </c>
      <c r="D129" s="24">
        <f>IFERROR(INDEX(Tableau1[],tableau!$AA120,COLUMNS(tableau!$R$3:$W120)),"")</f>
        <v>1</v>
      </c>
      <c r="E129" s="24" t="str">
        <f>IFERROR(INDEX(Tableau1[],tableau!$AA120,COLUMNS(tableau!$R$3:$X120)),"")</f>
        <v>vrac</v>
      </c>
      <c r="F129" s="24">
        <f>IFERROR(INDEX(Tableau1[],tableau!$AA120,COLUMNS(tableau!$R$3:$Y120)),"")</f>
        <v>189</v>
      </c>
      <c r="G129" s="24">
        <f>IFERROR(INDEX(Tableau1[],tableau!$AA120,COLUMNS(tableau!$R$3:$Z120)),"")</f>
        <v>5</v>
      </c>
      <c r="H129" s="24">
        <f>IFERROR(INDEX(Tableau1[],tableau!$AA120,COLUMNS(tableau!$R$3:$AA120)),"")</f>
        <v>30</v>
      </c>
      <c r="I129" s="24">
        <f>IFERROR(INDEX(Tableau1[],tableau!$AA120,COLUMNS(tableau!$R$2:$AB120)),"")</f>
        <v>5670</v>
      </c>
      <c r="J129" s="24" t="str">
        <f>IFERROR(INDEX(Tableau1[],tableau!$AA120,COLUMNS(tableau!$R$2:$AC120)),"")</f>
        <v>Colonnaire</v>
      </c>
      <c r="K129" s="24" t="str">
        <f>IFERROR(INDEX(Tableau1[],tableau!$AA120,COLUMNS(tableau!$R$2:$AE120)),"")</f>
        <v>PER</v>
      </c>
      <c r="L129" s="24" t="str">
        <f>IFERROR(INDEX(Tableau1[],tableau!$AA120,COLUMNS(tableau!$R$2:$AF120)),"")</f>
        <v>800X1200</v>
      </c>
      <c r="M129" s="3"/>
    </row>
    <row r="130" spans="1:13" x14ac:dyDescent="0.25">
      <c r="A130" s="24">
        <f>IFERROR(INDEX(Tableau1[],tableau!$AA121,COLUMNS(tableau!$R$3:$R121)),"")</f>
        <v>288</v>
      </c>
      <c r="B130" s="24" t="str">
        <f>IFERROR(INDEX(Tableau1[],tableau!$AA121,COLUMNS(tableau!$R$3:$T121)),"")</f>
        <v>67CAM4800</v>
      </c>
      <c r="C130" s="24">
        <f>IFERROR(INDEX(Tableau1[],tableau!$AA121,COLUMNS(tableau!$R$3:$U121)),"")</f>
        <v>20</v>
      </c>
      <c r="D130" s="24">
        <f>IFERROR(INDEX(Tableau1[],tableau!$AA121,COLUMNS(tableau!$R$3:$W121)),"")</f>
        <v>2</v>
      </c>
      <c r="E130" s="24" t="str">
        <f>IFERROR(INDEX(Tableau1[],tableau!$AA121,COLUMNS(tableau!$R$3:$X121)),"")</f>
        <v>78x30x190</v>
      </c>
      <c r="F130" s="24">
        <f>IFERROR(INDEX(Tableau1[],tableau!$AA121,COLUMNS(tableau!$R$3:$Y121)),"")</f>
        <v>54</v>
      </c>
      <c r="G130" s="24">
        <f>IFERROR(INDEX(Tableau1[],tableau!$AA121,COLUMNS(tableau!$R$3:$Z121)),"")</f>
        <v>4</v>
      </c>
      <c r="H130" s="24">
        <f>IFERROR(INDEX(Tableau1[],tableau!$AA121,COLUMNS(tableau!$R$3:$AA121)),"")</f>
        <v>24</v>
      </c>
      <c r="I130" s="24">
        <f>IFERROR(INDEX(Tableau1[],tableau!$AA121,COLUMNS(tableau!$R$2:$AB121)),"")</f>
        <v>1296</v>
      </c>
      <c r="J130" s="24" t="str">
        <f>IFERROR(INDEX(Tableau1[],tableau!$AA121,COLUMNS(tableau!$R$2:$AC121)),"")</f>
        <v>Colonnaire</v>
      </c>
      <c r="K130" s="24" t="str">
        <f>IFERROR(INDEX(Tableau1[],tableau!$AA121,COLUMNS(tableau!$R$2:$AE121)),"")</f>
        <v>PER</v>
      </c>
      <c r="L130" s="24" t="str">
        <f>IFERROR(INDEX(Tableau1[],tableau!$AA121,COLUMNS(tableau!$R$2:$AF121)),"")</f>
        <v>800x1200</v>
      </c>
      <c r="M130" s="3"/>
    </row>
    <row r="131" spans="1:13" x14ac:dyDescent="0.25">
      <c r="A131" s="24">
        <f>IFERROR(INDEX(Tableau1[],tableau!$AA122,COLUMNS(tableau!$R$3:$R122)),"")</f>
        <v>289</v>
      </c>
      <c r="B131" s="24" t="str">
        <f>IFERROR(INDEX(Tableau1[],tableau!$AA122,COLUMNS(tableau!$R$3:$T122)),"")</f>
        <v>67CAM4800</v>
      </c>
      <c r="C131" s="24">
        <f>IFERROR(INDEX(Tableau1[],tableau!$AA122,COLUMNS(tableau!$R$3:$U122)),"")</f>
        <v>20</v>
      </c>
      <c r="D131" s="24">
        <f>IFERROR(INDEX(Tableau1[],tableau!$AA122,COLUMNS(tableau!$R$3:$W122)),"")</f>
        <v>2</v>
      </c>
      <c r="E131" s="24" t="str">
        <f>IFERROR(INDEX(Tableau1[],tableau!$AA122,COLUMNS(tableau!$R$3:$X122)),"")</f>
        <v>78x30x190</v>
      </c>
      <c r="F131" s="24">
        <f>IFERROR(INDEX(Tableau1[],tableau!$AA122,COLUMNS(tableau!$R$3:$Y122)),"")</f>
        <v>54</v>
      </c>
      <c r="G131" s="24">
        <f>IFERROR(INDEX(Tableau1[],tableau!$AA122,COLUMNS(tableau!$R$3:$Z122)),"")</f>
        <v>4</v>
      </c>
      <c r="H131" s="24">
        <f>IFERROR(INDEX(Tableau1[],tableau!$AA122,COLUMNS(tableau!$R$3:$AA122)),"")</f>
        <v>24</v>
      </c>
      <c r="I131" s="24">
        <f>IFERROR(INDEX(Tableau1[],tableau!$AA122,COLUMNS(tableau!$R$2:$AB122)),"")</f>
        <v>1296</v>
      </c>
      <c r="J131" s="24" t="str">
        <f>IFERROR(INDEX(Tableau1[],tableau!$AA122,COLUMNS(tableau!$R$2:$AC122)),"")</f>
        <v>Colonnaire</v>
      </c>
      <c r="K131" s="24" t="str">
        <f>IFERROR(INDEX(Tableau1[],tableau!$AA122,COLUMNS(tableau!$R$2:$AE122)),"")</f>
        <v>PER</v>
      </c>
      <c r="L131" s="24" t="str">
        <f>IFERROR(INDEX(Tableau1[],tableau!$AA122,COLUMNS(tableau!$R$2:$AF122)),"")</f>
        <v>800x1200</v>
      </c>
      <c r="M131" s="3"/>
    </row>
    <row r="132" spans="1:13" x14ac:dyDescent="0.25">
      <c r="A132" s="24">
        <f>IFERROR(INDEX(Tableau1[],tableau!$AA123,COLUMNS(tableau!$R$3:$R123)),"")</f>
        <v>290</v>
      </c>
      <c r="B132" s="24" t="str">
        <f>IFERROR(INDEX(Tableau1[],tableau!$AA123,COLUMNS(tableau!$R$3:$T123)),"")</f>
        <v>67CAM4800</v>
      </c>
      <c r="C132" s="24">
        <f>IFERROR(INDEX(Tableau1[],tableau!$AA123,COLUMNS(tableau!$R$3:$U123)),"")</f>
        <v>20</v>
      </c>
      <c r="D132" s="24">
        <f>IFERROR(INDEX(Tableau1[],tableau!$AA123,COLUMNS(tableau!$R$3:$W123)),"")</f>
        <v>2</v>
      </c>
      <c r="E132" s="24" t="str">
        <f>IFERROR(INDEX(Tableau1[],tableau!$AA123,COLUMNS(tableau!$R$3:$X123)),"")</f>
        <v>78x30x190</v>
      </c>
      <c r="F132" s="24">
        <f>IFERROR(INDEX(Tableau1[],tableau!$AA123,COLUMNS(tableau!$R$3:$Y123)),"")</f>
        <v>54</v>
      </c>
      <c r="G132" s="24">
        <f>IFERROR(INDEX(Tableau1[],tableau!$AA123,COLUMNS(tableau!$R$3:$Z123)),"")</f>
        <v>4</v>
      </c>
      <c r="H132" s="24">
        <f>IFERROR(INDEX(Tableau1[],tableau!$AA123,COLUMNS(tableau!$R$3:$AA123)),"")</f>
        <v>24</v>
      </c>
      <c r="I132" s="24">
        <f>IFERROR(INDEX(Tableau1[],tableau!$AA123,COLUMNS(tableau!$R$2:$AB123)),"")</f>
        <v>1296</v>
      </c>
      <c r="J132" s="24" t="str">
        <f>IFERROR(INDEX(Tableau1[],tableau!$AA123,COLUMNS(tableau!$R$2:$AC123)),"")</f>
        <v>Colonnaire</v>
      </c>
      <c r="K132" s="24" t="str">
        <f>IFERROR(INDEX(Tableau1[],tableau!$AA123,COLUMNS(tableau!$R$2:$AE123)),"")</f>
        <v>PER</v>
      </c>
      <c r="L132" s="24" t="str">
        <f>IFERROR(INDEX(Tableau1[],tableau!$AA123,COLUMNS(tableau!$R$2:$AF123)),"")</f>
        <v>800x1200</v>
      </c>
      <c r="M132" s="3"/>
    </row>
    <row r="133" spans="1:13" x14ac:dyDescent="0.25">
      <c r="A133" s="24">
        <f>IFERROR(INDEX(Tableau1[],tableau!$AA124,COLUMNS(tableau!$R$3:$R124)),"")</f>
        <v>291</v>
      </c>
      <c r="B133" s="24" t="str">
        <f>IFERROR(INDEX(Tableau1[],tableau!$AA124,COLUMNS(tableau!$R$3:$T124)),"")</f>
        <v>67CAM4800</v>
      </c>
      <c r="C133" s="24">
        <f>IFERROR(INDEX(Tableau1[],tableau!$AA124,COLUMNS(tableau!$R$3:$U124)),"")</f>
        <v>60</v>
      </c>
      <c r="D133" s="24">
        <f>IFERROR(INDEX(Tableau1[],tableau!$AA124,COLUMNS(tableau!$R$3:$W124)),"")</f>
        <v>6</v>
      </c>
      <c r="E133" s="24" t="str">
        <f>IFERROR(INDEX(Tableau1[],tableau!$AA124,COLUMNS(tableau!$R$3:$X124)),"")</f>
        <v>78x85x190</v>
      </c>
      <c r="F133" s="24">
        <f>IFERROR(INDEX(Tableau1[],tableau!$AA124,COLUMNS(tableau!$R$3:$Y124)),"")</f>
        <v>18</v>
      </c>
      <c r="G133" s="24">
        <f>IFERROR(INDEX(Tableau1[],tableau!$AA124,COLUMNS(tableau!$R$3:$Z124)),"")</f>
        <v>4</v>
      </c>
      <c r="H133" s="24">
        <f>IFERROR(INDEX(Tableau1[],tableau!$AA124,COLUMNS(tableau!$R$3:$AA124)),"")</f>
        <v>24</v>
      </c>
      <c r="I133" s="24">
        <f>IFERROR(INDEX(Tableau1[],tableau!$AA124,COLUMNS(tableau!$R$2:$AB124)),"")</f>
        <v>432</v>
      </c>
      <c r="J133" s="24" t="str">
        <f>IFERROR(INDEX(Tableau1[],tableau!$AA124,COLUMNS(tableau!$R$2:$AC124)),"")</f>
        <v>Colonnaire</v>
      </c>
      <c r="K133" s="24" t="str">
        <f>IFERROR(INDEX(Tableau1[],tableau!$AA124,COLUMNS(tableau!$R$2:$AE124)),"")</f>
        <v>PER</v>
      </c>
      <c r="L133" s="24" t="str">
        <f>IFERROR(INDEX(Tableau1[],tableau!$AA124,COLUMNS(tableau!$R$2:$AF124)),"")</f>
        <v>800x1200</v>
      </c>
      <c r="M133" s="3"/>
    </row>
    <row r="134" spans="1:13" x14ac:dyDescent="0.25">
      <c r="A134" s="24">
        <f>IFERROR(INDEX(Tableau1[],tableau!$AA125,COLUMNS(tableau!$R$3:$R125)),"")</f>
        <v>292</v>
      </c>
      <c r="B134" s="24" t="str">
        <f>IFERROR(INDEX(Tableau1[],tableau!$AA125,COLUMNS(tableau!$R$3:$T125)),"")</f>
        <v>67CAM3500</v>
      </c>
      <c r="C134" s="24">
        <f>IFERROR(INDEX(Tableau1[],tableau!$AA125,COLUMNS(tableau!$R$3:$U125)),"")</f>
        <v>40</v>
      </c>
      <c r="D134" s="24">
        <f>IFERROR(INDEX(Tableau1[],tableau!$AA125,COLUMNS(tableau!$R$3:$W125)),"")</f>
        <v>4</v>
      </c>
      <c r="E134" s="24" t="str">
        <f>IFERROR(INDEX(Tableau1[],tableau!$AA125,COLUMNS(tableau!$R$3:$X125)),"")</f>
        <v>85X54X153</v>
      </c>
      <c r="F134" s="24">
        <f>IFERROR(INDEX(Tableau1[],tableau!$AA125,COLUMNS(tableau!$R$3:$Y125)),"")</f>
        <v>24</v>
      </c>
      <c r="G134" s="24">
        <f>IFERROR(INDEX(Tableau1[],tableau!$AA125,COLUMNS(tableau!$R$3:$Z125)),"")</f>
        <v>3</v>
      </c>
      <c r="H134" s="24">
        <f>IFERROR(INDEX(Tableau1[],tableau!$AA125,COLUMNS(tableau!$R$3:$AA125)),"")</f>
        <v>45</v>
      </c>
      <c r="I134" s="24">
        <f>IFERROR(INDEX(Tableau1[],tableau!$AA125,COLUMNS(tableau!$R$2:$AB125)),"")</f>
        <v>1080</v>
      </c>
      <c r="J134" s="24" t="str">
        <f>IFERROR(INDEX(Tableau1[],tableau!$AA125,COLUMNS(tableau!$R$2:$AC125)),"")</f>
        <v>Colonnaire</v>
      </c>
      <c r="K134" s="24" t="str">
        <f>IFERROR(INDEX(Tableau1[],tableau!$AA125,COLUMNS(tableau!$R$2:$AE125)),"")</f>
        <v>PER</v>
      </c>
      <c r="L134" s="24" t="str">
        <f>IFERROR(INDEX(Tableau1[],tableau!$AA125,COLUMNS(tableau!$R$2:$AF125)),"")</f>
        <v>800x1200</v>
      </c>
      <c r="M134" s="3"/>
    </row>
    <row r="135" spans="1:13" x14ac:dyDescent="0.25">
      <c r="A135" s="24">
        <f>IFERROR(INDEX(Tableau1[],tableau!$AA126,COLUMNS(tableau!$R$3:$R126)),"")</f>
        <v>293</v>
      </c>
      <c r="B135" s="24" t="str">
        <f>IFERROR(INDEX(Tableau1[],tableau!$AA126,COLUMNS(tableau!$R$3:$T126)),"")</f>
        <v>67CAM2431</v>
      </c>
      <c r="C135" s="24">
        <f>IFERROR(INDEX(Tableau1[],tableau!$AA126,COLUMNS(tableau!$R$3:$U126)),"")</f>
        <v>10</v>
      </c>
      <c r="D135" s="24">
        <f>IFERROR(INDEX(Tableau1[],tableau!$AA126,COLUMNS(tableau!$R$3:$W126)),"")</f>
        <v>1</v>
      </c>
      <c r="E135" s="24" t="str">
        <f>IFERROR(INDEX(Tableau1[],tableau!$AA126,COLUMNS(tableau!$R$3:$X126)),"")</f>
        <v>75,5x20x173</v>
      </c>
      <c r="F135" s="24">
        <f>IFERROR(INDEX(Tableau1[],tableau!$AA126,COLUMNS(tableau!$R$3:$Y126)),"")</f>
        <v>70</v>
      </c>
      <c r="G135" s="24">
        <f>IFERROR(INDEX(Tableau1[],tableau!$AA126,COLUMNS(tableau!$R$3:$Z126)),"")</f>
        <v>6</v>
      </c>
      <c r="H135" s="24">
        <f>IFERROR(INDEX(Tableau1[],tableau!$AA126,COLUMNS(tableau!$R$3:$AA126)),"")</f>
        <v>48</v>
      </c>
      <c r="I135" s="24">
        <f>IFERROR(INDEX(Tableau1[],tableau!$AA126,COLUMNS(tableau!$R$2:$AB126)),"")</f>
        <v>3360</v>
      </c>
      <c r="J135" s="24" t="str">
        <f>IFERROR(INDEX(Tableau1[],tableau!$AA126,COLUMNS(tableau!$R$2:$AC126)),"")</f>
        <v>Colonnaire</v>
      </c>
      <c r="K135" s="24" t="str">
        <f>IFERROR(INDEX(Tableau1[],tableau!$AA126,COLUMNS(tableau!$R$2:$AE126)),"")</f>
        <v>PER</v>
      </c>
      <c r="L135" s="24" t="str">
        <f>IFERROR(INDEX(Tableau1[],tableau!$AA126,COLUMNS(tableau!$R$2:$AF126)),"")</f>
        <v>800x1200</v>
      </c>
      <c r="M135" s="3"/>
    </row>
    <row r="136" spans="1:13" x14ac:dyDescent="0.25">
      <c r="A136" s="24">
        <f>IFERROR(INDEX(Tableau1[],tableau!$AA127,COLUMNS(tableau!$R$3:$R127)),"")</f>
        <v>294</v>
      </c>
      <c r="B136" s="24" t="str">
        <f>IFERROR(INDEX(Tableau1[],tableau!$AA127,COLUMNS(tableau!$R$3:$T127)),"")</f>
        <v>67CAM2431</v>
      </c>
      <c r="C136" s="24">
        <f>IFERROR(INDEX(Tableau1[],tableau!$AA127,COLUMNS(tableau!$R$3:$U127)),"")</f>
        <v>24</v>
      </c>
      <c r="D136" s="24">
        <f>IFERROR(INDEX(Tableau1[],tableau!$AA127,COLUMNS(tableau!$R$3:$W127)),"")</f>
        <v>2</v>
      </c>
      <c r="E136" s="24" t="str">
        <f>IFERROR(INDEX(Tableau1[],tableau!$AA127,COLUMNS(tableau!$R$3:$X127)),"")</f>
        <v>75,5x24x190</v>
      </c>
      <c r="F136" s="24">
        <f>IFERROR(INDEX(Tableau1[],tableau!$AA127,COLUMNS(tableau!$R$3:$Y127)),"")</f>
        <v>55</v>
      </c>
      <c r="G136" s="24">
        <f>IFERROR(INDEX(Tableau1[],tableau!$AA127,COLUMNS(tableau!$R$3:$Z127)),"")</f>
        <v>6</v>
      </c>
      <c r="H136" s="24">
        <f>IFERROR(INDEX(Tableau1[],tableau!$AA127,COLUMNS(tableau!$R$3:$AA127)),"")</f>
        <v>48</v>
      </c>
      <c r="I136" s="24">
        <f>IFERROR(INDEX(Tableau1[],tableau!$AA127,COLUMNS(tableau!$R$2:$AB127)),"")</f>
        <v>2640</v>
      </c>
      <c r="J136" s="24" t="str">
        <f>IFERROR(INDEX(Tableau1[],tableau!$AA127,COLUMNS(tableau!$R$2:$AC127)),"")</f>
        <v>Colonnaire</v>
      </c>
      <c r="K136" s="24" t="str">
        <f>IFERROR(INDEX(Tableau1[],tableau!$AA127,COLUMNS(tableau!$R$2:$AE127)),"")</f>
        <v>PER</v>
      </c>
      <c r="L136" s="24" t="str">
        <f>IFERROR(INDEX(Tableau1[],tableau!$AA127,COLUMNS(tableau!$R$2:$AF127)),"")</f>
        <v>800x1200</v>
      </c>
      <c r="M136" s="3"/>
    </row>
    <row r="137" spans="1:13" x14ac:dyDescent="0.25">
      <c r="A137" s="24">
        <f>IFERROR(INDEX(Tableau1[],tableau!$AA128,COLUMNS(tableau!$R$3:$R128)),"")</f>
        <v>295</v>
      </c>
      <c r="B137" s="24" t="str">
        <f>IFERROR(INDEX(Tableau1[],tableau!$AA128,COLUMNS(tableau!$R$3:$T128)),"")</f>
        <v>67CAM2429</v>
      </c>
      <c r="C137" s="24">
        <f>IFERROR(INDEX(Tableau1[],tableau!$AA128,COLUMNS(tableau!$R$3:$U128)),"")</f>
        <v>20</v>
      </c>
      <c r="D137" s="24">
        <f>IFERROR(INDEX(Tableau1[],tableau!$AA128,COLUMNS(tableau!$R$3:$W128)),"")</f>
        <v>2</v>
      </c>
      <c r="E137" s="24" t="str">
        <f>IFERROR(INDEX(Tableau1[],tableau!$AA128,COLUMNS(tableau!$R$3:$X128)),"")</f>
        <v>75x20x173</v>
      </c>
      <c r="F137" s="24">
        <f>IFERROR(INDEX(Tableau1[],tableau!$AA128,COLUMNS(tableau!$R$3:$Y128)),"")</f>
        <v>70</v>
      </c>
      <c r="G137" s="24">
        <f>IFERROR(INDEX(Tableau1[],tableau!$AA128,COLUMNS(tableau!$R$3:$Z128)),"")</f>
        <v>6</v>
      </c>
      <c r="H137" s="24">
        <f>IFERROR(INDEX(Tableau1[],tableau!$AA128,COLUMNS(tableau!$R$3:$AA128)),"")</f>
        <v>48</v>
      </c>
      <c r="I137" s="24">
        <f>IFERROR(INDEX(Tableau1[],tableau!$AA128,COLUMNS(tableau!$R$2:$AB128)),"")</f>
        <v>3360</v>
      </c>
      <c r="J137" s="24" t="str">
        <f>IFERROR(INDEX(Tableau1[],tableau!$AA128,COLUMNS(tableau!$R$2:$AC128)),"")</f>
        <v>Colonnaire</v>
      </c>
      <c r="K137" s="24" t="str">
        <f>IFERROR(INDEX(Tableau1[],tableau!$AA128,COLUMNS(tableau!$R$2:$AE128)),"")</f>
        <v>PER</v>
      </c>
      <c r="L137" s="24" t="str">
        <f>IFERROR(INDEX(Tableau1[],tableau!$AA128,COLUMNS(tableau!$R$2:$AF128)),"")</f>
        <v>800x1200</v>
      </c>
      <c r="M137" s="3"/>
    </row>
    <row r="138" spans="1:13" x14ac:dyDescent="0.25">
      <c r="A138" s="24">
        <f>IFERROR(INDEX(Tableau1[],tableau!$AA129,COLUMNS(tableau!$R$3:$R129)),"")</f>
        <v>296</v>
      </c>
      <c r="B138" s="24" t="str">
        <f>IFERROR(INDEX(Tableau1[],tableau!$AA129,COLUMNS(tableau!$R$3:$T129)),"")</f>
        <v>67CAM3500</v>
      </c>
      <c r="C138" s="24">
        <f>IFERROR(INDEX(Tableau1[],tableau!$AA129,COLUMNS(tableau!$R$3:$U129)),"")</f>
        <v>30</v>
      </c>
      <c r="D138" s="24">
        <f>IFERROR(INDEX(Tableau1[],tableau!$AA129,COLUMNS(tableau!$R$3:$W129)),"")</f>
        <v>3</v>
      </c>
      <c r="E138" s="24" t="str">
        <f>IFERROR(INDEX(Tableau1[],tableau!$AA129,COLUMNS(tableau!$R$3:$X129)),"")</f>
        <v>85x41x153</v>
      </c>
      <c r="F138" s="24">
        <f>IFERROR(INDEX(Tableau1[],tableau!$AA129,COLUMNS(tableau!$R$3:$Y129)),"")</f>
        <v>30</v>
      </c>
      <c r="G138" s="24">
        <f>IFERROR(INDEX(Tableau1[],tableau!$AA129,COLUMNS(tableau!$R$3:$Z129)),"")</f>
        <v>3</v>
      </c>
      <c r="H138" s="24">
        <f>IFERROR(INDEX(Tableau1[],tableau!$AA129,COLUMNS(tableau!$R$3:$AA129)),"")</f>
        <v>54</v>
      </c>
      <c r="I138" s="24">
        <f>IFERROR(INDEX(Tableau1[],tableau!$AA129,COLUMNS(tableau!$R$2:$AB129)),"")</f>
        <v>1620</v>
      </c>
      <c r="J138" s="24" t="str">
        <f>IFERROR(INDEX(Tableau1[],tableau!$AA129,COLUMNS(tableau!$R$2:$AC129)),"")</f>
        <v>Croisé</v>
      </c>
      <c r="K138" s="24" t="str">
        <f>IFERROR(INDEX(Tableau1[],tableau!$AA129,COLUMNS(tableau!$R$2:$AE129)),"")</f>
        <v>SPE</v>
      </c>
      <c r="L138" s="24" t="str">
        <f>IFERROR(INDEX(Tableau1[],tableau!$AA129,COLUMNS(tableau!$R$2:$AF129)),"")</f>
        <v>1000x1200</v>
      </c>
      <c r="M138" s="3"/>
    </row>
    <row r="139" spans="1:13" x14ac:dyDescent="0.25">
      <c r="A139" s="24">
        <f>IFERROR(INDEX(Tableau1[],tableau!$AA130,COLUMNS(tableau!$R$3:$R130)),"")</f>
        <v>298</v>
      </c>
      <c r="B139" s="24" t="str">
        <f>IFERROR(INDEX(Tableau1[],tableau!$AA130,COLUMNS(tableau!$R$3:$T130)),"")</f>
        <v>67CAM2431</v>
      </c>
      <c r="C139" s="24">
        <f>IFERROR(INDEX(Tableau1[],tableau!$AA130,COLUMNS(tableau!$R$3:$U130)),"")</f>
        <v>30</v>
      </c>
      <c r="D139" s="24">
        <f>IFERROR(INDEX(Tableau1[],tableau!$AA130,COLUMNS(tableau!$R$3:$W130)),"")</f>
        <v>3</v>
      </c>
      <c r="E139" s="24" t="str">
        <f>IFERROR(INDEX(Tableau1[],tableau!$AA130,COLUMNS(tableau!$R$3:$X130)),"")</f>
        <v>75x30x173</v>
      </c>
      <c r="F139" s="24">
        <f>IFERROR(INDEX(Tableau1[],tableau!$AA130,COLUMNS(tableau!$R$3:$Y130)),"")</f>
        <v>45</v>
      </c>
      <c r="G139" s="24">
        <f>IFERROR(INDEX(Tableau1[],tableau!$AA130,COLUMNS(tableau!$R$3:$Z130)),"")</f>
        <v>6</v>
      </c>
      <c r="H139" s="24">
        <f>IFERROR(INDEX(Tableau1[],tableau!$AA130,COLUMNS(tableau!$R$3:$AA130)),"")</f>
        <v>48</v>
      </c>
      <c r="I139" s="24">
        <f>IFERROR(INDEX(Tableau1[],tableau!$AA130,COLUMNS(tableau!$R$2:$AB130)),"")</f>
        <v>2160</v>
      </c>
      <c r="J139" s="24" t="str">
        <f>IFERROR(INDEX(Tableau1[],tableau!$AA130,COLUMNS(tableau!$R$2:$AC130)),"")</f>
        <v>Colonnaire</v>
      </c>
      <c r="K139" s="24" t="str">
        <f>IFERROR(INDEX(Tableau1[],tableau!$AA130,COLUMNS(tableau!$R$2:$AE130)),"")</f>
        <v>PER</v>
      </c>
      <c r="L139" s="24" t="str">
        <f>IFERROR(INDEX(Tableau1[],tableau!$AA130,COLUMNS(tableau!$R$2:$AF130)),"")</f>
        <v>800x1200</v>
      </c>
      <c r="M139" s="3"/>
    </row>
    <row r="140" spans="1:13" x14ac:dyDescent="0.25">
      <c r="A140" s="24">
        <f>IFERROR(INDEX(Tableau1[],tableau!$AA131,COLUMNS(tableau!$R$3:$R131)),"")</f>
        <v>299</v>
      </c>
      <c r="B140" s="24" t="str">
        <f>IFERROR(INDEX(Tableau1[],tableau!$AA131,COLUMNS(tableau!$R$3:$T131)),"")</f>
        <v>67CAM2431</v>
      </c>
      <c r="C140" s="24">
        <f>IFERROR(INDEX(Tableau1[],tableau!$AA131,COLUMNS(tableau!$R$3:$U131)),"")</f>
        <v>30</v>
      </c>
      <c r="D140" s="24">
        <f>IFERROR(INDEX(Tableau1[],tableau!$AA131,COLUMNS(tableau!$R$3:$W131)),"")</f>
        <v>3</v>
      </c>
      <c r="E140" s="24" t="str">
        <f>IFERROR(INDEX(Tableau1[],tableau!$AA131,COLUMNS(tableau!$R$3:$X131)),"")</f>
        <v>75x30x173</v>
      </c>
      <c r="F140" s="24">
        <f>IFERROR(INDEX(Tableau1[],tableau!$AA131,COLUMNS(tableau!$R$3:$Y131)),"")</f>
        <v>45</v>
      </c>
      <c r="G140" s="24">
        <f>IFERROR(INDEX(Tableau1[],tableau!$AA131,COLUMNS(tableau!$R$3:$Z131)),"")</f>
        <v>6</v>
      </c>
      <c r="H140" s="24">
        <f>IFERROR(INDEX(Tableau1[],tableau!$AA131,COLUMNS(tableau!$R$3:$AA131)),"")</f>
        <v>48</v>
      </c>
      <c r="I140" s="24">
        <f>IFERROR(INDEX(Tableau1[],tableau!$AA131,COLUMNS(tableau!$R$2:$AB131)),"")</f>
        <v>2160</v>
      </c>
      <c r="J140" s="24" t="str">
        <f>IFERROR(INDEX(Tableau1[],tableau!$AA131,COLUMNS(tableau!$R$2:$AC131)),"")</f>
        <v>Colonnaire</v>
      </c>
      <c r="K140" s="24" t="str">
        <f>IFERROR(INDEX(Tableau1[],tableau!$AA131,COLUMNS(tableau!$R$2:$AE131)),"")</f>
        <v>PER</v>
      </c>
      <c r="L140" s="24" t="str">
        <f>IFERROR(INDEX(Tableau1[],tableau!$AA131,COLUMNS(tableau!$R$2:$AF131)),"")</f>
        <v>800x1200</v>
      </c>
      <c r="M140" s="3"/>
    </row>
    <row r="141" spans="1:13" x14ac:dyDescent="0.25">
      <c r="A141" s="24">
        <f>IFERROR(INDEX(Tableau1[],tableau!$AA132,COLUMNS(tableau!$R$3:$R132)),"")</f>
        <v>300</v>
      </c>
      <c r="B141" s="24" t="str">
        <f>IFERROR(INDEX(Tableau1[],tableau!$AA132,COLUMNS(tableau!$R$3:$T132)),"")</f>
        <v>67CAM2431</v>
      </c>
      <c r="C141" s="24">
        <f>IFERROR(INDEX(Tableau1[],tableau!$AA132,COLUMNS(tableau!$R$3:$U132)),"")</f>
        <v>60</v>
      </c>
      <c r="D141" s="24">
        <f>IFERROR(INDEX(Tableau1[],tableau!$AA132,COLUMNS(tableau!$R$3:$W132)),"")</f>
        <v>6</v>
      </c>
      <c r="E141" s="24" t="str">
        <f>IFERROR(INDEX(Tableau1[],tableau!$AA132,COLUMNS(tableau!$R$3:$X132)),"")</f>
        <v>75x55x173</v>
      </c>
      <c r="F141" s="24">
        <f>IFERROR(INDEX(Tableau1[],tableau!$AA132,COLUMNS(tableau!$R$3:$Y132)),"")</f>
        <v>25</v>
      </c>
      <c r="G141" s="24">
        <f>IFERROR(INDEX(Tableau1[],tableau!$AA132,COLUMNS(tableau!$R$3:$Z132)),"")</f>
        <v>6</v>
      </c>
      <c r="H141" s="24">
        <f>IFERROR(INDEX(Tableau1[],tableau!$AA132,COLUMNS(tableau!$R$3:$AA132)),"")</f>
        <v>48</v>
      </c>
      <c r="I141" s="24">
        <f>IFERROR(INDEX(Tableau1[],tableau!$AA132,COLUMNS(tableau!$R$2:$AB132)),"")</f>
        <v>1200</v>
      </c>
      <c r="J141" s="24" t="str">
        <f>IFERROR(INDEX(Tableau1[],tableau!$AA132,COLUMNS(tableau!$R$2:$AC132)),"")</f>
        <v>Colonnaire</v>
      </c>
      <c r="K141" s="24" t="str">
        <f>IFERROR(INDEX(Tableau1[],tableau!$AA132,COLUMNS(tableau!$R$2:$AE132)),"")</f>
        <v>PER</v>
      </c>
      <c r="L141" s="24" t="str">
        <f>IFERROR(INDEX(Tableau1[],tableau!$AA132,COLUMNS(tableau!$R$2:$AF132)),"")</f>
        <v>800x1200</v>
      </c>
      <c r="M141" s="3"/>
    </row>
    <row r="142" spans="1:13" x14ac:dyDescent="0.25">
      <c r="A142" s="24">
        <f>IFERROR(INDEX(Tableau1[],tableau!$AA133,COLUMNS(tableau!$R$3:$R133)),"")</f>
        <v>304</v>
      </c>
      <c r="B142" s="24" t="str">
        <f>IFERROR(INDEX(Tableau1[],tableau!$AA133,COLUMNS(tableau!$R$3:$T133)),"")</f>
        <v>67CAM3021</v>
      </c>
      <c r="C142" s="24">
        <f>IFERROR(INDEX(Tableau1[],tableau!$AA133,COLUMNS(tableau!$R$3:$U133)),"")</f>
        <v>12</v>
      </c>
      <c r="D142" s="24">
        <f>IFERROR(INDEX(Tableau1[],tableau!$AA133,COLUMNS(tableau!$R$3:$W133)),"")</f>
        <v>1</v>
      </c>
      <c r="E142" s="24" t="str">
        <f>IFERROR(INDEX(Tableau1[],tableau!$AA133,COLUMNS(tableau!$R$3:$X133)),"")</f>
        <v>vrac</v>
      </c>
      <c r="F142" s="24">
        <f>IFERROR(INDEX(Tableau1[],tableau!$AA133,COLUMNS(tableau!$R$3:$Y133)),"")</f>
        <v>80</v>
      </c>
      <c r="G142" s="24">
        <f>IFERROR(INDEX(Tableau1[],tableau!$AA133,COLUMNS(tableau!$R$3:$Z133)),"")</f>
        <v>14</v>
      </c>
      <c r="H142" s="24">
        <f>IFERROR(INDEX(Tableau1[],tableau!$AA133,COLUMNS(tableau!$R$3:$AA133)),"")</f>
        <v>126</v>
      </c>
      <c r="I142" s="24">
        <f>IFERROR(INDEX(Tableau1[],tableau!$AA133,COLUMNS(tableau!$R$2:$AB133)),"")</f>
        <v>10080</v>
      </c>
      <c r="J142" s="24" t="str">
        <f>IFERROR(INDEX(Tableau1[],tableau!$AA133,COLUMNS(tableau!$R$2:$AC133)),"")</f>
        <v>Croisé</v>
      </c>
      <c r="K142" s="24" t="str">
        <f>IFERROR(INDEX(Tableau1[],tableau!$AA133,COLUMNS(tableau!$R$2:$AE133)),"")</f>
        <v>PER</v>
      </c>
      <c r="L142" s="24" t="str">
        <f>IFERROR(INDEX(Tableau1[],tableau!$AA133,COLUMNS(tableau!$R$2:$AF133)),"")</f>
        <v>800x1200</v>
      </c>
      <c r="M142" s="3"/>
    </row>
    <row r="143" spans="1:13" x14ac:dyDescent="0.25">
      <c r="A143" s="24">
        <f>IFERROR(INDEX(Tableau1[],tableau!$AA134,COLUMNS(tableau!$R$3:$R134)),"")</f>
        <v>305</v>
      </c>
      <c r="B143" s="24" t="str">
        <f>IFERROR(INDEX(Tableau1[],tableau!$AA134,COLUMNS(tableau!$R$3:$T134)),"")</f>
        <v>67CAM4800</v>
      </c>
      <c r="C143" s="24">
        <f>IFERROR(INDEX(Tableau1[],tableau!$AA134,COLUMNS(tableau!$R$3:$U134)),"")</f>
        <v>6</v>
      </c>
      <c r="D143" s="24">
        <f>IFERROR(INDEX(Tableau1[],tableau!$AA134,COLUMNS(tableau!$R$3:$W134)),"")</f>
        <v>1</v>
      </c>
      <c r="E143" s="24" t="str">
        <f>IFERROR(INDEX(Tableau1[],tableau!$AA134,COLUMNS(tableau!$R$3:$X134)),"")</f>
        <v>vrac</v>
      </c>
      <c r="F143" s="24">
        <f>IFERROR(INDEX(Tableau1[],tableau!$AA134,COLUMNS(tableau!$R$3:$Y134)),"")</f>
        <v>140</v>
      </c>
      <c r="G143" s="24">
        <f>IFERROR(INDEX(Tableau1[],tableau!$AA134,COLUMNS(tableau!$R$3:$Z134)),"")</f>
        <v>5</v>
      </c>
      <c r="H143" s="24">
        <f>IFERROR(INDEX(Tableau1[],tableau!$AA134,COLUMNS(tableau!$R$3:$AA134)),"")</f>
        <v>30</v>
      </c>
      <c r="I143" s="24">
        <f>IFERROR(INDEX(Tableau1[],tableau!$AA134,COLUMNS(tableau!$R$2:$AB134)),"")</f>
        <v>4200</v>
      </c>
      <c r="J143" s="24" t="str">
        <f>IFERROR(INDEX(Tableau1[],tableau!$AA134,COLUMNS(tableau!$R$2:$AC134)),"")</f>
        <v>Colonnaire</v>
      </c>
      <c r="K143" s="24" t="str">
        <f>IFERROR(INDEX(Tableau1[],tableau!$AA134,COLUMNS(tableau!$R$2:$AE134)),"")</f>
        <v>PER</v>
      </c>
      <c r="L143" s="24" t="str">
        <f>IFERROR(INDEX(Tableau1[],tableau!$AA134,COLUMNS(tableau!$R$2:$AF134)),"")</f>
        <v>800x1200</v>
      </c>
      <c r="M143" s="3"/>
    </row>
    <row r="144" spans="1:13" x14ac:dyDescent="0.25">
      <c r="A144" s="24">
        <f>IFERROR(INDEX(Tableau1[],tableau!$AA135,COLUMNS(tableau!$R$3:$R135)),"")</f>
        <v>306</v>
      </c>
      <c r="B144" s="24" t="str">
        <f>IFERROR(INDEX(Tableau1[],tableau!$AA135,COLUMNS(tableau!$R$3:$T135)),"")</f>
        <v>67CAM3021</v>
      </c>
      <c r="C144" s="24">
        <f>IFERROR(INDEX(Tableau1[],tableau!$AA135,COLUMNS(tableau!$R$3:$U135)),"")</f>
        <v>10</v>
      </c>
      <c r="D144" s="24">
        <f>IFERROR(INDEX(Tableau1[],tableau!$AA135,COLUMNS(tableau!$R$3:$W135)),"")</f>
        <v>1</v>
      </c>
      <c r="E144" s="24" t="str">
        <f>IFERROR(INDEX(Tableau1[],tableau!$AA135,COLUMNS(tableau!$R$3:$X135)),"")</f>
        <v>vrac</v>
      </c>
      <c r="F144" s="24">
        <f>IFERROR(INDEX(Tableau1[],tableau!$AA135,COLUMNS(tableau!$R$3:$Y135)),"")</f>
        <v>85</v>
      </c>
      <c r="G144" s="24">
        <f>IFERROR(INDEX(Tableau1[],tableau!$AA135,COLUMNS(tableau!$R$3:$Z135)),"")</f>
        <v>14</v>
      </c>
      <c r="H144" s="24">
        <f>IFERROR(INDEX(Tableau1[],tableau!$AA135,COLUMNS(tableau!$R$3:$AA135)),"")</f>
        <v>126</v>
      </c>
      <c r="I144" s="24">
        <f>IFERROR(INDEX(Tableau1[],tableau!$AA135,COLUMNS(tableau!$R$2:$AB135)),"")</f>
        <v>10710</v>
      </c>
      <c r="J144" s="24" t="str">
        <f>IFERROR(INDEX(Tableau1[],tableau!$AA135,COLUMNS(tableau!$R$2:$AC135)),"")</f>
        <v>Croisé</v>
      </c>
      <c r="K144" s="24" t="str">
        <f>IFERROR(INDEX(Tableau1[],tableau!$AA135,COLUMNS(tableau!$R$2:$AE135)),"")</f>
        <v>PER</v>
      </c>
      <c r="L144" s="24" t="str">
        <f>IFERROR(INDEX(Tableau1[],tableau!$AA135,COLUMNS(tableau!$R$2:$AF135)),"")</f>
        <v>800x1200</v>
      </c>
      <c r="M144" s="3"/>
    </row>
    <row r="145" spans="1:13" x14ac:dyDescent="0.25">
      <c r="A145" s="24">
        <f>IFERROR(INDEX(Tableau1[],tableau!$AA136,COLUMNS(tableau!$R$3:$R136)),"")</f>
        <v>307</v>
      </c>
      <c r="B145" s="24" t="str">
        <f>IFERROR(INDEX(Tableau1[],tableau!$AA136,COLUMNS(tableau!$R$3:$T136)),"")</f>
        <v>67CAM3021</v>
      </c>
      <c r="C145" s="24">
        <f>IFERROR(INDEX(Tableau1[],tableau!$AA136,COLUMNS(tableau!$R$3:$U136)),"")</f>
        <v>5</v>
      </c>
      <c r="D145" s="24">
        <f>IFERROR(INDEX(Tableau1[],tableau!$AA136,COLUMNS(tableau!$R$3:$W136)),"")</f>
        <v>1</v>
      </c>
      <c r="E145" s="24" t="str">
        <f>IFERROR(INDEX(Tableau1[],tableau!$AA136,COLUMNS(tableau!$R$3:$X136)),"")</f>
        <v>vrac</v>
      </c>
      <c r="F145" s="24">
        <f>IFERROR(INDEX(Tableau1[],tableau!$AA136,COLUMNS(tableau!$R$3:$Y136)),"")</f>
        <v>180</v>
      </c>
      <c r="G145" s="24">
        <f>IFERROR(INDEX(Tableau1[],tableau!$AA136,COLUMNS(tableau!$R$3:$Z136)),"")</f>
        <v>14</v>
      </c>
      <c r="H145" s="24">
        <f>IFERROR(INDEX(Tableau1[],tableau!$AA136,COLUMNS(tableau!$R$3:$AA136)),"")</f>
        <v>126</v>
      </c>
      <c r="I145" s="24">
        <f>IFERROR(INDEX(Tableau1[],tableau!$AA136,COLUMNS(tableau!$R$2:$AB136)),"")</f>
        <v>22680</v>
      </c>
      <c r="J145" s="24" t="str">
        <f>IFERROR(INDEX(Tableau1[],tableau!$AA136,COLUMNS(tableau!$R$2:$AC136)),"")</f>
        <v>Croisé</v>
      </c>
      <c r="K145" s="24" t="str">
        <f>IFERROR(INDEX(Tableau1[],tableau!$AA136,COLUMNS(tableau!$R$2:$AE136)),"")</f>
        <v>PER</v>
      </c>
      <c r="L145" s="24" t="str">
        <f>IFERROR(INDEX(Tableau1[],tableau!$AA136,COLUMNS(tableau!$R$2:$AF136)),"")</f>
        <v>800x1200</v>
      </c>
      <c r="M145" s="3"/>
    </row>
    <row r="146" spans="1:13" x14ac:dyDescent="0.25">
      <c r="A146" s="24">
        <f>IFERROR(INDEX(Tableau1[],tableau!$AA137,COLUMNS(tableau!$R$3:$R137)),"")</f>
        <v>309</v>
      </c>
      <c r="B146" s="24" t="str">
        <f>IFERROR(INDEX(Tableau1[],tableau!$AA137,COLUMNS(tableau!$R$3:$T137)),"")</f>
        <v>67CAM4800</v>
      </c>
      <c r="C146" s="24">
        <f>IFERROR(INDEX(Tableau1[],tableau!$AA137,COLUMNS(tableau!$R$3:$U137)),"")</f>
        <v>10</v>
      </c>
      <c r="D146" s="24">
        <f>IFERROR(INDEX(Tableau1[],tableau!$AA137,COLUMNS(tableau!$R$3:$W137)),"")</f>
        <v>1</v>
      </c>
      <c r="E146" s="24" t="str">
        <f>IFERROR(INDEX(Tableau1[],tableau!$AA137,COLUMNS(tableau!$R$3:$X137)),"")</f>
        <v>vrac</v>
      </c>
      <c r="F146" s="24">
        <f>IFERROR(INDEX(Tableau1[],tableau!$AA137,COLUMNS(tableau!$R$3:$Y137)),"")</f>
        <v>196</v>
      </c>
      <c r="G146" s="24">
        <f>IFERROR(INDEX(Tableau1[],tableau!$AA137,COLUMNS(tableau!$R$3:$Z137)),"")</f>
        <v>5</v>
      </c>
      <c r="H146" s="24">
        <f>IFERROR(INDEX(Tableau1[],tableau!$AA137,COLUMNS(tableau!$R$3:$AA137)),"")</f>
        <v>30</v>
      </c>
      <c r="I146" s="24">
        <f>IFERROR(INDEX(Tableau1[],tableau!$AA137,COLUMNS(tableau!$R$2:$AB137)),"")</f>
        <v>5880</v>
      </c>
      <c r="J146" s="24" t="str">
        <f>IFERROR(INDEX(Tableau1[],tableau!$AA137,COLUMNS(tableau!$R$2:$AC137)),"")</f>
        <v>Colonnaire</v>
      </c>
      <c r="K146" s="24" t="str">
        <f>IFERROR(INDEX(Tableau1[],tableau!$AA137,COLUMNS(tableau!$R$2:$AE137)),"")</f>
        <v>PER</v>
      </c>
      <c r="L146" s="24" t="str">
        <f>IFERROR(INDEX(Tableau1[],tableau!$AA137,COLUMNS(tableau!$R$2:$AF137)),"")</f>
        <v>800x1200</v>
      </c>
      <c r="M146" s="3"/>
    </row>
    <row r="147" spans="1:13" x14ac:dyDescent="0.25">
      <c r="A147" s="24">
        <f>IFERROR(INDEX(Tableau1[],tableau!$AA138,COLUMNS(tableau!$R$3:$R138)),"")</f>
        <v>310</v>
      </c>
      <c r="B147" s="24" t="str">
        <f>IFERROR(INDEX(Tableau1[],tableau!$AA138,COLUMNS(tableau!$R$3:$T138)),"")</f>
        <v>67CAM4800</v>
      </c>
      <c r="C147" s="24">
        <f>IFERROR(INDEX(Tableau1[],tableau!$AA138,COLUMNS(tableau!$R$3:$U138)),"")</f>
        <v>10</v>
      </c>
      <c r="D147" s="24">
        <f>IFERROR(INDEX(Tableau1[],tableau!$AA138,COLUMNS(tableau!$R$3:$W138)),"")</f>
        <v>1</v>
      </c>
      <c r="E147" s="24" t="str">
        <f>IFERROR(INDEX(Tableau1[],tableau!$AA138,COLUMNS(tableau!$R$3:$X138)),"")</f>
        <v>vrac</v>
      </c>
      <c r="F147" s="24">
        <f>IFERROR(INDEX(Tableau1[],tableau!$AA138,COLUMNS(tableau!$R$3:$Y138)),"")</f>
        <v>196</v>
      </c>
      <c r="G147" s="24">
        <f>IFERROR(INDEX(Tableau1[],tableau!$AA138,COLUMNS(tableau!$R$3:$Z138)),"")</f>
        <v>5</v>
      </c>
      <c r="H147" s="24">
        <f>IFERROR(INDEX(Tableau1[],tableau!$AA138,COLUMNS(tableau!$R$3:$AA138)),"")</f>
        <v>30</v>
      </c>
      <c r="I147" s="24">
        <f>IFERROR(INDEX(Tableau1[],tableau!$AA138,COLUMNS(tableau!$R$2:$AB138)),"")</f>
        <v>5880</v>
      </c>
      <c r="J147" s="24" t="str">
        <f>IFERROR(INDEX(Tableau1[],tableau!$AA138,COLUMNS(tableau!$R$2:$AC138)),"")</f>
        <v>Colonnaire</v>
      </c>
      <c r="K147" s="24" t="str">
        <f>IFERROR(INDEX(Tableau1[],tableau!$AA138,COLUMNS(tableau!$R$2:$AE138)),"")</f>
        <v>PER</v>
      </c>
      <c r="L147" s="24" t="str">
        <f>IFERROR(INDEX(Tableau1[],tableau!$AA138,COLUMNS(tableau!$R$2:$AF138)),"")</f>
        <v>800x1200</v>
      </c>
      <c r="M147" s="3"/>
    </row>
    <row r="148" spans="1:13" x14ac:dyDescent="0.25">
      <c r="A148" s="24">
        <f>IFERROR(INDEX(Tableau1[],tableau!$AA139,COLUMNS(tableau!$R$3:$R139)),"")</f>
        <v>311</v>
      </c>
      <c r="B148" s="24" t="str">
        <f>IFERROR(INDEX(Tableau1[],tableau!$AA139,COLUMNS(tableau!$R$3:$T139)),"")</f>
        <v>67CAM4121</v>
      </c>
      <c r="C148" s="24">
        <f>IFERROR(INDEX(Tableau1[],tableau!$AA139,COLUMNS(tableau!$R$3:$U139)),"")</f>
        <v>72</v>
      </c>
      <c r="D148" s="24">
        <f>IFERROR(INDEX(Tableau1[],tableau!$AA139,COLUMNS(tableau!$R$3:$W139)),"")</f>
        <v>12</v>
      </c>
      <c r="E148" s="24" t="str">
        <f>IFERROR(INDEX(Tableau1[],tableau!$AA139,COLUMNS(tableau!$R$3:$X139)),"")</f>
        <v>80x84x215</v>
      </c>
      <c r="F148" s="24">
        <f>IFERROR(INDEX(Tableau1[],tableau!$AA139,COLUMNS(tableau!$R$3:$Y139)),"")</f>
        <v>12</v>
      </c>
      <c r="G148" s="24">
        <f>IFERROR(INDEX(Tableau1[],tableau!$AA139,COLUMNS(tableau!$R$3:$Z139)),"")</f>
        <v>5</v>
      </c>
      <c r="H148" s="24">
        <f>IFERROR(INDEX(Tableau1[],tableau!$AA139,COLUMNS(tableau!$R$3:$AA139)),"")</f>
        <v>45</v>
      </c>
      <c r="I148" s="24">
        <f>IFERROR(INDEX(Tableau1[],tableau!$AA139,COLUMNS(tableau!$R$2:$AB139)),"")</f>
        <v>540</v>
      </c>
      <c r="J148" s="24" t="str">
        <f>IFERROR(INDEX(Tableau1[],tableau!$AA139,COLUMNS(tableau!$R$2:$AC139)),"")</f>
        <v>Croisé</v>
      </c>
      <c r="K148" s="24" t="str">
        <f>IFERROR(INDEX(Tableau1[],tableau!$AA139,COLUMNS(tableau!$R$2:$AE139)),"")</f>
        <v>PER</v>
      </c>
      <c r="L148" s="24" t="str">
        <f>IFERROR(INDEX(Tableau1[],tableau!$AA139,COLUMNS(tableau!$R$2:$AF139)),"")</f>
        <v>800x1200</v>
      </c>
      <c r="M148" s="3"/>
    </row>
    <row r="149" spans="1:13" x14ac:dyDescent="0.25">
      <c r="A149" s="24">
        <f>IFERROR(INDEX(Tableau1[],tableau!$AA140,COLUMNS(tableau!$R$3:$R140)),"")</f>
        <v>312</v>
      </c>
      <c r="B149" s="24" t="str">
        <f>IFERROR(INDEX(Tableau1[],tableau!$AA140,COLUMNS(tableau!$R$3:$T140)),"")</f>
        <v>67CAM3900</v>
      </c>
      <c r="C149" s="24">
        <f>IFERROR(INDEX(Tableau1[],tableau!$AA140,COLUMNS(tableau!$R$3:$U140)),"")</f>
        <v>20</v>
      </c>
      <c r="D149" s="24">
        <f>IFERROR(INDEX(Tableau1[],tableau!$AA140,COLUMNS(tableau!$R$3:$W140)),"")</f>
        <v>4</v>
      </c>
      <c r="E149" s="24" t="str">
        <f>IFERROR(INDEX(Tableau1[],tableau!$AA140,COLUMNS(tableau!$R$3:$X140)),"")</f>
        <v>78x57x120</v>
      </c>
      <c r="F149" s="24">
        <f>IFERROR(INDEX(Tableau1[],tableau!$AA140,COLUMNS(tableau!$R$3:$Y140)),"")</f>
        <v>32</v>
      </c>
      <c r="G149" s="24">
        <f>IFERROR(INDEX(Tableau1[],tableau!$AA140,COLUMNS(tableau!$R$3:$Z140)),"")</f>
        <v>4</v>
      </c>
      <c r="H149" s="24">
        <f>IFERROR(INDEX(Tableau1[],tableau!$AA140,COLUMNS(tableau!$R$3:$AA140)),"")</f>
        <v>44</v>
      </c>
      <c r="I149" s="24">
        <f>IFERROR(INDEX(Tableau1[],tableau!$AA140,COLUMNS(tableau!$R$2:$AB140)),"")</f>
        <v>1408</v>
      </c>
      <c r="J149" s="24" t="str">
        <f>IFERROR(INDEX(Tableau1[],tableau!$AA140,COLUMNS(tableau!$R$2:$AC140)),"")</f>
        <v>Colonnaire</v>
      </c>
      <c r="K149" s="24" t="str">
        <f>IFERROR(INDEX(Tableau1[],tableau!$AA140,COLUMNS(tableau!$R$2:$AE140)),"")</f>
        <v>PER</v>
      </c>
      <c r="L149" s="24" t="str">
        <f>IFERROR(INDEX(Tableau1[],tableau!$AA140,COLUMNS(tableau!$R$2:$AF140)),"")</f>
        <v>800x1200</v>
      </c>
      <c r="M149" s="3"/>
    </row>
    <row r="150" spans="1:13" x14ac:dyDescent="0.25">
      <c r="A150" s="24">
        <f>IFERROR(INDEX(Tableau1[],tableau!$AA141,COLUMNS(tableau!$R$3:$R141)),"")</f>
        <v>313</v>
      </c>
      <c r="B150" s="24" t="str">
        <f>IFERROR(INDEX(Tableau1[],tableau!$AA141,COLUMNS(tableau!$R$3:$T141)),"")</f>
        <v>67CAM2900/B</v>
      </c>
      <c r="C150" s="24">
        <f>IFERROR(INDEX(Tableau1[],tableau!$AA141,COLUMNS(tableau!$R$3:$U141)),"")</f>
        <v>10</v>
      </c>
      <c r="D150" s="24">
        <f>IFERROR(INDEX(Tableau1[],tableau!$AA141,COLUMNS(tableau!$R$3:$W141)),"")</f>
        <v>1</v>
      </c>
      <c r="E150" s="24" t="str">
        <f>IFERROR(INDEX(Tableau1[],tableau!$AA141,COLUMNS(tableau!$R$3:$X141)),"")</f>
        <v>vrac</v>
      </c>
      <c r="F150" s="24">
        <f>IFERROR(INDEX(Tableau1[],tableau!$AA141,COLUMNS(tableau!$R$3:$Y141)),"")</f>
        <v>168</v>
      </c>
      <c r="G150" s="24">
        <f>IFERROR(INDEX(Tableau1[],tableau!$AA141,COLUMNS(tableau!$R$3:$Z141)),"")</f>
        <v>7</v>
      </c>
      <c r="H150" s="24">
        <f>IFERROR(INDEX(Tableau1[],tableau!$AA141,COLUMNS(tableau!$R$3:$AA141)),"")</f>
        <v>42</v>
      </c>
      <c r="I150" s="24">
        <f>IFERROR(INDEX(Tableau1[],tableau!$AA141,COLUMNS(tableau!$R$2:$AB141)),"")</f>
        <v>7056</v>
      </c>
      <c r="J150" s="24" t="str">
        <f>IFERROR(INDEX(Tableau1[],tableau!$AA141,COLUMNS(tableau!$R$2:$AC141)),"")</f>
        <v>Croisé</v>
      </c>
      <c r="K150" s="24" t="str">
        <f>IFERROR(INDEX(Tableau1[],tableau!$AA141,COLUMNS(tableau!$R$2:$AE141)),"")</f>
        <v>PER</v>
      </c>
      <c r="L150" s="24" t="str">
        <f>IFERROR(INDEX(Tableau1[],tableau!$AA141,COLUMNS(tableau!$R$2:$AF141)),"")</f>
        <v>800x1200</v>
      </c>
      <c r="M150" s="3"/>
    </row>
    <row r="151" spans="1:13" x14ac:dyDescent="0.25">
      <c r="A151" s="24">
        <f>IFERROR(INDEX(Tableau1[],tableau!$AA142,COLUMNS(tableau!$R$3:$R142)),"")</f>
        <v>314</v>
      </c>
      <c r="B151" s="24" t="str">
        <f>IFERROR(INDEX(Tableau1[],tableau!$AA142,COLUMNS(tableau!$R$3:$T142)),"")</f>
        <v>67CAM2900/B</v>
      </c>
      <c r="C151" s="24">
        <f>IFERROR(INDEX(Tableau1[],tableau!$AA142,COLUMNS(tableau!$R$3:$U142)),"")</f>
        <v>10</v>
      </c>
      <c r="D151" s="24">
        <f>IFERROR(INDEX(Tableau1[],tableau!$AA142,COLUMNS(tableau!$R$3:$W142)),"")</f>
        <v>1</v>
      </c>
      <c r="E151" s="24" t="str">
        <f>IFERROR(INDEX(Tableau1[],tableau!$AA142,COLUMNS(tableau!$R$3:$X142)),"")</f>
        <v>vrac</v>
      </c>
      <c r="F151" s="24">
        <f>IFERROR(INDEX(Tableau1[],tableau!$AA142,COLUMNS(tableau!$R$3:$Y142)),"")</f>
        <v>126</v>
      </c>
      <c r="G151" s="24">
        <f>IFERROR(INDEX(Tableau1[],tableau!$AA142,COLUMNS(tableau!$R$3:$Z142)),"")</f>
        <v>7</v>
      </c>
      <c r="H151" s="24">
        <f>IFERROR(INDEX(Tableau1[],tableau!$AA142,COLUMNS(tableau!$R$3:$AA142)),"")</f>
        <v>42</v>
      </c>
      <c r="I151" s="24">
        <f>IFERROR(INDEX(Tableau1[],tableau!$AA142,COLUMNS(tableau!$R$2:$AB142)),"")</f>
        <v>5292</v>
      </c>
      <c r="J151" s="24" t="str">
        <f>IFERROR(INDEX(Tableau1[],tableau!$AA142,COLUMNS(tableau!$R$2:$AC142)),"")</f>
        <v>Croisé</v>
      </c>
      <c r="K151" s="24" t="str">
        <f>IFERROR(INDEX(Tableau1[],tableau!$AA142,COLUMNS(tableau!$R$2:$AE142)),"")</f>
        <v>EUR</v>
      </c>
      <c r="L151" s="24" t="str">
        <f>IFERROR(INDEX(Tableau1[],tableau!$AA142,COLUMNS(tableau!$R$2:$AF142)),"")</f>
        <v>800x1200</v>
      </c>
      <c r="M151" s="3"/>
    </row>
    <row r="152" spans="1:13" x14ac:dyDescent="0.25">
      <c r="A152" s="24">
        <f>IFERROR(INDEX(Tableau1[],tableau!$AA143,COLUMNS(tableau!$R$3:$R143)),"")</f>
        <v>315</v>
      </c>
      <c r="B152" s="24" t="str">
        <f>IFERROR(INDEX(Tableau1[],tableau!$AA143,COLUMNS(tableau!$R$3:$T143)),"")</f>
        <v>67CAM4121</v>
      </c>
      <c r="C152" s="24">
        <f>IFERROR(INDEX(Tableau1[],tableau!$AA143,COLUMNS(tableau!$R$3:$U143)),"")</f>
        <v>18</v>
      </c>
      <c r="D152" s="24">
        <f>IFERROR(INDEX(Tableau1[],tableau!$AA143,COLUMNS(tableau!$R$3:$W143)),"")</f>
        <v>3</v>
      </c>
      <c r="E152" s="24" t="str">
        <f>IFERROR(INDEX(Tableau1[],tableau!$AA143,COLUMNS(tableau!$R$3:$X143)),"")</f>
        <v>80x45x113</v>
      </c>
      <c r="F152" s="24">
        <f>IFERROR(INDEX(Tableau1[],tableau!$AA143,COLUMNS(tableau!$R$3:$Y143)),"")</f>
        <v>40</v>
      </c>
      <c r="G152" s="24">
        <f>IFERROR(INDEX(Tableau1[],tableau!$AA143,COLUMNS(tableau!$R$3:$Z143)),"")</f>
        <v>5</v>
      </c>
      <c r="H152" s="24">
        <f>IFERROR(INDEX(Tableau1[],tableau!$AA143,COLUMNS(tableau!$R$3:$AA143)),"")</f>
        <v>45</v>
      </c>
      <c r="I152" s="24">
        <f>IFERROR(INDEX(Tableau1[],tableau!$AA143,COLUMNS(tableau!$R$2:$AB143)),"")</f>
        <v>1800</v>
      </c>
      <c r="J152" s="24" t="str">
        <f>IFERROR(INDEX(Tableau1[],tableau!$AA143,COLUMNS(tableau!$R$2:$AC143)),"")</f>
        <v>Croisé</v>
      </c>
      <c r="K152" s="24" t="str">
        <f>IFERROR(INDEX(Tableau1[],tableau!$AA143,COLUMNS(tableau!$R$2:$AE143)),"")</f>
        <v>PER</v>
      </c>
      <c r="L152" s="24" t="str">
        <f>IFERROR(INDEX(Tableau1[],tableau!$AA143,COLUMNS(tableau!$R$2:$AF143)),"")</f>
        <v>800x1200</v>
      </c>
      <c r="M152" s="3"/>
    </row>
    <row r="153" spans="1:13" x14ac:dyDescent="0.25">
      <c r="A153" s="24">
        <f>IFERROR(INDEX(Tableau1[],tableau!$AA144,COLUMNS(tableau!$R$3:$R144)),"")</f>
        <v>316</v>
      </c>
      <c r="B153" s="24" t="str">
        <f>IFERROR(INDEX(Tableau1[],tableau!$AA144,COLUMNS(tableau!$R$3:$T144)),"")</f>
        <v>67CAM4121</v>
      </c>
      <c r="C153" s="24">
        <f>IFERROR(INDEX(Tableau1[],tableau!$AA144,COLUMNS(tableau!$R$3:$U144)),"")</f>
        <v>72</v>
      </c>
      <c r="D153" s="24">
        <f>IFERROR(INDEX(Tableau1[],tableau!$AA144,COLUMNS(tableau!$R$3:$W144)),"")</f>
        <v>12</v>
      </c>
      <c r="E153" s="24" t="str">
        <f>IFERROR(INDEX(Tableau1[],tableau!$AA144,COLUMNS(tableau!$R$3:$X144)),"")</f>
        <v>80x84x215</v>
      </c>
      <c r="F153" s="24">
        <f>IFERROR(INDEX(Tableau1[],tableau!$AA144,COLUMNS(tableau!$R$3:$Y144)),"")</f>
        <v>12</v>
      </c>
      <c r="G153" s="24">
        <f>IFERROR(INDEX(Tableau1[],tableau!$AA144,COLUMNS(tableau!$R$3:$Z144)),"")</f>
        <v>4</v>
      </c>
      <c r="H153" s="24">
        <f>IFERROR(INDEX(Tableau1[],tableau!$AA144,COLUMNS(tableau!$R$3:$AA144)),"")</f>
        <v>36</v>
      </c>
      <c r="I153" s="24">
        <f>IFERROR(INDEX(Tableau1[],tableau!$AA144,COLUMNS(tableau!$R$2:$AB144)),"")</f>
        <v>432</v>
      </c>
      <c r="J153" s="24" t="str">
        <f>IFERROR(INDEX(Tableau1[],tableau!$AA144,COLUMNS(tableau!$R$2:$AC144)),"")</f>
        <v>Croisé</v>
      </c>
      <c r="K153" s="24" t="str">
        <f>IFERROR(INDEX(Tableau1[],tableau!$AA144,COLUMNS(tableau!$R$2:$AE144)),"")</f>
        <v>PER</v>
      </c>
      <c r="L153" s="24" t="str">
        <f>IFERROR(INDEX(Tableau1[],tableau!$AA144,COLUMNS(tableau!$R$2:$AF144)),"")</f>
        <v>800x1200</v>
      </c>
      <c r="M153" s="3"/>
    </row>
    <row r="154" spans="1:13" x14ac:dyDescent="0.25">
      <c r="A154" s="24">
        <f>IFERROR(INDEX(Tableau1[],tableau!$AA145,COLUMNS(tableau!$R$3:$R145)),"")</f>
        <v>317</v>
      </c>
      <c r="B154" s="24" t="str">
        <f>IFERROR(INDEX(Tableau1[],tableau!$AA145,COLUMNS(tableau!$R$3:$T145)),"")</f>
        <v>67CAM2431</v>
      </c>
      <c r="C154" s="24">
        <f>IFERROR(INDEX(Tableau1[],tableau!$AA145,COLUMNS(tableau!$R$3:$U145)),"")</f>
        <v>10</v>
      </c>
      <c r="D154" s="24">
        <f>IFERROR(INDEX(Tableau1[],tableau!$AA145,COLUMNS(tableau!$R$3:$W145)),"")</f>
        <v>1</v>
      </c>
      <c r="E154" s="24" t="str">
        <f>IFERROR(INDEX(Tableau1[],tableau!$AA145,COLUMNS(tableau!$R$3:$X145)),"")</f>
        <v>75,5x20x173</v>
      </c>
      <c r="F154" s="24">
        <f>IFERROR(INDEX(Tableau1[],tableau!$AA145,COLUMNS(tableau!$R$3:$Y145)),"")</f>
        <v>70</v>
      </c>
      <c r="G154" s="24">
        <f>IFERROR(INDEX(Tableau1[],tableau!$AA145,COLUMNS(tableau!$R$3:$Z145)),"")</f>
        <v>6</v>
      </c>
      <c r="H154" s="24">
        <f>IFERROR(INDEX(Tableau1[],tableau!$AA145,COLUMNS(tableau!$R$3:$AA145)),"")</f>
        <v>48</v>
      </c>
      <c r="I154" s="24">
        <f>IFERROR(INDEX(Tableau1[],tableau!$AA145,COLUMNS(tableau!$R$2:$AB145)),"")</f>
        <v>3360</v>
      </c>
      <c r="J154" s="24" t="str">
        <f>IFERROR(INDEX(Tableau1[],tableau!$AA145,COLUMNS(tableau!$R$2:$AC145)),"")</f>
        <v>Colonnaire</v>
      </c>
      <c r="K154" s="24" t="str">
        <f>IFERROR(INDEX(Tableau1[],tableau!$AA145,COLUMNS(tableau!$R$2:$AE145)),"")</f>
        <v>EUR</v>
      </c>
      <c r="L154" s="24" t="str">
        <f>IFERROR(INDEX(Tableau1[],tableau!$AA145,COLUMNS(tableau!$R$2:$AF145)),"")</f>
        <v>800x1200</v>
      </c>
      <c r="M154" s="3"/>
    </row>
    <row r="155" spans="1:13" x14ac:dyDescent="0.25">
      <c r="A155" s="24">
        <f>IFERROR(INDEX(Tableau1[],tableau!$AA146,COLUMNS(tableau!$R$3:$R146)),"")</f>
        <v>320</v>
      </c>
      <c r="B155" s="24" t="str">
        <f>IFERROR(INDEX(Tableau1[],tableau!$AA146,COLUMNS(tableau!$R$3:$T146)),"")</f>
        <v>67CAM4003/A</v>
      </c>
      <c r="C155" s="24">
        <f>IFERROR(INDEX(Tableau1[],tableau!$AA146,COLUMNS(tableau!$R$3:$U146)),"")</f>
        <v>40</v>
      </c>
      <c r="D155" s="24">
        <f>IFERROR(INDEX(Tableau1[],tableau!$AA146,COLUMNS(tableau!$R$3:$W146)),"")</f>
        <v>4</v>
      </c>
      <c r="E155" s="24" t="str">
        <f>IFERROR(INDEX(Tableau1[],tableau!$AA146,COLUMNS(tableau!$R$3:$X146)),"")</f>
        <v>85x54x153</v>
      </c>
      <c r="F155" s="24">
        <f>IFERROR(INDEX(Tableau1[],tableau!$AA146,COLUMNS(tableau!$R$3:$Y146)),"")</f>
        <v>12</v>
      </c>
      <c r="G155" s="24">
        <f>IFERROR(INDEX(Tableau1[],tableau!$AA146,COLUMNS(tableau!$R$3:$Z146)),"")</f>
        <v>7</v>
      </c>
      <c r="H155" s="24">
        <f>IFERROR(INDEX(Tableau1[],tableau!$AA146,COLUMNS(tableau!$R$3:$AA146)),"")</f>
        <v>105</v>
      </c>
      <c r="I155" s="24">
        <f>IFERROR(INDEX(Tableau1[],tableau!$AA146,COLUMNS(tableau!$R$2:$AB146)),"")</f>
        <v>1260</v>
      </c>
      <c r="J155" s="24" t="str">
        <f>IFERROR(INDEX(Tableau1[],tableau!$AA146,COLUMNS(tableau!$R$2:$AC146)),"")</f>
        <v>Colonnaire</v>
      </c>
      <c r="K155" s="24" t="str">
        <f>IFERROR(INDEX(Tableau1[],tableau!$AA146,COLUMNS(tableau!$R$2:$AE146)),"")</f>
        <v>EUR</v>
      </c>
      <c r="L155" s="24" t="str">
        <f>IFERROR(INDEX(Tableau1[],tableau!$AA146,COLUMNS(tableau!$R$2:$AF146)),"")</f>
        <v>800x1200</v>
      </c>
      <c r="M155" s="3"/>
    </row>
    <row r="156" spans="1:13" x14ac:dyDescent="0.25">
      <c r="A156" s="24">
        <f>IFERROR(INDEX(Tableau1[],tableau!$AA147,COLUMNS(tableau!$R$3:$R147)),"")</f>
        <v>322</v>
      </c>
      <c r="B156" s="24" t="str">
        <f>IFERROR(INDEX(Tableau1[],tableau!$AA147,COLUMNS(tableau!$R$3:$T147)),"")</f>
        <v>67CAM2431</v>
      </c>
      <c r="C156" s="24">
        <f>IFERROR(INDEX(Tableau1[],tableau!$AA147,COLUMNS(tableau!$R$3:$U147)),"")</f>
        <v>20</v>
      </c>
      <c r="D156" s="24">
        <f>IFERROR(INDEX(Tableau1[],tableau!$AA147,COLUMNS(tableau!$R$3:$W147)),"")</f>
        <v>2</v>
      </c>
      <c r="E156" s="24" t="str">
        <f>IFERROR(INDEX(Tableau1[],tableau!$AA147,COLUMNS(tableau!$R$3:$X147)),"")</f>
        <v>75,5x24x173</v>
      </c>
      <c r="F156" s="24">
        <f>IFERROR(INDEX(Tableau1[],tableau!$AA147,COLUMNS(tableau!$R$3:$Y147)),"")</f>
        <v>55</v>
      </c>
      <c r="G156" s="24">
        <f>IFERROR(INDEX(Tableau1[],tableau!$AA147,COLUMNS(tableau!$R$3:$Z147)),"")</f>
        <v>5</v>
      </c>
      <c r="H156" s="24">
        <f>IFERROR(INDEX(Tableau1[],tableau!$AA147,COLUMNS(tableau!$R$3:$AA147)),"")</f>
        <v>40</v>
      </c>
      <c r="I156" s="24">
        <f>IFERROR(INDEX(Tableau1[],tableau!$AA147,COLUMNS(tableau!$R$2:$AB147)),"")</f>
        <v>2200</v>
      </c>
      <c r="J156" s="24" t="str">
        <f>IFERROR(INDEX(Tableau1[],tableau!$AA147,COLUMNS(tableau!$R$2:$AC147)),"")</f>
        <v>Colonnaire</v>
      </c>
      <c r="K156" s="24" t="str">
        <f>IFERROR(INDEX(Tableau1[],tableau!$AA147,COLUMNS(tableau!$R$2:$AE147)),"")</f>
        <v>PER</v>
      </c>
      <c r="L156" s="24" t="str">
        <f>IFERROR(INDEX(Tableau1[],tableau!$AA147,COLUMNS(tableau!$R$2:$AF147)),"")</f>
        <v>800x1200</v>
      </c>
      <c r="M156" s="3"/>
    </row>
    <row r="157" spans="1:13" x14ac:dyDescent="0.25">
      <c r="A157" s="24">
        <f>IFERROR(INDEX(Tableau1[],tableau!$AA148,COLUMNS(tableau!$R$3:$R148)),"")</f>
        <v>324</v>
      </c>
      <c r="B157" s="24" t="str">
        <f>IFERROR(INDEX(Tableau1[],tableau!$AA148,COLUMNS(tableau!$R$3:$T148)),"")</f>
        <v>67CAM5900C</v>
      </c>
      <c r="C157" s="24">
        <f>IFERROR(INDEX(Tableau1[],tableau!$AA148,COLUMNS(tableau!$R$3:$U148)),"")</f>
        <v>60</v>
      </c>
      <c r="D157" s="24">
        <f>IFERROR(INDEX(Tableau1[],tableau!$AA148,COLUMNS(tableau!$R$3:$W148)),"")</f>
        <v>6</v>
      </c>
      <c r="E157" s="24" t="str">
        <f>IFERROR(INDEX(Tableau1[],tableau!$AA148,COLUMNS(tableau!$R$3:$X148)),"")</f>
        <v>63x81x153</v>
      </c>
      <c r="F157" s="24">
        <f>IFERROR(INDEX(Tableau1[],tableau!$AA148,COLUMNS(tableau!$R$3:$Y148)),"")</f>
        <v>24</v>
      </c>
      <c r="G157" s="24">
        <f>IFERROR(INDEX(Tableau1[],tableau!$AA148,COLUMNS(tableau!$R$3:$Z148)),"")</f>
        <v>3</v>
      </c>
      <c r="H157" s="24">
        <f>IFERROR(INDEX(Tableau1[],tableau!$AA148,COLUMNS(tableau!$R$3:$AA148)),"")</f>
        <v>36</v>
      </c>
      <c r="I157" s="24">
        <f>IFERROR(INDEX(Tableau1[],tableau!$AA148,COLUMNS(tableau!$R$2:$AB148)),"")</f>
        <v>864</v>
      </c>
      <c r="J157" s="24" t="str">
        <f>IFERROR(INDEX(Tableau1[],tableau!$AA148,COLUMNS(tableau!$R$2:$AC148)),"")</f>
        <v>Croisé</v>
      </c>
      <c r="K157" s="24" t="str">
        <f>IFERROR(INDEX(Tableau1[],tableau!$AA148,COLUMNS(tableau!$R$2:$AE148)),"")</f>
        <v>EUR</v>
      </c>
      <c r="L157" s="24" t="str">
        <f>IFERROR(INDEX(Tableau1[],tableau!$AA148,COLUMNS(tableau!$R$2:$AF148)),"")</f>
        <v>800x1200</v>
      </c>
      <c r="M157" s="3"/>
    </row>
    <row r="158" spans="1:13" x14ac:dyDescent="0.25">
      <c r="A158" s="24">
        <f>IFERROR(INDEX(Tableau1[],tableau!$AA149,COLUMNS(tableau!$R$3:$R149)),"")</f>
        <v>325</v>
      </c>
      <c r="B158" s="24" t="str">
        <f>IFERROR(INDEX(Tableau1[],tableau!$AA149,COLUMNS(tableau!$R$3:$T149)),"")</f>
        <v>67CAM5900C</v>
      </c>
      <c r="C158" s="24">
        <f>IFERROR(INDEX(Tableau1[],tableau!$AA149,COLUMNS(tableau!$R$3:$U149)),"")</f>
        <v>60</v>
      </c>
      <c r="D158" s="24">
        <f>IFERROR(INDEX(Tableau1[],tableau!$AA149,COLUMNS(tableau!$R$3:$W149)),"")</f>
        <v>12</v>
      </c>
      <c r="E158" s="24" t="str">
        <f>IFERROR(INDEX(Tableau1[],tableau!$AA149,COLUMNS(tableau!$R$3:$X149)),"")</f>
        <v>63x81x153</v>
      </c>
      <c r="F158" s="24">
        <f>IFERROR(INDEX(Tableau1[],tableau!$AA149,COLUMNS(tableau!$R$3:$Y149)),"")</f>
        <v>12</v>
      </c>
      <c r="G158" s="24">
        <f>IFERROR(INDEX(Tableau1[],tableau!$AA149,COLUMNS(tableau!$R$3:$Z149)),"")</f>
        <v>3</v>
      </c>
      <c r="H158" s="24">
        <f>IFERROR(INDEX(Tableau1[],tableau!$AA149,COLUMNS(tableau!$R$3:$AA149)),"")</f>
        <v>36</v>
      </c>
      <c r="I158" s="24">
        <f>IFERROR(INDEX(Tableau1[],tableau!$AA149,COLUMNS(tableau!$R$2:$AB149)),"")</f>
        <v>432</v>
      </c>
      <c r="J158" s="24" t="str">
        <f>IFERROR(INDEX(Tableau1[],tableau!$AA149,COLUMNS(tableau!$R$2:$AC149)),"")</f>
        <v>Croisé</v>
      </c>
      <c r="K158" s="24" t="str">
        <f>IFERROR(INDEX(Tableau1[],tableau!$AA149,COLUMNS(tableau!$R$2:$AE149)),"")</f>
        <v>EUR</v>
      </c>
      <c r="L158" s="24" t="str">
        <f>IFERROR(INDEX(Tableau1[],tableau!$AA149,COLUMNS(tableau!$R$2:$AF149)),"")</f>
        <v>800x1200</v>
      </c>
      <c r="M158" s="3"/>
    </row>
    <row r="159" spans="1:13" x14ac:dyDescent="0.25">
      <c r="A159" s="24">
        <f>IFERROR(INDEX(Tableau1[],tableau!$AA150,COLUMNS(tableau!$R$3:$R150)),"")</f>
        <v>326</v>
      </c>
      <c r="B159" s="24" t="str">
        <f>IFERROR(INDEX(Tableau1[],tableau!$AA150,COLUMNS(tableau!$R$3:$T150)),"")</f>
        <v>67CAM2900/B</v>
      </c>
      <c r="C159" s="24">
        <f>IFERROR(INDEX(Tableau1[],tableau!$AA150,COLUMNS(tableau!$R$3:$U150)),"")</f>
        <v>5</v>
      </c>
      <c r="D159" s="24">
        <f>IFERROR(INDEX(Tableau1[],tableau!$AA150,COLUMNS(tableau!$R$3:$W150)),"")</f>
        <v>1</v>
      </c>
      <c r="E159" s="24" t="str">
        <f>IFERROR(INDEX(Tableau1[],tableau!$AA150,COLUMNS(tableau!$R$3:$X150)),"")</f>
        <v>vrac</v>
      </c>
      <c r="F159" s="24">
        <f>IFERROR(INDEX(Tableau1[],tableau!$AA150,COLUMNS(tableau!$R$3:$Y150)),"")</f>
        <v>360</v>
      </c>
      <c r="G159" s="24">
        <f>IFERROR(INDEX(Tableau1[],tableau!$AA150,COLUMNS(tableau!$R$3:$Z150)),"")</f>
        <v>7</v>
      </c>
      <c r="H159" s="24">
        <f>IFERROR(INDEX(Tableau1[],tableau!$AA150,COLUMNS(tableau!$R$3:$AA150)),"")</f>
        <v>42</v>
      </c>
      <c r="I159" s="24">
        <f>IFERROR(INDEX(Tableau1[],tableau!$AA150,COLUMNS(tableau!$R$2:$AB150)),"")</f>
        <v>15120</v>
      </c>
      <c r="J159" s="24" t="str">
        <f>IFERROR(INDEX(Tableau1[],tableau!$AA150,COLUMNS(tableau!$R$2:$AC150)),"")</f>
        <v>Croisé</v>
      </c>
      <c r="K159" s="24" t="str">
        <f>IFERROR(INDEX(Tableau1[],tableau!$AA150,COLUMNS(tableau!$R$2:$AE150)),"")</f>
        <v>EUR</v>
      </c>
      <c r="L159" s="24" t="str">
        <f>IFERROR(INDEX(Tableau1[],tableau!$AA150,COLUMNS(tableau!$R$2:$AF150)),"")</f>
        <v>800x1200</v>
      </c>
      <c r="M159" s="3"/>
    </row>
    <row r="160" spans="1:13" x14ac:dyDescent="0.25">
      <c r="A160" s="24">
        <f>IFERROR(INDEX(Tableau1[],tableau!$AA151,COLUMNS(tableau!$R$3:$R151)),"")</f>
        <v>327</v>
      </c>
      <c r="B160" s="24" t="str">
        <f>IFERROR(INDEX(Tableau1[],tableau!$AA151,COLUMNS(tableau!$R$3:$T151)),"")</f>
        <v>67CAM2431</v>
      </c>
      <c r="C160" s="24">
        <f>IFERROR(INDEX(Tableau1[],tableau!$AA151,COLUMNS(tableau!$R$3:$U151)),"")</f>
        <v>30</v>
      </c>
      <c r="D160" s="24">
        <f>IFERROR(INDEX(Tableau1[],tableau!$AA151,COLUMNS(tableau!$R$3:$W151)),"")</f>
        <v>3</v>
      </c>
      <c r="E160" s="24" t="str">
        <f>IFERROR(INDEX(Tableau1[],tableau!$AA151,COLUMNS(tableau!$R$3:$X151)),"")</f>
        <v>75,5x30x173</v>
      </c>
      <c r="F160" s="24">
        <f>IFERROR(INDEX(Tableau1[],tableau!$AA151,COLUMNS(tableau!$R$3:$Y151)),"")</f>
        <v>45</v>
      </c>
      <c r="G160" s="24">
        <f>IFERROR(INDEX(Tableau1[],tableau!$AA151,COLUMNS(tableau!$R$3:$Z151)),"")</f>
        <v>6</v>
      </c>
      <c r="H160" s="24">
        <f>IFERROR(INDEX(Tableau1[],tableau!$AA151,COLUMNS(tableau!$R$3:$AA151)),"")</f>
        <v>48</v>
      </c>
      <c r="I160" s="24">
        <f>IFERROR(INDEX(Tableau1[],tableau!$AA151,COLUMNS(tableau!$R$2:$AB151)),"")</f>
        <v>2160</v>
      </c>
      <c r="J160" s="24" t="str">
        <f>IFERROR(INDEX(Tableau1[],tableau!$AA151,COLUMNS(tableau!$R$2:$AC151)),"")</f>
        <v>Colonnaire</v>
      </c>
      <c r="K160" s="24" t="str">
        <f>IFERROR(INDEX(Tableau1[],tableau!$AA151,COLUMNS(tableau!$R$2:$AE151)),"")</f>
        <v>PER</v>
      </c>
      <c r="L160" s="24" t="str">
        <f>IFERROR(INDEX(Tableau1[],tableau!$AA151,COLUMNS(tableau!$R$2:$AF151)),"")</f>
        <v>800x1200</v>
      </c>
      <c r="M160" s="3"/>
    </row>
    <row r="161" spans="1:13" x14ac:dyDescent="0.25">
      <c r="A161" s="24">
        <f>IFERROR(INDEX(Tableau1[],tableau!$AA152,COLUMNS(tableau!$R$3:$R152)),"")</f>
        <v>328</v>
      </c>
      <c r="B161" s="24" t="str">
        <f>IFERROR(INDEX(Tableau1[],tableau!$AA152,COLUMNS(tableau!$R$3:$T152)),"")</f>
        <v>67CAM2431</v>
      </c>
      <c r="C161" s="24">
        <f>IFERROR(INDEX(Tableau1[],tableau!$AA152,COLUMNS(tableau!$R$3:$U152)),"")</f>
        <v>40</v>
      </c>
      <c r="D161" s="24">
        <f>IFERROR(INDEX(Tableau1[],tableau!$AA152,COLUMNS(tableau!$R$3:$W152)),"")</f>
        <v>4</v>
      </c>
      <c r="E161" s="24" t="str">
        <f>IFERROR(INDEX(Tableau1[],tableau!$AA152,COLUMNS(tableau!$R$3:$X152)),"")</f>
        <v>75,5x39,5x173</v>
      </c>
      <c r="F161" s="24">
        <f>IFERROR(INDEX(Tableau1[],tableau!$AA152,COLUMNS(tableau!$R$3:$Y152)),"")</f>
        <v>35</v>
      </c>
      <c r="G161" s="24">
        <f>IFERROR(INDEX(Tableau1[],tableau!$AA152,COLUMNS(tableau!$R$3:$Z152)),"")</f>
        <v>5</v>
      </c>
      <c r="H161" s="24">
        <f>IFERROR(INDEX(Tableau1[],tableau!$AA152,COLUMNS(tableau!$R$3:$AA152)),"")</f>
        <v>40</v>
      </c>
      <c r="I161" s="24">
        <f>IFERROR(INDEX(Tableau1[],tableau!$AA152,COLUMNS(tableau!$R$2:$AB152)),"")</f>
        <v>1400</v>
      </c>
      <c r="J161" s="24" t="str">
        <f>IFERROR(INDEX(Tableau1[],tableau!$AA152,COLUMNS(tableau!$R$2:$AC152)),"")</f>
        <v>Colonnaire</v>
      </c>
      <c r="K161" s="24" t="str">
        <f>IFERROR(INDEX(Tableau1[],tableau!$AA152,COLUMNS(tableau!$R$2:$AE152)),"")</f>
        <v>PER</v>
      </c>
      <c r="L161" s="24" t="str">
        <f>IFERROR(INDEX(Tableau1[],tableau!$AA152,COLUMNS(tableau!$R$2:$AF152)),"")</f>
        <v>800x1200</v>
      </c>
      <c r="M161" s="3"/>
    </row>
    <row r="162" spans="1:13" x14ac:dyDescent="0.25">
      <c r="A162" s="24">
        <f>IFERROR(INDEX(Tableau1[],tableau!$AA153,COLUMNS(tableau!$R$3:$R153)),"")</f>
        <v>329</v>
      </c>
      <c r="B162" s="24" t="str">
        <f>IFERROR(INDEX(Tableau1[],tableau!$AA153,COLUMNS(tableau!$R$3:$T153)),"")</f>
        <v>67CAM4800</v>
      </c>
      <c r="C162" s="24">
        <f>IFERROR(INDEX(Tableau1[],tableau!$AA153,COLUMNS(tableau!$R$3:$U153)),"")</f>
        <v>200</v>
      </c>
      <c r="D162" s="24">
        <f>IFERROR(INDEX(Tableau1[],tableau!$AA153,COLUMNS(tableau!$R$3:$W153)),"")</f>
        <v>20</v>
      </c>
      <c r="E162" s="24" t="str">
        <f>IFERROR(INDEX(Tableau1[],tableau!$AA153,COLUMNS(tableau!$R$3:$X153)),"")</f>
        <v>75,5x39,5x173</v>
      </c>
      <c r="F162" s="24">
        <f>IFERROR(INDEX(Tableau1[],tableau!$AA153,COLUMNS(tableau!$R$3:$Y153)),"")</f>
        <v>8</v>
      </c>
      <c r="G162" s="24">
        <f>IFERROR(INDEX(Tableau1[],tableau!$AA153,COLUMNS(tableau!$R$3:$Z153)),"")</f>
        <v>4</v>
      </c>
      <c r="H162" s="24">
        <f>IFERROR(INDEX(Tableau1[],tableau!$AA153,COLUMNS(tableau!$R$3:$AA153)),"")</f>
        <v>24</v>
      </c>
      <c r="I162" s="24">
        <f>IFERROR(INDEX(Tableau1[],tableau!$AA153,COLUMNS(tableau!$R$2:$AB153)),"")</f>
        <v>192</v>
      </c>
      <c r="J162" s="24" t="str">
        <f>IFERROR(INDEX(Tableau1[],tableau!$AA153,COLUMNS(tableau!$R$2:$AC153)),"")</f>
        <v>Croisé</v>
      </c>
      <c r="K162" s="24" t="str">
        <f>IFERROR(INDEX(Tableau1[],tableau!$AA153,COLUMNS(tableau!$R$2:$AE153)),"")</f>
        <v>PER</v>
      </c>
      <c r="L162" s="24" t="str">
        <f>IFERROR(INDEX(Tableau1[],tableau!$AA153,COLUMNS(tableau!$R$2:$AF153)),"")</f>
        <v>800x1200</v>
      </c>
      <c r="M162" s="3"/>
    </row>
    <row r="163" spans="1:13" x14ac:dyDescent="0.25">
      <c r="A163" s="24">
        <f>IFERROR(INDEX(Tableau1[],tableau!$AA154,COLUMNS(tableau!$R$3:$R154)),"")</f>
        <v>331</v>
      </c>
      <c r="B163" s="24" t="str">
        <f>IFERROR(INDEX(Tableau1[],tableau!$AA154,COLUMNS(tableau!$R$3:$T154)),"")</f>
        <v>67CAM3500</v>
      </c>
      <c r="C163" s="24">
        <f>IFERROR(INDEX(Tableau1[],tableau!$AA154,COLUMNS(tableau!$R$3:$U154)),"")</f>
        <v>20</v>
      </c>
      <c r="D163" s="24">
        <f>IFERROR(INDEX(Tableau1[],tableau!$AA154,COLUMNS(tableau!$R$3:$W154)),"")</f>
        <v>2</v>
      </c>
      <c r="E163" s="24" t="str">
        <f>IFERROR(INDEX(Tableau1[],tableau!$AA154,COLUMNS(tableau!$R$3:$X154)),"")</f>
        <v>62.5x28.5x154.5</v>
      </c>
      <c r="F163" s="24">
        <f>IFERROR(INDEX(Tableau1[],tableau!$AA154,COLUMNS(tableau!$R$3:$Y154)),"")</f>
        <v>56</v>
      </c>
      <c r="G163" s="24">
        <f>IFERROR(INDEX(Tableau1[],tableau!$AA154,COLUMNS(tableau!$R$3:$Z154)),"")</f>
        <v>3</v>
      </c>
      <c r="H163" s="24">
        <f>IFERROR(INDEX(Tableau1[],tableau!$AA154,COLUMNS(tableau!$R$3:$AA154)),"")</f>
        <v>45</v>
      </c>
      <c r="I163" s="24">
        <f>IFERROR(INDEX(Tableau1[],tableau!$AA154,COLUMNS(tableau!$R$2:$AB154)),"")</f>
        <v>2520</v>
      </c>
      <c r="J163" s="24" t="str">
        <f>IFERROR(INDEX(Tableau1[],tableau!$AA154,COLUMNS(tableau!$R$2:$AC154)),"")</f>
        <v>Croisé</v>
      </c>
      <c r="K163" s="24" t="str">
        <f>IFERROR(INDEX(Tableau1[],tableau!$AA154,COLUMNS(tableau!$R$2:$AE154)),"")</f>
        <v>EUR</v>
      </c>
      <c r="L163" s="24" t="str">
        <f>IFERROR(INDEX(Tableau1[],tableau!$AA154,COLUMNS(tableau!$R$2:$AF154)),"")</f>
        <v>800x1200</v>
      </c>
      <c r="M163" s="3"/>
    </row>
    <row r="164" spans="1:13" x14ac:dyDescent="0.25">
      <c r="A164" s="24">
        <f>IFERROR(INDEX(Tableau1[],tableau!$AA155,COLUMNS(tableau!$R$3:$R155)),"")</f>
        <v>332</v>
      </c>
      <c r="B164" s="24" t="str">
        <f>IFERROR(INDEX(Tableau1[],tableau!$AA155,COLUMNS(tableau!$R$3:$T155)),"")</f>
        <v>67CAM5000</v>
      </c>
      <c r="C164" s="24">
        <f>IFERROR(INDEX(Tableau1[],tableau!$AA155,COLUMNS(tableau!$R$3:$U155)),"")</f>
        <v>20</v>
      </c>
      <c r="D164" s="24">
        <f>IFERROR(INDEX(Tableau1[],tableau!$AA155,COLUMNS(tableau!$R$3:$W155)),"")</f>
        <v>2</v>
      </c>
      <c r="E164" s="24" t="str">
        <f>IFERROR(INDEX(Tableau1[],tableau!$AA155,COLUMNS(tableau!$R$3:$X155)),"")</f>
        <v>85x29x153</v>
      </c>
      <c r="F164" s="24">
        <f>IFERROR(INDEX(Tableau1[],tableau!$AA155,COLUMNS(tableau!$R$3:$Y155)),"")</f>
        <v>21</v>
      </c>
      <c r="G164" s="24">
        <f>IFERROR(INDEX(Tableau1[],tableau!$AA155,COLUMNS(tableau!$R$3:$Z155)),"")</f>
        <v>6</v>
      </c>
      <c r="H164" s="24">
        <f>IFERROR(INDEX(Tableau1[],tableau!$AA155,COLUMNS(tableau!$R$3:$AA155)),"")</f>
        <v>90</v>
      </c>
      <c r="I164" s="24">
        <f>IFERROR(INDEX(Tableau1[],tableau!$AA155,COLUMNS(tableau!$R$2:$AB155)),"")</f>
        <v>1890</v>
      </c>
      <c r="J164" s="24" t="str">
        <f>IFERROR(INDEX(Tableau1[],tableau!$AA155,COLUMNS(tableau!$R$2:$AC155)),"")</f>
        <v>Croisé</v>
      </c>
      <c r="K164" s="24" t="str">
        <f>IFERROR(INDEX(Tableau1[],tableau!$AA155,COLUMNS(tableau!$R$2:$AE155)),"")</f>
        <v>PER</v>
      </c>
      <c r="L164" s="24" t="str">
        <f>IFERROR(INDEX(Tableau1[],tableau!$AA155,COLUMNS(tableau!$R$2:$AF155)),"")</f>
        <v>800x1200</v>
      </c>
      <c r="M164" s="3"/>
    </row>
    <row r="165" spans="1:13" x14ac:dyDescent="0.25">
      <c r="A165" s="24">
        <f>IFERROR(INDEX(Tableau1[],tableau!$AA156,COLUMNS(tableau!$R$3:$R156)),"")</f>
        <v>333</v>
      </c>
      <c r="B165" s="24" t="str">
        <f>IFERROR(INDEX(Tableau1[],tableau!$AA156,COLUMNS(tableau!$R$3:$T156)),"")</f>
        <v>67CAM5000</v>
      </c>
      <c r="C165" s="24">
        <f>IFERROR(INDEX(Tableau1[],tableau!$AA156,COLUMNS(tableau!$R$3:$U156)),"")</f>
        <v>10</v>
      </c>
      <c r="D165" s="24">
        <f>IFERROR(INDEX(Tableau1[],tableau!$AA156,COLUMNS(tableau!$R$3:$W156)),"")</f>
        <v>1</v>
      </c>
      <c r="E165" s="24" t="str">
        <f>IFERROR(INDEX(Tableau1[],tableau!$AA156,COLUMNS(tableau!$R$3:$X156)),"")</f>
        <v>85x16x153</v>
      </c>
      <c r="F165" s="24">
        <f>IFERROR(INDEX(Tableau1[],tableau!$AA156,COLUMNS(tableau!$R$3:$Y156)),"")</f>
        <v>39</v>
      </c>
      <c r="G165" s="24">
        <f>IFERROR(INDEX(Tableau1[],tableau!$AA156,COLUMNS(tableau!$R$3:$Z156)),"")</f>
        <v>6</v>
      </c>
      <c r="H165" s="24">
        <f>IFERROR(INDEX(Tableau1[],tableau!$AA156,COLUMNS(tableau!$R$3:$AA156)),"")</f>
        <v>90</v>
      </c>
      <c r="I165" s="24">
        <f>IFERROR(INDEX(Tableau1[],tableau!$AA156,COLUMNS(tableau!$R$2:$AB156)),"")</f>
        <v>3510</v>
      </c>
      <c r="J165" s="24" t="str">
        <f>IFERROR(INDEX(Tableau1[],tableau!$AA156,COLUMNS(tableau!$R$2:$AC156)),"")</f>
        <v>Croisé</v>
      </c>
      <c r="K165" s="24" t="str">
        <f>IFERROR(INDEX(Tableau1[],tableau!$AA156,COLUMNS(tableau!$R$2:$AE156)),"")</f>
        <v>PER</v>
      </c>
      <c r="L165" s="24" t="str">
        <f>IFERROR(INDEX(Tableau1[],tableau!$AA156,COLUMNS(tableau!$R$2:$AF156)),"")</f>
        <v>800x1200</v>
      </c>
      <c r="M165" s="3"/>
    </row>
    <row r="166" spans="1:13" x14ac:dyDescent="0.25">
      <c r="A166" s="24">
        <f>IFERROR(INDEX(Tableau1[],tableau!$AA157,COLUMNS(tableau!$R$3:$R157)),"")</f>
        <v>334</v>
      </c>
      <c r="B166" s="24" t="str">
        <f>IFERROR(INDEX(Tableau1[],tableau!$AA157,COLUMNS(tableau!$R$3:$T157)),"")</f>
        <v>67CAM3500</v>
      </c>
      <c r="C166" s="24">
        <f>IFERROR(INDEX(Tableau1[],tableau!$AA157,COLUMNS(tableau!$R$3:$U157)),"")</f>
        <v>20</v>
      </c>
      <c r="D166" s="24">
        <f>IFERROR(INDEX(Tableau1[],tableau!$AA157,COLUMNS(tableau!$R$3:$W157)),"")</f>
        <v>2</v>
      </c>
      <c r="E166" s="24" t="str">
        <f>IFERROR(INDEX(Tableau1[],tableau!$AA157,COLUMNS(tableau!$R$3:$X157)),"")</f>
        <v>62.5x28.5x154.5</v>
      </c>
      <c r="F166" s="24">
        <f>IFERROR(INDEX(Tableau1[],tableau!$AA157,COLUMNS(tableau!$R$3:$Y157)),"")</f>
        <v>56</v>
      </c>
      <c r="G166" s="24">
        <f>IFERROR(INDEX(Tableau1[],tableau!$AA157,COLUMNS(tableau!$R$3:$Z157)),"")</f>
        <v>3</v>
      </c>
      <c r="H166" s="24">
        <f>IFERROR(INDEX(Tableau1[],tableau!$AA157,COLUMNS(tableau!$R$3:$AA157)),"")</f>
        <v>45</v>
      </c>
      <c r="I166" s="24">
        <f>IFERROR(INDEX(Tableau1[],tableau!$AA157,COLUMNS(tableau!$R$2:$AB157)),"")</f>
        <v>2520</v>
      </c>
      <c r="J166" s="24" t="str">
        <f>IFERROR(INDEX(Tableau1[],tableau!$AA157,COLUMNS(tableau!$R$2:$AC157)),"")</f>
        <v>Croisé</v>
      </c>
      <c r="K166" s="24" t="str">
        <f>IFERROR(INDEX(Tableau1[],tableau!$AA157,COLUMNS(tableau!$R$2:$AE157)),"")</f>
        <v>PER</v>
      </c>
      <c r="L166" s="24" t="str">
        <f>IFERROR(INDEX(Tableau1[],tableau!$AA157,COLUMNS(tableau!$R$2:$AF157)),"")</f>
        <v>800x1200</v>
      </c>
      <c r="M166" s="3"/>
    </row>
    <row r="167" spans="1:13" x14ac:dyDescent="0.25">
      <c r="A167" s="24">
        <f>IFERROR(INDEX(Tableau1[],tableau!$AA158,COLUMNS(tableau!$R$3:$R158)),"")</f>
        <v>335</v>
      </c>
      <c r="B167" s="24" t="str">
        <f>IFERROR(INDEX(Tableau1[],tableau!$AA158,COLUMNS(tableau!$R$3:$T158)),"")</f>
        <v>67CAM3500</v>
      </c>
      <c r="C167" s="24">
        <f>IFERROR(INDEX(Tableau1[],tableau!$AA158,COLUMNS(tableau!$R$3:$U158)),"")</f>
        <v>30</v>
      </c>
      <c r="D167" s="24">
        <f>IFERROR(INDEX(Tableau1[],tableau!$AA158,COLUMNS(tableau!$R$3:$W158)),"")</f>
        <v>2</v>
      </c>
      <c r="E167" s="24" t="str">
        <f>IFERROR(INDEX(Tableau1[],tableau!$AA158,COLUMNS(tableau!$R$3:$X158)),"")</f>
        <v>63x41x153</v>
      </c>
      <c r="F167" s="24">
        <f>IFERROR(INDEX(Tableau1[],tableau!$AA158,COLUMNS(tableau!$R$3:$Y158)),"")</f>
        <v>40</v>
      </c>
      <c r="G167" s="24">
        <f>IFERROR(INDEX(Tableau1[],tableau!$AA158,COLUMNS(tableau!$R$3:$Z158)),"")</f>
        <v>3</v>
      </c>
      <c r="H167" s="24">
        <f>IFERROR(INDEX(Tableau1[],tableau!$AA158,COLUMNS(tableau!$R$3:$AA158)),"")</f>
        <v>45</v>
      </c>
      <c r="I167" s="24">
        <f>IFERROR(INDEX(Tableau1[],tableau!$AA158,COLUMNS(tableau!$R$2:$AB158)),"")</f>
        <v>1800</v>
      </c>
      <c r="J167" s="24" t="str">
        <f>IFERROR(INDEX(Tableau1[],tableau!$AA158,COLUMNS(tableau!$R$2:$AC158)),"")</f>
        <v>Croisé</v>
      </c>
      <c r="K167" s="24" t="str">
        <f>IFERROR(INDEX(Tableau1[],tableau!$AA158,COLUMNS(tableau!$R$2:$AE158)),"")</f>
        <v>PER</v>
      </c>
      <c r="L167" s="24" t="str">
        <f>IFERROR(INDEX(Tableau1[],tableau!$AA158,COLUMNS(tableau!$R$2:$AF158)),"")</f>
        <v>800x1200</v>
      </c>
      <c r="M167" s="3"/>
    </row>
    <row r="168" spans="1:13" x14ac:dyDescent="0.25">
      <c r="A168" s="24">
        <f>IFERROR(INDEX(Tableau1[],tableau!$AA159,COLUMNS(tableau!$R$3:$R159)),"")</f>
        <v>336</v>
      </c>
      <c r="B168" s="24" t="str">
        <f>IFERROR(INDEX(Tableau1[],tableau!$AA159,COLUMNS(tableau!$R$3:$T159)),"")</f>
        <v>67CAM3500</v>
      </c>
      <c r="C168" s="24">
        <f>IFERROR(INDEX(Tableau1[],tableau!$AA159,COLUMNS(tableau!$R$3:$U159)),"")</f>
        <v>60</v>
      </c>
      <c r="D168" s="24">
        <f>IFERROR(INDEX(Tableau1[],tableau!$AA159,COLUMNS(tableau!$R$3:$W159)),"")</f>
        <v>6</v>
      </c>
      <c r="E168" s="24" t="str">
        <f>IFERROR(INDEX(Tableau1[],tableau!$AA159,COLUMNS(tableau!$R$3:$X159)),"")</f>
        <v>85x29x153</v>
      </c>
      <c r="F168" s="24">
        <f>IFERROR(INDEX(Tableau1[],tableau!$AA159,COLUMNS(tableau!$R$3:$Y159)),"")</f>
        <v>12</v>
      </c>
      <c r="G168" s="24">
        <f>IFERROR(INDEX(Tableau1[],tableau!$AA159,COLUMNS(tableau!$R$3:$Z159)),"")</f>
        <v>3</v>
      </c>
      <c r="H168" s="24">
        <f>IFERROR(INDEX(Tableau1[],tableau!$AA159,COLUMNS(tableau!$R$3:$AA159)),"")</f>
        <v>45</v>
      </c>
      <c r="I168" s="24">
        <f>IFERROR(INDEX(Tableau1[],tableau!$AA159,COLUMNS(tableau!$R$2:$AB159)),"")</f>
        <v>540</v>
      </c>
      <c r="J168" s="24" t="str">
        <f>IFERROR(INDEX(Tableau1[],tableau!$AA159,COLUMNS(tableau!$R$2:$AC159)),"")</f>
        <v>Croisé</v>
      </c>
      <c r="K168" s="24" t="str">
        <f>IFERROR(INDEX(Tableau1[],tableau!$AA159,COLUMNS(tableau!$R$2:$AE159)),"")</f>
        <v>EUR</v>
      </c>
      <c r="L168" s="24" t="str">
        <f>IFERROR(INDEX(Tableau1[],tableau!$AA159,COLUMNS(tableau!$R$2:$AF159)),"")</f>
        <v>800x1200</v>
      </c>
      <c r="M168" s="3"/>
    </row>
    <row r="169" spans="1:13" x14ac:dyDescent="0.25">
      <c r="A169" s="24">
        <f>IFERROR(INDEX(Tableau1[],tableau!$AA160,COLUMNS(tableau!$R$3:$R160)),"")</f>
        <v>337</v>
      </c>
      <c r="B169" s="24" t="str">
        <f>IFERROR(INDEX(Tableau1[],tableau!$AA160,COLUMNS(tableau!$R$3:$T160)),"")</f>
        <v>67CAM2422</v>
      </c>
      <c r="C169" s="24">
        <f>IFERROR(INDEX(Tableau1[],tableau!$AA160,COLUMNS(tableau!$R$3:$U160)),"")</f>
        <v>16</v>
      </c>
      <c r="D169" s="24">
        <f>IFERROR(INDEX(Tableau1[],tableau!$AA160,COLUMNS(tableau!$R$3:$W160)),"")</f>
        <v>2</v>
      </c>
      <c r="E169" s="24" t="str">
        <f>IFERROR(INDEX(Tableau1[],tableau!$AA160,COLUMNS(tableau!$R$3:$X160)),"")</f>
        <v>100,5x40,5x166,5</v>
      </c>
      <c r="F169" s="24">
        <f>IFERROR(INDEX(Tableau1[],tableau!$AA160,COLUMNS(tableau!$R$3:$Y160)),"")</f>
        <v>28</v>
      </c>
      <c r="G169" s="24">
        <f>IFERROR(INDEX(Tableau1[],tableau!$AA160,COLUMNS(tableau!$R$3:$Z160)),"")</f>
        <v>6</v>
      </c>
      <c r="H169" s="24">
        <f>IFERROR(INDEX(Tableau1[],tableau!$AA160,COLUMNS(tableau!$R$3:$AA160)),"")</f>
        <v>30</v>
      </c>
      <c r="I169" s="24">
        <f>IFERROR(INDEX(Tableau1[],tableau!$AA160,COLUMNS(tableau!$R$2:$AB160)),"")</f>
        <v>840</v>
      </c>
      <c r="J169" s="24" t="str">
        <f>IFERROR(INDEX(Tableau1[],tableau!$AA160,COLUMNS(tableau!$R$2:$AC160)),"")</f>
        <v>Croisé</v>
      </c>
      <c r="K169" s="24" t="str">
        <f>IFERROR(INDEX(Tableau1[],tableau!$AA160,COLUMNS(tableau!$R$2:$AE160)),"")</f>
        <v>PER</v>
      </c>
      <c r="L169" s="24" t="str">
        <f>IFERROR(INDEX(Tableau1[],tableau!$AA160,COLUMNS(tableau!$R$2:$AF160)),"")</f>
        <v>800x1200</v>
      </c>
      <c r="M169" s="3"/>
    </row>
    <row r="170" spans="1:13" x14ac:dyDescent="0.25">
      <c r="A170" s="24">
        <f>IFERROR(INDEX(Tableau1[],tableau!$AA161,COLUMNS(tableau!$R$3:$R161)),"")</f>
        <v>338</v>
      </c>
      <c r="B170" s="24" t="str">
        <f>IFERROR(INDEX(Tableau1[],tableau!$AA161,COLUMNS(tableau!$R$3:$T161)),"")</f>
        <v>67CAM2422</v>
      </c>
      <c r="C170" s="24">
        <f>IFERROR(INDEX(Tableau1[],tableau!$AA161,COLUMNS(tableau!$R$3:$U161)),"")</f>
        <v>24</v>
      </c>
      <c r="D170" s="24">
        <f>IFERROR(INDEX(Tableau1[],tableau!$AA161,COLUMNS(tableau!$R$3:$W161)),"")</f>
        <v>2</v>
      </c>
      <c r="E170" s="24" t="str">
        <f>IFERROR(INDEX(Tableau1[],tableau!$AA161,COLUMNS(tableau!$R$3:$X161)),"")</f>
        <v>102x41x167</v>
      </c>
      <c r="F170" s="24">
        <f>IFERROR(INDEX(Tableau1[],tableau!$AA161,COLUMNS(tableau!$R$3:$Y161)),"")</f>
        <v>20</v>
      </c>
      <c r="G170" s="24">
        <f>IFERROR(INDEX(Tableau1[],tableau!$AA161,COLUMNS(tableau!$R$3:$Z161)),"")</f>
        <v>6</v>
      </c>
      <c r="H170" s="24">
        <f>IFERROR(INDEX(Tableau1[],tableau!$AA161,COLUMNS(tableau!$R$3:$AA161)),"")</f>
        <v>30</v>
      </c>
      <c r="I170" s="24">
        <f>IFERROR(INDEX(Tableau1[],tableau!$AA161,COLUMNS(tableau!$R$2:$AB161)),"")</f>
        <v>600</v>
      </c>
      <c r="J170" s="24" t="str">
        <f>IFERROR(INDEX(Tableau1[],tableau!$AA161,COLUMNS(tableau!$R$2:$AC161)),"")</f>
        <v>Croisé</v>
      </c>
      <c r="K170" s="24" t="str">
        <f>IFERROR(INDEX(Tableau1[],tableau!$AA161,COLUMNS(tableau!$R$2:$AE161)),"")</f>
        <v>PER</v>
      </c>
      <c r="L170" s="24" t="str">
        <f>IFERROR(INDEX(Tableau1[],tableau!$AA161,COLUMNS(tableau!$R$2:$AF161)),"")</f>
        <v>800x1200</v>
      </c>
      <c r="M170" s="3"/>
    </row>
    <row r="171" spans="1:13" x14ac:dyDescent="0.25">
      <c r="A171" s="24">
        <f>IFERROR(INDEX(Tableau1[],tableau!$AA162,COLUMNS(tableau!$R$3:$R162)),"")</f>
        <v>340</v>
      </c>
      <c r="B171" s="24" t="str">
        <f>IFERROR(INDEX(Tableau1[],tableau!$AA162,COLUMNS(tableau!$R$3:$T162)),"")</f>
        <v>67CAM5518/A</v>
      </c>
      <c r="C171" s="24">
        <f>IFERROR(INDEX(Tableau1[],tableau!$AA162,COLUMNS(tableau!$R$3:$U162)),"")</f>
        <v>40</v>
      </c>
      <c r="D171" s="24">
        <f>IFERROR(INDEX(Tableau1[],tableau!$AA162,COLUMNS(tableau!$R$3:$W162)),"")</f>
        <v>4</v>
      </c>
      <c r="E171" s="24" t="str">
        <f>IFERROR(INDEX(Tableau1[],tableau!$AA162,COLUMNS(tableau!$R$3:$X162)),"")</f>
        <v>85x54x153</v>
      </c>
      <c r="F171" s="24">
        <f>IFERROR(INDEX(Tableau1[],tableau!$AA162,COLUMNS(tableau!$R$3:$Y162)),"")</f>
        <v>12</v>
      </c>
      <c r="G171" s="24">
        <f>IFERROR(INDEX(Tableau1[],tableau!$AA162,COLUMNS(tableau!$R$3:$Z162)),"")</f>
        <v>7</v>
      </c>
      <c r="H171" s="24">
        <f>IFERROR(INDEX(Tableau1[],tableau!$AA162,COLUMNS(tableau!$R$3:$AA162)),"")</f>
        <v>105</v>
      </c>
      <c r="I171" s="24">
        <f>IFERROR(INDEX(Tableau1[],tableau!$AA162,COLUMNS(tableau!$R$2:$AB162)),"")</f>
        <v>1260</v>
      </c>
      <c r="J171" s="24" t="str">
        <f>IFERROR(INDEX(Tableau1[],tableau!$AA162,COLUMNS(tableau!$R$2:$AC162)),"")</f>
        <v>Colonnaire</v>
      </c>
      <c r="K171" s="24" t="str">
        <f>IFERROR(INDEX(Tableau1[],tableau!$AA162,COLUMNS(tableau!$R$2:$AE162)),"")</f>
        <v>EUR</v>
      </c>
      <c r="L171" s="24" t="str">
        <f>IFERROR(INDEX(Tableau1[],tableau!$AA162,COLUMNS(tableau!$R$2:$AF162)),"")</f>
        <v>800x1200</v>
      </c>
      <c r="M171" s="3"/>
    </row>
    <row r="172" spans="1:13" x14ac:dyDescent="0.25">
      <c r="A172" s="24">
        <f>IFERROR(INDEX(Tableau1[],tableau!$AA163,COLUMNS(tableau!$R$3:$R163)),"")</f>
        <v>341</v>
      </c>
      <c r="B172" s="24" t="str">
        <f>IFERROR(INDEX(Tableau1[],tableau!$AA163,COLUMNS(tableau!$R$3:$T163)),"")</f>
        <v>67CAM5900C</v>
      </c>
      <c r="C172" s="24">
        <f>IFERROR(INDEX(Tableau1[],tableau!$AA163,COLUMNS(tableau!$R$3:$U163)),"")</f>
        <v>60</v>
      </c>
      <c r="D172" s="24">
        <f>IFERROR(INDEX(Tableau1[],tableau!$AA163,COLUMNS(tableau!$R$3:$W163)),"")</f>
        <v>6</v>
      </c>
      <c r="E172" s="24" t="str">
        <f>IFERROR(INDEX(Tableau1[],tableau!$AA163,COLUMNS(tableau!$R$3:$X163)),"")</f>
        <v>85x81x153</v>
      </c>
      <c r="F172" s="24">
        <f>IFERROR(INDEX(Tableau1[],tableau!$AA163,COLUMNS(tableau!$R$3:$Y163)),"")</f>
        <v>18</v>
      </c>
      <c r="G172" s="24">
        <f>IFERROR(INDEX(Tableau1[],tableau!$AA163,COLUMNS(tableau!$R$3:$Z163)),"")</f>
        <v>3</v>
      </c>
      <c r="H172" s="24">
        <f>IFERROR(INDEX(Tableau1[],tableau!$AA163,COLUMNS(tableau!$R$3:$AA163)),"")</f>
        <v>36</v>
      </c>
      <c r="I172" s="24">
        <f>IFERROR(INDEX(Tableau1[],tableau!$AA163,COLUMNS(tableau!$R$2:$AB163)),"")</f>
        <v>648</v>
      </c>
      <c r="J172" s="24" t="str">
        <f>IFERROR(INDEX(Tableau1[],tableau!$AA163,COLUMNS(tableau!$R$2:$AC163)),"")</f>
        <v>Croisé</v>
      </c>
      <c r="K172" s="24" t="str">
        <f>IFERROR(INDEX(Tableau1[],tableau!$AA163,COLUMNS(tableau!$R$2:$AE163)),"")</f>
        <v>PER</v>
      </c>
      <c r="L172" s="24" t="str">
        <f>IFERROR(INDEX(Tableau1[],tableau!$AA163,COLUMNS(tableau!$R$2:$AF163)),"")</f>
        <v>800x1200</v>
      </c>
      <c r="M172" s="3"/>
    </row>
    <row r="173" spans="1:13" x14ac:dyDescent="0.25">
      <c r="A173" s="24">
        <f>IFERROR(INDEX(Tableau1[],tableau!$AA164,COLUMNS(tableau!$R$3:$R164)),"")</f>
        <v>342</v>
      </c>
      <c r="B173" s="24" t="str">
        <f>IFERROR(INDEX(Tableau1[],tableau!$AA164,COLUMNS(tableau!$R$3:$T164)),"")</f>
        <v>67CAM4800</v>
      </c>
      <c r="C173" s="24">
        <f>IFERROR(INDEX(Tableau1[],tableau!$AA164,COLUMNS(tableau!$R$3:$U164)),"")</f>
        <v>10</v>
      </c>
      <c r="D173" s="24">
        <f>IFERROR(INDEX(Tableau1[],tableau!$AA164,COLUMNS(tableau!$R$3:$W164)),"")</f>
        <v>1</v>
      </c>
      <c r="E173" s="24" t="str">
        <f>IFERROR(INDEX(Tableau1[],tableau!$AA164,COLUMNS(tableau!$R$3:$X164)),"")</f>
        <v>vrac</v>
      </c>
      <c r="F173" s="24">
        <f>IFERROR(INDEX(Tableau1[],tableau!$AA164,COLUMNS(tableau!$R$3:$Y164)),"")</f>
        <v>117</v>
      </c>
      <c r="G173" s="24">
        <f>IFERROR(INDEX(Tableau1[],tableau!$AA164,COLUMNS(tableau!$R$3:$Z164)),"")</f>
        <v>5</v>
      </c>
      <c r="H173" s="24">
        <f>IFERROR(INDEX(Tableau1[],tableau!$AA164,COLUMNS(tableau!$R$3:$AA164)),"")</f>
        <v>30</v>
      </c>
      <c r="I173" s="24">
        <f>IFERROR(INDEX(Tableau1[],tableau!$AA164,COLUMNS(tableau!$R$2:$AB164)),"")</f>
        <v>3510</v>
      </c>
      <c r="J173" s="24" t="str">
        <f>IFERROR(INDEX(Tableau1[],tableau!$AA164,COLUMNS(tableau!$R$2:$AC164)),"")</f>
        <v>Colonnaire</v>
      </c>
      <c r="K173" s="24" t="str">
        <f>IFERROR(INDEX(Tableau1[],tableau!$AA164,COLUMNS(tableau!$R$2:$AE164)),"")</f>
        <v>PER</v>
      </c>
      <c r="L173" s="24" t="str">
        <f>IFERROR(INDEX(Tableau1[],tableau!$AA164,COLUMNS(tableau!$R$2:$AF164)),"")</f>
        <v>800x1200</v>
      </c>
      <c r="M173" s="3"/>
    </row>
    <row r="174" spans="1:13" x14ac:dyDescent="0.25">
      <c r="A174" s="24">
        <f>IFERROR(INDEX(Tableau1[],tableau!$AA165,COLUMNS(tableau!$R$3:$R165)),"")</f>
        <v>343</v>
      </c>
      <c r="B174" s="24" t="str">
        <f>IFERROR(INDEX(Tableau1[],tableau!$AA165,COLUMNS(tableau!$R$3:$T165)),"")</f>
        <v>67CAM3500</v>
      </c>
      <c r="C174" s="24">
        <f>IFERROR(INDEX(Tableau1[],tableau!$AA165,COLUMNS(tableau!$R$3:$U165)),"")</f>
        <v>50</v>
      </c>
      <c r="D174" s="24">
        <f>IFERROR(INDEX(Tableau1[],tableau!$AA165,COLUMNS(tableau!$R$3:$W165)),"")</f>
        <v>5</v>
      </c>
      <c r="E174" s="24" t="str">
        <f>IFERROR(INDEX(Tableau1[],tableau!$AA165,COLUMNS(tableau!$R$3:$X165)),"")</f>
        <v>63x68x153</v>
      </c>
      <c r="F174" s="24">
        <f>IFERROR(INDEX(Tableau1[],tableau!$AA165,COLUMNS(tableau!$R$3:$Y165)),"")</f>
        <v>24</v>
      </c>
      <c r="G174" s="24">
        <f>IFERROR(INDEX(Tableau1[],tableau!$AA165,COLUMNS(tableau!$R$3:$Z165)),"")</f>
        <v>3</v>
      </c>
      <c r="H174" s="24">
        <f>IFERROR(INDEX(Tableau1[],tableau!$AA165,COLUMNS(tableau!$R$3:$AA165)),"")</f>
        <v>45</v>
      </c>
      <c r="I174" s="24">
        <f>IFERROR(INDEX(Tableau1[],tableau!$AA165,COLUMNS(tableau!$R$2:$AB165)),"")</f>
        <v>1080</v>
      </c>
      <c r="J174" s="24" t="str">
        <f>IFERROR(INDEX(Tableau1[],tableau!$AA165,COLUMNS(tableau!$R$2:$AC165)),"")</f>
        <v>Croisé</v>
      </c>
      <c r="K174" s="24" t="str">
        <f>IFERROR(INDEX(Tableau1[],tableau!$AA165,COLUMNS(tableau!$R$2:$AE165)),"")</f>
        <v>EUR</v>
      </c>
      <c r="L174" s="24" t="str">
        <f>IFERROR(INDEX(Tableau1[],tableau!$AA165,COLUMNS(tableau!$R$2:$AF165)),"")</f>
        <v>800x1200</v>
      </c>
      <c r="M174" s="3"/>
    </row>
    <row r="175" spans="1:13" x14ac:dyDescent="0.25">
      <c r="A175" s="24">
        <f>IFERROR(INDEX(Tableau1[],tableau!$AA166,COLUMNS(tableau!$R$3:$R166)),"")</f>
        <v>344</v>
      </c>
      <c r="B175" s="24" t="str">
        <f>IFERROR(INDEX(Tableau1[],tableau!$AA166,COLUMNS(tableau!$R$3:$T166)),"")</f>
        <v>67CAM2431</v>
      </c>
      <c r="C175" s="24">
        <f>IFERROR(INDEX(Tableau1[],tableau!$AA166,COLUMNS(tableau!$R$3:$U166)),"")</f>
        <v>20</v>
      </c>
      <c r="D175" s="24">
        <f>IFERROR(INDEX(Tableau1[],tableau!$AA166,COLUMNS(tableau!$R$3:$W166)),"")</f>
        <v>2</v>
      </c>
      <c r="E175" s="24" t="str">
        <f>IFERROR(INDEX(Tableau1[],tableau!$AA166,COLUMNS(tableau!$R$3:$X166)),"")</f>
        <v>75,5x24x173</v>
      </c>
      <c r="F175" s="24">
        <f>IFERROR(INDEX(Tableau1[],tableau!$AA166,COLUMNS(tableau!$R$3:$Y166)),"")</f>
        <v>55</v>
      </c>
      <c r="G175" s="24">
        <f>IFERROR(INDEX(Tableau1[],tableau!$AA166,COLUMNS(tableau!$R$3:$Z166)),"")</f>
        <v>5</v>
      </c>
      <c r="H175" s="24">
        <f>IFERROR(INDEX(Tableau1[],tableau!$AA166,COLUMNS(tableau!$R$3:$AA166)),"")</f>
        <v>40</v>
      </c>
      <c r="I175" s="24">
        <f>IFERROR(INDEX(Tableau1[],tableau!$AA166,COLUMNS(tableau!$R$2:$AB166)),"")</f>
        <v>2200</v>
      </c>
      <c r="J175" s="24" t="str">
        <f>IFERROR(INDEX(Tableau1[],tableau!$AA166,COLUMNS(tableau!$R$2:$AC166)),"")</f>
        <v>Colonnaire</v>
      </c>
      <c r="K175" s="24" t="str">
        <f>IFERROR(INDEX(Tableau1[],tableau!$AA166,COLUMNS(tableau!$R$2:$AE166)),"")</f>
        <v>PER</v>
      </c>
      <c r="L175" s="24" t="str">
        <f>IFERROR(INDEX(Tableau1[],tableau!$AA166,COLUMNS(tableau!$R$2:$AF166)),"")</f>
        <v>800x1200</v>
      </c>
      <c r="M175" s="3"/>
    </row>
    <row r="176" spans="1:13" x14ac:dyDescent="0.25">
      <c r="A176" s="24">
        <f>IFERROR(INDEX(Tableau1[],tableau!$AA167,COLUMNS(tableau!$R$3:$R167)),"")</f>
        <v>345</v>
      </c>
      <c r="B176" s="24" t="str">
        <f>IFERROR(INDEX(Tableau1[],tableau!$AA167,COLUMNS(tableau!$R$3:$T167)),"")</f>
        <v>67CAM2431</v>
      </c>
      <c r="C176" s="24">
        <f>IFERROR(INDEX(Tableau1[],tableau!$AA167,COLUMNS(tableau!$R$3:$U167)),"")</f>
        <v>10</v>
      </c>
      <c r="D176" s="24">
        <f>IFERROR(INDEX(Tableau1[],tableau!$AA167,COLUMNS(tableau!$R$3:$W167)),"")</f>
        <v>1</v>
      </c>
      <c r="E176" s="24" t="str">
        <f>IFERROR(INDEX(Tableau1[],tableau!$AA167,COLUMNS(tableau!$R$3:$X167)),"")</f>
        <v>75,5x20x173</v>
      </c>
      <c r="F176" s="24">
        <f>IFERROR(INDEX(Tableau1[],tableau!$AA167,COLUMNS(tableau!$R$3:$Y167)),"")</f>
        <v>70</v>
      </c>
      <c r="G176" s="24">
        <f>IFERROR(INDEX(Tableau1[],tableau!$AA167,COLUMNS(tableau!$R$3:$Z167)),"")</f>
        <v>5</v>
      </c>
      <c r="H176" s="24">
        <f>IFERROR(INDEX(Tableau1[],tableau!$AA167,COLUMNS(tableau!$R$3:$AA167)),"")</f>
        <v>40</v>
      </c>
      <c r="I176" s="24">
        <f>IFERROR(INDEX(Tableau1[],tableau!$AA167,COLUMNS(tableau!$R$2:$AB167)),"")</f>
        <v>2800</v>
      </c>
      <c r="J176" s="24" t="str">
        <f>IFERROR(INDEX(Tableau1[],tableau!$AA167,COLUMNS(tableau!$R$2:$AC167)),"")</f>
        <v>Colonnaire</v>
      </c>
      <c r="K176" s="24" t="str">
        <f>IFERROR(INDEX(Tableau1[],tableau!$AA167,COLUMNS(tableau!$R$2:$AE167)),"")</f>
        <v>EUR</v>
      </c>
      <c r="L176" s="24" t="str">
        <f>IFERROR(INDEX(Tableau1[],tableau!$AA167,COLUMNS(tableau!$R$2:$AF167)),"")</f>
        <v>800x1200</v>
      </c>
      <c r="M176" s="3"/>
    </row>
    <row r="177" spans="1:13" x14ac:dyDescent="0.25">
      <c r="A177" s="24">
        <f>IFERROR(INDEX(Tableau1[],tableau!$AA168,COLUMNS(tableau!$R$3:$R168)),"")</f>
        <v>346</v>
      </c>
      <c r="B177" s="24" t="str">
        <f>IFERROR(INDEX(Tableau1[],tableau!$AA168,COLUMNS(tableau!$R$3:$T168)),"")</f>
        <v>67CAM3500</v>
      </c>
      <c r="C177" s="24">
        <f>IFERROR(INDEX(Tableau1[],tableau!$AA168,COLUMNS(tableau!$R$3:$U168)),"")</f>
        <v>10</v>
      </c>
      <c r="D177" s="24">
        <f>IFERROR(INDEX(Tableau1[],tableau!$AA168,COLUMNS(tableau!$R$3:$W168)),"")</f>
        <v>1</v>
      </c>
      <c r="E177" s="24" t="str">
        <f>IFERROR(INDEX(Tableau1[],tableau!$AA168,COLUMNS(tableau!$R$3:$X168)),"")</f>
        <v>85x16x153</v>
      </c>
      <c r="F177" s="24">
        <f>IFERROR(INDEX(Tableau1[],tableau!$AA168,COLUMNS(tableau!$R$3:$Y168)),"")</f>
        <v>78</v>
      </c>
      <c r="G177" s="24">
        <f>IFERROR(INDEX(Tableau1[],tableau!$AA168,COLUMNS(tableau!$R$3:$Z168)),"")</f>
        <v>3</v>
      </c>
      <c r="H177" s="24">
        <f>IFERROR(INDEX(Tableau1[],tableau!$AA168,COLUMNS(tableau!$R$3:$AA168)),"")</f>
        <v>45</v>
      </c>
      <c r="I177" s="24">
        <f>IFERROR(INDEX(Tableau1[],tableau!$AA168,COLUMNS(tableau!$R$2:$AB168)),"")</f>
        <v>3510</v>
      </c>
      <c r="J177" s="24" t="str">
        <f>IFERROR(INDEX(Tableau1[],tableau!$AA168,COLUMNS(tableau!$R$2:$AC168)),"")</f>
        <v>Croisé</v>
      </c>
      <c r="K177" s="24" t="str">
        <f>IFERROR(INDEX(Tableau1[],tableau!$AA168,COLUMNS(tableau!$R$2:$AE168)),"")</f>
        <v>PER</v>
      </c>
      <c r="L177" s="24" t="str">
        <f>IFERROR(INDEX(Tableau1[],tableau!$AA168,COLUMNS(tableau!$R$2:$AF168)),"")</f>
        <v>800x1200</v>
      </c>
      <c r="M177" s="3"/>
    </row>
    <row r="178" spans="1:13" x14ac:dyDescent="0.25">
      <c r="A178" s="24">
        <f>IFERROR(INDEX(Tableau1[],tableau!$AA169,COLUMNS(tableau!$R$3:$R169)),"")</f>
        <v>353</v>
      </c>
      <c r="B178" s="24" t="str">
        <f>IFERROR(INDEX(Tableau1[],tableau!$AA169,COLUMNS(tableau!$R$3:$T169)),"")</f>
        <v>67CAM4800</v>
      </c>
      <c r="C178" s="24">
        <f>IFERROR(INDEX(Tableau1[],tableau!$AA169,COLUMNS(tableau!$R$3:$U169)),"")</f>
        <v>60</v>
      </c>
      <c r="D178" s="24">
        <f>IFERROR(INDEX(Tableau1[],tableau!$AA169,COLUMNS(tableau!$R$3:$W169)),"")</f>
        <v>6</v>
      </c>
      <c r="E178" s="24" t="str">
        <f>IFERROR(INDEX(Tableau1[],tableau!$AA169,COLUMNS(tableau!$R$3:$X169)),"")</f>
        <v>78x85x190</v>
      </c>
      <c r="F178" s="24">
        <f>IFERROR(INDEX(Tableau1[],tableau!$AA169,COLUMNS(tableau!$R$3:$Y169)),"")</f>
        <v>18</v>
      </c>
      <c r="G178" s="24">
        <f>IFERROR(INDEX(Tableau1[],tableau!$AA169,COLUMNS(tableau!$R$3:$Z169)),"")</f>
        <v>4</v>
      </c>
      <c r="H178" s="24">
        <f>IFERROR(INDEX(Tableau1[],tableau!$AA169,COLUMNS(tableau!$R$3:$AA169)),"")</f>
        <v>18</v>
      </c>
      <c r="I178" s="24">
        <f>IFERROR(INDEX(Tableau1[],tableau!$AA169,COLUMNS(tableau!$R$2:$AB169)),"")</f>
        <v>324</v>
      </c>
      <c r="J178" s="24" t="str">
        <f>IFERROR(INDEX(Tableau1[],tableau!$AA169,COLUMNS(tableau!$R$2:$AC169)),"")</f>
        <v>Colonnaire</v>
      </c>
      <c r="K178" s="24" t="str">
        <f>IFERROR(INDEX(Tableau1[],tableau!$AA169,COLUMNS(tableau!$R$2:$AE169)),"")</f>
        <v>EUR</v>
      </c>
      <c r="L178" s="24" t="str">
        <f>IFERROR(INDEX(Tableau1[],tableau!$AA169,COLUMNS(tableau!$R$2:$AF169)),"")</f>
        <v>800x1200</v>
      </c>
      <c r="M178" s="3"/>
    </row>
    <row r="179" spans="1:13" x14ac:dyDescent="0.25">
      <c r="A179" s="24">
        <f>IFERROR(INDEX(Tableau1[],tableau!$AA170,COLUMNS(tableau!$R$3:$R170)),"")</f>
        <v>355</v>
      </c>
      <c r="B179" s="24" t="str">
        <f>IFERROR(INDEX(Tableau1[],tableau!$AA170,COLUMNS(tableau!$R$3:$T170)),"")</f>
        <v>67cam2431</v>
      </c>
      <c r="C179" s="24">
        <f>IFERROR(INDEX(Tableau1[],tableau!$AA170,COLUMNS(tableau!$R$3:$U170)),"")</f>
        <v>10</v>
      </c>
      <c r="D179" s="24">
        <f>IFERROR(INDEX(Tableau1[],tableau!$AA170,COLUMNS(tableau!$R$3:$W170)),"")</f>
        <v>1</v>
      </c>
      <c r="E179" s="24" t="str">
        <f>IFERROR(INDEX(Tableau1[],tableau!$AA170,COLUMNS(tableau!$R$3:$X170)),"")</f>
        <v>75,5x20x173</v>
      </c>
      <c r="F179" s="24">
        <f>IFERROR(INDEX(Tableau1[],tableau!$AA170,COLUMNS(tableau!$R$3:$Y170)),"")</f>
        <v>70</v>
      </c>
      <c r="G179" s="24">
        <f>IFERROR(INDEX(Tableau1[],tableau!$AA170,COLUMNS(tableau!$R$3:$Z170)),"")</f>
        <v>6</v>
      </c>
      <c r="H179" s="24">
        <f>IFERROR(INDEX(Tableau1[],tableau!$AA170,COLUMNS(tableau!$R$3:$AA170)),"")</f>
        <v>48</v>
      </c>
      <c r="I179" s="24">
        <f>IFERROR(INDEX(Tableau1[],tableau!$AA170,COLUMNS(tableau!$R$2:$AB170)),"")</f>
        <v>3360</v>
      </c>
      <c r="J179" s="24" t="str">
        <f>IFERROR(INDEX(Tableau1[],tableau!$AA170,COLUMNS(tableau!$R$2:$AC170)),"")</f>
        <v>Colonnaire</v>
      </c>
      <c r="K179" s="24" t="str">
        <f>IFERROR(INDEX(Tableau1[],tableau!$AA170,COLUMNS(tableau!$R$2:$AE170)),"")</f>
        <v>PER</v>
      </c>
      <c r="L179" s="24" t="str">
        <f>IFERROR(INDEX(Tableau1[],tableau!$AA170,COLUMNS(tableau!$R$2:$AF170)),"")</f>
        <v>800x1200</v>
      </c>
      <c r="M179" s="3"/>
    </row>
    <row r="180" spans="1:13" x14ac:dyDescent="0.25">
      <c r="A180" s="24">
        <f>IFERROR(INDEX(Tableau1[],tableau!$AA171,COLUMNS(tableau!$R$3:$R171)),"")</f>
        <v>356</v>
      </c>
      <c r="B180" s="24" t="str">
        <f>IFERROR(INDEX(Tableau1[],tableau!$AA171,COLUMNS(tableau!$R$3:$T171)),"")</f>
        <v>67CAM4800</v>
      </c>
      <c r="C180" s="24">
        <f>IFERROR(INDEX(Tableau1[],tableau!$AA171,COLUMNS(tableau!$R$3:$U171)),"")</f>
        <v>20</v>
      </c>
      <c r="D180" s="24">
        <f>IFERROR(INDEX(Tableau1[],tableau!$AA171,COLUMNS(tableau!$R$3:$W171)),"")</f>
        <v>2</v>
      </c>
      <c r="E180" s="24" t="str">
        <f>IFERROR(INDEX(Tableau1[],tableau!$AA171,COLUMNS(tableau!$R$3:$X171)),"")</f>
        <v>78x30x190</v>
      </c>
      <c r="F180" s="24">
        <f>IFERROR(INDEX(Tableau1[],tableau!$AA171,COLUMNS(tableau!$R$3:$Y171)),"")</f>
        <v>54</v>
      </c>
      <c r="G180" s="24">
        <f>IFERROR(INDEX(Tableau1[],tableau!$AA171,COLUMNS(tableau!$R$3:$Z171)),"")</f>
        <v>5</v>
      </c>
      <c r="H180" s="24">
        <f>IFERROR(INDEX(Tableau1[],tableau!$AA171,COLUMNS(tableau!$R$3:$AA171)),"")</f>
        <v>30</v>
      </c>
      <c r="I180" s="24">
        <f>IFERROR(INDEX(Tableau1[],tableau!$AA171,COLUMNS(tableau!$R$2:$AB171)),"")</f>
        <v>1620</v>
      </c>
      <c r="J180" s="24" t="str">
        <f>IFERROR(INDEX(Tableau1[],tableau!$AA171,COLUMNS(tableau!$R$2:$AC171)),"")</f>
        <v>Colonnaire</v>
      </c>
      <c r="K180" s="24" t="str">
        <f>IFERROR(INDEX(Tableau1[],tableau!$AA171,COLUMNS(tableau!$R$2:$AE171)),"")</f>
        <v>EUR</v>
      </c>
      <c r="L180" s="24" t="str">
        <f>IFERROR(INDEX(Tableau1[],tableau!$AA171,COLUMNS(tableau!$R$2:$AF171)),"")</f>
        <v>800x1200</v>
      </c>
      <c r="M180" s="3"/>
    </row>
    <row r="181" spans="1:13" x14ac:dyDescent="0.25">
      <c r="A181" s="24">
        <f>IFERROR(INDEX(Tableau1[],tableau!$AA172,COLUMNS(tableau!$R$3:$R172)),"")</f>
        <v>357</v>
      </c>
      <c r="B181" s="24" t="str">
        <f>IFERROR(INDEX(Tableau1[],tableau!$AA172,COLUMNS(tableau!$R$3:$T172)),"")</f>
        <v>67CAM2431</v>
      </c>
      <c r="C181" s="24">
        <f>IFERROR(INDEX(Tableau1[],tableau!$AA172,COLUMNS(tableau!$R$3:$U172)),"")</f>
        <v>10</v>
      </c>
      <c r="D181" s="24">
        <f>IFERROR(INDEX(Tableau1[],tableau!$AA172,COLUMNS(tableau!$R$3:$W172)),"")</f>
        <v>1</v>
      </c>
      <c r="E181" s="24" t="str">
        <f>IFERROR(INDEX(Tableau1[],tableau!$AA172,COLUMNS(tableau!$R$3:$X172)),"")</f>
        <v>75,5x20x173</v>
      </c>
      <c r="F181" s="24">
        <f>IFERROR(INDEX(Tableau1[],tableau!$AA172,COLUMNS(tableau!$R$3:$Y172)),"")</f>
        <v>65</v>
      </c>
      <c r="G181" s="24">
        <f>IFERROR(INDEX(Tableau1[],tableau!$AA172,COLUMNS(tableau!$R$3:$Z172)),"")</f>
        <v>6</v>
      </c>
      <c r="H181" s="24">
        <f>IFERROR(INDEX(Tableau1[],tableau!$AA172,COLUMNS(tableau!$R$3:$AA172)),"")</f>
        <v>48</v>
      </c>
      <c r="I181" s="24">
        <f>IFERROR(INDEX(Tableau1[],tableau!$AA172,COLUMNS(tableau!$R$2:$AB172)),"")</f>
        <v>3120</v>
      </c>
      <c r="J181" s="24" t="str">
        <f>IFERROR(INDEX(Tableau1[],tableau!$AA172,COLUMNS(tableau!$R$2:$AC172)),"")</f>
        <v>Colonnaire</v>
      </c>
      <c r="K181" s="24" t="str">
        <f>IFERROR(INDEX(Tableau1[],tableau!$AA172,COLUMNS(tableau!$R$2:$AE172)),"")</f>
        <v>PER</v>
      </c>
      <c r="L181" s="24" t="str">
        <f>IFERROR(INDEX(Tableau1[],tableau!$AA172,COLUMNS(tableau!$R$2:$AF172)),"")</f>
        <v>800x1200</v>
      </c>
      <c r="M181" s="3"/>
    </row>
    <row r="182" spans="1:13" x14ac:dyDescent="0.25">
      <c r="A182" s="24">
        <f>IFERROR(INDEX(Tableau1[],tableau!$AA173,COLUMNS(tableau!$R$3:$R173)),"")</f>
        <v>358</v>
      </c>
      <c r="B182" s="24" t="str">
        <f>IFERROR(INDEX(Tableau1[],tableau!$AA173,COLUMNS(tableau!$R$3:$T173)),"")</f>
        <v>67CAM3500</v>
      </c>
      <c r="C182" s="24">
        <f>IFERROR(INDEX(Tableau1[],tableau!$AA173,COLUMNS(tableau!$R$3:$U173)),"")</f>
        <v>30</v>
      </c>
      <c r="D182" s="24">
        <f>IFERROR(INDEX(Tableau1[],tableau!$AA173,COLUMNS(tableau!$R$3:$W173)),"")</f>
        <v>3</v>
      </c>
      <c r="E182" s="24" t="str">
        <f>IFERROR(INDEX(Tableau1[],tableau!$AA173,COLUMNS(tableau!$R$3:$X173)),"")</f>
        <v>63x41x153</v>
      </c>
      <c r="F182" s="24">
        <f>IFERROR(INDEX(Tableau1[],tableau!$AA173,COLUMNS(tableau!$R$3:$Y173)),"")</f>
        <v>40</v>
      </c>
      <c r="G182" s="24">
        <f>IFERROR(INDEX(Tableau1[],tableau!$AA173,COLUMNS(tableau!$R$3:$Z173)),"")</f>
        <v>3</v>
      </c>
      <c r="H182" s="24">
        <f>IFERROR(INDEX(Tableau1[],tableau!$AA173,COLUMNS(tableau!$R$3:$AA173)),"")</f>
        <v>45</v>
      </c>
      <c r="I182" s="24">
        <f>IFERROR(INDEX(Tableau1[],tableau!$AA173,COLUMNS(tableau!$R$2:$AB173)),"")</f>
        <v>1800</v>
      </c>
      <c r="J182" s="24" t="str">
        <f>IFERROR(INDEX(Tableau1[],tableau!$AA173,COLUMNS(tableau!$R$2:$AC173)),"")</f>
        <v>Croisé</v>
      </c>
      <c r="K182" s="24" t="str">
        <f>IFERROR(INDEX(Tableau1[],tableau!$AA173,COLUMNS(tableau!$R$2:$AE173)),"")</f>
        <v>EUR</v>
      </c>
      <c r="L182" s="24" t="str">
        <f>IFERROR(INDEX(Tableau1[],tableau!$AA173,COLUMNS(tableau!$R$2:$AF173)),"")</f>
        <v>800x1200</v>
      </c>
      <c r="M182" s="3"/>
    </row>
    <row r="183" spans="1:13" x14ac:dyDescent="0.25">
      <c r="A183" s="24">
        <f>IFERROR(INDEX(Tableau1[],tableau!$AA174,COLUMNS(tableau!$R$3:$R174)),"")</f>
        <v>359</v>
      </c>
      <c r="B183" s="24" t="str">
        <f>IFERROR(INDEX(Tableau1[],tableau!$AA174,COLUMNS(tableau!$R$3:$T174)),"")</f>
        <v>67CAM4800</v>
      </c>
      <c r="C183" s="24">
        <f>IFERROR(INDEX(Tableau1[],tableau!$AA174,COLUMNS(tableau!$R$3:$U174)),"")</f>
        <v>10</v>
      </c>
      <c r="D183" s="24">
        <f>IFERROR(INDEX(Tableau1[],tableau!$AA174,COLUMNS(tableau!$R$3:$W174)),"")</f>
        <v>1</v>
      </c>
      <c r="E183" s="24" t="str">
        <f>IFERROR(INDEX(Tableau1[],tableau!$AA174,COLUMNS(tableau!$R$3:$X174)),"")</f>
        <v>vrac</v>
      </c>
      <c r="F183" s="24">
        <f>IFERROR(INDEX(Tableau1[],tableau!$AA174,COLUMNS(tableau!$R$3:$Y174)),"")</f>
        <v>196</v>
      </c>
      <c r="G183" s="24">
        <f>IFERROR(INDEX(Tableau1[],tableau!$AA174,COLUMNS(tableau!$R$3:$Z174)),"")</f>
        <v>5</v>
      </c>
      <c r="H183" s="24">
        <f>IFERROR(INDEX(Tableau1[],tableau!$AA174,COLUMNS(tableau!$R$3:$AA174)),"")</f>
        <v>30</v>
      </c>
      <c r="I183" s="24">
        <f>IFERROR(INDEX(Tableau1[],tableau!$AA174,COLUMNS(tableau!$R$2:$AB174)),"")</f>
        <v>5880</v>
      </c>
      <c r="J183" s="24" t="str">
        <f>IFERROR(INDEX(Tableau1[],tableau!$AA174,COLUMNS(tableau!$R$2:$AC174)),"")</f>
        <v>Colonnaire</v>
      </c>
      <c r="K183" s="24" t="str">
        <f>IFERROR(INDEX(Tableau1[],tableau!$AA174,COLUMNS(tableau!$R$2:$AE174)),"")</f>
        <v>EUR</v>
      </c>
      <c r="L183" s="24" t="str">
        <f>IFERROR(INDEX(Tableau1[],tableau!$AA174,COLUMNS(tableau!$R$2:$AF174)),"")</f>
        <v>800x1200</v>
      </c>
      <c r="M183" s="3"/>
    </row>
    <row r="184" spans="1:13" x14ac:dyDescent="0.25">
      <c r="A184" s="24">
        <f>IFERROR(INDEX(Tableau1[],tableau!$AA175,COLUMNS(tableau!$R$3:$R175)),"")</f>
        <v>361</v>
      </c>
      <c r="B184" s="24" t="str">
        <f>IFERROR(INDEX(Tableau1[],tableau!$AA175,COLUMNS(tableau!$R$3:$T175)),"")</f>
        <v>67CAM3021</v>
      </c>
      <c r="C184" s="24">
        <f>IFERROR(INDEX(Tableau1[],tableau!$AA175,COLUMNS(tableau!$R$3:$U175)),"")</f>
        <v>5</v>
      </c>
      <c r="D184" s="24">
        <f>IFERROR(INDEX(Tableau1[],tableau!$AA175,COLUMNS(tableau!$R$3:$W175)),"")</f>
        <v>1</v>
      </c>
      <c r="E184" s="24" t="str">
        <f>IFERROR(INDEX(Tableau1[],tableau!$AA175,COLUMNS(tableau!$R$3:$X175)),"")</f>
        <v>vrac</v>
      </c>
      <c r="F184" s="24">
        <f>IFERROR(INDEX(Tableau1[],tableau!$AA175,COLUMNS(tableau!$R$3:$Y175)),"")</f>
        <v>69</v>
      </c>
      <c r="G184" s="24">
        <f>IFERROR(INDEX(Tableau1[],tableau!$AA175,COLUMNS(tableau!$R$3:$Z175)),"")</f>
        <v>13</v>
      </c>
      <c r="H184" s="24">
        <f>IFERROR(INDEX(Tableau1[],tableau!$AA175,COLUMNS(tableau!$R$3:$AA175)),"")</f>
        <v>117</v>
      </c>
      <c r="I184" s="24">
        <f>IFERROR(INDEX(Tableau1[],tableau!$AA175,COLUMNS(tableau!$R$2:$AB175)),"")</f>
        <v>8073</v>
      </c>
      <c r="J184" s="24" t="str">
        <f>IFERROR(INDEX(Tableau1[],tableau!$AA175,COLUMNS(tableau!$R$2:$AC175)),"")</f>
        <v>Colonnaire</v>
      </c>
      <c r="K184" s="24" t="str">
        <f>IFERROR(INDEX(Tableau1[],tableau!$AA175,COLUMNS(tableau!$R$2:$AE175)),"")</f>
        <v>PER</v>
      </c>
      <c r="L184" s="24" t="str">
        <f>IFERROR(INDEX(Tableau1[],tableau!$AA175,COLUMNS(tableau!$R$2:$AF175)),"")</f>
        <v>800x1200</v>
      </c>
      <c r="M184" s="3"/>
    </row>
    <row r="185" spans="1:13" x14ac:dyDescent="0.25">
      <c r="A185" s="24">
        <f>IFERROR(INDEX(Tableau1[],tableau!$AA176,COLUMNS(tableau!$R$3:$R176)),"")</f>
        <v>363</v>
      </c>
      <c r="B185" s="24" t="str">
        <f>IFERROR(INDEX(Tableau1[],tableau!$AA176,COLUMNS(tableau!$R$3:$T176)),"")</f>
        <v>67CAM2431</v>
      </c>
      <c r="C185" s="24">
        <f>IFERROR(INDEX(Tableau1[],tableau!$AA176,COLUMNS(tableau!$R$3:$U176)),"")</f>
        <v>80</v>
      </c>
      <c r="D185" s="24">
        <f>IFERROR(INDEX(Tableau1[],tableau!$AA176,COLUMNS(tableau!$R$3:$W176)),"")</f>
        <v>16</v>
      </c>
      <c r="E185" s="24" t="str">
        <f>IFERROR(INDEX(Tableau1[],tableau!$AA176,COLUMNS(tableau!$R$3:$X176)),"")</f>
        <v>75,5x40x129</v>
      </c>
      <c r="F185" s="24">
        <f>IFERROR(INDEX(Tableau1[],tableau!$AA176,COLUMNS(tableau!$R$3:$Y176)),"")</f>
        <v>11</v>
      </c>
      <c r="G185" s="24">
        <f>IFERROR(INDEX(Tableau1[],tableau!$AA176,COLUMNS(tableau!$R$3:$Z176)),"")</f>
        <v>5</v>
      </c>
      <c r="H185" s="24">
        <f>IFERROR(INDEX(Tableau1[],tableau!$AA176,COLUMNS(tableau!$R$3:$AA176)),"")</f>
        <v>40</v>
      </c>
      <c r="I185" s="24">
        <f>IFERROR(INDEX(Tableau1[],tableau!$AA176,COLUMNS(tableau!$R$2:$AB176)),"")</f>
        <v>440</v>
      </c>
      <c r="J185" s="24" t="str">
        <f>IFERROR(INDEX(Tableau1[],tableau!$AA176,COLUMNS(tableau!$R$2:$AC176)),"")</f>
        <v>Colonnaire</v>
      </c>
      <c r="K185" s="24" t="str">
        <f>IFERROR(INDEX(Tableau1[],tableau!$AA176,COLUMNS(tableau!$R$2:$AE176)),"")</f>
        <v>PER</v>
      </c>
      <c r="L185" s="24" t="str">
        <f>IFERROR(INDEX(Tableau1[],tableau!$AA176,COLUMNS(tableau!$R$2:$AF176)),"")</f>
        <v>800x1200</v>
      </c>
      <c r="M185" s="3"/>
    </row>
    <row r="186" spans="1:13" x14ac:dyDescent="0.25">
      <c r="A186" s="24">
        <f>IFERROR(INDEX(Tableau1[],tableau!$AA177,COLUMNS(tableau!$R$3:$R177)),"")</f>
        <v>364</v>
      </c>
      <c r="B186" s="24" t="str">
        <f>IFERROR(INDEX(Tableau1[],tableau!$AA177,COLUMNS(tableau!$R$3:$T177)),"")</f>
        <v>67CAM2431</v>
      </c>
      <c r="C186" s="24">
        <f>IFERROR(INDEX(Tableau1[],tableau!$AA177,COLUMNS(tableau!$R$3:$U177)),"")</f>
        <v>20</v>
      </c>
      <c r="D186" s="24">
        <f>IFERROR(INDEX(Tableau1[],tableau!$AA177,COLUMNS(tableau!$R$3:$W177)),"")</f>
        <v>4</v>
      </c>
      <c r="E186" s="24" t="str">
        <f>IFERROR(INDEX(Tableau1[],tableau!$AA177,COLUMNS(tableau!$R$3:$X177)),"")</f>
        <v>75,5x40x129</v>
      </c>
      <c r="F186" s="24">
        <f>IFERROR(INDEX(Tableau1[],tableau!$AA177,COLUMNS(tableau!$R$3:$Y177)),"")</f>
        <v>35</v>
      </c>
      <c r="G186" s="24">
        <f>IFERROR(INDEX(Tableau1[],tableau!$AA177,COLUMNS(tableau!$R$3:$Z177)),"")</f>
        <v>6</v>
      </c>
      <c r="H186" s="24">
        <f>IFERROR(INDEX(Tableau1[],tableau!$AA177,COLUMNS(tableau!$R$3:$AA177)),"")</f>
        <v>48</v>
      </c>
      <c r="I186" s="24">
        <f>IFERROR(INDEX(Tableau1[],tableau!$AA177,COLUMNS(tableau!$R$2:$AB177)),"")</f>
        <v>1680</v>
      </c>
      <c r="J186" s="24" t="str">
        <f>IFERROR(INDEX(Tableau1[],tableau!$AA177,COLUMNS(tableau!$R$2:$AC177)),"")</f>
        <v>Colonnaire</v>
      </c>
      <c r="K186" s="24" t="str">
        <f>IFERROR(INDEX(Tableau1[],tableau!$AA177,COLUMNS(tableau!$R$2:$AE177)),"")</f>
        <v>PER</v>
      </c>
      <c r="L186" s="24" t="str">
        <f>IFERROR(INDEX(Tableau1[],tableau!$AA177,COLUMNS(tableau!$R$2:$AF177)),"")</f>
        <v>800x1200</v>
      </c>
      <c r="M186" s="3"/>
    </row>
    <row r="187" spans="1:13" x14ac:dyDescent="0.25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3"/>
    </row>
    <row r="188" spans="1:13" x14ac:dyDescent="0.25">
      <c r="A188" s="24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3"/>
    </row>
    <row r="189" spans="1:13" x14ac:dyDescent="0.25">
      <c r="A189" s="3"/>
      <c r="B189" s="31"/>
      <c r="C189" s="25"/>
      <c r="D189" s="32"/>
      <c r="E189" s="3"/>
      <c r="F189" s="3"/>
      <c r="G189" s="3"/>
      <c r="H189" s="3"/>
      <c r="I189" s="3"/>
      <c r="J189" s="3"/>
      <c r="K189" s="3"/>
      <c r="L189" s="3"/>
      <c r="M189" s="3"/>
    </row>
    <row r="190" spans="1:13" x14ac:dyDescent="0.25">
      <c r="A190" s="3"/>
      <c r="B190" s="31"/>
      <c r="C190" s="25"/>
      <c r="D190" s="32"/>
      <c r="E190" s="3"/>
      <c r="F190" s="3"/>
      <c r="G190" s="3"/>
      <c r="H190" s="3"/>
      <c r="I190" s="3"/>
      <c r="J190" s="3"/>
      <c r="K190" s="3"/>
      <c r="L190" s="3"/>
      <c r="M190" s="3"/>
    </row>
    <row r="191" spans="1:13" x14ac:dyDescent="0.25">
      <c r="A191" s="3"/>
      <c r="B191" s="31"/>
      <c r="C191" s="25"/>
      <c r="D191" s="32"/>
      <c r="E191" s="3"/>
      <c r="F191" s="3"/>
      <c r="G191" s="3"/>
      <c r="H191" s="3"/>
      <c r="I191" s="3"/>
      <c r="J191" s="3"/>
      <c r="K191" s="3"/>
      <c r="L191" s="3"/>
      <c r="M191" s="3"/>
    </row>
    <row r="192" spans="1:13" x14ac:dyDescent="0.25">
      <c r="A192" s="3"/>
      <c r="B192" s="31"/>
      <c r="C192" s="25"/>
      <c r="D192" s="32"/>
      <c r="E192" s="3"/>
      <c r="F192" s="3"/>
      <c r="G192" s="3"/>
      <c r="H192" s="3"/>
      <c r="I192" s="3"/>
      <c r="J192" s="3"/>
      <c r="K192" s="3"/>
      <c r="L192" s="3"/>
      <c r="M192" s="3"/>
    </row>
    <row r="193" spans="1:13" x14ac:dyDescent="0.25">
      <c r="A193" s="3"/>
      <c r="B193" s="31"/>
      <c r="C193" s="32"/>
      <c r="D193" s="32"/>
      <c r="E193" s="3"/>
      <c r="F193" s="3"/>
      <c r="G193" s="3"/>
      <c r="H193" s="3"/>
      <c r="I193" s="3"/>
      <c r="J193" s="3"/>
      <c r="K193" s="3"/>
      <c r="L193" s="3"/>
      <c r="M193" s="3"/>
    </row>
    <row r="194" spans="1:13" x14ac:dyDescent="0.25">
      <c r="A194" s="3"/>
      <c r="B194" s="2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</row>
    <row r="195" spans="1:13" x14ac:dyDescent="0.25">
      <c r="A195" s="3"/>
      <c r="B195" s="2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</row>
    <row r="196" spans="1:13" x14ac:dyDescent="0.25">
      <c r="A196" s="3"/>
      <c r="B196" s="2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</row>
    <row r="197" spans="1:13" x14ac:dyDescent="0.25">
      <c r="A197" s="3"/>
      <c r="B197" s="2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</row>
    <row r="198" spans="1:13" x14ac:dyDescent="0.25">
      <c r="A198" s="3"/>
      <c r="B198" s="2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</row>
    <row r="199" spans="1:13" x14ac:dyDescent="0.25">
      <c r="A199" s="3"/>
      <c r="B199" s="2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</row>
    <row r="200" spans="1:13" x14ac:dyDescent="0.25">
      <c r="A200" s="3"/>
      <c r="B200" s="2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</row>
    <row r="201" spans="1:13" x14ac:dyDescent="0.25">
      <c r="A201" s="3"/>
      <c r="B201" s="2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</row>
    <row r="202" spans="1:13" x14ac:dyDescent="0.25">
      <c r="A202" s="3"/>
      <c r="B202" s="2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</row>
    <row r="203" spans="1:13" x14ac:dyDescent="0.25">
      <c r="A203" s="3"/>
      <c r="B203" s="2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</row>
    <row r="204" spans="1:13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</row>
    <row r="205" spans="1:13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</row>
    <row r="206" spans="1:13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</row>
    <row r="207" spans="1:13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</row>
    <row r="208" spans="1:13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</row>
    <row r="209" spans="1:13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</row>
    <row r="210" spans="1:13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</row>
    <row r="211" spans="1:13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</row>
    <row r="212" spans="1:13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</row>
    <row r="213" spans="1:13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</row>
    <row r="214" spans="1:13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</row>
    <row r="215" spans="1:13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</row>
    <row r="216" spans="1:13" x14ac:dyDescent="0.25">
      <c r="M216" s="3"/>
    </row>
  </sheetData>
  <mergeCells count="1">
    <mergeCell ref="C2:F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opdf">
                <anchor moveWithCells="1" sizeWithCells="1">
                  <from>
                    <xdr:col>6</xdr:col>
                    <xdr:colOff>19050</xdr:colOff>
                    <xdr:row>6</xdr:row>
                    <xdr:rowOff>85725</xdr:rowOff>
                  </from>
                  <to>
                    <xdr:col>7</xdr:col>
                    <xdr:colOff>400050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rchvier">
                <anchor moveWithCells="1" sizeWithCells="1">
                  <from>
                    <xdr:col>7</xdr:col>
                    <xdr:colOff>571500</xdr:colOff>
                    <xdr:row>6</xdr:row>
                    <xdr:rowOff>85725</xdr:rowOff>
                  </from>
                  <to>
                    <xdr:col>9</xdr:col>
                    <xdr:colOff>180975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ajout.ajout">
                <anchor moveWithCells="1" sizeWithCells="1">
                  <from>
                    <xdr:col>9</xdr:col>
                    <xdr:colOff>400050</xdr:colOff>
                    <xdr:row>6</xdr:row>
                    <xdr:rowOff>85725</xdr:rowOff>
                  </from>
                  <to>
                    <xdr:col>11</xdr:col>
                    <xdr:colOff>9525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178"/>
  <sheetViews>
    <sheetView topLeftCell="I1" zoomScale="70" zoomScaleNormal="70" workbookViewId="0">
      <pane ySplit="1" topLeftCell="A170" activePane="bottomLeft" state="frozen"/>
      <selection pane="bottomLeft" activeCell="P179" sqref="A179:P180"/>
    </sheetView>
  </sheetViews>
  <sheetFormatPr baseColWidth="10" defaultRowHeight="15" x14ac:dyDescent="0.25"/>
  <cols>
    <col min="1" max="1" width="12.7109375" bestFit="1" customWidth="1"/>
    <col min="2" max="2" width="16.140625" bestFit="1" customWidth="1"/>
    <col min="3" max="3" width="16.42578125" customWidth="1"/>
    <col min="4" max="4" width="14.7109375" customWidth="1"/>
    <col min="5" max="5" width="22.85546875" customWidth="1"/>
    <col min="6" max="6" width="15.85546875" customWidth="1"/>
    <col min="7" max="7" width="29.140625" customWidth="1"/>
    <col min="8" max="8" width="16.85546875" customWidth="1"/>
    <col min="9" max="9" width="17.42578125" customWidth="1"/>
    <col min="10" max="10" width="18.85546875" customWidth="1"/>
    <col min="11" max="11" width="18.28515625" customWidth="1"/>
    <col min="12" max="12" width="15.7109375" customWidth="1"/>
    <col min="14" max="14" width="18.42578125" customWidth="1"/>
    <col min="15" max="16" width="26.42578125" customWidth="1"/>
    <col min="18" max="18" width="14.85546875" bestFit="1" customWidth="1"/>
    <col min="19" max="19" width="12" bestFit="1" customWidth="1"/>
    <col min="20" max="20" width="17.7109375" bestFit="1" customWidth="1"/>
    <col min="21" max="21" width="18.140625" bestFit="1" customWidth="1"/>
    <col min="22" max="22" width="12.5703125" bestFit="1" customWidth="1"/>
  </cols>
  <sheetData>
    <row r="1" spans="1:27" ht="16.5" thickBot="1" x14ac:dyDescent="0.3">
      <c r="A1" s="7" t="s">
        <v>50</v>
      </c>
      <c r="B1" s="8" t="s">
        <v>46</v>
      </c>
      <c r="C1" s="9" t="s">
        <v>51</v>
      </c>
      <c r="D1" s="10" t="s">
        <v>52</v>
      </c>
      <c r="E1" s="10" t="s">
        <v>53</v>
      </c>
      <c r="F1" s="10" t="s">
        <v>54</v>
      </c>
      <c r="G1" s="10" t="s">
        <v>55</v>
      </c>
      <c r="H1" s="11" t="s">
        <v>56</v>
      </c>
      <c r="I1" s="12" t="s">
        <v>57</v>
      </c>
      <c r="J1" s="13" t="s">
        <v>58</v>
      </c>
      <c r="K1" s="13" t="s">
        <v>59</v>
      </c>
      <c r="L1" s="13" t="s">
        <v>60</v>
      </c>
      <c r="M1" s="13" t="s">
        <v>61</v>
      </c>
      <c r="N1" s="13" t="s">
        <v>62</v>
      </c>
      <c r="O1" s="14" t="s">
        <v>63</v>
      </c>
      <c r="P1" s="36" t="s">
        <v>157</v>
      </c>
      <c r="R1" t="s">
        <v>150</v>
      </c>
      <c r="S1" t="s">
        <v>151</v>
      </c>
      <c r="T1" t="s">
        <v>152</v>
      </c>
      <c r="U1" t="s">
        <v>153</v>
      </c>
      <c r="V1" t="s">
        <v>154</v>
      </c>
      <c r="W1" t="s">
        <v>156</v>
      </c>
      <c r="X1" t="s">
        <v>159</v>
      </c>
      <c r="Y1" t="s">
        <v>143</v>
      </c>
      <c r="Z1" t="s">
        <v>144</v>
      </c>
      <c r="AA1" t="s">
        <v>145</v>
      </c>
    </row>
    <row r="2" spans="1:27" x14ac:dyDescent="0.25">
      <c r="A2" s="28">
        <v>1</v>
      </c>
      <c r="B2" s="4" t="s">
        <v>0</v>
      </c>
      <c r="C2" s="4" t="s">
        <v>1</v>
      </c>
      <c r="D2" s="4">
        <v>10</v>
      </c>
      <c r="E2" s="4" t="s">
        <v>64</v>
      </c>
      <c r="F2" s="4">
        <v>1</v>
      </c>
      <c r="G2" s="4" t="s">
        <v>65</v>
      </c>
      <c r="H2" s="4">
        <v>96</v>
      </c>
      <c r="I2" s="4">
        <v>4</v>
      </c>
      <c r="J2" s="4">
        <v>44</v>
      </c>
      <c r="K2" s="2">
        <v>4224</v>
      </c>
      <c r="L2" s="4" t="s">
        <v>2</v>
      </c>
      <c r="M2" s="4" t="s">
        <v>3</v>
      </c>
      <c r="N2" s="4" t="s">
        <v>4</v>
      </c>
      <c r="O2" s="1" t="s">
        <v>5</v>
      </c>
      <c r="P2" s="37" t="s">
        <v>158</v>
      </c>
      <c r="R2" t="b">
        <f>IF('plan de palette'!$B$7="",TRUE,'plan de palette'!$B$7=Tableau1[Dimensions étui ext (Lxlxh)])</f>
        <v>1</v>
      </c>
      <c r="S2" t="b">
        <f>IF('plan de palette'!$B$8="",TRUE,'plan de palette'!$B$8=Tableau1[Nb de fioles])</f>
        <v>1</v>
      </c>
      <c r="T2" t="b">
        <f>IF('plan de palette'!$B$9="",TRUE,'plan de palette'!$B$9=Tableau1[Boites / caisse])</f>
        <v>1</v>
      </c>
      <c r="U2" t="b">
        <f>IF('plan de palette'!$E$7="",TRUE,'plan de palette'!$E$7=Tableau1[Boites / palette])</f>
        <v>1</v>
      </c>
      <c r="V2" t="b">
        <f>IF('plan de palette'!$E$8="",TRUE,'plan de palette'!$E$8=Tableau1[Type de palette])</f>
        <v>1</v>
      </c>
      <c r="W2" t="b">
        <f>IF('plan de palette'!$E$9="",TRUE,'plan de palette'!$E$9=Tableau1[N° Plan])</f>
        <v>1</v>
      </c>
      <c r="X2" t="b">
        <f>IF(Tableau1[[#This Row],[Actif/inactif]]="actif",TRUE,FALSE)</f>
        <v>1</v>
      </c>
      <c r="Y2" t="b">
        <f>AND(R2:X2)</f>
        <v>1</v>
      </c>
      <c r="Z2">
        <f>IF(Y2,ROWS($R$2:AB2),"")</f>
        <v>1</v>
      </c>
      <c r="AA2">
        <f>IFERROR(SMALL($Z$3:$Z$178,ROWS($R2:AB$2)),"")</f>
        <v>2</v>
      </c>
    </row>
    <row r="3" spans="1:27" x14ac:dyDescent="0.25">
      <c r="A3" s="28">
        <v>15</v>
      </c>
      <c r="B3" s="4" t="s">
        <v>6</v>
      </c>
      <c r="C3" s="4" t="s">
        <v>7</v>
      </c>
      <c r="D3" s="4">
        <v>25</v>
      </c>
      <c r="E3" s="4" t="s">
        <v>66</v>
      </c>
      <c r="F3" s="4">
        <v>5</v>
      </c>
      <c r="G3" s="4" t="s">
        <v>67</v>
      </c>
      <c r="H3" s="4">
        <v>24</v>
      </c>
      <c r="I3" s="4">
        <v>4</v>
      </c>
      <c r="J3" s="4">
        <v>32</v>
      </c>
      <c r="K3" s="2">
        <v>768</v>
      </c>
      <c r="L3" s="4" t="s">
        <v>8</v>
      </c>
      <c r="M3" s="4" t="s">
        <v>3</v>
      </c>
      <c r="N3" s="4" t="s">
        <v>9</v>
      </c>
      <c r="O3" s="1" t="s">
        <v>5</v>
      </c>
      <c r="P3" s="37" t="s">
        <v>158</v>
      </c>
      <c r="R3" t="b">
        <f>IF('plan de palette'!$B$7="",TRUE,'plan de palette'!$B$7=Tableau1[Dimensions étui ext (Lxlxh)])</f>
        <v>1</v>
      </c>
      <c r="S3" t="b">
        <f>IF('plan de palette'!$B$8="",TRUE,'plan de palette'!$B$8=Tableau1[Nb de fioles])</f>
        <v>1</v>
      </c>
      <c r="T3" t="b">
        <f>IF('plan de palette'!$B$9="",TRUE,'plan de palette'!$B$9=Tableau1[Boites / caisse])</f>
        <v>1</v>
      </c>
      <c r="U3" t="b">
        <f>IF('plan de palette'!$E$7="",TRUE,'plan de palette'!$E$7=Tableau1[Boites / palette])</f>
        <v>1</v>
      </c>
      <c r="V3" t="b">
        <f>IF('plan de palette'!$E$8="",TRUE,'plan de palette'!$E$8=Tableau1[Type de palette])</f>
        <v>1</v>
      </c>
      <c r="W3" t="b">
        <f>IF('plan de palette'!$E$9="",TRUE,'plan de palette'!$E$9=Tableau1[N° Plan])</f>
        <v>1</v>
      </c>
      <c r="X3" t="b">
        <f>IF(Tableau1[[#This Row],[Actif/inactif]]="actif",TRUE,FALSE)</f>
        <v>1</v>
      </c>
      <c r="Y3" t="b">
        <f t="shared" ref="Y3:Y66" si="0">AND(R3:X3)</f>
        <v>1</v>
      </c>
      <c r="Z3">
        <f>IF(Y3,ROWS($R$2:AB3),"")</f>
        <v>2</v>
      </c>
      <c r="AA3">
        <f>IFERROR(SMALL($Z$3:$Z$178,ROWS($R$2:AB3)),"")</f>
        <v>3</v>
      </c>
    </row>
    <row r="4" spans="1:27" x14ac:dyDescent="0.25">
      <c r="A4" s="28">
        <v>18</v>
      </c>
      <c r="B4" s="4" t="s">
        <v>0</v>
      </c>
      <c r="C4" s="4" t="s">
        <v>1</v>
      </c>
      <c r="D4" s="4">
        <v>10</v>
      </c>
      <c r="E4" s="4" t="s">
        <v>68</v>
      </c>
      <c r="F4" s="4">
        <v>1</v>
      </c>
      <c r="G4" s="4" t="s">
        <v>65</v>
      </c>
      <c r="H4" s="4">
        <v>96</v>
      </c>
      <c r="I4" s="4">
        <v>4</v>
      </c>
      <c r="J4" s="4">
        <v>44</v>
      </c>
      <c r="K4" s="2">
        <v>4224</v>
      </c>
      <c r="L4" s="4" t="s">
        <v>2</v>
      </c>
      <c r="M4" s="4" t="s">
        <v>3</v>
      </c>
      <c r="N4" s="4" t="s">
        <v>4</v>
      </c>
      <c r="O4" s="1" t="s">
        <v>5</v>
      </c>
      <c r="P4" s="37" t="s">
        <v>158</v>
      </c>
      <c r="R4" t="b">
        <f>IF('plan de palette'!$B$7="",TRUE,'plan de palette'!$B$7=Tableau1[Dimensions étui ext (Lxlxh)])</f>
        <v>1</v>
      </c>
      <c r="S4" t="b">
        <f>IF('plan de palette'!$B$8="",TRUE,'plan de palette'!$B$8=Tableau1[Nb de fioles])</f>
        <v>1</v>
      </c>
      <c r="T4" t="b">
        <f>IF('plan de palette'!$B$9="",TRUE,'plan de palette'!$B$9=Tableau1[Boites / caisse])</f>
        <v>1</v>
      </c>
      <c r="U4" t="b">
        <f>IF('plan de palette'!$E$7="",TRUE,'plan de palette'!$E$7=Tableau1[Boites / palette])</f>
        <v>1</v>
      </c>
      <c r="V4" t="b">
        <f>IF('plan de palette'!$E$8="",TRUE,'plan de palette'!$E$8=Tableau1[Type de palette])</f>
        <v>1</v>
      </c>
      <c r="W4" t="b">
        <f>IF('plan de palette'!$E$9="",TRUE,'plan de palette'!$E$9=Tableau1[N° Plan])</f>
        <v>1</v>
      </c>
      <c r="X4" t="b">
        <f>IF(Tableau1[[#This Row],[Actif/inactif]]="actif",TRUE,FALSE)</f>
        <v>1</v>
      </c>
      <c r="Y4" t="b">
        <f t="shared" si="0"/>
        <v>1</v>
      </c>
      <c r="Z4">
        <f>IF(Y4,ROWS($R$2:AB4),"")</f>
        <v>3</v>
      </c>
      <c r="AA4">
        <f>IFERROR(SMALL($Z$3:$Z$178,ROWS($R$2:AB4)),"")</f>
        <v>4</v>
      </c>
    </row>
    <row r="5" spans="1:27" x14ac:dyDescent="0.25">
      <c r="A5" s="28">
        <v>19</v>
      </c>
      <c r="B5" s="4" t="s">
        <v>0</v>
      </c>
      <c r="C5" s="4" t="s">
        <v>10</v>
      </c>
      <c r="D5" s="4">
        <v>10</v>
      </c>
      <c r="E5" s="4" t="s">
        <v>68</v>
      </c>
      <c r="F5" s="4">
        <v>1</v>
      </c>
      <c r="G5" s="4" t="s">
        <v>69</v>
      </c>
      <c r="H5" s="4">
        <v>65</v>
      </c>
      <c r="I5" s="4">
        <v>6</v>
      </c>
      <c r="J5" s="4">
        <v>48</v>
      </c>
      <c r="K5" s="2">
        <v>3120</v>
      </c>
      <c r="L5" s="4" t="s">
        <v>8</v>
      </c>
      <c r="M5" s="4" t="s">
        <v>3</v>
      </c>
      <c r="N5" s="4" t="s">
        <v>4</v>
      </c>
      <c r="O5" s="1" t="s">
        <v>5</v>
      </c>
      <c r="P5" s="37" t="s">
        <v>158</v>
      </c>
      <c r="R5" t="b">
        <f>IF('plan de palette'!$B$7="",TRUE,'plan de palette'!$B$7=Tableau1[Dimensions étui ext (Lxlxh)])</f>
        <v>1</v>
      </c>
      <c r="S5" t="b">
        <f>IF('plan de palette'!$B$8="",TRUE,'plan de palette'!$B$8=Tableau1[Nb de fioles])</f>
        <v>1</v>
      </c>
      <c r="T5" t="b">
        <f>IF('plan de palette'!$B$9="",TRUE,'plan de palette'!$B$9=Tableau1[Boites / caisse])</f>
        <v>1</v>
      </c>
      <c r="U5" t="b">
        <f>IF('plan de palette'!$E$7="",TRUE,'plan de palette'!$E$7=Tableau1[Boites / palette])</f>
        <v>1</v>
      </c>
      <c r="V5" t="b">
        <f>IF('plan de palette'!$E$8="",TRUE,'plan de palette'!$E$8=Tableau1[Type de palette])</f>
        <v>1</v>
      </c>
      <c r="W5" t="b">
        <f>IF('plan de palette'!$E$9="",TRUE,'plan de palette'!$E$9=Tableau1[N° Plan])</f>
        <v>1</v>
      </c>
      <c r="X5" t="b">
        <f>IF(Tableau1[[#This Row],[Actif/inactif]]="actif",TRUE,FALSE)</f>
        <v>1</v>
      </c>
      <c r="Y5" t="b">
        <f t="shared" si="0"/>
        <v>1</v>
      </c>
      <c r="Z5">
        <f>IF(Y5,ROWS($R$2:AB5),"")</f>
        <v>4</v>
      </c>
      <c r="AA5">
        <f>IFERROR(SMALL($Z$3:$Z$178,ROWS($R$2:AB5)),"")</f>
        <v>5</v>
      </c>
    </row>
    <row r="6" spans="1:27" x14ac:dyDescent="0.25">
      <c r="A6" s="28">
        <v>21</v>
      </c>
      <c r="B6" s="4" t="s">
        <v>0</v>
      </c>
      <c r="C6" s="4" t="s">
        <v>10</v>
      </c>
      <c r="D6" s="4">
        <v>24</v>
      </c>
      <c r="E6" s="4" t="s">
        <v>68</v>
      </c>
      <c r="F6" s="4">
        <v>2</v>
      </c>
      <c r="G6" s="4" t="s">
        <v>70</v>
      </c>
      <c r="H6" s="4">
        <v>65</v>
      </c>
      <c r="I6" s="4">
        <v>6</v>
      </c>
      <c r="J6" s="4">
        <v>48</v>
      </c>
      <c r="K6" s="2">
        <v>3120</v>
      </c>
      <c r="L6" s="4" t="s">
        <v>8</v>
      </c>
      <c r="M6" s="4" t="s">
        <v>3</v>
      </c>
      <c r="N6" s="4" t="s">
        <v>4</v>
      </c>
      <c r="O6" s="1" t="s">
        <v>5</v>
      </c>
      <c r="P6" s="37" t="s">
        <v>158</v>
      </c>
      <c r="R6" t="b">
        <f>IF('plan de palette'!$B$7="",TRUE,'plan de palette'!$B$7=Tableau1[Dimensions étui ext (Lxlxh)])</f>
        <v>1</v>
      </c>
      <c r="S6" t="b">
        <f>IF('plan de palette'!$B$8="",TRUE,'plan de palette'!$B$8=Tableau1[Nb de fioles])</f>
        <v>1</v>
      </c>
      <c r="T6" t="b">
        <f>IF('plan de palette'!$B$9="",TRUE,'plan de palette'!$B$9=Tableau1[Boites / caisse])</f>
        <v>1</v>
      </c>
      <c r="U6" t="b">
        <f>IF('plan de palette'!$E$7="",TRUE,'plan de palette'!$E$7=Tableau1[Boites / palette])</f>
        <v>1</v>
      </c>
      <c r="V6" t="b">
        <f>IF('plan de palette'!$E$8="",TRUE,'plan de palette'!$E$8=Tableau1[Type de palette])</f>
        <v>1</v>
      </c>
      <c r="W6" t="b">
        <f>IF('plan de palette'!$E$9="",TRUE,'plan de palette'!$E$9=Tableau1[N° Plan])</f>
        <v>1</v>
      </c>
      <c r="X6" t="b">
        <f>IF(Tableau1[[#This Row],[Actif/inactif]]="actif",TRUE,FALSE)</f>
        <v>1</v>
      </c>
      <c r="Y6" t="b">
        <f t="shared" si="0"/>
        <v>1</v>
      </c>
      <c r="Z6">
        <f>IF(Y6,ROWS($R$2:AB6),"")</f>
        <v>5</v>
      </c>
      <c r="AA6">
        <f>IFERROR(SMALL($Z$3:$Z$178,ROWS($R$2:AB6)),"")</f>
        <v>6</v>
      </c>
    </row>
    <row r="7" spans="1:27" x14ac:dyDescent="0.25">
      <c r="A7" s="28">
        <v>22</v>
      </c>
      <c r="B7" s="4" t="s">
        <v>0</v>
      </c>
      <c r="C7" s="4" t="s">
        <v>10</v>
      </c>
      <c r="D7" s="4">
        <v>30</v>
      </c>
      <c r="E7" s="4" t="s">
        <v>68</v>
      </c>
      <c r="F7" s="4">
        <v>3</v>
      </c>
      <c r="G7" s="4" t="s">
        <v>71</v>
      </c>
      <c r="H7" s="4">
        <v>45</v>
      </c>
      <c r="I7" s="4">
        <v>6</v>
      </c>
      <c r="J7" s="4">
        <v>48</v>
      </c>
      <c r="K7" s="2">
        <v>2160</v>
      </c>
      <c r="L7" s="4" t="s">
        <v>8</v>
      </c>
      <c r="M7" s="4" t="s">
        <v>3</v>
      </c>
      <c r="N7" s="4" t="s">
        <v>4</v>
      </c>
      <c r="O7" s="1" t="s">
        <v>5</v>
      </c>
      <c r="P7" s="37" t="s">
        <v>158</v>
      </c>
      <c r="R7" t="b">
        <f>IF('plan de palette'!$B$7="",TRUE,'plan de palette'!$B$7=Tableau1[Dimensions étui ext (Lxlxh)])</f>
        <v>1</v>
      </c>
      <c r="S7" t="b">
        <f>IF('plan de palette'!$B$8="",TRUE,'plan de palette'!$B$8=Tableau1[Nb de fioles])</f>
        <v>1</v>
      </c>
      <c r="T7" t="b">
        <f>IF('plan de palette'!$B$9="",TRUE,'plan de palette'!$B$9=Tableau1[Boites / caisse])</f>
        <v>1</v>
      </c>
      <c r="U7" t="b">
        <f>IF('plan de palette'!$E$7="",TRUE,'plan de palette'!$E$7=Tableau1[Boites / palette])</f>
        <v>1</v>
      </c>
      <c r="V7" t="b">
        <f>IF('plan de palette'!$E$8="",TRUE,'plan de palette'!$E$8=Tableau1[Type de palette])</f>
        <v>1</v>
      </c>
      <c r="W7" t="b">
        <f>IF('plan de palette'!$E$9="",TRUE,'plan de palette'!$E$9=Tableau1[N° Plan])</f>
        <v>1</v>
      </c>
      <c r="X7" t="b">
        <f>IF(Tableau1[[#This Row],[Actif/inactif]]="actif",TRUE,FALSE)</f>
        <v>1</v>
      </c>
      <c r="Y7" t="b">
        <f t="shared" si="0"/>
        <v>1</v>
      </c>
      <c r="Z7">
        <f>IF(Y7,ROWS($R$2:AB7),"")</f>
        <v>6</v>
      </c>
      <c r="AA7">
        <f>IFERROR(SMALL($Z$3:$Z$178,ROWS($R$2:AB7)),"")</f>
        <v>7</v>
      </c>
    </row>
    <row r="8" spans="1:27" x14ac:dyDescent="0.25">
      <c r="A8" s="28">
        <v>23</v>
      </c>
      <c r="B8" s="5" t="s">
        <v>0</v>
      </c>
      <c r="C8" s="4" t="s">
        <v>10</v>
      </c>
      <c r="D8" s="4">
        <v>36</v>
      </c>
      <c r="E8" s="4" t="s">
        <v>68</v>
      </c>
      <c r="F8" s="4">
        <v>3</v>
      </c>
      <c r="G8" s="4" t="s">
        <v>72</v>
      </c>
      <c r="H8" s="4">
        <v>45</v>
      </c>
      <c r="I8" s="4">
        <v>6</v>
      </c>
      <c r="J8" s="4">
        <v>48</v>
      </c>
      <c r="K8" s="2">
        <v>2160</v>
      </c>
      <c r="L8" s="4" t="s">
        <v>8</v>
      </c>
      <c r="M8" s="4" t="s">
        <v>3</v>
      </c>
      <c r="N8" s="4" t="s">
        <v>4</v>
      </c>
      <c r="O8" s="1" t="s">
        <v>5</v>
      </c>
      <c r="P8" s="37" t="s">
        <v>158</v>
      </c>
      <c r="R8" t="b">
        <f>IF('plan de palette'!$B$7="",TRUE,'plan de palette'!$B$7=Tableau1[Dimensions étui ext (Lxlxh)])</f>
        <v>1</v>
      </c>
      <c r="S8" t="b">
        <f>IF('plan de palette'!$B$8="",TRUE,'plan de palette'!$B$8=Tableau1[Nb de fioles])</f>
        <v>1</v>
      </c>
      <c r="T8" t="b">
        <f>IF('plan de palette'!$B$9="",TRUE,'plan de palette'!$B$9=Tableau1[Boites / caisse])</f>
        <v>1</v>
      </c>
      <c r="U8" t="b">
        <f>IF('plan de palette'!$E$7="",TRUE,'plan de palette'!$E$7=Tableau1[Boites / palette])</f>
        <v>1</v>
      </c>
      <c r="V8" t="b">
        <f>IF('plan de palette'!$E$8="",TRUE,'plan de palette'!$E$8=Tableau1[Type de palette])</f>
        <v>1</v>
      </c>
      <c r="W8" t="b">
        <f>IF('plan de palette'!$E$9="",TRUE,'plan de palette'!$E$9=Tableau1[N° Plan])</f>
        <v>1</v>
      </c>
      <c r="X8" t="b">
        <f>IF(Tableau1[[#This Row],[Actif/inactif]]="actif",TRUE,FALSE)</f>
        <v>1</v>
      </c>
      <c r="Y8" t="b">
        <f t="shared" si="0"/>
        <v>1</v>
      </c>
      <c r="Z8">
        <f>IF(Y8,ROWS($R$2:AB8),"")</f>
        <v>7</v>
      </c>
      <c r="AA8">
        <f>IFERROR(SMALL($Z$3:$Z$178,ROWS($R$2:AB8)),"")</f>
        <v>8</v>
      </c>
    </row>
    <row r="9" spans="1:27" x14ac:dyDescent="0.25">
      <c r="A9" s="28">
        <v>48</v>
      </c>
      <c r="B9" s="4" t="s">
        <v>13</v>
      </c>
      <c r="C9" s="4" t="s">
        <v>14</v>
      </c>
      <c r="D9" s="4">
        <v>20</v>
      </c>
      <c r="E9" s="4" t="s">
        <v>73</v>
      </c>
      <c r="F9" s="4">
        <v>2</v>
      </c>
      <c r="G9" s="4" t="s">
        <v>74</v>
      </c>
      <c r="H9" s="4">
        <v>54</v>
      </c>
      <c r="I9" s="4">
        <v>4</v>
      </c>
      <c r="J9" s="4">
        <v>24</v>
      </c>
      <c r="K9" s="2">
        <v>1296</v>
      </c>
      <c r="L9" s="4" t="s">
        <v>8</v>
      </c>
      <c r="M9" s="4" t="s">
        <v>15</v>
      </c>
      <c r="N9" s="4" t="s">
        <v>4</v>
      </c>
      <c r="O9" s="1" t="s">
        <v>5</v>
      </c>
      <c r="P9" s="37" t="s">
        <v>158</v>
      </c>
      <c r="R9" t="b">
        <f>IF('plan de palette'!$B$7="",TRUE,'plan de palette'!$B$7=Tableau1[Dimensions étui ext (Lxlxh)])</f>
        <v>1</v>
      </c>
      <c r="S9" t="b">
        <f>IF('plan de palette'!$B$8="",TRUE,'plan de palette'!$B$8=Tableau1[Nb de fioles])</f>
        <v>1</v>
      </c>
      <c r="T9" t="b">
        <f>IF('plan de palette'!$B$9="",TRUE,'plan de palette'!$B$9=Tableau1[Boites / caisse])</f>
        <v>1</v>
      </c>
      <c r="U9" t="b">
        <f>IF('plan de palette'!$E$7="",TRUE,'plan de palette'!$E$7=Tableau1[Boites / palette])</f>
        <v>1</v>
      </c>
      <c r="V9" t="b">
        <f>IF('plan de palette'!$E$8="",TRUE,'plan de palette'!$E$8=Tableau1[Type de palette])</f>
        <v>1</v>
      </c>
      <c r="W9" t="b">
        <f>IF('plan de palette'!$E$9="",TRUE,'plan de palette'!$E$9=Tableau1[N° Plan])</f>
        <v>1</v>
      </c>
      <c r="X9" t="b">
        <f>IF(Tableau1[[#This Row],[Actif/inactif]]="actif",TRUE,FALSE)</f>
        <v>1</v>
      </c>
      <c r="Y9" t="b">
        <f t="shared" si="0"/>
        <v>1</v>
      </c>
      <c r="Z9">
        <f>IF(Y9,ROWS($R$2:AB9),"")</f>
        <v>8</v>
      </c>
      <c r="AA9">
        <f>IFERROR(SMALL($Z$3:$Z$178,ROWS($R$2:AB9)),"")</f>
        <v>9</v>
      </c>
    </row>
    <row r="10" spans="1:27" x14ac:dyDescent="0.25">
      <c r="A10" s="28">
        <v>51</v>
      </c>
      <c r="B10" s="4" t="s">
        <v>16</v>
      </c>
      <c r="C10" s="4" t="s">
        <v>14</v>
      </c>
      <c r="D10" s="4">
        <v>20</v>
      </c>
      <c r="E10" s="4" t="s">
        <v>75</v>
      </c>
      <c r="F10" s="4">
        <v>2</v>
      </c>
      <c r="G10" s="4" t="s">
        <v>74</v>
      </c>
      <c r="H10" s="4">
        <v>54</v>
      </c>
      <c r="I10" s="4">
        <v>5</v>
      </c>
      <c r="J10" s="4">
        <v>30</v>
      </c>
      <c r="K10" s="2">
        <v>1620</v>
      </c>
      <c r="L10" s="4" t="s">
        <v>8</v>
      </c>
      <c r="M10" s="4" t="s">
        <v>3</v>
      </c>
      <c r="N10" s="4" t="s">
        <v>4</v>
      </c>
      <c r="O10" s="1" t="s">
        <v>5</v>
      </c>
      <c r="P10" s="37" t="s">
        <v>158</v>
      </c>
      <c r="R10" t="b">
        <f>IF('plan de palette'!$B$7="",TRUE,'plan de palette'!$B$7=Tableau1[Dimensions étui ext (Lxlxh)])</f>
        <v>1</v>
      </c>
      <c r="S10" t="b">
        <f>IF('plan de palette'!$B$8="",TRUE,'plan de palette'!$B$8=Tableau1[Nb de fioles])</f>
        <v>1</v>
      </c>
      <c r="T10" t="b">
        <f>IF('plan de palette'!$B$9="",TRUE,'plan de palette'!$B$9=Tableau1[Boites / caisse])</f>
        <v>1</v>
      </c>
      <c r="U10" t="b">
        <f>IF('plan de palette'!$E$7="",TRUE,'plan de palette'!$E$7=Tableau1[Boites / palette])</f>
        <v>1</v>
      </c>
      <c r="V10" t="b">
        <f>IF('plan de palette'!$E$8="",TRUE,'plan de palette'!$E$8=Tableau1[Type de palette])</f>
        <v>1</v>
      </c>
      <c r="W10" t="b">
        <f>IF('plan de palette'!$E$9="",TRUE,'plan de palette'!$E$9=Tableau1[N° Plan])</f>
        <v>1</v>
      </c>
      <c r="X10" t="b">
        <f>IF(Tableau1[[#This Row],[Actif/inactif]]="actif",TRUE,FALSE)</f>
        <v>1</v>
      </c>
      <c r="Y10" t="b">
        <f t="shared" si="0"/>
        <v>1</v>
      </c>
      <c r="Z10">
        <f>IF(Y10,ROWS($R$2:AB10),"")</f>
        <v>9</v>
      </c>
      <c r="AA10">
        <f>IFERROR(SMALL($Z$3:$Z$178,ROWS($R$2:AB10)),"")</f>
        <v>10</v>
      </c>
    </row>
    <row r="11" spans="1:27" x14ac:dyDescent="0.25">
      <c r="A11" s="28">
        <v>53</v>
      </c>
      <c r="B11" s="4" t="s">
        <v>13</v>
      </c>
      <c r="C11" s="4" t="s">
        <v>14</v>
      </c>
      <c r="D11" s="4">
        <v>50</v>
      </c>
      <c r="E11" s="4" t="s">
        <v>75</v>
      </c>
      <c r="F11" s="4">
        <v>5</v>
      </c>
      <c r="G11" s="4" t="s">
        <v>76</v>
      </c>
      <c r="H11" s="4">
        <v>24</v>
      </c>
      <c r="I11" s="4">
        <v>5</v>
      </c>
      <c r="J11" s="4">
        <v>30</v>
      </c>
      <c r="K11" s="2">
        <v>720</v>
      </c>
      <c r="L11" s="4" t="s">
        <v>2</v>
      </c>
      <c r="M11" s="4" t="s">
        <v>3</v>
      </c>
      <c r="N11" s="4" t="s">
        <v>4</v>
      </c>
      <c r="O11" s="1" t="s">
        <v>5</v>
      </c>
      <c r="P11" s="37" t="s">
        <v>158</v>
      </c>
      <c r="R11" t="b">
        <f>IF('plan de palette'!$B$7="",TRUE,'plan de palette'!$B$7=Tableau1[Dimensions étui ext (Lxlxh)])</f>
        <v>1</v>
      </c>
      <c r="S11" t="b">
        <f>IF('plan de palette'!$B$8="",TRUE,'plan de palette'!$B$8=Tableau1[Nb de fioles])</f>
        <v>1</v>
      </c>
      <c r="T11" t="b">
        <f>IF('plan de palette'!$B$9="",TRUE,'plan de palette'!$B$9=Tableau1[Boites / caisse])</f>
        <v>1</v>
      </c>
      <c r="U11" t="b">
        <f>IF('plan de palette'!$E$7="",TRUE,'plan de palette'!$E$7=Tableau1[Boites / palette])</f>
        <v>1</v>
      </c>
      <c r="V11" t="b">
        <f>IF('plan de palette'!$E$8="",TRUE,'plan de palette'!$E$8=Tableau1[Type de palette])</f>
        <v>1</v>
      </c>
      <c r="W11" t="b">
        <f>IF('plan de palette'!$E$9="",TRUE,'plan de palette'!$E$9=Tableau1[N° Plan])</f>
        <v>1</v>
      </c>
      <c r="X11" t="b">
        <f>IF(Tableau1[[#This Row],[Actif/inactif]]="actif",TRUE,FALSE)</f>
        <v>1</v>
      </c>
      <c r="Y11" t="b">
        <f t="shared" si="0"/>
        <v>1</v>
      </c>
      <c r="Z11">
        <f>IF(Y11,ROWS($R$2:AB11),"")</f>
        <v>10</v>
      </c>
      <c r="AA11">
        <f>IFERROR(SMALL($Z$3:$Z$178,ROWS($R$2:AB11)),"")</f>
        <v>11</v>
      </c>
    </row>
    <row r="12" spans="1:27" x14ac:dyDescent="0.25">
      <c r="A12" s="28">
        <v>60</v>
      </c>
      <c r="B12" s="4" t="s">
        <v>17</v>
      </c>
      <c r="C12" s="4" t="s">
        <v>18</v>
      </c>
      <c r="D12" s="4">
        <v>20</v>
      </c>
      <c r="E12" s="4" t="s">
        <v>77</v>
      </c>
      <c r="F12" s="4">
        <v>2</v>
      </c>
      <c r="G12" s="4" t="s">
        <v>78</v>
      </c>
      <c r="H12" s="4">
        <v>52</v>
      </c>
      <c r="I12" s="4">
        <v>6</v>
      </c>
      <c r="J12" s="4">
        <v>54</v>
      </c>
      <c r="K12" s="2">
        <v>2808</v>
      </c>
      <c r="L12" s="4" t="s">
        <v>2</v>
      </c>
      <c r="M12" s="4" t="s">
        <v>3</v>
      </c>
      <c r="N12" s="4" t="s">
        <v>9</v>
      </c>
      <c r="O12" s="1" t="s">
        <v>5</v>
      </c>
      <c r="P12" s="37" t="s">
        <v>158</v>
      </c>
      <c r="R12" t="b">
        <f>IF('plan de palette'!$B$7="",TRUE,'plan de palette'!$B$7=Tableau1[Dimensions étui ext (Lxlxh)])</f>
        <v>1</v>
      </c>
      <c r="S12" t="b">
        <f>IF('plan de palette'!$B$8="",TRUE,'plan de palette'!$B$8=Tableau1[Nb de fioles])</f>
        <v>1</v>
      </c>
      <c r="T12" t="b">
        <f>IF('plan de palette'!$B$9="",TRUE,'plan de palette'!$B$9=Tableau1[Boites / caisse])</f>
        <v>1</v>
      </c>
      <c r="U12" t="b">
        <f>IF('plan de palette'!$E$7="",TRUE,'plan de palette'!$E$7=Tableau1[Boites / palette])</f>
        <v>1</v>
      </c>
      <c r="V12" t="b">
        <f>IF('plan de palette'!$E$8="",TRUE,'plan de palette'!$E$8=Tableau1[Type de palette])</f>
        <v>1</v>
      </c>
      <c r="W12" t="b">
        <f>IF('plan de palette'!$E$9="",TRUE,'plan de palette'!$E$9=Tableau1[N° Plan])</f>
        <v>1</v>
      </c>
      <c r="X12" t="b">
        <f>IF(Tableau1[[#This Row],[Actif/inactif]]="actif",TRUE,FALSE)</f>
        <v>1</v>
      </c>
      <c r="Y12" t="b">
        <f t="shared" si="0"/>
        <v>1</v>
      </c>
      <c r="Z12">
        <f>IF(Y12,ROWS($R$2:AB12),"")</f>
        <v>11</v>
      </c>
      <c r="AA12">
        <f>IFERROR(SMALL($Z$3:$Z$178,ROWS($R$2:AB12)),"")</f>
        <v>12</v>
      </c>
    </row>
    <row r="13" spans="1:27" x14ac:dyDescent="0.25">
      <c r="A13" s="28">
        <v>61</v>
      </c>
      <c r="B13" s="4" t="s">
        <v>13</v>
      </c>
      <c r="C13" s="4" t="s">
        <v>14</v>
      </c>
      <c r="D13" s="4">
        <v>50</v>
      </c>
      <c r="E13" s="4" t="s">
        <v>75</v>
      </c>
      <c r="F13" s="4">
        <v>5</v>
      </c>
      <c r="G13" s="4" t="s">
        <v>76</v>
      </c>
      <c r="H13" s="4">
        <v>24</v>
      </c>
      <c r="I13" s="4">
        <v>4</v>
      </c>
      <c r="J13" s="4">
        <v>24</v>
      </c>
      <c r="K13" s="2">
        <v>576</v>
      </c>
      <c r="L13" s="4" t="s">
        <v>8</v>
      </c>
      <c r="M13" s="4" t="s">
        <v>15</v>
      </c>
      <c r="N13" s="4" t="s">
        <v>4</v>
      </c>
      <c r="O13" s="1" t="s">
        <v>5</v>
      </c>
      <c r="P13" s="37" t="s">
        <v>158</v>
      </c>
      <c r="R13" t="b">
        <f>IF('plan de palette'!$B$7="",TRUE,'plan de palette'!$B$7=Tableau1[Dimensions étui ext (Lxlxh)])</f>
        <v>1</v>
      </c>
      <c r="S13" t="b">
        <f>IF('plan de palette'!$B$8="",TRUE,'plan de palette'!$B$8=Tableau1[Nb de fioles])</f>
        <v>1</v>
      </c>
      <c r="T13" t="b">
        <f>IF('plan de palette'!$B$9="",TRUE,'plan de palette'!$B$9=Tableau1[Boites / caisse])</f>
        <v>1</v>
      </c>
      <c r="U13" t="b">
        <f>IF('plan de palette'!$E$7="",TRUE,'plan de palette'!$E$7=Tableau1[Boites / palette])</f>
        <v>1</v>
      </c>
      <c r="V13" t="b">
        <f>IF('plan de palette'!$E$8="",TRUE,'plan de palette'!$E$8=Tableau1[Type de palette])</f>
        <v>1</v>
      </c>
      <c r="W13" t="b">
        <f>IF('plan de palette'!$E$9="",TRUE,'plan de palette'!$E$9=Tableau1[N° Plan])</f>
        <v>1</v>
      </c>
      <c r="X13" t="b">
        <f>IF(Tableau1[[#This Row],[Actif/inactif]]="actif",TRUE,FALSE)</f>
        <v>1</v>
      </c>
      <c r="Y13" t="b">
        <f t="shared" si="0"/>
        <v>1</v>
      </c>
      <c r="Z13">
        <f>IF(Y13,ROWS($R$2:AB13),"")</f>
        <v>12</v>
      </c>
      <c r="AA13">
        <f>IFERROR(SMALL($Z$3:$Z$178,ROWS($R$2:AB13)),"")</f>
        <v>13</v>
      </c>
    </row>
    <row r="14" spans="1:27" x14ac:dyDescent="0.25">
      <c r="A14" s="28">
        <v>62</v>
      </c>
      <c r="B14" s="4" t="s">
        <v>13</v>
      </c>
      <c r="C14" s="4" t="s">
        <v>14</v>
      </c>
      <c r="D14" s="4">
        <v>60</v>
      </c>
      <c r="E14" s="4" t="s">
        <v>73</v>
      </c>
      <c r="F14" s="4">
        <v>6</v>
      </c>
      <c r="G14" s="4" t="s">
        <v>79</v>
      </c>
      <c r="H14" s="4">
        <v>18</v>
      </c>
      <c r="I14" s="4">
        <v>4</v>
      </c>
      <c r="J14" s="4">
        <v>24</v>
      </c>
      <c r="K14" s="2">
        <v>432</v>
      </c>
      <c r="L14" s="4" t="s">
        <v>8</v>
      </c>
      <c r="M14" s="4" t="s">
        <v>15</v>
      </c>
      <c r="N14" s="4" t="s">
        <v>4</v>
      </c>
      <c r="O14" s="1" t="s">
        <v>5</v>
      </c>
      <c r="P14" s="37" t="s">
        <v>158</v>
      </c>
      <c r="R14" t="b">
        <f>IF('plan de palette'!$B$7="",TRUE,'plan de palette'!$B$7=Tableau1[Dimensions étui ext (Lxlxh)])</f>
        <v>1</v>
      </c>
      <c r="S14" t="b">
        <f>IF('plan de palette'!$B$8="",TRUE,'plan de palette'!$B$8=Tableau1[Nb de fioles])</f>
        <v>1</v>
      </c>
      <c r="T14" t="b">
        <f>IF('plan de palette'!$B$9="",TRUE,'plan de palette'!$B$9=Tableau1[Boites / caisse])</f>
        <v>1</v>
      </c>
      <c r="U14" t="b">
        <f>IF('plan de palette'!$E$7="",TRUE,'plan de palette'!$E$7=Tableau1[Boites / palette])</f>
        <v>1</v>
      </c>
      <c r="V14" t="b">
        <f>IF('plan de palette'!$E$8="",TRUE,'plan de palette'!$E$8=Tableau1[Type de palette])</f>
        <v>1</v>
      </c>
      <c r="W14" t="b">
        <f>IF('plan de palette'!$E$9="",TRUE,'plan de palette'!$E$9=Tableau1[N° Plan])</f>
        <v>1</v>
      </c>
      <c r="X14" t="b">
        <f>IF(Tableau1[[#This Row],[Actif/inactif]]="actif",TRUE,FALSE)</f>
        <v>1</v>
      </c>
      <c r="Y14" t="b">
        <f t="shared" si="0"/>
        <v>1</v>
      </c>
      <c r="Z14">
        <f>IF(Y14,ROWS($R$2:AB14),"")</f>
        <v>13</v>
      </c>
      <c r="AA14">
        <f>IFERROR(SMALL($Z$3:$Z$178,ROWS($R$2:AB14)),"")</f>
        <v>14</v>
      </c>
    </row>
    <row r="15" spans="1:27" x14ac:dyDescent="0.25">
      <c r="A15" s="28">
        <v>63</v>
      </c>
      <c r="B15" s="4" t="s">
        <v>13</v>
      </c>
      <c r="C15" s="4" t="s">
        <v>14</v>
      </c>
      <c r="D15" s="4">
        <v>60</v>
      </c>
      <c r="E15" s="4" t="s">
        <v>75</v>
      </c>
      <c r="F15" s="4">
        <v>6</v>
      </c>
      <c r="G15" s="4" t="s">
        <v>79</v>
      </c>
      <c r="H15" s="4">
        <v>18</v>
      </c>
      <c r="I15" s="4">
        <v>4</v>
      </c>
      <c r="J15" s="4">
        <v>24</v>
      </c>
      <c r="K15" s="2">
        <v>432</v>
      </c>
      <c r="L15" s="4" t="s">
        <v>8</v>
      </c>
      <c r="M15" s="4" t="s">
        <v>15</v>
      </c>
      <c r="N15" s="4" t="s">
        <v>4</v>
      </c>
      <c r="O15" s="1" t="s">
        <v>5</v>
      </c>
      <c r="P15" s="37" t="s">
        <v>158</v>
      </c>
      <c r="R15" t="b">
        <f>IF('plan de palette'!$B$7="",TRUE,'plan de palette'!$B$7=Tableau1[Dimensions étui ext (Lxlxh)])</f>
        <v>1</v>
      </c>
      <c r="S15" t="b">
        <f>IF('plan de palette'!$B$8="",TRUE,'plan de palette'!$B$8=Tableau1[Nb de fioles])</f>
        <v>1</v>
      </c>
      <c r="T15" t="b">
        <f>IF('plan de palette'!$B$9="",TRUE,'plan de palette'!$B$9=Tableau1[Boites / caisse])</f>
        <v>1</v>
      </c>
      <c r="U15" t="b">
        <f>IF('plan de palette'!$E$7="",TRUE,'plan de palette'!$E$7=Tableau1[Boites / palette])</f>
        <v>1</v>
      </c>
      <c r="V15" t="b">
        <f>IF('plan de palette'!$E$8="",TRUE,'plan de palette'!$E$8=Tableau1[Type de palette])</f>
        <v>1</v>
      </c>
      <c r="W15" t="b">
        <f>IF('plan de palette'!$E$9="",TRUE,'plan de palette'!$E$9=Tableau1[N° Plan])</f>
        <v>1</v>
      </c>
      <c r="X15" t="b">
        <f>IF(Tableau1[[#This Row],[Actif/inactif]]="actif",TRUE,FALSE)</f>
        <v>1</v>
      </c>
      <c r="Y15" t="b">
        <f t="shared" si="0"/>
        <v>1</v>
      </c>
      <c r="Z15">
        <f>IF(Y15,ROWS($R$2:AB15),"")</f>
        <v>14</v>
      </c>
      <c r="AA15">
        <f>IFERROR(SMALL($Z$3:$Z$178,ROWS($R$2:AB15)),"")</f>
        <v>15</v>
      </c>
    </row>
    <row r="16" spans="1:27" x14ac:dyDescent="0.25">
      <c r="A16" s="28">
        <v>65</v>
      </c>
      <c r="B16" s="4" t="s">
        <v>13</v>
      </c>
      <c r="C16" s="4" t="s">
        <v>14</v>
      </c>
      <c r="D16" s="4">
        <v>10</v>
      </c>
      <c r="E16" s="4" t="s">
        <v>77</v>
      </c>
      <c r="F16" s="4">
        <v>1</v>
      </c>
      <c r="G16" s="4" t="s">
        <v>80</v>
      </c>
      <c r="H16" s="4">
        <v>84</v>
      </c>
      <c r="I16" s="4">
        <v>4</v>
      </c>
      <c r="J16" s="4">
        <v>24</v>
      </c>
      <c r="K16" s="2">
        <v>2016</v>
      </c>
      <c r="L16" s="4" t="s">
        <v>8</v>
      </c>
      <c r="M16" s="4" t="s">
        <v>15</v>
      </c>
      <c r="N16" s="4" t="s">
        <v>4</v>
      </c>
      <c r="O16" s="1" t="s">
        <v>5</v>
      </c>
      <c r="P16" s="37" t="s">
        <v>158</v>
      </c>
      <c r="R16" t="b">
        <f>IF('plan de palette'!$B$7="",TRUE,'plan de palette'!$B$7=Tableau1[Dimensions étui ext (Lxlxh)])</f>
        <v>1</v>
      </c>
      <c r="S16" t="b">
        <f>IF('plan de palette'!$B$8="",TRUE,'plan de palette'!$B$8=Tableau1[Nb de fioles])</f>
        <v>1</v>
      </c>
      <c r="T16" t="b">
        <f>IF('plan de palette'!$B$9="",TRUE,'plan de palette'!$B$9=Tableau1[Boites / caisse])</f>
        <v>1</v>
      </c>
      <c r="U16" t="b">
        <f>IF('plan de palette'!$E$7="",TRUE,'plan de palette'!$E$7=Tableau1[Boites / palette])</f>
        <v>1</v>
      </c>
      <c r="V16" t="b">
        <f>IF('plan de palette'!$E$8="",TRUE,'plan de palette'!$E$8=Tableau1[Type de palette])</f>
        <v>1</v>
      </c>
      <c r="W16" t="b">
        <f>IF('plan de palette'!$E$9="",TRUE,'plan de palette'!$E$9=Tableau1[N° Plan])</f>
        <v>1</v>
      </c>
      <c r="X16" t="b">
        <f>IF(Tableau1[[#This Row],[Actif/inactif]]="actif",TRUE,FALSE)</f>
        <v>1</v>
      </c>
      <c r="Y16" t="b">
        <f t="shared" si="0"/>
        <v>1</v>
      </c>
      <c r="Z16">
        <f>IF(Y16,ROWS($R$2:AB16),"")</f>
        <v>15</v>
      </c>
      <c r="AA16">
        <f>IFERROR(SMALL($Z$3:$Z$178,ROWS($R$2:AB16)),"")</f>
        <v>16</v>
      </c>
    </row>
    <row r="17" spans="1:27" x14ac:dyDescent="0.25">
      <c r="A17" s="28">
        <v>66</v>
      </c>
      <c r="B17" s="4" t="s">
        <v>13</v>
      </c>
      <c r="C17" s="4" t="s">
        <v>14</v>
      </c>
      <c r="D17" s="4">
        <v>20</v>
      </c>
      <c r="E17" s="4" t="s">
        <v>77</v>
      </c>
      <c r="F17" s="4">
        <v>2</v>
      </c>
      <c r="G17" s="4" t="s">
        <v>74</v>
      </c>
      <c r="H17" s="4">
        <v>54</v>
      </c>
      <c r="I17" s="4">
        <v>4</v>
      </c>
      <c r="J17" s="4">
        <v>24</v>
      </c>
      <c r="K17" s="2">
        <v>1296</v>
      </c>
      <c r="L17" s="4" t="s">
        <v>8</v>
      </c>
      <c r="M17" s="4" t="s">
        <v>15</v>
      </c>
      <c r="N17" s="4" t="s">
        <v>4</v>
      </c>
      <c r="O17" s="1" t="s">
        <v>5</v>
      </c>
      <c r="P17" s="37" t="s">
        <v>158</v>
      </c>
      <c r="R17" t="b">
        <f>IF('plan de palette'!$B$7="",TRUE,'plan de palette'!$B$7=Tableau1[Dimensions étui ext (Lxlxh)])</f>
        <v>1</v>
      </c>
      <c r="S17" t="b">
        <f>IF('plan de palette'!$B$8="",TRUE,'plan de palette'!$B$8=Tableau1[Nb de fioles])</f>
        <v>1</v>
      </c>
      <c r="T17" t="b">
        <f>IF('plan de palette'!$B$9="",TRUE,'plan de palette'!$B$9=Tableau1[Boites / caisse])</f>
        <v>1</v>
      </c>
      <c r="U17" t="b">
        <f>IF('plan de palette'!$E$7="",TRUE,'plan de palette'!$E$7=Tableau1[Boites / palette])</f>
        <v>1</v>
      </c>
      <c r="V17" t="b">
        <f>IF('plan de palette'!$E$8="",TRUE,'plan de palette'!$E$8=Tableau1[Type de palette])</f>
        <v>1</v>
      </c>
      <c r="W17" t="b">
        <f>IF('plan de palette'!$E$9="",TRUE,'plan de palette'!$E$9=Tableau1[N° Plan])</f>
        <v>1</v>
      </c>
      <c r="X17" t="b">
        <f>IF(Tableau1[[#This Row],[Actif/inactif]]="actif",TRUE,FALSE)</f>
        <v>1</v>
      </c>
      <c r="Y17" t="b">
        <f t="shared" si="0"/>
        <v>1</v>
      </c>
      <c r="Z17">
        <f>IF(Y17,ROWS($R$2:AB17),"")</f>
        <v>16</v>
      </c>
      <c r="AA17">
        <f>IFERROR(SMALL($Z$3:$Z$178,ROWS($R$2:AB17)),"")</f>
        <v>17</v>
      </c>
    </row>
    <row r="18" spans="1:27" x14ac:dyDescent="0.25">
      <c r="A18" s="28">
        <v>67</v>
      </c>
      <c r="B18" s="4" t="s">
        <v>13</v>
      </c>
      <c r="C18" s="4" t="s">
        <v>14</v>
      </c>
      <c r="D18" s="4">
        <v>30</v>
      </c>
      <c r="E18" s="4" t="s">
        <v>73</v>
      </c>
      <c r="F18" s="4">
        <v>3</v>
      </c>
      <c r="G18" s="4" t="s">
        <v>81</v>
      </c>
      <c r="H18" s="4">
        <v>36</v>
      </c>
      <c r="I18" s="4">
        <v>4</v>
      </c>
      <c r="J18" s="4">
        <v>24</v>
      </c>
      <c r="K18" s="2">
        <v>864</v>
      </c>
      <c r="L18" s="4" t="s">
        <v>8</v>
      </c>
      <c r="M18" s="4" t="s">
        <v>15</v>
      </c>
      <c r="N18" s="4" t="s">
        <v>4</v>
      </c>
      <c r="O18" s="1" t="s">
        <v>5</v>
      </c>
      <c r="P18" s="37" t="s">
        <v>158</v>
      </c>
      <c r="R18" t="b">
        <f>IF('plan de palette'!$B$7="",TRUE,'plan de palette'!$B$7=Tableau1[Dimensions étui ext (Lxlxh)])</f>
        <v>1</v>
      </c>
      <c r="S18" t="b">
        <f>IF('plan de palette'!$B$8="",TRUE,'plan de palette'!$B$8=Tableau1[Nb de fioles])</f>
        <v>1</v>
      </c>
      <c r="T18" t="b">
        <f>IF('plan de palette'!$B$9="",TRUE,'plan de palette'!$B$9=Tableau1[Boites / caisse])</f>
        <v>1</v>
      </c>
      <c r="U18" t="b">
        <f>IF('plan de palette'!$E$7="",TRUE,'plan de palette'!$E$7=Tableau1[Boites / palette])</f>
        <v>1</v>
      </c>
      <c r="V18" t="b">
        <f>IF('plan de palette'!$E$8="",TRUE,'plan de palette'!$E$8=Tableau1[Type de palette])</f>
        <v>1</v>
      </c>
      <c r="W18" t="b">
        <f>IF('plan de palette'!$E$9="",TRUE,'plan de palette'!$E$9=Tableau1[N° Plan])</f>
        <v>1</v>
      </c>
      <c r="X18" t="b">
        <f>IF(Tableau1[[#This Row],[Actif/inactif]]="actif",TRUE,FALSE)</f>
        <v>1</v>
      </c>
      <c r="Y18" t="b">
        <f t="shared" si="0"/>
        <v>1</v>
      </c>
      <c r="Z18">
        <f>IF(Y18,ROWS($R$2:AB18),"")</f>
        <v>17</v>
      </c>
      <c r="AA18">
        <f>IFERROR(SMALL($Z$3:$Z$178,ROWS($R$2:AB18)),"")</f>
        <v>18</v>
      </c>
    </row>
    <row r="19" spans="1:27" x14ac:dyDescent="0.25">
      <c r="A19" s="28">
        <v>68</v>
      </c>
      <c r="B19" s="4" t="s">
        <v>13</v>
      </c>
      <c r="C19" s="4" t="s">
        <v>14</v>
      </c>
      <c r="D19" s="4">
        <v>60</v>
      </c>
      <c r="E19" s="4" t="s">
        <v>77</v>
      </c>
      <c r="F19" s="4">
        <v>6</v>
      </c>
      <c r="G19" s="4" t="s">
        <v>79</v>
      </c>
      <c r="H19" s="4">
        <v>18</v>
      </c>
      <c r="I19" s="4">
        <v>4</v>
      </c>
      <c r="J19" s="4">
        <v>24</v>
      </c>
      <c r="K19" s="2">
        <v>432</v>
      </c>
      <c r="L19" s="4" t="s">
        <v>8</v>
      </c>
      <c r="M19" s="4" t="s">
        <v>15</v>
      </c>
      <c r="N19" s="4" t="s">
        <v>4</v>
      </c>
      <c r="O19" s="1" t="s">
        <v>5</v>
      </c>
      <c r="P19" s="37" t="s">
        <v>158</v>
      </c>
      <c r="R19" t="b">
        <f>IF('plan de palette'!$B$7="",TRUE,'plan de palette'!$B$7=Tableau1[Dimensions étui ext (Lxlxh)])</f>
        <v>1</v>
      </c>
      <c r="S19" t="b">
        <f>IF('plan de palette'!$B$8="",TRUE,'plan de palette'!$B$8=Tableau1[Nb de fioles])</f>
        <v>1</v>
      </c>
      <c r="T19" t="b">
        <f>IF('plan de palette'!$B$9="",TRUE,'plan de palette'!$B$9=Tableau1[Boites / caisse])</f>
        <v>1</v>
      </c>
      <c r="U19" t="b">
        <f>IF('plan de palette'!$E$7="",TRUE,'plan de palette'!$E$7=Tableau1[Boites / palette])</f>
        <v>1</v>
      </c>
      <c r="V19" t="b">
        <f>IF('plan de palette'!$E$8="",TRUE,'plan de palette'!$E$8=Tableau1[Type de palette])</f>
        <v>1</v>
      </c>
      <c r="W19" t="b">
        <f>IF('plan de palette'!$E$9="",TRUE,'plan de palette'!$E$9=Tableau1[N° Plan])</f>
        <v>1</v>
      </c>
      <c r="X19" t="b">
        <f>IF(Tableau1[[#This Row],[Actif/inactif]]="actif",TRUE,FALSE)</f>
        <v>1</v>
      </c>
      <c r="Y19" t="b">
        <f t="shared" si="0"/>
        <v>1</v>
      </c>
      <c r="Z19">
        <f>IF(Y19,ROWS($R$2:AB19),"")</f>
        <v>18</v>
      </c>
      <c r="AA19">
        <f>IFERROR(SMALL($Z$3:$Z$178,ROWS($R$2:AB19)),"")</f>
        <v>19</v>
      </c>
    </row>
    <row r="20" spans="1:27" x14ac:dyDescent="0.25">
      <c r="A20" s="28">
        <v>73</v>
      </c>
      <c r="B20" s="4" t="s">
        <v>17</v>
      </c>
      <c r="C20" s="4" t="s">
        <v>10</v>
      </c>
      <c r="D20" s="4">
        <v>20</v>
      </c>
      <c r="E20" s="4" t="s">
        <v>73</v>
      </c>
      <c r="F20" s="4">
        <v>2</v>
      </c>
      <c r="G20" s="4" t="s">
        <v>72</v>
      </c>
      <c r="H20" s="4">
        <v>45</v>
      </c>
      <c r="I20" s="4">
        <v>5</v>
      </c>
      <c r="J20" s="4">
        <v>40</v>
      </c>
      <c r="K20" s="2">
        <v>1800</v>
      </c>
      <c r="L20" s="4" t="s">
        <v>8</v>
      </c>
      <c r="M20" s="4" t="s">
        <v>3</v>
      </c>
      <c r="N20" s="4" t="s">
        <v>4</v>
      </c>
      <c r="O20" s="1" t="s">
        <v>5</v>
      </c>
      <c r="P20" s="37" t="s">
        <v>158</v>
      </c>
      <c r="R20" t="b">
        <f>IF('plan de palette'!$B$7="",TRUE,'plan de palette'!$B$7=Tableau1[Dimensions étui ext (Lxlxh)])</f>
        <v>1</v>
      </c>
      <c r="S20" t="b">
        <f>IF('plan de palette'!$B$8="",TRUE,'plan de palette'!$B$8=Tableau1[Nb de fioles])</f>
        <v>1</v>
      </c>
      <c r="T20" t="b">
        <f>IF('plan de palette'!$B$9="",TRUE,'plan de palette'!$B$9=Tableau1[Boites / caisse])</f>
        <v>1</v>
      </c>
      <c r="U20" t="b">
        <f>IF('plan de palette'!$E$7="",TRUE,'plan de palette'!$E$7=Tableau1[Boites / palette])</f>
        <v>1</v>
      </c>
      <c r="V20" t="b">
        <f>IF('plan de palette'!$E$8="",TRUE,'plan de palette'!$E$8=Tableau1[Type de palette])</f>
        <v>1</v>
      </c>
      <c r="W20" t="b">
        <f>IF('plan de palette'!$E$9="",TRUE,'plan de palette'!$E$9=Tableau1[N° Plan])</f>
        <v>1</v>
      </c>
      <c r="X20" t="b">
        <f>IF(Tableau1[[#This Row],[Actif/inactif]]="actif",TRUE,FALSE)</f>
        <v>1</v>
      </c>
      <c r="Y20" t="b">
        <f t="shared" si="0"/>
        <v>1</v>
      </c>
      <c r="Z20">
        <f>IF(Y20,ROWS($R$2:AB20),"")</f>
        <v>19</v>
      </c>
      <c r="AA20">
        <f>IFERROR(SMALL($Z$3:$Z$178,ROWS($R$2:AB20)),"")</f>
        <v>20</v>
      </c>
    </row>
    <row r="21" spans="1:27" x14ac:dyDescent="0.25">
      <c r="A21" s="28">
        <v>74</v>
      </c>
      <c r="B21" s="4" t="s">
        <v>17</v>
      </c>
      <c r="C21" s="4" t="s">
        <v>10</v>
      </c>
      <c r="D21" s="4">
        <v>20</v>
      </c>
      <c r="E21" s="4" t="s">
        <v>75</v>
      </c>
      <c r="F21" s="4">
        <v>2</v>
      </c>
      <c r="G21" s="4" t="s">
        <v>72</v>
      </c>
      <c r="H21" s="4">
        <v>45</v>
      </c>
      <c r="I21" s="4">
        <v>5</v>
      </c>
      <c r="J21" s="4">
        <v>40</v>
      </c>
      <c r="K21" s="2">
        <v>1800</v>
      </c>
      <c r="L21" s="4" t="s">
        <v>8</v>
      </c>
      <c r="M21" s="4" t="s">
        <v>3</v>
      </c>
      <c r="N21" s="4" t="s">
        <v>4</v>
      </c>
      <c r="O21" s="1" t="s">
        <v>5</v>
      </c>
      <c r="P21" s="37" t="s">
        <v>158</v>
      </c>
      <c r="R21" t="b">
        <f>IF('plan de palette'!$B$7="",TRUE,'plan de palette'!$B$7=Tableau1[Dimensions étui ext (Lxlxh)])</f>
        <v>1</v>
      </c>
      <c r="S21" t="b">
        <f>IF('plan de palette'!$B$8="",TRUE,'plan de palette'!$B$8=Tableau1[Nb de fioles])</f>
        <v>1</v>
      </c>
      <c r="T21" t="b">
        <f>IF('plan de palette'!$B$9="",TRUE,'plan de palette'!$B$9=Tableau1[Boites / caisse])</f>
        <v>1</v>
      </c>
      <c r="U21" t="b">
        <f>IF('plan de palette'!$E$7="",TRUE,'plan de palette'!$E$7=Tableau1[Boites / palette])</f>
        <v>1</v>
      </c>
      <c r="V21" t="b">
        <f>IF('plan de palette'!$E$8="",TRUE,'plan de palette'!$E$8=Tableau1[Type de palette])</f>
        <v>1</v>
      </c>
      <c r="W21" t="b">
        <f>IF('plan de palette'!$E$9="",TRUE,'plan de palette'!$E$9=Tableau1[N° Plan])</f>
        <v>1</v>
      </c>
      <c r="X21" t="b">
        <f>IF(Tableau1[[#This Row],[Actif/inactif]]="actif",TRUE,FALSE)</f>
        <v>1</v>
      </c>
      <c r="Y21" t="b">
        <f t="shared" si="0"/>
        <v>1</v>
      </c>
      <c r="Z21">
        <f>IF(Y21,ROWS($R$2:AB21),"")</f>
        <v>20</v>
      </c>
      <c r="AA21">
        <f>IFERROR(SMALL($Z$3:$Z$178,ROWS($R$2:AB21)),"")</f>
        <v>21</v>
      </c>
    </row>
    <row r="22" spans="1:27" x14ac:dyDescent="0.25">
      <c r="A22" s="28">
        <v>80</v>
      </c>
      <c r="B22" s="4" t="s">
        <v>11</v>
      </c>
      <c r="C22" s="4" t="s">
        <v>19</v>
      </c>
      <c r="D22" s="4">
        <v>24</v>
      </c>
      <c r="E22" s="4" t="s">
        <v>82</v>
      </c>
      <c r="F22" s="4">
        <v>4</v>
      </c>
      <c r="G22" s="4" t="s">
        <v>83</v>
      </c>
      <c r="H22" s="4">
        <v>12</v>
      </c>
      <c r="I22" s="4">
        <v>5</v>
      </c>
      <c r="J22" s="4">
        <v>115</v>
      </c>
      <c r="K22" s="2">
        <v>1380</v>
      </c>
      <c r="L22" s="4" t="s">
        <v>2</v>
      </c>
      <c r="M22" s="4" t="s">
        <v>3</v>
      </c>
      <c r="N22" s="4" t="s">
        <v>9</v>
      </c>
      <c r="O22" s="1" t="s">
        <v>5</v>
      </c>
      <c r="P22" s="37" t="s">
        <v>158</v>
      </c>
      <c r="R22" t="b">
        <f>IF('plan de palette'!$B$7="",TRUE,'plan de palette'!$B$7=Tableau1[Dimensions étui ext (Lxlxh)])</f>
        <v>1</v>
      </c>
      <c r="S22" t="b">
        <f>IF('plan de palette'!$B$8="",TRUE,'plan de palette'!$B$8=Tableau1[Nb de fioles])</f>
        <v>1</v>
      </c>
      <c r="T22" t="b">
        <f>IF('plan de palette'!$B$9="",TRUE,'plan de palette'!$B$9=Tableau1[Boites / caisse])</f>
        <v>1</v>
      </c>
      <c r="U22" t="b">
        <f>IF('plan de palette'!$E$7="",TRUE,'plan de palette'!$E$7=Tableau1[Boites / palette])</f>
        <v>1</v>
      </c>
      <c r="V22" t="b">
        <f>IF('plan de palette'!$E$8="",TRUE,'plan de palette'!$E$8=Tableau1[Type de palette])</f>
        <v>1</v>
      </c>
      <c r="W22" t="b">
        <f>IF('plan de palette'!$E$9="",TRUE,'plan de palette'!$E$9=Tableau1[N° Plan])</f>
        <v>1</v>
      </c>
      <c r="X22" t="b">
        <f>IF(Tableau1[[#This Row],[Actif/inactif]]="actif",TRUE,FALSE)</f>
        <v>1</v>
      </c>
      <c r="Y22" t="b">
        <f t="shared" si="0"/>
        <v>1</v>
      </c>
      <c r="Z22">
        <f>IF(Y22,ROWS($R$2:AB22),"")</f>
        <v>21</v>
      </c>
      <c r="AA22">
        <f>IFERROR(SMALL($Z$3:$Z$178,ROWS($R$2:AB22)),"")</f>
        <v>22</v>
      </c>
    </row>
    <row r="23" spans="1:27" x14ac:dyDescent="0.25">
      <c r="A23" s="28">
        <v>82</v>
      </c>
      <c r="B23" s="4" t="s">
        <v>20</v>
      </c>
      <c r="C23" s="4" t="s">
        <v>14</v>
      </c>
      <c r="D23" s="4">
        <v>10</v>
      </c>
      <c r="E23" s="4" t="s">
        <v>84</v>
      </c>
      <c r="F23" s="4">
        <v>1</v>
      </c>
      <c r="G23" s="4" t="s">
        <v>146</v>
      </c>
      <c r="H23" s="4">
        <v>240</v>
      </c>
      <c r="I23" s="4">
        <v>5</v>
      </c>
      <c r="J23" s="4">
        <v>30</v>
      </c>
      <c r="K23" s="2">
        <v>7200</v>
      </c>
      <c r="L23" s="4" t="s">
        <v>8</v>
      </c>
      <c r="M23" s="4" t="s">
        <v>3</v>
      </c>
      <c r="N23" s="4" t="s">
        <v>4</v>
      </c>
      <c r="O23" s="1" t="s">
        <v>5</v>
      </c>
      <c r="P23" s="37" t="s">
        <v>158</v>
      </c>
      <c r="R23" t="b">
        <f>IF('plan de palette'!$B$7="",TRUE,'plan de palette'!$B$7=Tableau1[Dimensions étui ext (Lxlxh)])</f>
        <v>1</v>
      </c>
      <c r="S23" t="b">
        <f>IF('plan de palette'!$B$8="",TRUE,'plan de palette'!$B$8=Tableau1[Nb de fioles])</f>
        <v>1</v>
      </c>
      <c r="T23" t="b">
        <f>IF('plan de palette'!$B$9="",TRUE,'plan de palette'!$B$9=Tableau1[Boites / caisse])</f>
        <v>1</v>
      </c>
      <c r="U23" t="b">
        <f>IF('plan de palette'!$E$7="",TRUE,'plan de palette'!$E$7=Tableau1[Boites / palette])</f>
        <v>1</v>
      </c>
      <c r="V23" t="b">
        <f>IF('plan de palette'!$E$8="",TRUE,'plan de palette'!$E$8=Tableau1[Type de palette])</f>
        <v>1</v>
      </c>
      <c r="W23" t="b">
        <f>IF('plan de palette'!$E$9="",TRUE,'plan de palette'!$E$9=Tableau1[N° Plan])</f>
        <v>1</v>
      </c>
      <c r="X23" t="b">
        <f>IF(Tableau1[[#This Row],[Actif/inactif]]="actif",TRUE,FALSE)</f>
        <v>1</v>
      </c>
      <c r="Y23" t="b">
        <f t="shared" si="0"/>
        <v>1</v>
      </c>
      <c r="Z23">
        <f>IF(Y23,ROWS($R$2:AB23),"")</f>
        <v>22</v>
      </c>
      <c r="AA23">
        <f>IFERROR(SMALL($Z$3:$Z$178,ROWS($R$2:AB23)),"")</f>
        <v>23</v>
      </c>
    </row>
    <row r="24" spans="1:27" x14ac:dyDescent="0.25">
      <c r="A24" s="28">
        <v>83</v>
      </c>
      <c r="B24" s="4" t="s">
        <v>11</v>
      </c>
      <c r="C24" s="4" t="s">
        <v>21</v>
      </c>
      <c r="D24" s="4">
        <v>72</v>
      </c>
      <c r="E24" s="4" t="s">
        <v>82</v>
      </c>
      <c r="F24" s="4">
        <v>12</v>
      </c>
      <c r="G24" s="4" t="s">
        <v>85</v>
      </c>
      <c r="H24" s="4">
        <v>12</v>
      </c>
      <c r="I24" s="4">
        <v>4</v>
      </c>
      <c r="J24" s="4">
        <v>36</v>
      </c>
      <c r="K24" s="2">
        <v>432</v>
      </c>
      <c r="L24" s="4" t="s">
        <v>2</v>
      </c>
      <c r="M24" s="4" t="s">
        <v>3</v>
      </c>
      <c r="N24" s="4" t="s">
        <v>4</v>
      </c>
      <c r="O24" s="1" t="s">
        <v>5</v>
      </c>
      <c r="P24" s="37" t="s">
        <v>158</v>
      </c>
      <c r="R24" t="b">
        <f>IF('plan de palette'!$B$7="",TRUE,'plan de palette'!$B$7=Tableau1[Dimensions étui ext (Lxlxh)])</f>
        <v>1</v>
      </c>
      <c r="S24" t="b">
        <f>IF('plan de palette'!$B$8="",TRUE,'plan de palette'!$B$8=Tableau1[Nb de fioles])</f>
        <v>1</v>
      </c>
      <c r="T24" t="b">
        <f>IF('plan de palette'!$B$9="",TRUE,'plan de palette'!$B$9=Tableau1[Boites / caisse])</f>
        <v>1</v>
      </c>
      <c r="U24" t="b">
        <f>IF('plan de palette'!$E$7="",TRUE,'plan de palette'!$E$7=Tableau1[Boites / palette])</f>
        <v>1</v>
      </c>
      <c r="V24" t="b">
        <f>IF('plan de palette'!$E$8="",TRUE,'plan de palette'!$E$8=Tableau1[Type de palette])</f>
        <v>1</v>
      </c>
      <c r="W24" t="b">
        <f>IF('plan de palette'!$E$9="",TRUE,'plan de palette'!$E$9=Tableau1[N° Plan])</f>
        <v>1</v>
      </c>
      <c r="X24" t="b">
        <f>IF(Tableau1[[#This Row],[Actif/inactif]]="actif",TRUE,FALSE)</f>
        <v>1</v>
      </c>
      <c r="Y24" t="b">
        <f t="shared" si="0"/>
        <v>1</v>
      </c>
      <c r="Z24">
        <f>IF(Y24,ROWS($R$2:AB24),"")</f>
        <v>23</v>
      </c>
      <c r="AA24">
        <f>IFERROR(SMALL($Z$3:$Z$178,ROWS($R$2:AB24)),"")</f>
        <v>24</v>
      </c>
    </row>
    <row r="25" spans="1:27" x14ac:dyDescent="0.25">
      <c r="A25" s="28">
        <v>89</v>
      </c>
      <c r="B25" s="4" t="s">
        <v>13</v>
      </c>
      <c r="C25" s="4" t="s">
        <v>14</v>
      </c>
      <c r="D25" s="4">
        <v>30</v>
      </c>
      <c r="E25" s="4" t="s">
        <v>73</v>
      </c>
      <c r="F25" s="4">
        <v>3</v>
      </c>
      <c r="G25" s="4" t="s">
        <v>81</v>
      </c>
      <c r="H25" s="4">
        <v>36</v>
      </c>
      <c r="I25" s="4">
        <v>5</v>
      </c>
      <c r="J25" s="4">
        <v>30</v>
      </c>
      <c r="K25" s="2">
        <v>1080</v>
      </c>
      <c r="L25" s="4" t="s">
        <v>2</v>
      </c>
      <c r="M25" s="4" t="s">
        <v>3</v>
      </c>
      <c r="N25" s="4" t="s">
        <v>4</v>
      </c>
      <c r="O25" s="1" t="s">
        <v>5</v>
      </c>
      <c r="P25" s="37" t="s">
        <v>158</v>
      </c>
      <c r="R25" t="b">
        <f>IF('plan de palette'!$B$7="",TRUE,'plan de palette'!$B$7=Tableau1[Dimensions étui ext (Lxlxh)])</f>
        <v>1</v>
      </c>
      <c r="S25" t="b">
        <f>IF('plan de palette'!$B$8="",TRUE,'plan de palette'!$B$8=Tableau1[Nb de fioles])</f>
        <v>1</v>
      </c>
      <c r="T25" t="b">
        <f>IF('plan de palette'!$B$9="",TRUE,'plan de palette'!$B$9=Tableau1[Boites / caisse])</f>
        <v>1</v>
      </c>
      <c r="U25" t="b">
        <f>IF('plan de palette'!$E$7="",TRUE,'plan de palette'!$E$7=Tableau1[Boites / palette])</f>
        <v>1</v>
      </c>
      <c r="V25" t="b">
        <f>IF('plan de palette'!$E$8="",TRUE,'plan de palette'!$E$8=Tableau1[Type de palette])</f>
        <v>1</v>
      </c>
      <c r="W25" t="b">
        <f>IF('plan de palette'!$E$9="",TRUE,'plan de palette'!$E$9=Tableau1[N° Plan])</f>
        <v>1</v>
      </c>
      <c r="X25" t="b">
        <f>IF(Tableau1[[#This Row],[Actif/inactif]]="actif",TRUE,FALSE)</f>
        <v>1</v>
      </c>
      <c r="Y25" t="b">
        <f t="shared" si="0"/>
        <v>1</v>
      </c>
      <c r="Z25">
        <f>IF(Y25,ROWS($R$2:AB25),"")</f>
        <v>24</v>
      </c>
      <c r="AA25">
        <f>IFERROR(SMALL($Z$3:$Z$178,ROWS($R$2:AB25)),"")</f>
        <v>25</v>
      </c>
    </row>
    <row r="26" spans="1:27" x14ac:dyDescent="0.25">
      <c r="A26" s="28">
        <v>90</v>
      </c>
      <c r="B26" s="4" t="s">
        <v>17</v>
      </c>
      <c r="C26" s="4" t="s">
        <v>10</v>
      </c>
      <c r="D26" s="4">
        <v>30</v>
      </c>
      <c r="E26" s="4" t="s">
        <v>77</v>
      </c>
      <c r="F26" s="4">
        <v>3</v>
      </c>
      <c r="G26" s="4" t="s">
        <v>86</v>
      </c>
      <c r="H26" s="4">
        <v>30</v>
      </c>
      <c r="I26" s="4">
        <v>5</v>
      </c>
      <c r="J26" s="4">
        <v>40</v>
      </c>
      <c r="K26" s="2">
        <v>1200</v>
      </c>
      <c r="L26" s="4" t="s">
        <v>8</v>
      </c>
      <c r="M26" s="4" t="s">
        <v>3</v>
      </c>
      <c r="N26" s="4" t="s">
        <v>4</v>
      </c>
      <c r="O26" s="1" t="s">
        <v>5</v>
      </c>
      <c r="P26" s="37" t="s">
        <v>158</v>
      </c>
      <c r="R26" t="b">
        <f>IF('plan de palette'!$B$7="",TRUE,'plan de palette'!$B$7=Tableau1[Dimensions étui ext (Lxlxh)])</f>
        <v>1</v>
      </c>
      <c r="S26" t="b">
        <f>IF('plan de palette'!$B$8="",TRUE,'plan de palette'!$B$8=Tableau1[Nb de fioles])</f>
        <v>1</v>
      </c>
      <c r="T26" t="b">
        <f>IF('plan de palette'!$B$9="",TRUE,'plan de palette'!$B$9=Tableau1[Boites / caisse])</f>
        <v>1</v>
      </c>
      <c r="U26" t="b">
        <f>IF('plan de palette'!$E$7="",TRUE,'plan de palette'!$E$7=Tableau1[Boites / palette])</f>
        <v>1</v>
      </c>
      <c r="V26" t="b">
        <f>IF('plan de palette'!$E$8="",TRUE,'plan de palette'!$E$8=Tableau1[Type de palette])</f>
        <v>1</v>
      </c>
      <c r="W26" t="b">
        <f>IF('plan de palette'!$E$9="",TRUE,'plan de palette'!$E$9=Tableau1[N° Plan])</f>
        <v>1</v>
      </c>
      <c r="X26" t="b">
        <f>IF(Tableau1[[#This Row],[Actif/inactif]]="actif",TRUE,FALSE)</f>
        <v>1</v>
      </c>
      <c r="Y26" t="b">
        <f t="shared" si="0"/>
        <v>1</v>
      </c>
      <c r="Z26">
        <f>IF(Y26,ROWS($R$2:AB26),"")</f>
        <v>25</v>
      </c>
      <c r="AA26">
        <f>IFERROR(SMALL($Z$3:$Z$178,ROWS($R$2:AB26)),"")</f>
        <v>26</v>
      </c>
    </row>
    <row r="27" spans="1:27" x14ac:dyDescent="0.25">
      <c r="A27" s="28">
        <v>91</v>
      </c>
      <c r="B27" s="4" t="s">
        <v>6</v>
      </c>
      <c r="C27" s="4" t="s">
        <v>22</v>
      </c>
      <c r="D27" s="4">
        <v>30</v>
      </c>
      <c r="E27" s="4" t="s">
        <v>87</v>
      </c>
      <c r="F27" s="4">
        <v>6</v>
      </c>
      <c r="G27" s="4" t="s">
        <v>88</v>
      </c>
      <c r="H27" s="4">
        <v>16</v>
      </c>
      <c r="I27" s="4">
        <v>4</v>
      </c>
      <c r="J27" s="4">
        <v>28</v>
      </c>
      <c r="K27" s="2">
        <v>448</v>
      </c>
      <c r="L27" s="4" t="s">
        <v>8</v>
      </c>
      <c r="M27" s="4" t="s">
        <v>3</v>
      </c>
      <c r="N27" s="4" t="s">
        <v>4</v>
      </c>
      <c r="O27" s="1" t="s">
        <v>5</v>
      </c>
      <c r="P27" s="37" t="s">
        <v>158</v>
      </c>
      <c r="R27" t="b">
        <f>IF('plan de palette'!$B$7="",TRUE,'plan de palette'!$B$7=Tableau1[Dimensions étui ext (Lxlxh)])</f>
        <v>1</v>
      </c>
      <c r="S27" t="b">
        <f>IF('plan de palette'!$B$8="",TRUE,'plan de palette'!$B$8=Tableau1[Nb de fioles])</f>
        <v>1</v>
      </c>
      <c r="T27" t="b">
        <f>IF('plan de palette'!$B$9="",TRUE,'plan de palette'!$B$9=Tableau1[Boites / caisse])</f>
        <v>1</v>
      </c>
      <c r="U27" t="b">
        <f>IF('plan de palette'!$E$7="",TRUE,'plan de palette'!$E$7=Tableau1[Boites / palette])</f>
        <v>1</v>
      </c>
      <c r="V27" t="b">
        <f>IF('plan de palette'!$E$8="",TRUE,'plan de palette'!$E$8=Tableau1[Type de palette])</f>
        <v>1</v>
      </c>
      <c r="W27" t="b">
        <f>IF('plan de palette'!$E$9="",TRUE,'plan de palette'!$E$9=Tableau1[N° Plan])</f>
        <v>1</v>
      </c>
      <c r="X27" t="b">
        <f>IF(Tableau1[[#This Row],[Actif/inactif]]="actif",TRUE,FALSE)</f>
        <v>1</v>
      </c>
      <c r="Y27" t="b">
        <f t="shared" si="0"/>
        <v>1</v>
      </c>
      <c r="Z27">
        <f>IF(Y27,ROWS($R$2:AB27),"")</f>
        <v>26</v>
      </c>
      <c r="AA27">
        <f>IFERROR(SMALL($Z$3:$Z$178,ROWS($R$2:AB27)),"")</f>
        <v>27</v>
      </c>
    </row>
    <row r="28" spans="1:27" x14ac:dyDescent="0.25">
      <c r="A28" s="28">
        <v>92</v>
      </c>
      <c r="B28" s="4" t="s">
        <v>13</v>
      </c>
      <c r="C28" s="4" t="s">
        <v>14</v>
      </c>
      <c r="D28" s="4">
        <v>60</v>
      </c>
      <c r="E28" s="4" t="s">
        <v>77</v>
      </c>
      <c r="F28" s="4">
        <v>6</v>
      </c>
      <c r="G28" s="4" t="s">
        <v>79</v>
      </c>
      <c r="H28" s="4">
        <v>18</v>
      </c>
      <c r="I28" s="4">
        <v>5</v>
      </c>
      <c r="J28" s="4">
        <v>30</v>
      </c>
      <c r="K28" s="2">
        <v>540</v>
      </c>
      <c r="L28" s="4" t="s">
        <v>2</v>
      </c>
      <c r="M28" s="4" t="s">
        <v>3</v>
      </c>
      <c r="N28" s="4" t="s">
        <v>4</v>
      </c>
      <c r="O28" s="1" t="s">
        <v>5</v>
      </c>
      <c r="P28" s="37" t="s">
        <v>158</v>
      </c>
      <c r="R28" t="b">
        <f>IF('plan de palette'!$B$7="",TRUE,'plan de palette'!$B$7=Tableau1[Dimensions étui ext (Lxlxh)])</f>
        <v>1</v>
      </c>
      <c r="S28" t="b">
        <f>IF('plan de palette'!$B$8="",TRUE,'plan de palette'!$B$8=Tableau1[Nb de fioles])</f>
        <v>1</v>
      </c>
      <c r="T28" t="b">
        <f>IF('plan de palette'!$B$9="",TRUE,'plan de palette'!$B$9=Tableau1[Boites / caisse])</f>
        <v>1</v>
      </c>
      <c r="U28" t="b">
        <f>IF('plan de palette'!$E$7="",TRUE,'plan de palette'!$E$7=Tableau1[Boites / palette])</f>
        <v>1</v>
      </c>
      <c r="V28" t="b">
        <f>IF('plan de palette'!$E$8="",TRUE,'plan de palette'!$E$8=Tableau1[Type de palette])</f>
        <v>1</v>
      </c>
      <c r="W28" t="b">
        <f>IF('plan de palette'!$E$9="",TRUE,'plan de palette'!$E$9=Tableau1[N° Plan])</f>
        <v>1</v>
      </c>
      <c r="X28" t="b">
        <f>IF(Tableau1[[#This Row],[Actif/inactif]]="actif",TRUE,FALSE)</f>
        <v>1</v>
      </c>
      <c r="Y28" t="b">
        <f t="shared" si="0"/>
        <v>1</v>
      </c>
      <c r="Z28">
        <f>IF(Y28,ROWS($R$2:AB28),"")</f>
        <v>27</v>
      </c>
      <c r="AA28">
        <f>IFERROR(SMALL($Z$3:$Z$178,ROWS($R$2:AB28)),"")</f>
        <v>28</v>
      </c>
    </row>
    <row r="29" spans="1:27" x14ac:dyDescent="0.25">
      <c r="A29" s="28">
        <v>93</v>
      </c>
      <c r="B29" s="4" t="s">
        <v>13</v>
      </c>
      <c r="C29" s="4" t="s">
        <v>14</v>
      </c>
      <c r="D29" s="4">
        <v>10</v>
      </c>
      <c r="E29" s="4" t="s">
        <v>73</v>
      </c>
      <c r="F29" s="4">
        <v>1</v>
      </c>
      <c r="G29" s="4" t="s">
        <v>80</v>
      </c>
      <c r="H29" s="4">
        <v>84</v>
      </c>
      <c r="I29" s="4">
        <v>6</v>
      </c>
      <c r="J29" s="4">
        <v>36</v>
      </c>
      <c r="K29" s="2">
        <v>3024</v>
      </c>
      <c r="L29" s="4" t="s">
        <v>2</v>
      </c>
      <c r="M29" s="4" t="s">
        <v>3</v>
      </c>
      <c r="N29" s="4" t="s">
        <v>9</v>
      </c>
      <c r="O29" s="1" t="s">
        <v>5</v>
      </c>
      <c r="P29" s="37" t="s">
        <v>158</v>
      </c>
      <c r="R29" t="b">
        <f>IF('plan de palette'!$B$7="",TRUE,'plan de palette'!$B$7=Tableau1[Dimensions étui ext (Lxlxh)])</f>
        <v>1</v>
      </c>
      <c r="S29" t="b">
        <f>IF('plan de palette'!$B$8="",TRUE,'plan de palette'!$B$8=Tableau1[Nb de fioles])</f>
        <v>1</v>
      </c>
      <c r="T29" t="b">
        <f>IF('plan de palette'!$B$9="",TRUE,'plan de palette'!$B$9=Tableau1[Boites / caisse])</f>
        <v>1</v>
      </c>
      <c r="U29" t="b">
        <f>IF('plan de palette'!$E$7="",TRUE,'plan de palette'!$E$7=Tableau1[Boites / palette])</f>
        <v>1</v>
      </c>
      <c r="V29" t="b">
        <f>IF('plan de palette'!$E$8="",TRUE,'plan de palette'!$E$8=Tableau1[Type de palette])</f>
        <v>1</v>
      </c>
      <c r="W29" t="b">
        <f>IF('plan de palette'!$E$9="",TRUE,'plan de palette'!$E$9=Tableau1[N° Plan])</f>
        <v>1</v>
      </c>
      <c r="X29" t="b">
        <f>IF(Tableau1[[#This Row],[Actif/inactif]]="actif",TRUE,FALSE)</f>
        <v>1</v>
      </c>
      <c r="Y29" t="b">
        <f t="shared" si="0"/>
        <v>1</v>
      </c>
      <c r="Z29">
        <f>IF(Y29,ROWS($R$2:AB29),"")</f>
        <v>28</v>
      </c>
      <c r="AA29">
        <f>IFERROR(SMALL($Z$3:$Z$178,ROWS($R$2:AB29)),"")</f>
        <v>29</v>
      </c>
    </row>
    <row r="30" spans="1:27" x14ac:dyDescent="0.25">
      <c r="A30" s="28">
        <v>94</v>
      </c>
      <c r="B30" s="4" t="s">
        <v>24</v>
      </c>
      <c r="C30" s="4" t="s">
        <v>25</v>
      </c>
      <c r="D30" s="4">
        <v>40</v>
      </c>
      <c r="E30" s="4" t="s">
        <v>82</v>
      </c>
      <c r="F30" s="4">
        <v>4</v>
      </c>
      <c r="G30" s="4" t="s">
        <v>89</v>
      </c>
      <c r="H30" s="4">
        <v>12</v>
      </c>
      <c r="I30" s="4">
        <v>7</v>
      </c>
      <c r="J30" s="4">
        <v>105</v>
      </c>
      <c r="K30" s="2">
        <v>1260</v>
      </c>
      <c r="L30" s="4" t="s">
        <v>2</v>
      </c>
      <c r="M30" s="4" t="s">
        <v>3</v>
      </c>
      <c r="N30" s="4" t="s">
        <v>4</v>
      </c>
      <c r="O30" s="1" t="s">
        <v>5</v>
      </c>
      <c r="P30" s="37" t="s">
        <v>158</v>
      </c>
      <c r="R30" t="b">
        <f>IF('plan de palette'!$B$7="",TRUE,'plan de palette'!$B$7=Tableau1[Dimensions étui ext (Lxlxh)])</f>
        <v>1</v>
      </c>
      <c r="S30" t="b">
        <f>IF('plan de palette'!$B$8="",TRUE,'plan de palette'!$B$8=Tableau1[Nb de fioles])</f>
        <v>1</v>
      </c>
      <c r="T30" t="b">
        <f>IF('plan de palette'!$B$9="",TRUE,'plan de palette'!$B$9=Tableau1[Boites / caisse])</f>
        <v>1</v>
      </c>
      <c r="U30" t="b">
        <f>IF('plan de palette'!$E$7="",TRUE,'plan de palette'!$E$7=Tableau1[Boites / palette])</f>
        <v>1</v>
      </c>
      <c r="V30" t="b">
        <f>IF('plan de palette'!$E$8="",TRUE,'plan de palette'!$E$8=Tableau1[Type de palette])</f>
        <v>1</v>
      </c>
      <c r="W30" t="b">
        <f>IF('plan de palette'!$E$9="",TRUE,'plan de palette'!$E$9=Tableau1[N° Plan])</f>
        <v>1</v>
      </c>
      <c r="X30" t="b">
        <f>IF(Tableau1[[#This Row],[Actif/inactif]]="actif",TRUE,FALSE)</f>
        <v>1</v>
      </c>
      <c r="Y30" t="b">
        <f t="shared" si="0"/>
        <v>1</v>
      </c>
      <c r="Z30">
        <f>IF(Y30,ROWS($R$2:AB30),"")</f>
        <v>29</v>
      </c>
      <c r="AA30">
        <f>IFERROR(SMALL($Z$3:$Z$178,ROWS($R$2:AB30)),"")</f>
        <v>30</v>
      </c>
    </row>
    <row r="31" spans="1:27" x14ac:dyDescent="0.25">
      <c r="A31" s="28">
        <v>95</v>
      </c>
      <c r="B31" s="4" t="s">
        <v>24</v>
      </c>
      <c r="C31" s="4" t="s">
        <v>26</v>
      </c>
      <c r="D31" s="4">
        <v>20</v>
      </c>
      <c r="E31" s="4" t="s">
        <v>82</v>
      </c>
      <c r="F31" s="4">
        <v>2</v>
      </c>
      <c r="G31" s="4" t="s">
        <v>90</v>
      </c>
      <c r="H31" s="4">
        <v>42</v>
      </c>
      <c r="I31" s="4">
        <v>3</v>
      </c>
      <c r="J31" s="4">
        <v>45</v>
      </c>
      <c r="K31" s="2">
        <v>1890</v>
      </c>
      <c r="L31" s="4" t="s">
        <v>2</v>
      </c>
      <c r="M31" s="4" t="s">
        <v>3</v>
      </c>
      <c r="N31" s="4" t="s">
        <v>9</v>
      </c>
      <c r="O31" s="1" t="s">
        <v>5</v>
      </c>
      <c r="P31" s="37" t="s">
        <v>158</v>
      </c>
      <c r="R31" t="b">
        <f>IF('plan de palette'!$B$7="",TRUE,'plan de palette'!$B$7=Tableau1[Dimensions étui ext (Lxlxh)])</f>
        <v>1</v>
      </c>
      <c r="S31" t="b">
        <f>IF('plan de palette'!$B$8="",TRUE,'plan de palette'!$B$8=Tableau1[Nb de fioles])</f>
        <v>1</v>
      </c>
      <c r="T31" t="b">
        <f>IF('plan de palette'!$B$9="",TRUE,'plan de palette'!$B$9=Tableau1[Boites / caisse])</f>
        <v>1</v>
      </c>
      <c r="U31" t="b">
        <f>IF('plan de palette'!$E$7="",TRUE,'plan de palette'!$E$7=Tableau1[Boites / palette])</f>
        <v>1</v>
      </c>
      <c r="V31" t="b">
        <f>IF('plan de palette'!$E$8="",TRUE,'plan de palette'!$E$8=Tableau1[Type de palette])</f>
        <v>1</v>
      </c>
      <c r="W31" t="b">
        <f>IF('plan de palette'!$E$9="",TRUE,'plan de palette'!$E$9=Tableau1[N° Plan])</f>
        <v>1</v>
      </c>
      <c r="X31" t="b">
        <f>IF(Tableau1[[#This Row],[Actif/inactif]]="actif",TRUE,FALSE)</f>
        <v>1</v>
      </c>
      <c r="Y31" t="b">
        <f t="shared" si="0"/>
        <v>1</v>
      </c>
      <c r="Z31">
        <f>IF(Y31,ROWS($R$2:AB31),"")</f>
        <v>30</v>
      </c>
      <c r="AA31">
        <f>IFERROR(SMALL($Z$3:$Z$178,ROWS($R$2:AB31)),"")</f>
        <v>31</v>
      </c>
    </row>
    <row r="32" spans="1:27" x14ac:dyDescent="0.25">
      <c r="A32" s="28">
        <v>96</v>
      </c>
      <c r="B32" s="29" t="s">
        <v>24</v>
      </c>
      <c r="C32" s="4" t="s">
        <v>26</v>
      </c>
      <c r="D32" s="4">
        <v>20</v>
      </c>
      <c r="E32" s="4" t="s">
        <v>82</v>
      </c>
      <c r="F32" s="4">
        <v>2</v>
      </c>
      <c r="G32" s="4" t="s">
        <v>90</v>
      </c>
      <c r="H32" s="4">
        <v>42</v>
      </c>
      <c r="I32" s="4">
        <v>3</v>
      </c>
      <c r="J32" s="4">
        <v>45</v>
      </c>
      <c r="K32" s="2">
        <v>1890</v>
      </c>
      <c r="L32" s="4" t="s">
        <v>2</v>
      </c>
      <c r="M32" s="4" t="s">
        <v>3</v>
      </c>
      <c r="N32" s="4" t="s">
        <v>4</v>
      </c>
      <c r="O32" s="1" t="s">
        <v>5</v>
      </c>
      <c r="P32" s="37" t="s">
        <v>158</v>
      </c>
      <c r="R32" t="b">
        <f>IF('plan de palette'!$B$7="",TRUE,'plan de palette'!$B$7=Tableau1[Dimensions étui ext (Lxlxh)])</f>
        <v>1</v>
      </c>
      <c r="S32" t="b">
        <f>IF('plan de palette'!$B$8="",TRUE,'plan de palette'!$B$8=Tableau1[Nb de fioles])</f>
        <v>1</v>
      </c>
      <c r="T32" t="b">
        <f>IF('plan de palette'!$B$9="",TRUE,'plan de palette'!$B$9=Tableau1[Boites / caisse])</f>
        <v>1</v>
      </c>
      <c r="U32" t="b">
        <f>IF('plan de palette'!$E$7="",TRUE,'plan de palette'!$E$7=Tableau1[Boites / palette])</f>
        <v>1</v>
      </c>
      <c r="V32" t="b">
        <f>IF('plan de palette'!$E$8="",TRUE,'plan de palette'!$E$8=Tableau1[Type de palette])</f>
        <v>1</v>
      </c>
      <c r="W32" t="b">
        <f>IF('plan de palette'!$E$9="",TRUE,'plan de palette'!$E$9=Tableau1[N° Plan])</f>
        <v>1</v>
      </c>
      <c r="X32" t="b">
        <f>IF(Tableau1[[#This Row],[Actif/inactif]]="actif",TRUE,FALSE)</f>
        <v>1</v>
      </c>
      <c r="Y32" t="b">
        <f t="shared" si="0"/>
        <v>1</v>
      </c>
      <c r="Z32">
        <f>IF(Y32,ROWS($R$2:AB32),"")</f>
        <v>31</v>
      </c>
      <c r="AA32">
        <f>IFERROR(SMALL($Z$3:$Z$178,ROWS($R$2:AB32)),"")</f>
        <v>32</v>
      </c>
    </row>
    <row r="33" spans="1:27" x14ac:dyDescent="0.25">
      <c r="A33" s="28">
        <v>97</v>
      </c>
      <c r="B33" s="4" t="s">
        <v>24</v>
      </c>
      <c r="C33" s="4" t="s">
        <v>26</v>
      </c>
      <c r="D33" s="4">
        <v>20</v>
      </c>
      <c r="E33" s="4" t="s">
        <v>82</v>
      </c>
      <c r="F33" s="4">
        <v>2</v>
      </c>
      <c r="G33" s="4" t="s">
        <v>90</v>
      </c>
      <c r="H33" s="4">
        <v>42</v>
      </c>
      <c r="I33" s="4">
        <v>3</v>
      </c>
      <c r="J33" s="4">
        <v>42</v>
      </c>
      <c r="K33" s="2">
        <v>1764</v>
      </c>
      <c r="L33" s="4" t="s">
        <v>2</v>
      </c>
      <c r="M33" s="4" t="s">
        <v>3</v>
      </c>
      <c r="N33" s="4" t="s">
        <v>4</v>
      </c>
      <c r="O33" s="1" t="s">
        <v>5</v>
      </c>
      <c r="P33" s="37" t="s">
        <v>158</v>
      </c>
      <c r="R33" t="b">
        <f>IF('plan de palette'!$B$7="",TRUE,'plan de palette'!$B$7=Tableau1[Dimensions étui ext (Lxlxh)])</f>
        <v>1</v>
      </c>
      <c r="S33" t="b">
        <f>IF('plan de palette'!$B$8="",TRUE,'plan de palette'!$B$8=Tableau1[Nb de fioles])</f>
        <v>1</v>
      </c>
      <c r="T33" t="b">
        <f>IF('plan de palette'!$B$9="",TRUE,'plan de palette'!$B$9=Tableau1[Boites / caisse])</f>
        <v>1</v>
      </c>
      <c r="U33" t="b">
        <f>IF('plan de palette'!$E$7="",TRUE,'plan de palette'!$E$7=Tableau1[Boites / palette])</f>
        <v>1</v>
      </c>
      <c r="V33" t="b">
        <f>IF('plan de palette'!$E$8="",TRUE,'plan de palette'!$E$8=Tableau1[Type de palette])</f>
        <v>1</v>
      </c>
      <c r="W33" t="b">
        <f>IF('plan de palette'!$E$9="",TRUE,'plan de palette'!$E$9=Tableau1[N° Plan])</f>
        <v>1</v>
      </c>
      <c r="X33" t="b">
        <f>IF(Tableau1[[#This Row],[Actif/inactif]]="actif",TRUE,FALSE)</f>
        <v>1</v>
      </c>
      <c r="Y33" t="b">
        <f t="shared" si="0"/>
        <v>1</v>
      </c>
      <c r="Z33">
        <f>IF(Y33,ROWS($R$2:AB33),"")</f>
        <v>32</v>
      </c>
      <c r="AA33">
        <f>IFERROR(SMALL($Z$3:$Z$178,ROWS($R$2:AB33)),"")</f>
        <v>33</v>
      </c>
    </row>
    <row r="34" spans="1:27" x14ac:dyDescent="0.25">
      <c r="A34" s="28">
        <v>98</v>
      </c>
      <c r="B34" s="4" t="s">
        <v>24</v>
      </c>
      <c r="C34" s="4" t="s">
        <v>25</v>
      </c>
      <c r="D34" s="4">
        <v>20</v>
      </c>
      <c r="E34" s="4" t="s">
        <v>82</v>
      </c>
      <c r="F34" s="4">
        <v>2</v>
      </c>
      <c r="G34" s="4" t="s">
        <v>90</v>
      </c>
      <c r="H34" s="4">
        <v>21</v>
      </c>
      <c r="I34" s="4">
        <v>7</v>
      </c>
      <c r="J34" s="4">
        <v>105</v>
      </c>
      <c r="K34" s="2">
        <v>2205</v>
      </c>
      <c r="L34" s="4" t="s">
        <v>2</v>
      </c>
      <c r="M34" s="4" t="s">
        <v>3</v>
      </c>
      <c r="N34" s="4" t="s">
        <v>4</v>
      </c>
      <c r="O34" s="1" t="s">
        <v>5</v>
      </c>
      <c r="P34" s="37" t="s">
        <v>158</v>
      </c>
      <c r="R34" t="b">
        <f>IF('plan de palette'!$B$7="",TRUE,'plan de palette'!$B$7=Tableau1[Dimensions étui ext (Lxlxh)])</f>
        <v>1</v>
      </c>
      <c r="S34" t="b">
        <f>IF('plan de palette'!$B$8="",TRUE,'plan de palette'!$B$8=Tableau1[Nb de fioles])</f>
        <v>1</v>
      </c>
      <c r="T34" t="b">
        <f>IF('plan de palette'!$B$9="",TRUE,'plan de palette'!$B$9=Tableau1[Boites / caisse])</f>
        <v>1</v>
      </c>
      <c r="U34" t="b">
        <f>IF('plan de palette'!$E$7="",TRUE,'plan de palette'!$E$7=Tableau1[Boites / palette])</f>
        <v>1</v>
      </c>
      <c r="V34" t="b">
        <f>IF('plan de palette'!$E$8="",TRUE,'plan de palette'!$E$8=Tableau1[Type de palette])</f>
        <v>1</v>
      </c>
      <c r="W34" t="b">
        <f>IF('plan de palette'!$E$9="",TRUE,'plan de palette'!$E$9=Tableau1[N° Plan])</f>
        <v>1</v>
      </c>
      <c r="X34" t="b">
        <f>IF(Tableau1[[#This Row],[Actif/inactif]]="actif",TRUE,FALSE)</f>
        <v>1</v>
      </c>
      <c r="Y34" t="b">
        <f t="shared" si="0"/>
        <v>1</v>
      </c>
      <c r="Z34">
        <f>IF(Y34,ROWS($R$2:AB34),"")</f>
        <v>33</v>
      </c>
      <c r="AA34">
        <f>IFERROR(SMALL($Z$3:$Z$178,ROWS($R$2:AB34)),"")</f>
        <v>34</v>
      </c>
    </row>
    <row r="35" spans="1:27" x14ac:dyDescent="0.25">
      <c r="A35" s="28">
        <v>99</v>
      </c>
      <c r="B35" s="4" t="s">
        <v>24</v>
      </c>
      <c r="C35" s="4" t="s">
        <v>26</v>
      </c>
      <c r="D35" s="4">
        <v>10</v>
      </c>
      <c r="E35" s="4" t="s">
        <v>82</v>
      </c>
      <c r="F35" s="4">
        <v>1</v>
      </c>
      <c r="G35" s="4" t="s">
        <v>91</v>
      </c>
      <c r="H35" s="4">
        <v>78</v>
      </c>
      <c r="I35" s="4">
        <v>4</v>
      </c>
      <c r="J35" s="4">
        <v>60</v>
      </c>
      <c r="K35" s="2">
        <v>4680</v>
      </c>
      <c r="L35" s="4" t="s">
        <v>2</v>
      </c>
      <c r="M35" s="4" t="s">
        <v>3</v>
      </c>
      <c r="N35" s="4" t="s">
        <v>4</v>
      </c>
      <c r="O35" s="1" t="s">
        <v>5</v>
      </c>
      <c r="P35" s="37" t="s">
        <v>158</v>
      </c>
      <c r="R35" t="b">
        <f>IF('plan de palette'!$B$7="",TRUE,'plan de palette'!$B$7=Tableau1[Dimensions étui ext (Lxlxh)])</f>
        <v>1</v>
      </c>
      <c r="S35" t="b">
        <f>IF('plan de palette'!$B$8="",TRUE,'plan de palette'!$B$8=Tableau1[Nb de fioles])</f>
        <v>1</v>
      </c>
      <c r="T35" t="b">
        <f>IF('plan de palette'!$B$9="",TRUE,'plan de palette'!$B$9=Tableau1[Boites / caisse])</f>
        <v>1</v>
      </c>
      <c r="U35" t="b">
        <f>IF('plan de palette'!$E$7="",TRUE,'plan de palette'!$E$7=Tableau1[Boites / palette])</f>
        <v>1</v>
      </c>
      <c r="V35" t="b">
        <f>IF('plan de palette'!$E$8="",TRUE,'plan de palette'!$E$8=Tableau1[Type de palette])</f>
        <v>1</v>
      </c>
      <c r="W35" t="b">
        <f>IF('plan de palette'!$E$9="",TRUE,'plan de palette'!$E$9=Tableau1[N° Plan])</f>
        <v>1</v>
      </c>
      <c r="X35" t="b">
        <f>IF(Tableau1[[#This Row],[Actif/inactif]]="actif",TRUE,FALSE)</f>
        <v>1</v>
      </c>
      <c r="Y35" t="b">
        <f t="shared" si="0"/>
        <v>1</v>
      </c>
      <c r="Z35">
        <f>IF(Y35,ROWS($R$2:AB35),"")</f>
        <v>34</v>
      </c>
      <c r="AA35">
        <f>IFERROR(SMALL($Z$3:$Z$178,ROWS($R$2:AB35)),"")</f>
        <v>35</v>
      </c>
    </row>
    <row r="36" spans="1:27" x14ac:dyDescent="0.25">
      <c r="A36" s="28">
        <v>102</v>
      </c>
      <c r="B36" s="4" t="s">
        <v>24</v>
      </c>
      <c r="C36" s="4" t="s">
        <v>26</v>
      </c>
      <c r="D36" s="4">
        <v>40</v>
      </c>
      <c r="E36" s="4" t="s">
        <v>82</v>
      </c>
      <c r="F36" s="4">
        <v>4</v>
      </c>
      <c r="G36" s="4" t="s">
        <v>89</v>
      </c>
      <c r="H36" s="4">
        <v>24</v>
      </c>
      <c r="I36" s="4">
        <v>4</v>
      </c>
      <c r="J36" s="4">
        <v>60</v>
      </c>
      <c r="K36" s="2">
        <v>1440</v>
      </c>
      <c r="L36" s="4" t="s">
        <v>2</v>
      </c>
      <c r="M36" s="4" t="s">
        <v>3</v>
      </c>
      <c r="N36" s="4" t="s">
        <v>9</v>
      </c>
      <c r="O36" s="1" t="s">
        <v>5</v>
      </c>
      <c r="P36" s="37" t="s">
        <v>158</v>
      </c>
      <c r="R36" t="b">
        <f>IF('plan de palette'!$B$7="",TRUE,'plan de palette'!$B$7=Tableau1[Dimensions étui ext (Lxlxh)])</f>
        <v>1</v>
      </c>
      <c r="S36" t="b">
        <f>IF('plan de palette'!$B$8="",TRUE,'plan de palette'!$B$8=Tableau1[Nb de fioles])</f>
        <v>1</v>
      </c>
      <c r="T36" t="b">
        <f>IF('plan de palette'!$B$9="",TRUE,'plan de palette'!$B$9=Tableau1[Boites / caisse])</f>
        <v>1</v>
      </c>
      <c r="U36" t="b">
        <f>IF('plan de palette'!$E$7="",TRUE,'plan de palette'!$E$7=Tableau1[Boites / palette])</f>
        <v>1</v>
      </c>
      <c r="V36" t="b">
        <f>IF('plan de palette'!$E$8="",TRUE,'plan de palette'!$E$8=Tableau1[Type de palette])</f>
        <v>1</v>
      </c>
      <c r="W36" t="b">
        <f>IF('plan de palette'!$E$9="",TRUE,'plan de palette'!$E$9=Tableau1[N° Plan])</f>
        <v>1</v>
      </c>
      <c r="X36" t="b">
        <f>IF(Tableau1[[#This Row],[Actif/inactif]]="actif",TRUE,FALSE)</f>
        <v>1</v>
      </c>
      <c r="Y36" t="b">
        <f t="shared" si="0"/>
        <v>1</v>
      </c>
      <c r="Z36">
        <f>IF(Y36,ROWS($R$2:AB36),"")</f>
        <v>35</v>
      </c>
      <c r="AA36">
        <f>IFERROR(SMALL($Z$3:$Z$178,ROWS($R$2:AB36)),"")</f>
        <v>36</v>
      </c>
    </row>
    <row r="37" spans="1:27" x14ac:dyDescent="0.25">
      <c r="A37" s="28">
        <v>103</v>
      </c>
      <c r="B37" s="4" t="s">
        <v>24</v>
      </c>
      <c r="C37" s="4" t="s">
        <v>25</v>
      </c>
      <c r="D37" s="4">
        <v>5</v>
      </c>
      <c r="E37" s="4" t="s">
        <v>82</v>
      </c>
      <c r="F37" s="4">
        <v>1</v>
      </c>
      <c r="G37" s="4" t="s">
        <v>92</v>
      </c>
      <c r="H37" s="4">
        <v>78</v>
      </c>
      <c r="I37" s="4">
        <v>6</v>
      </c>
      <c r="J37" s="4">
        <v>90</v>
      </c>
      <c r="K37" s="2">
        <v>7020</v>
      </c>
      <c r="L37" s="4" t="s">
        <v>2</v>
      </c>
      <c r="M37" s="4" t="s">
        <v>3</v>
      </c>
      <c r="N37" s="4" t="s">
        <v>4</v>
      </c>
      <c r="O37" s="1" t="s">
        <v>5</v>
      </c>
      <c r="P37" s="37" t="s">
        <v>158</v>
      </c>
      <c r="R37" t="b">
        <f>IF('plan de palette'!$B$7="",TRUE,'plan de palette'!$B$7=Tableau1[Dimensions étui ext (Lxlxh)])</f>
        <v>1</v>
      </c>
      <c r="S37" t="b">
        <f>IF('plan de palette'!$B$8="",TRUE,'plan de palette'!$B$8=Tableau1[Nb de fioles])</f>
        <v>1</v>
      </c>
      <c r="T37" t="b">
        <f>IF('plan de palette'!$B$9="",TRUE,'plan de palette'!$B$9=Tableau1[Boites / caisse])</f>
        <v>1</v>
      </c>
      <c r="U37" t="b">
        <f>IF('plan de palette'!$E$7="",TRUE,'plan de palette'!$E$7=Tableau1[Boites / palette])</f>
        <v>1</v>
      </c>
      <c r="V37" t="b">
        <f>IF('plan de palette'!$E$8="",TRUE,'plan de palette'!$E$8=Tableau1[Type de palette])</f>
        <v>1</v>
      </c>
      <c r="W37" t="b">
        <f>IF('plan de palette'!$E$9="",TRUE,'plan de palette'!$E$9=Tableau1[N° Plan])</f>
        <v>1</v>
      </c>
      <c r="X37" t="b">
        <f>IF(Tableau1[[#This Row],[Actif/inactif]]="actif",TRUE,FALSE)</f>
        <v>1</v>
      </c>
      <c r="Y37" t="b">
        <f t="shared" si="0"/>
        <v>1</v>
      </c>
      <c r="Z37">
        <f>IF(Y37,ROWS($R$2:AB37),"")</f>
        <v>36</v>
      </c>
      <c r="AA37">
        <f>IFERROR(SMALL($Z$3:$Z$178,ROWS($R$2:AB37)),"")</f>
        <v>37</v>
      </c>
    </row>
    <row r="38" spans="1:27" x14ac:dyDescent="0.25">
      <c r="A38" s="28">
        <v>115</v>
      </c>
      <c r="B38" s="4" t="s">
        <v>13</v>
      </c>
      <c r="C38" s="4" t="s">
        <v>14</v>
      </c>
      <c r="D38" s="4">
        <v>30</v>
      </c>
      <c r="E38" s="4" t="s">
        <v>77</v>
      </c>
      <c r="F38" s="4">
        <v>3</v>
      </c>
      <c r="G38" s="4" t="s">
        <v>81</v>
      </c>
      <c r="H38" s="4">
        <v>36</v>
      </c>
      <c r="I38" s="4">
        <v>4</v>
      </c>
      <c r="J38" s="4">
        <v>24</v>
      </c>
      <c r="K38" s="2">
        <v>864</v>
      </c>
      <c r="L38" s="4" t="s">
        <v>8</v>
      </c>
      <c r="M38" s="4" t="s">
        <v>15</v>
      </c>
      <c r="N38" s="4" t="s">
        <v>4</v>
      </c>
      <c r="O38" s="1" t="s">
        <v>5</v>
      </c>
      <c r="P38" s="37" t="s">
        <v>158</v>
      </c>
      <c r="R38" t="b">
        <f>IF('plan de palette'!$B$7="",TRUE,'plan de palette'!$B$7=Tableau1[Dimensions étui ext (Lxlxh)])</f>
        <v>1</v>
      </c>
      <c r="S38" t="b">
        <f>IF('plan de palette'!$B$8="",TRUE,'plan de palette'!$B$8=Tableau1[Nb de fioles])</f>
        <v>1</v>
      </c>
      <c r="T38" t="b">
        <f>IF('plan de palette'!$B$9="",TRUE,'plan de palette'!$B$9=Tableau1[Boites / caisse])</f>
        <v>1</v>
      </c>
      <c r="U38" t="b">
        <f>IF('plan de palette'!$E$7="",TRUE,'plan de palette'!$E$7=Tableau1[Boites / palette])</f>
        <v>1</v>
      </c>
      <c r="V38" t="b">
        <f>IF('plan de palette'!$E$8="",TRUE,'plan de palette'!$E$8=Tableau1[Type de palette])</f>
        <v>1</v>
      </c>
      <c r="W38" t="b">
        <f>IF('plan de palette'!$E$9="",TRUE,'plan de palette'!$E$9=Tableau1[N° Plan])</f>
        <v>1</v>
      </c>
      <c r="X38" t="b">
        <f>IF(Tableau1[[#This Row],[Actif/inactif]]="actif",TRUE,FALSE)</f>
        <v>1</v>
      </c>
      <c r="Y38" t="b">
        <f t="shared" si="0"/>
        <v>1</v>
      </c>
      <c r="Z38">
        <f>IF(Y38,ROWS($R$2:AB38),"")</f>
        <v>37</v>
      </c>
      <c r="AA38">
        <f>IFERROR(SMALL($Z$3:$Z$178,ROWS($R$2:AB38)),"")</f>
        <v>38</v>
      </c>
    </row>
    <row r="39" spans="1:27" x14ac:dyDescent="0.25">
      <c r="A39" s="28">
        <v>118</v>
      </c>
      <c r="B39" s="4" t="s">
        <v>13</v>
      </c>
      <c r="C39" s="4" t="s">
        <v>26</v>
      </c>
      <c r="D39" s="4">
        <v>40</v>
      </c>
      <c r="E39" s="4" t="s">
        <v>82</v>
      </c>
      <c r="F39" s="4">
        <v>4</v>
      </c>
      <c r="G39" s="4" t="s">
        <v>89</v>
      </c>
      <c r="H39" s="4">
        <v>24</v>
      </c>
      <c r="I39" s="4">
        <v>4</v>
      </c>
      <c r="J39" s="4">
        <v>60</v>
      </c>
      <c r="K39" s="2">
        <v>1440</v>
      </c>
      <c r="L39" s="4" t="s">
        <v>2</v>
      </c>
      <c r="M39" s="4" t="s">
        <v>3</v>
      </c>
      <c r="N39" s="4" t="s">
        <v>4</v>
      </c>
      <c r="O39" s="1" t="s">
        <v>5</v>
      </c>
      <c r="P39" s="37" t="s">
        <v>158</v>
      </c>
      <c r="R39" t="b">
        <f>IF('plan de palette'!$B$7="",TRUE,'plan de palette'!$B$7=Tableau1[Dimensions étui ext (Lxlxh)])</f>
        <v>1</v>
      </c>
      <c r="S39" t="b">
        <f>IF('plan de palette'!$B$8="",TRUE,'plan de palette'!$B$8=Tableau1[Nb de fioles])</f>
        <v>1</v>
      </c>
      <c r="T39" t="b">
        <f>IF('plan de palette'!$B$9="",TRUE,'plan de palette'!$B$9=Tableau1[Boites / caisse])</f>
        <v>1</v>
      </c>
      <c r="U39" t="b">
        <f>IF('plan de palette'!$E$7="",TRUE,'plan de palette'!$E$7=Tableau1[Boites / palette])</f>
        <v>1</v>
      </c>
      <c r="V39" t="b">
        <f>IF('plan de palette'!$E$8="",TRUE,'plan de palette'!$E$8=Tableau1[Type de palette])</f>
        <v>1</v>
      </c>
      <c r="W39" t="b">
        <f>IF('plan de palette'!$E$9="",TRUE,'plan de palette'!$E$9=Tableau1[N° Plan])</f>
        <v>1</v>
      </c>
      <c r="X39" t="b">
        <f>IF(Tableau1[[#This Row],[Actif/inactif]]="actif",TRUE,FALSE)</f>
        <v>1</v>
      </c>
      <c r="Y39" t="b">
        <f t="shared" si="0"/>
        <v>1</v>
      </c>
      <c r="Z39">
        <f>IF(Y39,ROWS($R$2:AB39),"")</f>
        <v>38</v>
      </c>
      <c r="AA39">
        <f>IFERROR(SMALL($Z$3:$Z$178,ROWS($R$2:AB39)),"")</f>
        <v>39</v>
      </c>
    </row>
    <row r="40" spans="1:27" x14ac:dyDescent="0.25">
      <c r="A40" s="28">
        <v>121</v>
      </c>
      <c r="B40" s="4" t="s">
        <v>13</v>
      </c>
      <c r="C40" s="4" t="s">
        <v>14</v>
      </c>
      <c r="D40" s="4">
        <v>60</v>
      </c>
      <c r="E40" s="4" t="s">
        <v>93</v>
      </c>
      <c r="F40" s="4">
        <v>6</v>
      </c>
      <c r="G40" s="4" t="s">
        <v>94</v>
      </c>
      <c r="H40" s="4">
        <v>15</v>
      </c>
      <c r="I40" s="4">
        <v>4</v>
      </c>
      <c r="J40" s="4">
        <v>60</v>
      </c>
      <c r="K40" s="2">
        <v>900</v>
      </c>
      <c r="L40" s="4" t="s">
        <v>8</v>
      </c>
      <c r="M40" s="4" t="s">
        <v>15</v>
      </c>
      <c r="N40" s="4" t="s">
        <v>4</v>
      </c>
      <c r="O40" s="1" t="s">
        <v>5</v>
      </c>
      <c r="P40" s="37" t="s">
        <v>158</v>
      </c>
      <c r="R40" t="b">
        <f>IF('plan de palette'!$B$7="",TRUE,'plan de palette'!$B$7=Tableau1[Dimensions étui ext (Lxlxh)])</f>
        <v>1</v>
      </c>
      <c r="S40" t="b">
        <f>IF('plan de palette'!$B$8="",TRUE,'plan de palette'!$B$8=Tableau1[Nb de fioles])</f>
        <v>1</v>
      </c>
      <c r="T40" t="b">
        <f>IF('plan de palette'!$B$9="",TRUE,'plan de palette'!$B$9=Tableau1[Boites / caisse])</f>
        <v>1</v>
      </c>
      <c r="U40" t="b">
        <f>IF('plan de palette'!$E$7="",TRUE,'plan de palette'!$E$7=Tableau1[Boites / palette])</f>
        <v>1</v>
      </c>
      <c r="V40" t="b">
        <f>IF('plan de palette'!$E$8="",TRUE,'plan de palette'!$E$8=Tableau1[Type de palette])</f>
        <v>1</v>
      </c>
      <c r="W40" t="b">
        <f>IF('plan de palette'!$E$9="",TRUE,'plan de palette'!$E$9=Tableau1[N° Plan])</f>
        <v>1</v>
      </c>
      <c r="X40" t="b">
        <f>IF(Tableau1[[#This Row],[Actif/inactif]]="actif",TRUE,FALSE)</f>
        <v>1</v>
      </c>
      <c r="Y40" t="b">
        <f t="shared" si="0"/>
        <v>1</v>
      </c>
      <c r="Z40">
        <f>IF(Y40,ROWS($R$2:AB40),"")</f>
        <v>39</v>
      </c>
      <c r="AA40">
        <f>IFERROR(SMALL($Z$3:$Z$178,ROWS($R$2:AB40)),"")</f>
        <v>40</v>
      </c>
    </row>
    <row r="41" spans="1:27" x14ac:dyDescent="0.25">
      <c r="A41" s="28">
        <v>123</v>
      </c>
      <c r="B41" s="4" t="s">
        <v>24</v>
      </c>
      <c r="C41" s="4" t="s">
        <v>29</v>
      </c>
      <c r="D41" s="4">
        <v>30</v>
      </c>
      <c r="E41" s="4" t="s">
        <v>82</v>
      </c>
      <c r="F41" s="4">
        <v>3</v>
      </c>
      <c r="G41" s="4" t="s">
        <v>95</v>
      </c>
      <c r="H41" s="4">
        <v>15</v>
      </c>
      <c r="I41" s="4">
        <v>6</v>
      </c>
      <c r="J41" s="4">
        <v>90</v>
      </c>
      <c r="K41" s="2">
        <v>1350</v>
      </c>
      <c r="L41" s="4" t="s">
        <v>8</v>
      </c>
      <c r="M41" s="4" t="s">
        <v>3</v>
      </c>
      <c r="N41" s="4" t="s">
        <v>9</v>
      </c>
      <c r="O41" s="1" t="s">
        <v>5</v>
      </c>
      <c r="P41" s="37" t="s">
        <v>158</v>
      </c>
      <c r="R41" t="b">
        <f>IF('plan de palette'!$B$7="",TRUE,'plan de palette'!$B$7=Tableau1[Dimensions étui ext (Lxlxh)])</f>
        <v>1</v>
      </c>
      <c r="S41" t="b">
        <f>IF('plan de palette'!$B$8="",TRUE,'plan de palette'!$B$8=Tableau1[Nb de fioles])</f>
        <v>1</v>
      </c>
      <c r="T41" t="b">
        <f>IF('plan de palette'!$B$9="",TRUE,'plan de palette'!$B$9=Tableau1[Boites / caisse])</f>
        <v>1</v>
      </c>
      <c r="U41" t="b">
        <f>IF('plan de palette'!$E$7="",TRUE,'plan de palette'!$E$7=Tableau1[Boites / palette])</f>
        <v>1</v>
      </c>
      <c r="V41" t="b">
        <f>IF('plan de palette'!$E$8="",TRUE,'plan de palette'!$E$8=Tableau1[Type de palette])</f>
        <v>1</v>
      </c>
      <c r="W41" t="b">
        <f>IF('plan de palette'!$E$9="",TRUE,'plan de palette'!$E$9=Tableau1[N° Plan])</f>
        <v>1</v>
      </c>
      <c r="X41" t="b">
        <f>IF(Tableau1[[#This Row],[Actif/inactif]]="actif",TRUE,FALSE)</f>
        <v>1</v>
      </c>
      <c r="Y41" t="b">
        <f t="shared" si="0"/>
        <v>1</v>
      </c>
      <c r="Z41">
        <f>IF(Y41,ROWS($R$2:AB41),"")</f>
        <v>40</v>
      </c>
      <c r="AA41">
        <f>IFERROR(SMALL($Z$3:$Z$178,ROWS($R$2:AB41)),"")</f>
        <v>41</v>
      </c>
    </row>
    <row r="42" spans="1:27" x14ac:dyDescent="0.25">
      <c r="A42" s="28">
        <v>126</v>
      </c>
      <c r="B42" s="4" t="s">
        <v>17</v>
      </c>
      <c r="C42" s="4" t="s">
        <v>10</v>
      </c>
      <c r="D42" s="4">
        <v>30</v>
      </c>
      <c r="E42" s="4" t="s">
        <v>73</v>
      </c>
      <c r="F42" s="4">
        <v>3</v>
      </c>
      <c r="G42" s="4" t="s">
        <v>86</v>
      </c>
      <c r="H42" s="4">
        <v>30</v>
      </c>
      <c r="I42" s="4">
        <v>5</v>
      </c>
      <c r="J42" s="4">
        <v>40</v>
      </c>
      <c r="K42" s="2">
        <v>1200</v>
      </c>
      <c r="L42" s="4" t="s">
        <v>8</v>
      </c>
      <c r="M42" s="4" t="s">
        <v>3</v>
      </c>
      <c r="N42" s="4" t="s">
        <v>4</v>
      </c>
      <c r="O42" s="1" t="s">
        <v>5</v>
      </c>
      <c r="P42" s="37" t="s">
        <v>158</v>
      </c>
      <c r="R42" t="b">
        <f>IF('plan de palette'!$B$7="",TRUE,'plan de palette'!$B$7=Tableau1[Dimensions étui ext (Lxlxh)])</f>
        <v>1</v>
      </c>
      <c r="S42" t="b">
        <f>IF('plan de palette'!$B$8="",TRUE,'plan de palette'!$B$8=Tableau1[Nb de fioles])</f>
        <v>1</v>
      </c>
      <c r="T42" t="b">
        <f>IF('plan de palette'!$B$9="",TRUE,'plan de palette'!$B$9=Tableau1[Boites / caisse])</f>
        <v>1</v>
      </c>
      <c r="U42" t="b">
        <f>IF('plan de palette'!$E$7="",TRUE,'plan de palette'!$E$7=Tableau1[Boites / palette])</f>
        <v>1</v>
      </c>
      <c r="V42" t="b">
        <f>IF('plan de palette'!$E$8="",TRUE,'plan de palette'!$E$8=Tableau1[Type de palette])</f>
        <v>1</v>
      </c>
      <c r="W42" t="b">
        <f>IF('plan de palette'!$E$9="",TRUE,'plan de palette'!$E$9=Tableau1[N° Plan])</f>
        <v>1</v>
      </c>
      <c r="X42" t="b">
        <f>IF(Tableau1[[#This Row],[Actif/inactif]]="actif",TRUE,FALSE)</f>
        <v>1</v>
      </c>
      <c r="Y42" t="b">
        <f t="shared" si="0"/>
        <v>1</v>
      </c>
      <c r="Z42">
        <f>IF(Y42,ROWS($R$2:AB42),"")</f>
        <v>41</v>
      </c>
      <c r="AA42">
        <f>IFERROR(SMALL($Z$3:$Z$178,ROWS($R$2:AB42)),"")</f>
        <v>42</v>
      </c>
    </row>
    <row r="43" spans="1:27" x14ac:dyDescent="0.25">
      <c r="A43" s="28">
        <v>129</v>
      </c>
      <c r="B43" s="4" t="s">
        <v>17</v>
      </c>
      <c r="C43" s="4" t="s">
        <v>10</v>
      </c>
      <c r="D43" s="4">
        <v>60</v>
      </c>
      <c r="E43" s="4" t="s">
        <v>77</v>
      </c>
      <c r="F43" s="4">
        <v>6</v>
      </c>
      <c r="G43" s="4" t="s">
        <v>96</v>
      </c>
      <c r="H43" s="4">
        <v>15</v>
      </c>
      <c r="I43" s="4">
        <v>5</v>
      </c>
      <c r="J43" s="4">
        <v>40</v>
      </c>
      <c r="K43" s="2">
        <v>600</v>
      </c>
      <c r="L43" s="4" t="s">
        <v>8</v>
      </c>
      <c r="M43" s="4" t="s">
        <v>3</v>
      </c>
      <c r="N43" s="4" t="s">
        <v>4</v>
      </c>
      <c r="O43" s="1" t="s">
        <v>5</v>
      </c>
      <c r="P43" s="37" t="s">
        <v>158</v>
      </c>
      <c r="R43" t="b">
        <f>IF('plan de palette'!$B$7="",TRUE,'plan de palette'!$B$7=Tableau1[Dimensions étui ext (Lxlxh)])</f>
        <v>1</v>
      </c>
      <c r="S43" t="b">
        <f>IF('plan de palette'!$B$8="",TRUE,'plan de palette'!$B$8=Tableau1[Nb de fioles])</f>
        <v>1</v>
      </c>
      <c r="T43" t="b">
        <f>IF('plan de palette'!$B$9="",TRUE,'plan de palette'!$B$9=Tableau1[Boites / caisse])</f>
        <v>1</v>
      </c>
      <c r="U43" t="b">
        <f>IF('plan de palette'!$E$7="",TRUE,'plan de palette'!$E$7=Tableau1[Boites / palette])</f>
        <v>1</v>
      </c>
      <c r="V43" t="b">
        <f>IF('plan de palette'!$E$8="",TRUE,'plan de palette'!$E$8=Tableau1[Type de palette])</f>
        <v>1</v>
      </c>
      <c r="W43" t="b">
        <f>IF('plan de palette'!$E$9="",TRUE,'plan de palette'!$E$9=Tableau1[N° Plan])</f>
        <v>1</v>
      </c>
      <c r="X43" t="b">
        <f>IF(Tableau1[[#This Row],[Actif/inactif]]="actif",TRUE,FALSE)</f>
        <v>1</v>
      </c>
      <c r="Y43" t="b">
        <f t="shared" si="0"/>
        <v>1</v>
      </c>
      <c r="Z43">
        <f>IF(Y43,ROWS($R$2:AB43),"")</f>
        <v>42</v>
      </c>
      <c r="AA43">
        <f>IFERROR(SMALL($Z$3:$Z$178,ROWS($R$2:AB43)),"")</f>
        <v>43</v>
      </c>
    </row>
    <row r="44" spans="1:27" x14ac:dyDescent="0.25">
      <c r="A44" s="28">
        <v>130</v>
      </c>
      <c r="B44" s="4" t="s">
        <v>17</v>
      </c>
      <c r="C44" s="4" t="s">
        <v>26</v>
      </c>
      <c r="D44" s="4">
        <v>20</v>
      </c>
      <c r="E44" s="4" t="s">
        <v>75</v>
      </c>
      <c r="F44" s="4">
        <v>2</v>
      </c>
      <c r="G44" s="4" t="s">
        <v>78</v>
      </c>
      <c r="H44" s="4">
        <v>56</v>
      </c>
      <c r="I44" s="4">
        <v>3</v>
      </c>
      <c r="J44" s="4">
        <v>45</v>
      </c>
      <c r="K44" s="2">
        <v>2520</v>
      </c>
      <c r="L44" s="4" t="s">
        <v>2</v>
      </c>
      <c r="M44" s="4" t="s">
        <v>3</v>
      </c>
      <c r="N44" s="4" t="s">
        <v>9</v>
      </c>
      <c r="O44" s="1" t="s">
        <v>5</v>
      </c>
      <c r="P44" s="37" t="s">
        <v>158</v>
      </c>
      <c r="R44" t="b">
        <f>IF('plan de palette'!$B$7="",TRUE,'plan de palette'!$B$7=Tableau1[Dimensions étui ext (Lxlxh)])</f>
        <v>1</v>
      </c>
      <c r="S44" t="b">
        <f>IF('plan de palette'!$B$8="",TRUE,'plan de palette'!$B$8=Tableau1[Nb de fioles])</f>
        <v>1</v>
      </c>
      <c r="T44" t="b">
        <f>IF('plan de palette'!$B$9="",TRUE,'plan de palette'!$B$9=Tableau1[Boites / caisse])</f>
        <v>1</v>
      </c>
      <c r="U44" t="b">
        <f>IF('plan de palette'!$E$7="",TRUE,'plan de palette'!$E$7=Tableau1[Boites / palette])</f>
        <v>1</v>
      </c>
      <c r="V44" t="b">
        <f>IF('plan de palette'!$E$8="",TRUE,'plan de palette'!$E$8=Tableau1[Type de palette])</f>
        <v>1</v>
      </c>
      <c r="W44" t="b">
        <f>IF('plan de palette'!$E$9="",TRUE,'plan de palette'!$E$9=Tableau1[N° Plan])</f>
        <v>1</v>
      </c>
      <c r="X44" t="b">
        <f>IF(Tableau1[[#This Row],[Actif/inactif]]="actif",TRUE,FALSE)</f>
        <v>1</v>
      </c>
      <c r="Y44" t="b">
        <f t="shared" si="0"/>
        <v>1</v>
      </c>
      <c r="Z44">
        <f>IF(Y44,ROWS($R$2:AB44),"")</f>
        <v>43</v>
      </c>
      <c r="AA44">
        <f>IFERROR(SMALL($Z$3:$Z$178,ROWS($R$2:AB44)),"")</f>
        <v>44</v>
      </c>
    </row>
    <row r="45" spans="1:27" x14ac:dyDescent="0.25">
      <c r="A45" s="28">
        <v>133</v>
      </c>
      <c r="B45" s="4" t="s">
        <v>17</v>
      </c>
      <c r="C45" s="4" t="s">
        <v>26</v>
      </c>
      <c r="D45" s="4">
        <v>100</v>
      </c>
      <c r="E45" s="4" t="s">
        <v>75</v>
      </c>
      <c r="F45" s="4">
        <v>10</v>
      </c>
      <c r="G45" s="4" t="s">
        <v>97</v>
      </c>
      <c r="H45" s="4">
        <v>12</v>
      </c>
      <c r="I45" s="4">
        <v>3</v>
      </c>
      <c r="J45" s="4">
        <v>45</v>
      </c>
      <c r="K45" s="2">
        <v>540</v>
      </c>
      <c r="L45" s="4" t="s">
        <v>2</v>
      </c>
      <c r="M45" s="4" t="s">
        <v>3</v>
      </c>
      <c r="N45" s="4" t="s">
        <v>9</v>
      </c>
      <c r="O45" s="1" t="s">
        <v>5</v>
      </c>
      <c r="P45" s="37" t="s">
        <v>158</v>
      </c>
      <c r="R45" t="b">
        <f>IF('plan de palette'!$B$7="",TRUE,'plan de palette'!$B$7=Tableau1[Dimensions étui ext (Lxlxh)])</f>
        <v>1</v>
      </c>
      <c r="S45" t="b">
        <f>IF('plan de palette'!$B$8="",TRUE,'plan de palette'!$B$8=Tableau1[Nb de fioles])</f>
        <v>1</v>
      </c>
      <c r="T45" t="b">
        <f>IF('plan de palette'!$B$9="",TRUE,'plan de palette'!$B$9=Tableau1[Boites / caisse])</f>
        <v>1</v>
      </c>
      <c r="U45" t="b">
        <f>IF('plan de palette'!$E$7="",TRUE,'plan de palette'!$E$7=Tableau1[Boites / palette])</f>
        <v>1</v>
      </c>
      <c r="V45" t="b">
        <f>IF('plan de palette'!$E$8="",TRUE,'plan de palette'!$E$8=Tableau1[Type de palette])</f>
        <v>1</v>
      </c>
      <c r="W45" t="b">
        <f>IF('plan de palette'!$E$9="",TRUE,'plan de palette'!$E$9=Tableau1[N° Plan])</f>
        <v>1</v>
      </c>
      <c r="X45" t="b">
        <f>IF(Tableau1[[#This Row],[Actif/inactif]]="actif",TRUE,FALSE)</f>
        <v>1</v>
      </c>
      <c r="Y45" t="b">
        <f t="shared" si="0"/>
        <v>1</v>
      </c>
      <c r="Z45">
        <f>IF(Y45,ROWS($R$2:AB45),"")</f>
        <v>44</v>
      </c>
      <c r="AA45">
        <f>IFERROR(SMALL($Z$3:$Z$178,ROWS($R$2:AB45)),"")</f>
        <v>45</v>
      </c>
    </row>
    <row r="46" spans="1:27" x14ac:dyDescent="0.25">
      <c r="A46" s="28">
        <v>134</v>
      </c>
      <c r="B46" s="4" t="s">
        <v>17</v>
      </c>
      <c r="C46" s="4" t="s">
        <v>10</v>
      </c>
      <c r="D46" s="4">
        <v>20</v>
      </c>
      <c r="E46" s="4" t="s">
        <v>77</v>
      </c>
      <c r="F46" s="4">
        <v>2</v>
      </c>
      <c r="G46" s="4" t="s">
        <v>72</v>
      </c>
      <c r="H46" s="4">
        <v>45</v>
      </c>
      <c r="I46" s="4">
        <v>5</v>
      </c>
      <c r="J46" s="4">
        <v>40</v>
      </c>
      <c r="K46" s="2">
        <v>1800</v>
      </c>
      <c r="L46" s="4" t="s">
        <v>8</v>
      </c>
      <c r="M46" s="4" t="s">
        <v>3</v>
      </c>
      <c r="N46" s="4" t="s">
        <v>4</v>
      </c>
      <c r="O46" s="1" t="s">
        <v>5</v>
      </c>
      <c r="P46" s="37" t="s">
        <v>158</v>
      </c>
      <c r="R46" t="b">
        <f>IF('plan de palette'!$B$7="",TRUE,'plan de palette'!$B$7=Tableau1[Dimensions étui ext (Lxlxh)])</f>
        <v>1</v>
      </c>
      <c r="S46" t="b">
        <f>IF('plan de palette'!$B$8="",TRUE,'plan de palette'!$B$8=Tableau1[Nb de fioles])</f>
        <v>1</v>
      </c>
      <c r="T46" t="b">
        <f>IF('plan de palette'!$B$9="",TRUE,'plan de palette'!$B$9=Tableau1[Boites / caisse])</f>
        <v>1</v>
      </c>
      <c r="U46" t="b">
        <f>IF('plan de palette'!$E$7="",TRUE,'plan de palette'!$E$7=Tableau1[Boites / palette])</f>
        <v>1</v>
      </c>
      <c r="V46" t="b">
        <f>IF('plan de palette'!$E$8="",TRUE,'plan de palette'!$E$8=Tableau1[Type de palette])</f>
        <v>1</v>
      </c>
      <c r="W46" t="b">
        <f>IF('plan de palette'!$E$9="",TRUE,'plan de palette'!$E$9=Tableau1[N° Plan])</f>
        <v>1</v>
      </c>
      <c r="X46" t="b">
        <f>IF(Tableau1[[#This Row],[Actif/inactif]]="actif",TRUE,FALSE)</f>
        <v>1</v>
      </c>
      <c r="Y46" t="b">
        <f t="shared" si="0"/>
        <v>1</v>
      </c>
      <c r="Z46">
        <f>IF(Y46,ROWS($R$2:AB46),"")</f>
        <v>45</v>
      </c>
      <c r="AA46">
        <f>IFERROR(SMALL($Z$3:$Z$178,ROWS($R$2:AB46)),"")</f>
        <v>46</v>
      </c>
    </row>
    <row r="47" spans="1:27" x14ac:dyDescent="0.25">
      <c r="A47" s="28">
        <v>135</v>
      </c>
      <c r="B47" s="4" t="s">
        <v>24</v>
      </c>
      <c r="C47" s="4" t="s">
        <v>25</v>
      </c>
      <c r="D47" s="4">
        <v>20</v>
      </c>
      <c r="E47" s="4" t="s">
        <v>82</v>
      </c>
      <c r="F47" s="4">
        <v>2</v>
      </c>
      <c r="G47" s="4" t="s">
        <v>90</v>
      </c>
      <c r="H47" s="4">
        <v>21</v>
      </c>
      <c r="I47" s="4">
        <v>7</v>
      </c>
      <c r="J47" s="4">
        <v>105</v>
      </c>
      <c r="K47" s="2">
        <v>2205</v>
      </c>
      <c r="L47" s="4" t="s">
        <v>2</v>
      </c>
      <c r="M47" s="4" t="s">
        <v>3</v>
      </c>
      <c r="N47" s="4" t="s">
        <v>9</v>
      </c>
      <c r="O47" s="1" t="s">
        <v>5</v>
      </c>
      <c r="P47" s="37" t="s">
        <v>158</v>
      </c>
      <c r="R47" t="b">
        <f>IF('plan de palette'!$B$7="",TRUE,'plan de palette'!$B$7=Tableau1[Dimensions étui ext (Lxlxh)])</f>
        <v>1</v>
      </c>
      <c r="S47" t="b">
        <f>IF('plan de palette'!$B$8="",TRUE,'plan de palette'!$B$8=Tableau1[Nb de fioles])</f>
        <v>1</v>
      </c>
      <c r="T47" t="b">
        <f>IF('plan de palette'!$B$9="",TRUE,'plan de palette'!$B$9=Tableau1[Boites / caisse])</f>
        <v>1</v>
      </c>
      <c r="U47" t="b">
        <f>IF('plan de palette'!$E$7="",TRUE,'plan de palette'!$E$7=Tableau1[Boites / palette])</f>
        <v>1</v>
      </c>
      <c r="V47" t="b">
        <f>IF('plan de palette'!$E$8="",TRUE,'plan de palette'!$E$8=Tableau1[Type de palette])</f>
        <v>1</v>
      </c>
      <c r="W47" t="b">
        <f>IF('plan de palette'!$E$9="",TRUE,'plan de palette'!$E$9=Tableau1[N° Plan])</f>
        <v>1</v>
      </c>
      <c r="X47" t="b">
        <f>IF(Tableau1[[#This Row],[Actif/inactif]]="actif",TRUE,FALSE)</f>
        <v>1</v>
      </c>
      <c r="Y47" t="b">
        <f t="shared" si="0"/>
        <v>1</v>
      </c>
      <c r="Z47">
        <f>IF(Y47,ROWS($R$2:AB47),"")</f>
        <v>46</v>
      </c>
      <c r="AA47">
        <f>IFERROR(SMALL($Z$3:$Z$178,ROWS($R$2:AB47)),"")</f>
        <v>47</v>
      </c>
    </row>
    <row r="48" spans="1:27" x14ac:dyDescent="0.25">
      <c r="A48" s="28">
        <v>136</v>
      </c>
      <c r="B48" s="4" t="s">
        <v>13</v>
      </c>
      <c r="C48" s="4" t="s">
        <v>14</v>
      </c>
      <c r="D48" s="4">
        <v>20</v>
      </c>
      <c r="E48" s="4" t="s">
        <v>93</v>
      </c>
      <c r="F48" s="4">
        <v>2</v>
      </c>
      <c r="G48" s="4" t="s">
        <v>98</v>
      </c>
      <c r="H48" s="4">
        <v>40</v>
      </c>
      <c r="I48" s="4">
        <v>4</v>
      </c>
      <c r="J48" s="4">
        <v>24</v>
      </c>
      <c r="K48" s="2">
        <v>960</v>
      </c>
      <c r="L48" s="4" t="s">
        <v>8</v>
      </c>
      <c r="M48" s="4" t="s">
        <v>15</v>
      </c>
      <c r="N48" s="4" t="s">
        <v>4</v>
      </c>
      <c r="O48" s="1" t="s">
        <v>5</v>
      </c>
      <c r="P48" s="37" t="s">
        <v>158</v>
      </c>
      <c r="R48" t="b">
        <f>IF('plan de palette'!$B$7="",TRUE,'plan de palette'!$B$7=Tableau1[Dimensions étui ext (Lxlxh)])</f>
        <v>1</v>
      </c>
      <c r="S48" t="b">
        <f>IF('plan de palette'!$B$8="",TRUE,'plan de palette'!$B$8=Tableau1[Nb de fioles])</f>
        <v>1</v>
      </c>
      <c r="T48" t="b">
        <f>IF('plan de palette'!$B$9="",TRUE,'plan de palette'!$B$9=Tableau1[Boites / caisse])</f>
        <v>1</v>
      </c>
      <c r="U48" t="b">
        <f>IF('plan de palette'!$E$7="",TRUE,'plan de palette'!$E$7=Tableau1[Boites / palette])</f>
        <v>1</v>
      </c>
      <c r="V48" t="b">
        <f>IF('plan de palette'!$E$8="",TRUE,'plan de palette'!$E$8=Tableau1[Type de palette])</f>
        <v>1</v>
      </c>
      <c r="W48" t="b">
        <f>IF('plan de palette'!$E$9="",TRUE,'plan de palette'!$E$9=Tableau1[N° Plan])</f>
        <v>1</v>
      </c>
      <c r="X48" t="b">
        <f>IF(Tableau1[[#This Row],[Actif/inactif]]="actif",TRUE,FALSE)</f>
        <v>1</v>
      </c>
      <c r="Y48" t="b">
        <f t="shared" si="0"/>
        <v>1</v>
      </c>
      <c r="Z48">
        <f>IF(Y48,ROWS($R$2:AB48),"")</f>
        <v>47</v>
      </c>
      <c r="AA48">
        <f>IFERROR(SMALL($Z$3:$Z$178,ROWS($R$2:AB48)),"")</f>
        <v>48</v>
      </c>
    </row>
    <row r="49" spans="1:27" x14ac:dyDescent="0.25">
      <c r="A49" s="28">
        <v>137</v>
      </c>
      <c r="B49" s="4" t="s">
        <v>20</v>
      </c>
      <c r="C49" s="4" t="s">
        <v>30</v>
      </c>
      <c r="D49" s="4">
        <v>20</v>
      </c>
      <c r="E49" s="4" t="s">
        <v>64</v>
      </c>
      <c r="F49" s="4">
        <v>2</v>
      </c>
      <c r="G49" s="4" t="s">
        <v>99</v>
      </c>
      <c r="H49" s="4">
        <v>55</v>
      </c>
      <c r="I49" s="4">
        <v>6</v>
      </c>
      <c r="J49" s="4">
        <v>48</v>
      </c>
      <c r="K49" s="2">
        <v>2640</v>
      </c>
      <c r="L49" s="4" t="s">
        <v>8</v>
      </c>
      <c r="M49" s="4" t="s">
        <v>3</v>
      </c>
      <c r="N49" s="4" t="s">
        <v>4</v>
      </c>
      <c r="O49" s="1" t="s">
        <v>5</v>
      </c>
      <c r="P49" s="37" t="s">
        <v>158</v>
      </c>
      <c r="R49" t="b">
        <f>IF('plan de palette'!$B$7="",TRUE,'plan de palette'!$B$7=Tableau1[Dimensions étui ext (Lxlxh)])</f>
        <v>1</v>
      </c>
      <c r="S49" t="b">
        <f>IF('plan de palette'!$B$8="",TRUE,'plan de palette'!$B$8=Tableau1[Nb de fioles])</f>
        <v>1</v>
      </c>
      <c r="T49" t="b">
        <f>IF('plan de palette'!$B$9="",TRUE,'plan de palette'!$B$9=Tableau1[Boites / caisse])</f>
        <v>1</v>
      </c>
      <c r="U49" t="b">
        <f>IF('plan de palette'!$E$7="",TRUE,'plan de palette'!$E$7=Tableau1[Boites / palette])</f>
        <v>1</v>
      </c>
      <c r="V49" t="b">
        <f>IF('plan de palette'!$E$8="",TRUE,'plan de palette'!$E$8=Tableau1[Type de palette])</f>
        <v>1</v>
      </c>
      <c r="W49" t="b">
        <f>IF('plan de palette'!$E$9="",TRUE,'plan de palette'!$E$9=Tableau1[N° Plan])</f>
        <v>1</v>
      </c>
      <c r="X49" t="b">
        <f>IF(Tableau1[[#This Row],[Actif/inactif]]="actif",TRUE,FALSE)</f>
        <v>1</v>
      </c>
      <c r="Y49" t="b">
        <f t="shared" si="0"/>
        <v>1</v>
      </c>
      <c r="Z49">
        <f>IF(Y49,ROWS($R$2:AB49),"")</f>
        <v>48</v>
      </c>
      <c r="AA49">
        <f>IFERROR(SMALL($Z$3:$Z$178,ROWS($R$2:AB49)),"")</f>
        <v>49</v>
      </c>
    </row>
    <row r="50" spans="1:27" x14ac:dyDescent="0.25">
      <c r="A50" s="28">
        <v>143</v>
      </c>
      <c r="B50" s="4" t="s">
        <v>24</v>
      </c>
      <c r="C50" s="4" t="s">
        <v>31</v>
      </c>
      <c r="D50" s="4">
        <v>40</v>
      </c>
      <c r="E50" s="4" t="s">
        <v>82</v>
      </c>
      <c r="F50" s="4">
        <v>4</v>
      </c>
      <c r="G50" s="4" t="s">
        <v>89</v>
      </c>
      <c r="H50" s="4">
        <v>12</v>
      </c>
      <c r="I50" s="4">
        <v>7</v>
      </c>
      <c r="J50" s="4">
        <v>105</v>
      </c>
      <c r="K50" s="2">
        <v>1260</v>
      </c>
      <c r="L50" s="4" t="s">
        <v>8</v>
      </c>
      <c r="M50" s="4" t="s">
        <v>3</v>
      </c>
      <c r="N50" s="4" t="s">
        <v>9</v>
      </c>
      <c r="O50" s="1" t="s">
        <v>5</v>
      </c>
      <c r="P50" s="37" t="s">
        <v>158</v>
      </c>
      <c r="R50" t="b">
        <f>IF('plan de palette'!$B$7="",TRUE,'plan de palette'!$B$7=Tableau1[Dimensions étui ext (Lxlxh)])</f>
        <v>1</v>
      </c>
      <c r="S50" t="b">
        <f>IF('plan de palette'!$B$8="",TRUE,'plan de palette'!$B$8=Tableau1[Nb de fioles])</f>
        <v>1</v>
      </c>
      <c r="T50" t="b">
        <f>IF('plan de palette'!$B$9="",TRUE,'plan de palette'!$B$9=Tableau1[Boites / caisse])</f>
        <v>1</v>
      </c>
      <c r="U50" t="b">
        <f>IF('plan de palette'!$E$7="",TRUE,'plan de palette'!$E$7=Tableau1[Boites / palette])</f>
        <v>1</v>
      </c>
      <c r="V50" t="b">
        <f>IF('plan de palette'!$E$8="",TRUE,'plan de palette'!$E$8=Tableau1[Type de palette])</f>
        <v>1</v>
      </c>
      <c r="W50" t="b">
        <f>IF('plan de palette'!$E$9="",TRUE,'plan de palette'!$E$9=Tableau1[N° Plan])</f>
        <v>1</v>
      </c>
      <c r="X50" t="b">
        <f>IF(Tableau1[[#This Row],[Actif/inactif]]="actif",TRUE,FALSE)</f>
        <v>1</v>
      </c>
      <c r="Y50" t="b">
        <f t="shared" si="0"/>
        <v>1</v>
      </c>
      <c r="Z50">
        <f>IF(Y50,ROWS($R$2:AB50),"")</f>
        <v>49</v>
      </c>
      <c r="AA50">
        <f>IFERROR(SMALL($Z$3:$Z$178,ROWS($R$2:AB50)),"")</f>
        <v>50</v>
      </c>
    </row>
    <row r="51" spans="1:27" x14ac:dyDescent="0.25">
      <c r="A51" s="28">
        <v>145</v>
      </c>
      <c r="B51" s="4" t="s">
        <v>20</v>
      </c>
      <c r="C51" s="4" t="s">
        <v>14</v>
      </c>
      <c r="D51" s="4">
        <v>10</v>
      </c>
      <c r="E51" s="4" t="s">
        <v>64</v>
      </c>
      <c r="F51" s="4">
        <v>1</v>
      </c>
      <c r="G51" s="4" t="s">
        <v>146</v>
      </c>
      <c r="H51" s="4">
        <v>294</v>
      </c>
      <c r="I51" s="4">
        <v>5</v>
      </c>
      <c r="J51" s="4">
        <v>30</v>
      </c>
      <c r="K51" s="2">
        <v>8820</v>
      </c>
      <c r="L51" s="4" t="s">
        <v>8</v>
      </c>
      <c r="M51" s="4" t="s">
        <v>3</v>
      </c>
      <c r="N51" s="4" t="s">
        <v>4</v>
      </c>
      <c r="O51" s="1" t="s">
        <v>5</v>
      </c>
      <c r="P51" s="37" t="s">
        <v>158</v>
      </c>
      <c r="R51" t="b">
        <f>IF('plan de palette'!$B$7="",TRUE,'plan de palette'!$B$7=Tableau1[Dimensions étui ext (Lxlxh)])</f>
        <v>1</v>
      </c>
      <c r="S51" t="b">
        <f>IF('plan de palette'!$B$8="",TRUE,'plan de palette'!$B$8=Tableau1[Nb de fioles])</f>
        <v>1</v>
      </c>
      <c r="T51" t="b">
        <f>IF('plan de palette'!$B$9="",TRUE,'plan de palette'!$B$9=Tableau1[Boites / caisse])</f>
        <v>1</v>
      </c>
      <c r="U51" t="b">
        <f>IF('plan de palette'!$E$7="",TRUE,'plan de palette'!$E$7=Tableau1[Boites / palette])</f>
        <v>1</v>
      </c>
      <c r="V51" t="b">
        <f>IF('plan de palette'!$E$8="",TRUE,'plan de palette'!$E$8=Tableau1[Type de palette])</f>
        <v>1</v>
      </c>
      <c r="W51" t="b">
        <f>IF('plan de palette'!$E$9="",TRUE,'plan de palette'!$E$9=Tableau1[N° Plan])</f>
        <v>1</v>
      </c>
      <c r="X51" t="b">
        <f>IF(Tableau1[[#This Row],[Actif/inactif]]="actif",TRUE,FALSE)</f>
        <v>1</v>
      </c>
      <c r="Y51" t="b">
        <f t="shared" si="0"/>
        <v>1</v>
      </c>
      <c r="Z51">
        <f>IF(Y51,ROWS($R$2:AB51),"")</f>
        <v>50</v>
      </c>
      <c r="AA51">
        <f>IFERROR(SMALL($Z$3:$Z$178,ROWS($R$2:AB51)),"")</f>
        <v>51</v>
      </c>
    </row>
    <row r="52" spans="1:27" x14ac:dyDescent="0.25">
      <c r="A52" s="28">
        <v>148</v>
      </c>
      <c r="B52" s="4" t="s">
        <v>17</v>
      </c>
      <c r="C52" s="4" t="s">
        <v>14</v>
      </c>
      <c r="D52" s="4">
        <v>10</v>
      </c>
      <c r="E52" s="4" t="s">
        <v>77</v>
      </c>
      <c r="F52" s="4">
        <v>1</v>
      </c>
      <c r="G52" s="4" t="s">
        <v>146</v>
      </c>
      <c r="H52" s="4">
        <v>180</v>
      </c>
      <c r="I52" s="4">
        <v>5</v>
      </c>
      <c r="J52" s="4">
        <v>36</v>
      </c>
      <c r="K52" s="2">
        <v>6480</v>
      </c>
      <c r="L52" s="4" t="s">
        <v>8</v>
      </c>
      <c r="M52" s="4" t="s">
        <v>3</v>
      </c>
      <c r="N52" s="4" t="s">
        <v>4</v>
      </c>
      <c r="O52" s="1" t="s">
        <v>5</v>
      </c>
      <c r="P52" s="37" t="s">
        <v>158</v>
      </c>
      <c r="R52" t="b">
        <f>IF('plan de palette'!$B$7="",TRUE,'plan de palette'!$B$7=Tableau1[Dimensions étui ext (Lxlxh)])</f>
        <v>1</v>
      </c>
      <c r="S52" t="b">
        <f>IF('plan de palette'!$B$8="",TRUE,'plan de palette'!$B$8=Tableau1[Nb de fioles])</f>
        <v>1</v>
      </c>
      <c r="T52" t="b">
        <f>IF('plan de palette'!$B$9="",TRUE,'plan de palette'!$B$9=Tableau1[Boites / caisse])</f>
        <v>1</v>
      </c>
      <c r="U52" t="b">
        <f>IF('plan de palette'!$E$7="",TRUE,'plan de palette'!$E$7=Tableau1[Boites / palette])</f>
        <v>1</v>
      </c>
      <c r="V52" t="b">
        <f>IF('plan de palette'!$E$8="",TRUE,'plan de palette'!$E$8=Tableau1[Type de palette])</f>
        <v>1</v>
      </c>
      <c r="W52" t="b">
        <f>IF('plan de palette'!$E$9="",TRUE,'plan de palette'!$E$9=Tableau1[N° Plan])</f>
        <v>1</v>
      </c>
      <c r="X52" t="b">
        <f>IF(Tableau1[[#This Row],[Actif/inactif]]="actif",TRUE,FALSE)</f>
        <v>1</v>
      </c>
      <c r="Y52" t="b">
        <f t="shared" si="0"/>
        <v>1</v>
      </c>
      <c r="Z52">
        <f>IF(Y52,ROWS($R$2:AB52),"")</f>
        <v>51</v>
      </c>
      <c r="AA52">
        <f>IFERROR(SMALL($Z$3:$Z$178,ROWS($R$2:AB52)),"")</f>
        <v>52</v>
      </c>
    </row>
    <row r="53" spans="1:27" x14ac:dyDescent="0.25">
      <c r="A53" s="28">
        <v>149</v>
      </c>
      <c r="B53" s="4" t="s">
        <v>11</v>
      </c>
      <c r="C53" s="4" t="s">
        <v>21</v>
      </c>
      <c r="D53" s="4">
        <v>18</v>
      </c>
      <c r="E53" s="4" t="s">
        <v>82</v>
      </c>
      <c r="F53" s="4">
        <v>3</v>
      </c>
      <c r="G53" s="4" t="s">
        <v>100</v>
      </c>
      <c r="H53" s="4">
        <v>40</v>
      </c>
      <c r="I53" s="4">
        <v>4</v>
      </c>
      <c r="J53" s="4">
        <v>36</v>
      </c>
      <c r="K53" s="2">
        <v>1440</v>
      </c>
      <c r="L53" s="4" t="s">
        <v>2</v>
      </c>
      <c r="M53" s="4" t="s">
        <v>3</v>
      </c>
      <c r="N53" s="4" t="s">
        <v>4</v>
      </c>
      <c r="O53" s="1" t="s">
        <v>5</v>
      </c>
      <c r="P53" s="37" t="s">
        <v>158</v>
      </c>
      <c r="R53" t="b">
        <f>IF('plan de palette'!$B$7="",TRUE,'plan de palette'!$B$7=Tableau1[Dimensions étui ext (Lxlxh)])</f>
        <v>1</v>
      </c>
      <c r="S53" t="b">
        <f>IF('plan de palette'!$B$8="",TRUE,'plan de palette'!$B$8=Tableau1[Nb de fioles])</f>
        <v>1</v>
      </c>
      <c r="T53" t="b">
        <f>IF('plan de palette'!$B$9="",TRUE,'plan de palette'!$B$9=Tableau1[Boites / caisse])</f>
        <v>1</v>
      </c>
      <c r="U53" t="b">
        <f>IF('plan de palette'!$E$7="",TRUE,'plan de palette'!$E$7=Tableau1[Boites / palette])</f>
        <v>1</v>
      </c>
      <c r="V53" t="b">
        <f>IF('plan de palette'!$E$8="",TRUE,'plan de palette'!$E$8=Tableau1[Type de palette])</f>
        <v>1</v>
      </c>
      <c r="W53" t="b">
        <f>IF('plan de palette'!$E$9="",TRUE,'plan de palette'!$E$9=Tableau1[N° Plan])</f>
        <v>1</v>
      </c>
      <c r="X53" t="b">
        <f>IF(Tableau1[[#This Row],[Actif/inactif]]="actif",TRUE,FALSE)</f>
        <v>1</v>
      </c>
      <c r="Y53" t="b">
        <f t="shared" si="0"/>
        <v>1</v>
      </c>
      <c r="Z53">
        <f>IF(Y53,ROWS($R$2:AB53),"")</f>
        <v>52</v>
      </c>
      <c r="AA53">
        <f>IFERROR(SMALL($Z$3:$Z$178,ROWS($R$2:AB53)),"")</f>
        <v>53</v>
      </c>
    </row>
    <row r="54" spans="1:27" x14ac:dyDescent="0.25">
      <c r="A54" s="28">
        <v>151</v>
      </c>
      <c r="B54" s="4" t="s">
        <v>11</v>
      </c>
      <c r="C54" s="4" t="s">
        <v>21</v>
      </c>
      <c r="D54" s="4">
        <v>30</v>
      </c>
      <c r="E54" s="4" t="s">
        <v>82</v>
      </c>
      <c r="F54" s="4">
        <v>5</v>
      </c>
      <c r="G54" s="4" t="s">
        <v>101</v>
      </c>
      <c r="H54" s="4">
        <v>24</v>
      </c>
      <c r="I54" s="4">
        <v>4</v>
      </c>
      <c r="J54" s="4">
        <v>36</v>
      </c>
      <c r="K54" s="2">
        <v>864</v>
      </c>
      <c r="L54" s="4" t="s">
        <v>2</v>
      </c>
      <c r="M54" s="4" t="s">
        <v>3</v>
      </c>
      <c r="N54" s="4" t="s">
        <v>4</v>
      </c>
      <c r="O54" s="1" t="s">
        <v>5</v>
      </c>
      <c r="P54" s="37" t="s">
        <v>158</v>
      </c>
      <c r="R54" t="b">
        <f>IF('plan de palette'!$B$7="",TRUE,'plan de palette'!$B$7=Tableau1[Dimensions étui ext (Lxlxh)])</f>
        <v>1</v>
      </c>
      <c r="S54" t="b">
        <f>IF('plan de palette'!$B$8="",TRUE,'plan de palette'!$B$8=Tableau1[Nb de fioles])</f>
        <v>1</v>
      </c>
      <c r="T54" t="b">
        <f>IF('plan de palette'!$B$9="",TRUE,'plan de palette'!$B$9=Tableau1[Boites / caisse])</f>
        <v>1</v>
      </c>
      <c r="U54" t="b">
        <f>IF('plan de palette'!$E$7="",TRUE,'plan de palette'!$E$7=Tableau1[Boites / palette])</f>
        <v>1</v>
      </c>
      <c r="V54" t="b">
        <f>IF('plan de palette'!$E$8="",TRUE,'plan de palette'!$E$8=Tableau1[Type de palette])</f>
        <v>1</v>
      </c>
      <c r="W54" t="b">
        <f>IF('plan de palette'!$E$9="",TRUE,'plan de palette'!$E$9=Tableau1[N° Plan])</f>
        <v>1</v>
      </c>
      <c r="X54" t="b">
        <f>IF(Tableau1[[#This Row],[Actif/inactif]]="actif",TRUE,FALSE)</f>
        <v>1</v>
      </c>
      <c r="Y54" t="b">
        <f t="shared" si="0"/>
        <v>1</v>
      </c>
      <c r="Z54">
        <f>IF(Y54,ROWS($R$2:AB54),"")</f>
        <v>53</v>
      </c>
      <c r="AA54">
        <f>IFERROR(SMALL($Z$3:$Z$178,ROWS($R$2:AB54)),"")</f>
        <v>54</v>
      </c>
    </row>
    <row r="55" spans="1:27" x14ac:dyDescent="0.25">
      <c r="A55" s="28">
        <v>154</v>
      </c>
      <c r="B55" s="4" t="s">
        <v>24</v>
      </c>
      <c r="C55" s="4" t="s">
        <v>26</v>
      </c>
      <c r="D55" s="4">
        <v>20</v>
      </c>
      <c r="E55" s="4" t="s">
        <v>82</v>
      </c>
      <c r="F55" s="4">
        <v>2</v>
      </c>
      <c r="G55" s="4" t="s">
        <v>90</v>
      </c>
      <c r="H55" s="4">
        <v>42</v>
      </c>
      <c r="I55" s="4">
        <v>4</v>
      </c>
      <c r="J55" s="4">
        <v>60</v>
      </c>
      <c r="K55" s="2">
        <v>2520</v>
      </c>
      <c r="L55" s="4" t="s">
        <v>2</v>
      </c>
      <c r="M55" s="4" t="s">
        <v>3</v>
      </c>
      <c r="N55" s="4" t="s">
        <v>9</v>
      </c>
      <c r="O55" s="1" t="s">
        <v>5</v>
      </c>
      <c r="P55" s="37" t="s">
        <v>158</v>
      </c>
      <c r="R55" t="b">
        <f>IF('plan de palette'!$B$7="",TRUE,'plan de palette'!$B$7=Tableau1[Dimensions étui ext (Lxlxh)])</f>
        <v>1</v>
      </c>
      <c r="S55" t="b">
        <f>IF('plan de palette'!$B$8="",TRUE,'plan de palette'!$B$8=Tableau1[Nb de fioles])</f>
        <v>1</v>
      </c>
      <c r="T55" t="b">
        <f>IF('plan de palette'!$B$9="",TRUE,'plan de palette'!$B$9=Tableau1[Boites / caisse])</f>
        <v>1</v>
      </c>
      <c r="U55" t="b">
        <f>IF('plan de palette'!$E$7="",TRUE,'plan de palette'!$E$7=Tableau1[Boites / palette])</f>
        <v>1</v>
      </c>
      <c r="V55" t="b">
        <f>IF('plan de palette'!$E$8="",TRUE,'plan de palette'!$E$8=Tableau1[Type de palette])</f>
        <v>1</v>
      </c>
      <c r="W55" t="b">
        <f>IF('plan de palette'!$E$9="",TRUE,'plan de palette'!$E$9=Tableau1[N° Plan])</f>
        <v>1</v>
      </c>
      <c r="X55" t="b">
        <f>IF(Tableau1[[#This Row],[Actif/inactif]]="actif",TRUE,FALSE)</f>
        <v>1</v>
      </c>
      <c r="Y55" t="b">
        <f t="shared" si="0"/>
        <v>1</v>
      </c>
      <c r="Z55">
        <f>IF(Y55,ROWS($R$2:AB55),"")</f>
        <v>54</v>
      </c>
      <c r="AA55">
        <f>IFERROR(SMALL($Z$3:$Z$178,ROWS($R$2:AB55)),"")</f>
        <v>55</v>
      </c>
    </row>
    <row r="56" spans="1:27" x14ac:dyDescent="0.25">
      <c r="A56" s="28">
        <v>155</v>
      </c>
      <c r="B56" s="4" t="s">
        <v>24</v>
      </c>
      <c r="C56" s="4" t="s">
        <v>26</v>
      </c>
      <c r="D56" s="4">
        <v>30</v>
      </c>
      <c r="E56" s="4" t="s">
        <v>82</v>
      </c>
      <c r="F56" s="4">
        <v>3</v>
      </c>
      <c r="G56" s="4" t="s">
        <v>95</v>
      </c>
      <c r="H56" s="4">
        <v>30</v>
      </c>
      <c r="I56" s="4">
        <v>4</v>
      </c>
      <c r="J56" s="4">
        <v>60</v>
      </c>
      <c r="K56" s="2">
        <v>1800</v>
      </c>
      <c r="L56" s="4" t="s">
        <v>2</v>
      </c>
      <c r="M56" s="4" t="s">
        <v>3</v>
      </c>
      <c r="N56" s="4" t="s">
        <v>32</v>
      </c>
      <c r="O56" s="1" t="s">
        <v>5</v>
      </c>
      <c r="P56" s="37" t="s">
        <v>158</v>
      </c>
      <c r="R56" t="b">
        <f>IF('plan de palette'!$B$7="",TRUE,'plan de palette'!$B$7=Tableau1[Dimensions étui ext (Lxlxh)])</f>
        <v>1</v>
      </c>
      <c r="S56" t="b">
        <f>IF('plan de palette'!$B$8="",TRUE,'plan de palette'!$B$8=Tableau1[Nb de fioles])</f>
        <v>1</v>
      </c>
      <c r="T56" t="b">
        <f>IF('plan de palette'!$B$9="",TRUE,'plan de palette'!$B$9=Tableau1[Boites / caisse])</f>
        <v>1</v>
      </c>
      <c r="U56" t="b">
        <f>IF('plan de palette'!$E$7="",TRUE,'plan de palette'!$E$7=Tableau1[Boites / palette])</f>
        <v>1</v>
      </c>
      <c r="V56" t="b">
        <f>IF('plan de palette'!$E$8="",TRUE,'plan de palette'!$E$8=Tableau1[Type de palette])</f>
        <v>1</v>
      </c>
      <c r="W56" t="b">
        <f>IF('plan de palette'!$E$9="",TRUE,'plan de palette'!$E$9=Tableau1[N° Plan])</f>
        <v>1</v>
      </c>
      <c r="X56" t="b">
        <f>IF(Tableau1[[#This Row],[Actif/inactif]]="actif",TRUE,FALSE)</f>
        <v>1</v>
      </c>
      <c r="Y56" t="b">
        <f t="shared" si="0"/>
        <v>1</v>
      </c>
      <c r="Z56">
        <f>IF(Y56,ROWS($R$2:AB56),"")</f>
        <v>55</v>
      </c>
      <c r="AA56">
        <f>IFERROR(SMALL($Z$3:$Z$178,ROWS($R$2:AB56)),"")</f>
        <v>56</v>
      </c>
    </row>
    <row r="57" spans="1:27" x14ac:dyDescent="0.25">
      <c r="A57" s="28">
        <v>156</v>
      </c>
      <c r="B57" s="4" t="s">
        <v>24</v>
      </c>
      <c r="C57" s="4" t="s">
        <v>26</v>
      </c>
      <c r="D57" s="4">
        <v>30</v>
      </c>
      <c r="E57" s="4" t="s">
        <v>82</v>
      </c>
      <c r="F57" s="4">
        <v>3</v>
      </c>
      <c r="G57" s="4" t="s">
        <v>95</v>
      </c>
      <c r="H57" s="4">
        <v>30</v>
      </c>
      <c r="I57" s="4">
        <v>3</v>
      </c>
      <c r="J57" s="4">
        <v>45</v>
      </c>
      <c r="K57" s="2">
        <v>1350</v>
      </c>
      <c r="L57" s="4" t="s">
        <v>2</v>
      </c>
      <c r="M57" s="4" t="s">
        <v>3</v>
      </c>
      <c r="N57" s="4" t="s">
        <v>4</v>
      </c>
      <c r="O57" s="1" t="s">
        <v>5</v>
      </c>
      <c r="P57" s="37" t="s">
        <v>158</v>
      </c>
      <c r="R57" t="b">
        <f>IF('plan de palette'!$B$7="",TRUE,'plan de palette'!$B$7=Tableau1[Dimensions étui ext (Lxlxh)])</f>
        <v>1</v>
      </c>
      <c r="S57" t="b">
        <f>IF('plan de palette'!$B$8="",TRUE,'plan de palette'!$B$8=Tableau1[Nb de fioles])</f>
        <v>1</v>
      </c>
      <c r="T57" t="b">
        <f>IF('plan de palette'!$B$9="",TRUE,'plan de palette'!$B$9=Tableau1[Boites / caisse])</f>
        <v>1</v>
      </c>
      <c r="U57" t="b">
        <f>IF('plan de palette'!$E$7="",TRUE,'plan de palette'!$E$7=Tableau1[Boites / palette])</f>
        <v>1</v>
      </c>
      <c r="V57" t="b">
        <f>IF('plan de palette'!$E$8="",TRUE,'plan de palette'!$E$8=Tableau1[Type de palette])</f>
        <v>1</v>
      </c>
      <c r="W57" t="b">
        <f>IF('plan de palette'!$E$9="",TRUE,'plan de palette'!$E$9=Tableau1[N° Plan])</f>
        <v>1</v>
      </c>
      <c r="X57" t="b">
        <f>IF(Tableau1[[#This Row],[Actif/inactif]]="actif",TRUE,FALSE)</f>
        <v>1</v>
      </c>
      <c r="Y57" t="b">
        <f t="shared" si="0"/>
        <v>1</v>
      </c>
      <c r="Z57">
        <f>IF(Y57,ROWS($R$2:AB57),"")</f>
        <v>56</v>
      </c>
      <c r="AA57">
        <f>IFERROR(SMALL($Z$3:$Z$178,ROWS($R$2:AB57)),"")</f>
        <v>57</v>
      </c>
    </row>
    <row r="58" spans="1:27" x14ac:dyDescent="0.25">
      <c r="A58" s="28">
        <v>158</v>
      </c>
      <c r="B58" s="4" t="s">
        <v>16</v>
      </c>
      <c r="C58" s="4" t="s">
        <v>14</v>
      </c>
      <c r="D58" s="4">
        <v>50</v>
      </c>
      <c r="E58" s="4" t="s">
        <v>75</v>
      </c>
      <c r="F58" s="4">
        <v>5</v>
      </c>
      <c r="G58" s="4" t="s">
        <v>102</v>
      </c>
      <c r="H58" s="4">
        <v>24</v>
      </c>
      <c r="I58" s="4">
        <v>5</v>
      </c>
      <c r="J58" s="4">
        <v>30</v>
      </c>
      <c r="K58" s="2">
        <v>720</v>
      </c>
      <c r="L58" s="4" t="s">
        <v>2</v>
      </c>
      <c r="M58" s="4" t="s">
        <v>3</v>
      </c>
      <c r="N58" s="4" t="s">
        <v>4</v>
      </c>
      <c r="O58" s="1" t="s">
        <v>5</v>
      </c>
      <c r="P58" s="37" t="s">
        <v>158</v>
      </c>
      <c r="R58" t="b">
        <f>IF('plan de palette'!$B$7="",TRUE,'plan de palette'!$B$7=Tableau1[Dimensions étui ext (Lxlxh)])</f>
        <v>1</v>
      </c>
      <c r="S58" t="b">
        <f>IF('plan de palette'!$B$8="",TRUE,'plan de palette'!$B$8=Tableau1[Nb de fioles])</f>
        <v>1</v>
      </c>
      <c r="T58" t="b">
        <f>IF('plan de palette'!$B$9="",TRUE,'plan de palette'!$B$9=Tableau1[Boites / caisse])</f>
        <v>1</v>
      </c>
      <c r="U58" t="b">
        <f>IF('plan de palette'!$E$7="",TRUE,'plan de palette'!$E$7=Tableau1[Boites / palette])</f>
        <v>1</v>
      </c>
      <c r="V58" t="b">
        <f>IF('plan de palette'!$E$8="",TRUE,'plan de palette'!$E$8=Tableau1[Type de palette])</f>
        <v>1</v>
      </c>
      <c r="W58" t="b">
        <f>IF('plan de palette'!$E$9="",TRUE,'plan de palette'!$E$9=Tableau1[N° Plan])</f>
        <v>1</v>
      </c>
      <c r="X58" t="b">
        <f>IF(Tableau1[[#This Row],[Actif/inactif]]="actif",TRUE,FALSE)</f>
        <v>1</v>
      </c>
      <c r="Y58" t="b">
        <f t="shared" si="0"/>
        <v>1</v>
      </c>
      <c r="Z58">
        <f>IF(Y58,ROWS($R$2:AB58),"")</f>
        <v>57</v>
      </c>
      <c r="AA58">
        <f>IFERROR(SMALL($Z$3:$Z$178,ROWS($R$2:AB58)),"")</f>
        <v>58</v>
      </c>
    </row>
    <row r="59" spans="1:27" x14ac:dyDescent="0.25">
      <c r="A59" s="28">
        <v>160</v>
      </c>
      <c r="B59" s="4" t="s">
        <v>24</v>
      </c>
      <c r="C59" s="4" t="s">
        <v>26</v>
      </c>
      <c r="D59" s="4">
        <v>20</v>
      </c>
      <c r="E59" s="4" t="s">
        <v>82</v>
      </c>
      <c r="F59" s="4">
        <v>2</v>
      </c>
      <c r="G59" s="4" t="s">
        <v>90</v>
      </c>
      <c r="H59" s="4">
        <v>42</v>
      </c>
      <c r="I59" s="4">
        <v>4</v>
      </c>
      <c r="J59" s="4">
        <v>60</v>
      </c>
      <c r="K59" s="2">
        <v>2520</v>
      </c>
      <c r="L59" s="4" t="s">
        <v>2</v>
      </c>
      <c r="M59" s="4" t="s">
        <v>3</v>
      </c>
      <c r="N59" s="4" t="s">
        <v>4</v>
      </c>
      <c r="O59" s="1" t="s">
        <v>5</v>
      </c>
      <c r="P59" s="37" t="s">
        <v>158</v>
      </c>
      <c r="R59" t="b">
        <f>IF('plan de palette'!$B$7="",TRUE,'plan de palette'!$B$7=Tableau1[Dimensions étui ext (Lxlxh)])</f>
        <v>1</v>
      </c>
      <c r="S59" t="b">
        <f>IF('plan de palette'!$B$8="",TRUE,'plan de palette'!$B$8=Tableau1[Nb de fioles])</f>
        <v>1</v>
      </c>
      <c r="T59" t="b">
        <f>IF('plan de palette'!$B$9="",TRUE,'plan de palette'!$B$9=Tableau1[Boites / caisse])</f>
        <v>1</v>
      </c>
      <c r="U59" t="b">
        <f>IF('plan de palette'!$E$7="",TRUE,'plan de palette'!$E$7=Tableau1[Boites / palette])</f>
        <v>1</v>
      </c>
      <c r="V59" t="b">
        <f>IF('plan de palette'!$E$8="",TRUE,'plan de palette'!$E$8=Tableau1[Type de palette])</f>
        <v>1</v>
      </c>
      <c r="W59" t="b">
        <f>IF('plan de palette'!$E$9="",TRUE,'plan de palette'!$E$9=Tableau1[N° Plan])</f>
        <v>1</v>
      </c>
      <c r="X59" t="b">
        <f>IF(Tableau1[[#This Row],[Actif/inactif]]="actif",TRUE,FALSE)</f>
        <v>1</v>
      </c>
      <c r="Y59" t="b">
        <f t="shared" si="0"/>
        <v>1</v>
      </c>
      <c r="Z59">
        <f>IF(Y59,ROWS($R$2:AB59),"")</f>
        <v>58</v>
      </c>
      <c r="AA59">
        <f>IFERROR(SMALL($Z$3:$Z$178,ROWS($R$2:AB59)),"")</f>
        <v>59</v>
      </c>
    </row>
    <row r="60" spans="1:27" x14ac:dyDescent="0.25">
      <c r="A60" s="28">
        <v>162</v>
      </c>
      <c r="B60" s="4" t="s">
        <v>17</v>
      </c>
      <c r="C60" s="4" t="s">
        <v>26</v>
      </c>
      <c r="D60" s="4">
        <v>20</v>
      </c>
      <c r="E60" s="4" t="s">
        <v>82</v>
      </c>
      <c r="F60" s="4">
        <v>2</v>
      </c>
      <c r="G60" s="4" t="s">
        <v>90</v>
      </c>
      <c r="H60" s="4">
        <v>42</v>
      </c>
      <c r="I60" s="4">
        <v>3</v>
      </c>
      <c r="J60" s="4">
        <v>45</v>
      </c>
      <c r="K60" s="2">
        <v>1890</v>
      </c>
      <c r="L60" s="4" t="s">
        <v>2</v>
      </c>
      <c r="M60" s="4" t="s">
        <v>3</v>
      </c>
      <c r="N60" s="4" t="s">
        <v>4</v>
      </c>
      <c r="O60" s="1" t="s">
        <v>5</v>
      </c>
      <c r="P60" s="37" t="s">
        <v>158</v>
      </c>
      <c r="R60" t="b">
        <f>IF('plan de palette'!$B$7="",TRUE,'plan de palette'!$B$7=Tableau1[Dimensions étui ext (Lxlxh)])</f>
        <v>1</v>
      </c>
      <c r="S60" t="b">
        <f>IF('plan de palette'!$B$8="",TRUE,'plan de palette'!$B$8=Tableau1[Nb de fioles])</f>
        <v>1</v>
      </c>
      <c r="T60" t="b">
        <f>IF('plan de palette'!$B$9="",TRUE,'plan de palette'!$B$9=Tableau1[Boites / caisse])</f>
        <v>1</v>
      </c>
      <c r="U60" t="b">
        <f>IF('plan de palette'!$E$7="",TRUE,'plan de palette'!$E$7=Tableau1[Boites / palette])</f>
        <v>1</v>
      </c>
      <c r="V60" t="b">
        <f>IF('plan de palette'!$E$8="",TRUE,'plan de palette'!$E$8=Tableau1[Type de palette])</f>
        <v>1</v>
      </c>
      <c r="W60" t="b">
        <f>IF('plan de palette'!$E$9="",TRUE,'plan de palette'!$E$9=Tableau1[N° Plan])</f>
        <v>1</v>
      </c>
      <c r="X60" t="b">
        <f>IF(Tableau1[[#This Row],[Actif/inactif]]="actif",TRUE,FALSE)</f>
        <v>1</v>
      </c>
      <c r="Y60" t="b">
        <f t="shared" si="0"/>
        <v>1</v>
      </c>
      <c r="Z60">
        <f>IF(Y60,ROWS($R$2:AB60),"")</f>
        <v>59</v>
      </c>
      <c r="AA60">
        <f>IFERROR(SMALL($Z$3:$Z$178,ROWS($R$2:AB60)),"")</f>
        <v>60</v>
      </c>
    </row>
    <row r="61" spans="1:27" x14ac:dyDescent="0.25">
      <c r="A61" s="28">
        <v>165</v>
      </c>
      <c r="B61" s="4" t="s">
        <v>23</v>
      </c>
      <c r="C61" s="4" t="s">
        <v>14</v>
      </c>
      <c r="D61" s="4">
        <v>10</v>
      </c>
      <c r="E61" s="4" t="s">
        <v>75</v>
      </c>
      <c r="F61" s="4">
        <v>1</v>
      </c>
      <c r="G61" s="4" t="s">
        <v>80</v>
      </c>
      <c r="H61" s="4">
        <v>84</v>
      </c>
      <c r="I61" s="4">
        <v>6</v>
      </c>
      <c r="J61" s="4">
        <v>36</v>
      </c>
      <c r="K61" s="2">
        <v>3024</v>
      </c>
      <c r="L61" s="4" t="s">
        <v>2</v>
      </c>
      <c r="M61" s="4" t="s">
        <v>3</v>
      </c>
      <c r="N61" s="4" t="s">
        <v>9</v>
      </c>
      <c r="O61" s="1" t="s">
        <v>5</v>
      </c>
      <c r="P61" s="37" t="s">
        <v>158</v>
      </c>
      <c r="R61" t="b">
        <f>IF('plan de palette'!$B$7="",TRUE,'plan de palette'!$B$7=Tableau1[Dimensions étui ext (Lxlxh)])</f>
        <v>1</v>
      </c>
      <c r="S61" t="b">
        <f>IF('plan de palette'!$B$8="",TRUE,'plan de palette'!$B$8=Tableau1[Nb de fioles])</f>
        <v>1</v>
      </c>
      <c r="T61" t="b">
        <f>IF('plan de palette'!$B$9="",TRUE,'plan de palette'!$B$9=Tableau1[Boites / caisse])</f>
        <v>1</v>
      </c>
      <c r="U61" t="b">
        <f>IF('plan de palette'!$E$7="",TRUE,'plan de palette'!$E$7=Tableau1[Boites / palette])</f>
        <v>1</v>
      </c>
      <c r="V61" t="b">
        <f>IF('plan de palette'!$E$8="",TRUE,'plan de palette'!$E$8=Tableau1[Type de palette])</f>
        <v>1</v>
      </c>
      <c r="W61" t="b">
        <f>IF('plan de palette'!$E$9="",TRUE,'plan de palette'!$E$9=Tableau1[N° Plan])</f>
        <v>1</v>
      </c>
      <c r="X61" t="b">
        <f>IF(Tableau1[[#This Row],[Actif/inactif]]="actif",TRUE,FALSE)</f>
        <v>1</v>
      </c>
      <c r="Y61" t="b">
        <f t="shared" si="0"/>
        <v>1</v>
      </c>
      <c r="Z61">
        <f>IF(Y61,ROWS($R$2:AB61),"")</f>
        <v>60</v>
      </c>
      <c r="AA61">
        <f>IFERROR(SMALL($Z$3:$Z$178,ROWS($R$2:AB61)),"")</f>
        <v>61</v>
      </c>
    </row>
    <row r="62" spans="1:27" x14ac:dyDescent="0.25">
      <c r="A62" s="28">
        <v>166</v>
      </c>
      <c r="B62" s="4" t="s">
        <v>0</v>
      </c>
      <c r="C62" s="4" t="s">
        <v>33</v>
      </c>
      <c r="D62" s="4">
        <v>5</v>
      </c>
      <c r="E62" s="4" t="s">
        <v>64</v>
      </c>
      <c r="F62" s="4">
        <v>1</v>
      </c>
      <c r="G62" s="4" t="s">
        <v>146</v>
      </c>
      <c r="H62" s="4">
        <v>180</v>
      </c>
      <c r="I62" s="4">
        <v>14</v>
      </c>
      <c r="J62" s="4">
        <v>126</v>
      </c>
      <c r="K62" s="2">
        <v>22680</v>
      </c>
      <c r="L62" s="4" t="s">
        <v>2</v>
      </c>
      <c r="M62" s="4" t="s">
        <v>3</v>
      </c>
      <c r="N62" s="4" t="s">
        <v>4</v>
      </c>
      <c r="O62" s="1" t="s">
        <v>5</v>
      </c>
      <c r="P62" s="37" t="s">
        <v>158</v>
      </c>
      <c r="R62" t="b">
        <f>IF('plan de palette'!$B$7="",TRUE,'plan de palette'!$B$7=Tableau1[Dimensions étui ext (Lxlxh)])</f>
        <v>1</v>
      </c>
      <c r="S62" t="b">
        <f>IF('plan de palette'!$B$8="",TRUE,'plan de palette'!$B$8=Tableau1[Nb de fioles])</f>
        <v>1</v>
      </c>
      <c r="T62" t="b">
        <f>IF('plan de palette'!$B$9="",TRUE,'plan de palette'!$B$9=Tableau1[Boites / caisse])</f>
        <v>1</v>
      </c>
      <c r="U62" t="b">
        <f>IF('plan de palette'!$E$7="",TRUE,'plan de palette'!$E$7=Tableau1[Boites / palette])</f>
        <v>1</v>
      </c>
      <c r="V62" t="b">
        <f>IF('plan de palette'!$E$8="",TRUE,'plan de palette'!$E$8=Tableau1[Type de palette])</f>
        <v>1</v>
      </c>
      <c r="W62" t="b">
        <f>IF('plan de palette'!$E$9="",TRUE,'plan de palette'!$E$9=Tableau1[N° Plan])</f>
        <v>1</v>
      </c>
      <c r="X62" t="b">
        <f>IF(Tableau1[[#This Row],[Actif/inactif]]="actif",TRUE,FALSE)</f>
        <v>1</v>
      </c>
      <c r="Y62" t="b">
        <f t="shared" si="0"/>
        <v>1</v>
      </c>
      <c r="Z62">
        <f>IF(Y62,ROWS($R$2:AB62),"")</f>
        <v>61</v>
      </c>
      <c r="AA62">
        <f>IFERROR(SMALL($Z$3:$Z$178,ROWS($R$2:AB62)),"")</f>
        <v>62</v>
      </c>
    </row>
    <row r="63" spans="1:27" x14ac:dyDescent="0.25">
      <c r="A63" s="28">
        <v>167</v>
      </c>
      <c r="B63" s="4" t="s">
        <v>0</v>
      </c>
      <c r="C63" s="4" t="s">
        <v>14</v>
      </c>
      <c r="D63" s="4">
        <v>10</v>
      </c>
      <c r="E63" s="4" t="s">
        <v>64</v>
      </c>
      <c r="F63" s="4">
        <v>1</v>
      </c>
      <c r="G63" s="4" t="s">
        <v>103</v>
      </c>
      <c r="H63" s="4">
        <v>92</v>
      </c>
      <c r="I63" s="4">
        <v>6</v>
      </c>
      <c r="J63" s="4">
        <v>36</v>
      </c>
      <c r="K63" s="2">
        <v>3312</v>
      </c>
      <c r="L63" s="4" t="s">
        <v>2</v>
      </c>
      <c r="M63" s="4" t="s">
        <v>3</v>
      </c>
      <c r="N63" s="4" t="s">
        <v>9</v>
      </c>
      <c r="O63" s="1" t="s">
        <v>5</v>
      </c>
      <c r="P63" s="37" t="s">
        <v>158</v>
      </c>
      <c r="R63" t="b">
        <f>IF('plan de palette'!$B$7="",TRUE,'plan de palette'!$B$7=Tableau1[Dimensions étui ext (Lxlxh)])</f>
        <v>1</v>
      </c>
      <c r="S63" t="b">
        <f>IF('plan de palette'!$B$8="",TRUE,'plan de palette'!$B$8=Tableau1[Nb de fioles])</f>
        <v>1</v>
      </c>
      <c r="T63" t="b">
        <f>IF('plan de palette'!$B$9="",TRUE,'plan de palette'!$B$9=Tableau1[Boites / caisse])</f>
        <v>1</v>
      </c>
      <c r="U63" t="b">
        <f>IF('plan de palette'!$E$7="",TRUE,'plan de palette'!$E$7=Tableau1[Boites / palette])</f>
        <v>1</v>
      </c>
      <c r="V63" t="b">
        <f>IF('plan de palette'!$E$8="",TRUE,'plan de palette'!$E$8=Tableau1[Type de palette])</f>
        <v>1</v>
      </c>
      <c r="W63" t="b">
        <f>IF('plan de palette'!$E$9="",TRUE,'plan de palette'!$E$9=Tableau1[N° Plan])</f>
        <v>1</v>
      </c>
      <c r="X63" t="b">
        <f>IF(Tableau1[[#This Row],[Actif/inactif]]="actif",TRUE,FALSE)</f>
        <v>1</v>
      </c>
      <c r="Y63" t="b">
        <f t="shared" si="0"/>
        <v>1</v>
      </c>
      <c r="Z63">
        <f>IF(Y63,ROWS($R$2:AB63),"")</f>
        <v>62</v>
      </c>
      <c r="AA63">
        <f>IFERROR(SMALL($Z$3:$Z$178,ROWS($R$2:AB63)),"")</f>
        <v>63</v>
      </c>
    </row>
    <row r="64" spans="1:27" x14ac:dyDescent="0.25">
      <c r="A64" s="28">
        <v>168</v>
      </c>
      <c r="B64" s="4" t="s">
        <v>0</v>
      </c>
      <c r="C64" s="4" t="s">
        <v>33</v>
      </c>
      <c r="D64" s="4">
        <v>10</v>
      </c>
      <c r="E64" s="4" t="s">
        <v>104</v>
      </c>
      <c r="F64" s="4">
        <v>1</v>
      </c>
      <c r="G64" s="4" t="s">
        <v>146</v>
      </c>
      <c r="H64" s="4">
        <v>80</v>
      </c>
      <c r="I64" s="4">
        <v>14</v>
      </c>
      <c r="J64" s="4">
        <v>126</v>
      </c>
      <c r="K64" s="2">
        <v>10080</v>
      </c>
      <c r="L64" s="4" t="s">
        <v>2</v>
      </c>
      <c r="M64" s="4" t="s">
        <v>3</v>
      </c>
      <c r="N64" s="4" t="s">
        <v>4</v>
      </c>
      <c r="O64" s="1" t="s">
        <v>5</v>
      </c>
      <c r="P64" s="37" t="s">
        <v>158</v>
      </c>
      <c r="R64" t="b">
        <f>IF('plan de palette'!$B$7="",TRUE,'plan de palette'!$B$7=Tableau1[Dimensions étui ext (Lxlxh)])</f>
        <v>1</v>
      </c>
      <c r="S64" t="b">
        <f>IF('plan de palette'!$B$8="",TRUE,'plan de palette'!$B$8=Tableau1[Nb de fioles])</f>
        <v>1</v>
      </c>
      <c r="T64" t="b">
        <f>IF('plan de palette'!$B$9="",TRUE,'plan de palette'!$B$9=Tableau1[Boites / caisse])</f>
        <v>1</v>
      </c>
      <c r="U64" t="b">
        <f>IF('plan de palette'!$E$7="",TRUE,'plan de palette'!$E$7=Tableau1[Boites / palette])</f>
        <v>1</v>
      </c>
      <c r="V64" t="b">
        <f>IF('plan de palette'!$E$8="",TRUE,'plan de palette'!$E$8=Tableau1[Type de palette])</f>
        <v>1</v>
      </c>
      <c r="W64" t="b">
        <f>IF('plan de palette'!$E$9="",TRUE,'plan de palette'!$E$9=Tableau1[N° Plan])</f>
        <v>1</v>
      </c>
      <c r="X64" t="b">
        <f>IF(Tableau1[[#This Row],[Actif/inactif]]="actif",TRUE,FALSE)</f>
        <v>1</v>
      </c>
      <c r="Y64" t="b">
        <f t="shared" si="0"/>
        <v>1</v>
      </c>
      <c r="Z64">
        <f>IF(Y64,ROWS($R$2:AB64),"")</f>
        <v>63</v>
      </c>
      <c r="AA64">
        <f>IFERROR(SMALL($Z$3:$Z$178,ROWS($R$2:AB64)),"")</f>
        <v>64</v>
      </c>
    </row>
    <row r="65" spans="1:27" x14ac:dyDescent="0.25">
      <c r="A65" s="28">
        <v>169</v>
      </c>
      <c r="B65" s="4" t="s">
        <v>0</v>
      </c>
      <c r="C65" s="4" t="s">
        <v>33</v>
      </c>
      <c r="D65" s="4">
        <v>10</v>
      </c>
      <c r="E65" s="4" t="s">
        <v>68</v>
      </c>
      <c r="F65" s="4">
        <v>1</v>
      </c>
      <c r="G65" s="4" t="s">
        <v>146</v>
      </c>
      <c r="H65" s="4">
        <v>85</v>
      </c>
      <c r="I65" s="4">
        <v>14</v>
      </c>
      <c r="J65" s="4">
        <v>126</v>
      </c>
      <c r="K65" s="2">
        <v>10710</v>
      </c>
      <c r="L65" s="4" t="s">
        <v>2</v>
      </c>
      <c r="M65" s="4" t="s">
        <v>3</v>
      </c>
      <c r="N65" s="4" t="s">
        <v>4</v>
      </c>
      <c r="O65" s="1" t="s">
        <v>5</v>
      </c>
      <c r="P65" s="37" t="s">
        <v>158</v>
      </c>
      <c r="R65" t="b">
        <f>IF('plan de palette'!$B$7="",TRUE,'plan de palette'!$B$7=Tableau1[Dimensions étui ext (Lxlxh)])</f>
        <v>1</v>
      </c>
      <c r="S65" t="b">
        <f>IF('plan de palette'!$B$8="",TRUE,'plan de palette'!$B$8=Tableau1[Nb de fioles])</f>
        <v>1</v>
      </c>
      <c r="T65" t="b">
        <f>IF('plan de palette'!$B$9="",TRUE,'plan de palette'!$B$9=Tableau1[Boites / caisse])</f>
        <v>1</v>
      </c>
      <c r="U65" t="b">
        <f>IF('plan de palette'!$E$7="",TRUE,'plan de palette'!$E$7=Tableau1[Boites / palette])</f>
        <v>1</v>
      </c>
      <c r="V65" t="b">
        <f>IF('plan de palette'!$E$8="",TRUE,'plan de palette'!$E$8=Tableau1[Type de palette])</f>
        <v>1</v>
      </c>
      <c r="W65" t="b">
        <f>IF('plan de palette'!$E$9="",TRUE,'plan de palette'!$E$9=Tableau1[N° Plan])</f>
        <v>1</v>
      </c>
      <c r="X65" t="b">
        <f>IF(Tableau1[[#This Row],[Actif/inactif]]="actif",TRUE,FALSE)</f>
        <v>1</v>
      </c>
      <c r="Y65" t="b">
        <f t="shared" si="0"/>
        <v>1</v>
      </c>
      <c r="Z65">
        <f>IF(Y65,ROWS($R$2:AB65),"")</f>
        <v>64</v>
      </c>
      <c r="AA65">
        <f>IFERROR(SMALL($Z$3:$Z$178,ROWS($R$2:AB65)),"")</f>
        <v>65</v>
      </c>
    </row>
    <row r="66" spans="1:27" x14ac:dyDescent="0.25">
      <c r="A66" s="28">
        <v>170</v>
      </c>
      <c r="B66" s="4" t="s">
        <v>24</v>
      </c>
      <c r="C66" s="4" t="s">
        <v>26</v>
      </c>
      <c r="D66" s="4">
        <v>30</v>
      </c>
      <c r="E66" s="4" t="s">
        <v>82</v>
      </c>
      <c r="F66" s="4">
        <v>3</v>
      </c>
      <c r="G66" s="4" t="s">
        <v>95</v>
      </c>
      <c r="H66" s="4">
        <v>30</v>
      </c>
      <c r="I66" s="4">
        <v>4</v>
      </c>
      <c r="J66" s="4">
        <v>60</v>
      </c>
      <c r="K66" s="2">
        <v>1800</v>
      </c>
      <c r="L66" s="4" t="s">
        <v>2</v>
      </c>
      <c r="M66" s="4" t="s">
        <v>3</v>
      </c>
      <c r="N66" s="4" t="s">
        <v>4</v>
      </c>
      <c r="O66" s="1" t="s">
        <v>5</v>
      </c>
      <c r="P66" s="37" t="s">
        <v>158</v>
      </c>
      <c r="R66" t="b">
        <f>IF('plan de palette'!$B$7="",TRUE,'plan de palette'!$B$7=Tableau1[Dimensions étui ext (Lxlxh)])</f>
        <v>1</v>
      </c>
      <c r="S66" t="b">
        <f>IF('plan de palette'!$B$8="",TRUE,'plan de palette'!$B$8=Tableau1[Nb de fioles])</f>
        <v>1</v>
      </c>
      <c r="T66" t="b">
        <f>IF('plan de palette'!$B$9="",TRUE,'plan de palette'!$B$9=Tableau1[Boites / caisse])</f>
        <v>1</v>
      </c>
      <c r="U66" t="b">
        <f>IF('plan de palette'!$E$7="",TRUE,'plan de palette'!$E$7=Tableau1[Boites / palette])</f>
        <v>1</v>
      </c>
      <c r="V66" t="b">
        <f>IF('plan de palette'!$E$8="",TRUE,'plan de palette'!$E$8=Tableau1[Type de palette])</f>
        <v>1</v>
      </c>
      <c r="W66" t="b">
        <f>IF('plan de palette'!$E$9="",TRUE,'plan de palette'!$E$9=Tableau1[N° Plan])</f>
        <v>1</v>
      </c>
      <c r="X66" t="b">
        <f>IF(Tableau1[[#This Row],[Actif/inactif]]="actif",TRUE,FALSE)</f>
        <v>1</v>
      </c>
      <c r="Y66" t="b">
        <f t="shared" si="0"/>
        <v>1</v>
      </c>
      <c r="Z66">
        <f>IF(Y66,ROWS($R$2:AB66),"")</f>
        <v>65</v>
      </c>
      <c r="AA66">
        <f>IFERROR(SMALL($Z$3:$Z$178,ROWS($R$2:AB66)),"")</f>
        <v>66</v>
      </c>
    </row>
    <row r="67" spans="1:27" x14ac:dyDescent="0.25">
      <c r="A67" s="28">
        <v>175</v>
      </c>
      <c r="B67" s="4" t="s">
        <v>11</v>
      </c>
      <c r="C67" s="4" t="s">
        <v>21</v>
      </c>
      <c r="D67" s="4">
        <v>12</v>
      </c>
      <c r="E67" s="4" t="s">
        <v>82</v>
      </c>
      <c r="F67" s="4">
        <v>2</v>
      </c>
      <c r="G67" s="4" t="s">
        <v>105</v>
      </c>
      <c r="H67" s="4">
        <v>56</v>
      </c>
      <c r="I67" s="4">
        <v>5</v>
      </c>
      <c r="J67" s="4">
        <v>45</v>
      </c>
      <c r="K67" s="2">
        <v>2520</v>
      </c>
      <c r="L67" s="4" t="s">
        <v>2</v>
      </c>
      <c r="M67" s="4" t="s">
        <v>3</v>
      </c>
      <c r="N67" s="4" t="s">
        <v>4</v>
      </c>
      <c r="O67" s="1" t="s">
        <v>5</v>
      </c>
      <c r="P67" s="37" t="s">
        <v>158</v>
      </c>
      <c r="R67" t="b">
        <f>IF('plan de palette'!$B$7="",TRUE,'plan de palette'!$B$7=Tableau1[Dimensions étui ext (Lxlxh)])</f>
        <v>1</v>
      </c>
      <c r="S67" t="b">
        <f>IF('plan de palette'!$B$8="",TRUE,'plan de palette'!$B$8=Tableau1[Nb de fioles])</f>
        <v>1</v>
      </c>
      <c r="T67" t="b">
        <f>IF('plan de palette'!$B$9="",TRUE,'plan de palette'!$B$9=Tableau1[Boites / caisse])</f>
        <v>1</v>
      </c>
      <c r="U67" t="b">
        <f>IF('plan de palette'!$E$7="",TRUE,'plan de palette'!$E$7=Tableau1[Boites / palette])</f>
        <v>1</v>
      </c>
      <c r="V67" t="b">
        <f>IF('plan de palette'!$E$8="",TRUE,'plan de palette'!$E$8=Tableau1[Type de palette])</f>
        <v>1</v>
      </c>
      <c r="W67" t="b">
        <f>IF('plan de palette'!$E$9="",TRUE,'plan de palette'!$E$9=Tableau1[N° Plan])</f>
        <v>1</v>
      </c>
      <c r="X67" t="b">
        <f>IF(Tableau1[[#This Row],[Actif/inactif]]="actif",TRUE,FALSE)</f>
        <v>1</v>
      </c>
      <c r="Y67" t="b">
        <f t="shared" ref="Y67:Y130" si="1">AND(R67:X67)</f>
        <v>1</v>
      </c>
      <c r="Z67">
        <f>IF(Y67,ROWS($R$2:AB67),"")</f>
        <v>66</v>
      </c>
      <c r="AA67">
        <f>IFERROR(SMALL($Z$3:$Z$178,ROWS($R$2:AB67)),"")</f>
        <v>67</v>
      </c>
    </row>
    <row r="68" spans="1:27" x14ac:dyDescent="0.25">
      <c r="A68" s="28">
        <v>176</v>
      </c>
      <c r="B68" s="4" t="s">
        <v>11</v>
      </c>
      <c r="C68" s="4" t="s">
        <v>21</v>
      </c>
      <c r="D68" s="4">
        <v>18</v>
      </c>
      <c r="E68" s="4" t="s">
        <v>82</v>
      </c>
      <c r="F68" s="4">
        <v>3</v>
      </c>
      <c r="G68" s="4" t="s">
        <v>100</v>
      </c>
      <c r="H68" s="4">
        <v>40</v>
      </c>
      <c r="I68" s="4">
        <v>5</v>
      </c>
      <c r="J68" s="4">
        <v>45</v>
      </c>
      <c r="K68" s="2">
        <v>1800</v>
      </c>
      <c r="L68" s="4" t="s">
        <v>2</v>
      </c>
      <c r="M68" s="4" t="s">
        <v>3</v>
      </c>
      <c r="N68" s="4" t="s">
        <v>4</v>
      </c>
      <c r="O68" s="1" t="s">
        <v>5</v>
      </c>
      <c r="P68" s="37" t="s">
        <v>158</v>
      </c>
      <c r="R68" t="b">
        <f>IF('plan de palette'!$B$7="",TRUE,'plan de palette'!$B$7=Tableau1[Dimensions étui ext (Lxlxh)])</f>
        <v>1</v>
      </c>
      <c r="S68" t="b">
        <f>IF('plan de palette'!$B$8="",TRUE,'plan de palette'!$B$8=Tableau1[Nb de fioles])</f>
        <v>1</v>
      </c>
      <c r="T68" t="b">
        <f>IF('plan de palette'!$B$9="",TRUE,'plan de palette'!$B$9=Tableau1[Boites / caisse])</f>
        <v>1</v>
      </c>
      <c r="U68" t="b">
        <f>IF('plan de palette'!$E$7="",TRUE,'plan de palette'!$E$7=Tableau1[Boites / palette])</f>
        <v>1</v>
      </c>
      <c r="V68" t="b">
        <f>IF('plan de palette'!$E$8="",TRUE,'plan de palette'!$E$8=Tableau1[Type de palette])</f>
        <v>1</v>
      </c>
      <c r="W68" t="b">
        <f>IF('plan de palette'!$E$9="",TRUE,'plan de palette'!$E$9=Tableau1[N° Plan])</f>
        <v>1</v>
      </c>
      <c r="X68" t="b">
        <f>IF(Tableau1[[#This Row],[Actif/inactif]]="actif",TRUE,FALSE)</f>
        <v>1</v>
      </c>
      <c r="Y68" t="b">
        <f t="shared" si="1"/>
        <v>1</v>
      </c>
      <c r="Z68">
        <f>IF(Y68,ROWS($R$2:AB68),"")</f>
        <v>67</v>
      </c>
      <c r="AA68">
        <f>IFERROR(SMALL($Z$3:$Z$178,ROWS($R$2:AB68)),"")</f>
        <v>68</v>
      </c>
    </row>
    <row r="69" spans="1:27" x14ac:dyDescent="0.25">
      <c r="A69" s="28">
        <v>177</v>
      </c>
      <c r="B69" s="4" t="s">
        <v>11</v>
      </c>
      <c r="C69" s="4" t="s">
        <v>21</v>
      </c>
      <c r="D69" s="4">
        <v>24</v>
      </c>
      <c r="E69" s="4" t="s">
        <v>82</v>
      </c>
      <c r="F69" s="4">
        <v>4</v>
      </c>
      <c r="G69" s="4" t="s">
        <v>83</v>
      </c>
      <c r="H69" s="4">
        <v>32</v>
      </c>
      <c r="I69" s="4">
        <v>5</v>
      </c>
      <c r="J69" s="4">
        <v>45</v>
      </c>
      <c r="K69" s="2">
        <v>1440</v>
      </c>
      <c r="L69" s="4" t="s">
        <v>2</v>
      </c>
      <c r="M69" s="4" t="s">
        <v>3</v>
      </c>
      <c r="N69" s="4" t="s">
        <v>4</v>
      </c>
      <c r="O69" s="1" t="s">
        <v>5</v>
      </c>
      <c r="P69" s="37" t="s">
        <v>158</v>
      </c>
      <c r="R69" t="b">
        <f>IF('plan de palette'!$B$7="",TRUE,'plan de palette'!$B$7=Tableau1[Dimensions étui ext (Lxlxh)])</f>
        <v>1</v>
      </c>
      <c r="S69" t="b">
        <f>IF('plan de palette'!$B$8="",TRUE,'plan de palette'!$B$8=Tableau1[Nb de fioles])</f>
        <v>1</v>
      </c>
      <c r="T69" t="b">
        <f>IF('plan de palette'!$B$9="",TRUE,'plan de palette'!$B$9=Tableau1[Boites / caisse])</f>
        <v>1</v>
      </c>
      <c r="U69" t="b">
        <f>IF('plan de palette'!$E$7="",TRUE,'plan de palette'!$E$7=Tableau1[Boites / palette])</f>
        <v>1</v>
      </c>
      <c r="V69" t="b">
        <f>IF('plan de palette'!$E$8="",TRUE,'plan de palette'!$E$8=Tableau1[Type de palette])</f>
        <v>1</v>
      </c>
      <c r="W69" t="b">
        <f>IF('plan de palette'!$E$9="",TRUE,'plan de palette'!$E$9=Tableau1[N° Plan])</f>
        <v>1</v>
      </c>
      <c r="X69" t="b">
        <f>IF(Tableau1[[#This Row],[Actif/inactif]]="actif",TRUE,FALSE)</f>
        <v>1</v>
      </c>
      <c r="Y69" t="b">
        <f t="shared" si="1"/>
        <v>1</v>
      </c>
      <c r="Z69">
        <f>IF(Y69,ROWS($R$2:AB69),"")</f>
        <v>68</v>
      </c>
      <c r="AA69">
        <f>IFERROR(SMALL($Z$3:$Z$178,ROWS($R$2:AB69)),"")</f>
        <v>69</v>
      </c>
    </row>
    <row r="70" spans="1:27" x14ac:dyDescent="0.25">
      <c r="A70" s="28">
        <v>178</v>
      </c>
      <c r="B70" s="4" t="s">
        <v>11</v>
      </c>
      <c r="C70" s="4" t="s">
        <v>21</v>
      </c>
      <c r="D70" s="4">
        <v>30</v>
      </c>
      <c r="E70" s="4" t="s">
        <v>82</v>
      </c>
      <c r="F70" s="4">
        <v>5</v>
      </c>
      <c r="G70" s="4" t="s">
        <v>101</v>
      </c>
      <c r="H70" s="4">
        <v>24</v>
      </c>
      <c r="I70" s="4">
        <v>5</v>
      </c>
      <c r="J70" s="4">
        <v>45</v>
      </c>
      <c r="K70" s="2">
        <v>1080</v>
      </c>
      <c r="L70" s="4" t="s">
        <v>2</v>
      </c>
      <c r="M70" s="4" t="s">
        <v>3</v>
      </c>
      <c r="N70" s="4" t="s">
        <v>4</v>
      </c>
      <c r="O70" s="1" t="s">
        <v>5</v>
      </c>
      <c r="P70" s="37" t="s">
        <v>158</v>
      </c>
      <c r="R70" t="b">
        <f>IF('plan de palette'!$B$7="",TRUE,'plan de palette'!$B$7=Tableau1[Dimensions étui ext (Lxlxh)])</f>
        <v>1</v>
      </c>
      <c r="S70" t="b">
        <f>IF('plan de palette'!$B$8="",TRUE,'plan de palette'!$B$8=Tableau1[Nb de fioles])</f>
        <v>1</v>
      </c>
      <c r="T70" t="b">
        <f>IF('plan de palette'!$B$9="",TRUE,'plan de palette'!$B$9=Tableau1[Boites / caisse])</f>
        <v>1</v>
      </c>
      <c r="U70" t="b">
        <f>IF('plan de palette'!$E$7="",TRUE,'plan de palette'!$E$7=Tableau1[Boites / palette])</f>
        <v>1</v>
      </c>
      <c r="V70" t="b">
        <f>IF('plan de palette'!$E$8="",TRUE,'plan de palette'!$E$8=Tableau1[Type de palette])</f>
        <v>1</v>
      </c>
      <c r="W70" t="b">
        <f>IF('plan de palette'!$E$9="",TRUE,'plan de palette'!$E$9=Tableau1[N° Plan])</f>
        <v>1</v>
      </c>
      <c r="X70" t="b">
        <f>IF(Tableau1[[#This Row],[Actif/inactif]]="actif",TRUE,FALSE)</f>
        <v>1</v>
      </c>
      <c r="Y70" t="b">
        <f t="shared" si="1"/>
        <v>1</v>
      </c>
      <c r="Z70">
        <f>IF(Y70,ROWS($R$2:AB70),"")</f>
        <v>69</v>
      </c>
      <c r="AA70">
        <f>IFERROR(SMALL($Z$3:$Z$178,ROWS($R$2:AB70)),"")</f>
        <v>70</v>
      </c>
    </row>
    <row r="71" spans="1:27" x14ac:dyDescent="0.25">
      <c r="A71" s="28">
        <v>188</v>
      </c>
      <c r="B71" s="4" t="s">
        <v>17</v>
      </c>
      <c r="C71" s="4" t="s">
        <v>14</v>
      </c>
      <c r="D71" s="4">
        <v>50</v>
      </c>
      <c r="E71" s="4" t="s">
        <v>73</v>
      </c>
      <c r="F71" s="4">
        <v>5</v>
      </c>
      <c r="G71" s="4" t="s">
        <v>76</v>
      </c>
      <c r="H71" s="4">
        <v>24</v>
      </c>
      <c r="I71" s="4">
        <v>4</v>
      </c>
      <c r="J71" s="4">
        <v>24</v>
      </c>
      <c r="K71" s="2">
        <v>576</v>
      </c>
      <c r="L71" s="4" t="s">
        <v>2</v>
      </c>
      <c r="M71" s="4" t="s">
        <v>3</v>
      </c>
      <c r="N71" s="4" t="s">
        <v>4</v>
      </c>
      <c r="O71" s="1" t="s">
        <v>5</v>
      </c>
      <c r="P71" s="37" t="s">
        <v>158</v>
      </c>
      <c r="R71" t="b">
        <f>IF('plan de palette'!$B$7="",TRUE,'plan de palette'!$B$7=Tableau1[Dimensions étui ext (Lxlxh)])</f>
        <v>1</v>
      </c>
      <c r="S71" t="b">
        <f>IF('plan de palette'!$B$8="",TRUE,'plan de palette'!$B$8=Tableau1[Nb de fioles])</f>
        <v>1</v>
      </c>
      <c r="T71" t="b">
        <f>IF('plan de palette'!$B$9="",TRUE,'plan de palette'!$B$9=Tableau1[Boites / caisse])</f>
        <v>1</v>
      </c>
      <c r="U71" t="b">
        <f>IF('plan de palette'!$E$7="",TRUE,'plan de palette'!$E$7=Tableau1[Boites / palette])</f>
        <v>1</v>
      </c>
      <c r="V71" t="b">
        <f>IF('plan de palette'!$E$8="",TRUE,'plan de palette'!$E$8=Tableau1[Type de palette])</f>
        <v>1</v>
      </c>
      <c r="W71" t="b">
        <f>IF('plan de palette'!$E$9="",TRUE,'plan de palette'!$E$9=Tableau1[N° Plan])</f>
        <v>1</v>
      </c>
      <c r="X71" t="b">
        <f>IF(Tableau1[[#This Row],[Actif/inactif]]="actif",TRUE,FALSE)</f>
        <v>1</v>
      </c>
      <c r="Y71" t="b">
        <f t="shared" si="1"/>
        <v>1</v>
      </c>
      <c r="Z71">
        <f>IF(Y71,ROWS($R$2:AB71),"")</f>
        <v>70</v>
      </c>
      <c r="AA71">
        <f>IFERROR(SMALL($Z$3:$Z$178,ROWS($R$2:AB71)),"")</f>
        <v>71</v>
      </c>
    </row>
    <row r="72" spans="1:27" x14ac:dyDescent="0.25">
      <c r="A72" s="28">
        <v>189</v>
      </c>
      <c r="B72" s="4" t="s">
        <v>17</v>
      </c>
      <c r="C72" s="4" t="s">
        <v>14</v>
      </c>
      <c r="D72" s="4">
        <v>50</v>
      </c>
      <c r="E72" s="4" t="s">
        <v>75</v>
      </c>
      <c r="F72" s="4">
        <v>5</v>
      </c>
      <c r="G72" s="4" t="s">
        <v>76</v>
      </c>
      <c r="H72" s="4">
        <v>24</v>
      </c>
      <c r="I72" s="4">
        <v>4</v>
      </c>
      <c r="J72" s="4">
        <v>24</v>
      </c>
      <c r="K72" s="2">
        <v>576</v>
      </c>
      <c r="L72" s="4" t="s">
        <v>2</v>
      </c>
      <c r="M72" s="4" t="s">
        <v>3</v>
      </c>
      <c r="N72" s="4" t="s">
        <v>4</v>
      </c>
      <c r="O72" s="1" t="s">
        <v>5</v>
      </c>
      <c r="P72" s="37" t="s">
        <v>158</v>
      </c>
      <c r="R72" t="b">
        <f>IF('plan de palette'!$B$7="",TRUE,'plan de palette'!$B$7=Tableau1[Dimensions étui ext (Lxlxh)])</f>
        <v>1</v>
      </c>
      <c r="S72" t="b">
        <f>IF('plan de palette'!$B$8="",TRUE,'plan de palette'!$B$8=Tableau1[Nb de fioles])</f>
        <v>1</v>
      </c>
      <c r="T72" t="b">
        <f>IF('plan de palette'!$B$9="",TRUE,'plan de palette'!$B$9=Tableau1[Boites / caisse])</f>
        <v>1</v>
      </c>
      <c r="U72" t="b">
        <f>IF('plan de palette'!$E$7="",TRUE,'plan de palette'!$E$7=Tableau1[Boites / palette])</f>
        <v>1</v>
      </c>
      <c r="V72" t="b">
        <f>IF('plan de palette'!$E$8="",TRUE,'plan de palette'!$E$8=Tableau1[Type de palette])</f>
        <v>1</v>
      </c>
      <c r="W72" t="b">
        <f>IF('plan de palette'!$E$9="",TRUE,'plan de palette'!$E$9=Tableau1[N° Plan])</f>
        <v>1</v>
      </c>
      <c r="X72" t="b">
        <f>IF(Tableau1[[#This Row],[Actif/inactif]]="actif",TRUE,FALSE)</f>
        <v>1</v>
      </c>
      <c r="Y72" t="b">
        <f t="shared" si="1"/>
        <v>1</v>
      </c>
      <c r="Z72">
        <f>IF(Y72,ROWS($R$2:AB72),"")</f>
        <v>71</v>
      </c>
      <c r="AA72">
        <f>IFERROR(SMALL($Z$3:$Z$178,ROWS($R$2:AB72)),"")</f>
        <v>72</v>
      </c>
    </row>
    <row r="73" spans="1:27" x14ac:dyDescent="0.25">
      <c r="A73" s="28">
        <v>191</v>
      </c>
      <c r="B73" s="4" t="s">
        <v>13</v>
      </c>
      <c r="C73" s="4" t="s">
        <v>14</v>
      </c>
      <c r="D73" s="4">
        <v>20</v>
      </c>
      <c r="E73" s="4" t="s">
        <v>75</v>
      </c>
      <c r="F73" s="4">
        <v>2</v>
      </c>
      <c r="G73" s="4" t="s">
        <v>74</v>
      </c>
      <c r="H73" s="4">
        <v>54</v>
      </c>
      <c r="I73" s="4">
        <v>4</v>
      </c>
      <c r="J73" s="4">
        <v>24</v>
      </c>
      <c r="K73" s="2">
        <v>1296</v>
      </c>
      <c r="L73" s="4" t="s">
        <v>8</v>
      </c>
      <c r="M73" s="4" t="s">
        <v>15</v>
      </c>
      <c r="N73" s="4" t="s">
        <v>4</v>
      </c>
      <c r="O73" s="1" t="s">
        <v>5</v>
      </c>
      <c r="P73" s="37" t="s">
        <v>158</v>
      </c>
      <c r="R73" t="b">
        <f>IF('plan de palette'!$B$7="",TRUE,'plan de palette'!$B$7=Tableau1[Dimensions étui ext (Lxlxh)])</f>
        <v>1</v>
      </c>
      <c r="S73" t="b">
        <f>IF('plan de palette'!$B$8="",TRUE,'plan de palette'!$B$8=Tableau1[Nb de fioles])</f>
        <v>1</v>
      </c>
      <c r="T73" t="b">
        <f>IF('plan de palette'!$B$9="",TRUE,'plan de palette'!$B$9=Tableau1[Boites / caisse])</f>
        <v>1</v>
      </c>
      <c r="U73" t="b">
        <f>IF('plan de palette'!$E$7="",TRUE,'plan de palette'!$E$7=Tableau1[Boites / palette])</f>
        <v>1</v>
      </c>
      <c r="V73" t="b">
        <f>IF('plan de palette'!$E$8="",TRUE,'plan de palette'!$E$8=Tableau1[Type de palette])</f>
        <v>1</v>
      </c>
      <c r="W73" t="b">
        <f>IF('plan de palette'!$E$9="",TRUE,'plan de palette'!$E$9=Tableau1[N° Plan])</f>
        <v>1</v>
      </c>
      <c r="X73" t="b">
        <f>IF(Tableau1[[#This Row],[Actif/inactif]]="actif",TRUE,FALSE)</f>
        <v>1</v>
      </c>
      <c r="Y73" t="b">
        <f t="shared" si="1"/>
        <v>1</v>
      </c>
      <c r="Z73">
        <f>IF(Y73,ROWS($R$2:AB73),"")</f>
        <v>72</v>
      </c>
      <c r="AA73">
        <f>IFERROR(SMALL($Z$3:$Z$178,ROWS($R$2:AB73)),"")</f>
        <v>73</v>
      </c>
    </row>
    <row r="74" spans="1:27" x14ac:dyDescent="0.25">
      <c r="A74" s="28">
        <v>192</v>
      </c>
      <c r="B74" s="4" t="s">
        <v>13</v>
      </c>
      <c r="C74" s="4" t="s">
        <v>14</v>
      </c>
      <c r="D74" s="4">
        <v>10</v>
      </c>
      <c r="E74" s="4" t="s">
        <v>75</v>
      </c>
      <c r="F74" s="4">
        <v>1</v>
      </c>
      <c r="G74" s="4" t="s">
        <v>80</v>
      </c>
      <c r="H74" s="4">
        <v>84</v>
      </c>
      <c r="I74" s="4">
        <v>4</v>
      </c>
      <c r="J74" s="4">
        <v>24</v>
      </c>
      <c r="K74" s="2">
        <v>2016</v>
      </c>
      <c r="L74" s="4" t="s">
        <v>8</v>
      </c>
      <c r="M74" s="4" t="s">
        <v>15</v>
      </c>
      <c r="N74" s="4" t="s">
        <v>4</v>
      </c>
      <c r="O74" s="1" t="s">
        <v>5</v>
      </c>
      <c r="P74" s="37" t="s">
        <v>158</v>
      </c>
      <c r="R74" t="b">
        <f>IF('plan de palette'!$B$7="",TRUE,'plan de palette'!$B$7=Tableau1[Dimensions étui ext (Lxlxh)])</f>
        <v>1</v>
      </c>
      <c r="S74" t="b">
        <f>IF('plan de palette'!$B$8="",TRUE,'plan de palette'!$B$8=Tableau1[Nb de fioles])</f>
        <v>1</v>
      </c>
      <c r="T74" t="b">
        <f>IF('plan de palette'!$B$9="",TRUE,'plan de palette'!$B$9=Tableau1[Boites / caisse])</f>
        <v>1</v>
      </c>
      <c r="U74" t="b">
        <f>IF('plan de palette'!$E$7="",TRUE,'plan de palette'!$E$7=Tableau1[Boites / palette])</f>
        <v>1</v>
      </c>
      <c r="V74" t="b">
        <f>IF('plan de palette'!$E$8="",TRUE,'plan de palette'!$E$8=Tableau1[Type de palette])</f>
        <v>1</v>
      </c>
      <c r="W74" t="b">
        <f>IF('plan de palette'!$E$9="",TRUE,'plan de palette'!$E$9=Tableau1[N° Plan])</f>
        <v>1</v>
      </c>
      <c r="X74" t="b">
        <f>IF(Tableau1[[#This Row],[Actif/inactif]]="actif",TRUE,FALSE)</f>
        <v>1</v>
      </c>
      <c r="Y74" t="b">
        <f t="shared" si="1"/>
        <v>1</v>
      </c>
      <c r="Z74">
        <f>IF(Y74,ROWS($R$2:AB74),"")</f>
        <v>73</v>
      </c>
      <c r="AA74">
        <f>IFERROR(SMALL($Z$3:$Z$178,ROWS($R$2:AB74)),"")</f>
        <v>74</v>
      </c>
    </row>
    <row r="75" spans="1:27" x14ac:dyDescent="0.25">
      <c r="A75" s="28">
        <v>197</v>
      </c>
      <c r="B75" s="4" t="s">
        <v>20</v>
      </c>
      <c r="C75" s="4" t="s">
        <v>30</v>
      </c>
      <c r="D75" s="4">
        <v>30</v>
      </c>
      <c r="E75" s="4" t="s">
        <v>84</v>
      </c>
      <c r="F75" s="4">
        <v>3</v>
      </c>
      <c r="G75" s="4" t="s">
        <v>106</v>
      </c>
      <c r="H75" s="4">
        <v>40</v>
      </c>
      <c r="I75" s="4">
        <v>6</v>
      </c>
      <c r="J75" s="4">
        <v>48</v>
      </c>
      <c r="K75" s="2">
        <v>1920</v>
      </c>
      <c r="L75" s="4" t="s">
        <v>8</v>
      </c>
      <c r="M75" s="4" t="s">
        <v>3</v>
      </c>
      <c r="N75" s="4" t="s">
        <v>4</v>
      </c>
      <c r="O75" s="1" t="s">
        <v>5</v>
      </c>
      <c r="P75" s="37" t="s">
        <v>158</v>
      </c>
      <c r="R75" t="b">
        <f>IF('plan de palette'!$B$7="",TRUE,'plan de palette'!$B$7=Tableau1[Dimensions étui ext (Lxlxh)])</f>
        <v>1</v>
      </c>
      <c r="S75" t="b">
        <f>IF('plan de palette'!$B$8="",TRUE,'plan de palette'!$B$8=Tableau1[Nb de fioles])</f>
        <v>1</v>
      </c>
      <c r="T75" t="b">
        <f>IF('plan de palette'!$B$9="",TRUE,'plan de palette'!$B$9=Tableau1[Boites / caisse])</f>
        <v>1</v>
      </c>
      <c r="U75" t="b">
        <f>IF('plan de palette'!$E$7="",TRUE,'plan de palette'!$E$7=Tableau1[Boites / palette])</f>
        <v>1</v>
      </c>
      <c r="V75" t="b">
        <f>IF('plan de palette'!$E$8="",TRUE,'plan de palette'!$E$8=Tableau1[Type de palette])</f>
        <v>1</v>
      </c>
      <c r="W75" t="b">
        <f>IF('plan de palette'!$E$9="",TRUE,'plan de palette'!$E$9=Tableau1[N° Plan])</f>
        <v>1</v>
      </c>
      <c r="X75" t="b">
        <f>IF(Tableau1[[#This Row],[Actif/inactif]]="actif",TRUE,FALSE)</f>
        <v>1</v>
      </c>
      <c r="Y75" t="b">
        <f t="shared" si="1"/>
        <v>1</v>
      </c>
      <c r="Z75">
        <f>IF(Y75,ROWS($R$2:AB75),"")</f>
        <v>74</v>
      </c>
      <c r="AA75">
        <f>IFERROR(SMALL($Z$3:$Z$178,ROWS($R$2:AB75)),"")</f>
        <v>75</v>
      </c>
    </row>
    <row r="76" spans="1:27" x14ac:dyDescent="0.25">
      <c r="A76" s="28">
        <v>199</v>
      </c>
      <c r="B76" s="4" t="s">
        <v>20</v>
      </c>
      <c r="C76" s="4" t="s">
        <v>30</v>
      </c>
      <c r="D76" s="4">
        <v>10</v>
      </c>
      <c r="E76" s="4" t="s">
        <v>68</v>
      </c>
      <c r="F76" s="4">
        <v>1</v>
      </c>
      <c r="G76" s="4" t="s">
        <v>107</v>
      </c>
      <c r="H76" s="4">
        <v>70</v>
      </c>
      <c r="I76" s="4">
        <v>6</v>
      </c>
      <c r="J76" s="4">
        <v>48</v>
      </c>
      <c r="K76" s="2">
        <v>3360</v>
      </c>
      <c r="L76" s="4" t="s">
        <v>8</v>
      </c>
      <c r="M76" s="4" t="s">
        <v>3</v>
      </c>
      <c r="N76" s="4" t="s">
        <v>4</v>
      </c>
      <c r="O76" s="1" t="s">
        <v>5</v>
      </c>
      <c r="P76" s="37" t="s">
        <v>158</v>
      </c>
      <c r="R76" t="b">
        <f>IF('plan de palette'!$B$7="",TRUE,'plan de palette'!$B$7=Tableau1[Dimensions étui ext (Lxlxh)])</f>
        <v>1</v>
      </c>
      <c r="S76" t="b">
        <f>IF('plan de palette'!$B$8="",TRUE,'plan de palette'!$B$8=Tableau1[Nb de fioles])</f>
        <v>1</v>
      </c>
      <c r="T76" t="b">
        <f>IF('plan de palette'!$B$9="",TRUE,'plan de palette'!$B$9=Tableau1[Boites / caisse])</f>
        <v>1</v>
      </c>
      <c r="U76" t="b">
        <f>IF('plan de palette'!$E$7="",TRUE,'plan de palette'!$E$7=Tableau1[Boites / palette])</f>
        <v>1</v>
      </c>
      <c r="V76" t="b">
        <f>IF('plan de palette'!$E$8="",TRUE,'plan de palette'!$E$8=Tableau1[Type de palette])</f>
        <v>1</v>
      </c>
      <c r="W76" t="b">
        <f>IF('plan de palette'!$E$9="",TRUE,'plan de palette'!$E$9=Tableau1[N° Plan])</f>
        <v>1</v>
      </c>
      <c r="X76" t="b">
        <f>IF(Tableau1[[#This Row],[Actif/inactif]]="actif",TRUE,FALSE)</f>
        <v>1</v>
      </c>
      <c r="Y76" t="b">
        <f t="shared" si="1"/>
        <v>1</v>
      </c>
      <c r="Z76">
        <f>IF(Y76,ROWS($R$2:AB76),"")</f>
        <v>75</v>
      </c>
      <c r="AA76">
        <f>IFERROR(SMALL($Z$3:$Z$178,ROWS($R$2:AB76)),"")</f>
        <v>76</v>
      </c>
    </row>
    <row r="77" spans="1:27" x14ac:dyDescent="0.25">
      <c r="A77" s="28">
        <v>201</v>
      </c>
      <c r="B77" s="4" t="s">
        <v>20</v>
      </c>
      <c r="C77" s="4" t="s">
        <v>30</v>
      </c>
      <c r="D77" s="4">
        <v>36</v>
      </c>
      <c r="E77" s="4" t="s">
        <v>68</v>
      </c>
      <c r="F77" s="4">
        <v>3</v>
      </c>
      <c r="G77" s="4" t="s">
        <v>108</v>
      </c>
      <c r="H77" s="4">
        <v>40</v>
      </c>
      <c r="I77" s="4">
        <v>6</v>
      </c>
      <c r="J77" s="4">
        <v>48</v>
      </c>
      <c r="K77" s="2">
        <v>1920</v>
      </c>
      <c r="L77" s="4" t="s">
        <v>8</v>
      </c>
      <c r="M77" s="4" t="s">
        <v>3</v>
      </c>
      <c r="N77" s="4" t="s">
        <v>4</v>
      </c>
      <c r="O77" s="1" t="s">
        <v>5</v>
      </c>
      <c r="P77" s="37" t="s">
        <v>158</v>
      </c>
      <c r="R77" t="b">
        <f>IF('plan de palette'!$B$7="",TRUE,'plan de palette'!$B$7=Tableau1[Dimensions étui ext (Lxlxh)])</f>
        <v>1</v>
      </c>
      <c r="S77" t="b">
        <f>IF('plan de palette'!$B$8="",TRUE,'plan de palette'!$B$8=Tableau1[Nb de fioles])</f>
        <v>1</v>
      </c>
      <c r="T77" t="b">
        <f>IF('plan de palette'!$B$9="",TRUE,'plan de palette'!$B$9=Tableau1[Boites / caisse])</f>
        <v>1</v>
      </c>
      <c r="U77" t="b">
        <f>IF('plan de palette'!$E$7="",TRUE,'plan de palette'!$E$7=Tableau1[Boites / palette])</f>
        <v>1</v>
      </c>
      <c r="V77" t="b">
        <f>IF('plan de palette'!$E$8="",TRUE,'plan de palette'!$E$8=Tableau1[Type de palette])</f>
        <v>1</v>
      </c>
      <c r="W77" t="b">
        <f>IF('plan de palette'!$E$9="",TRUE,'plan de palette'!$E$9=Tableau1[N° Plan])</f>
        <v>1</v>
      </c>
      <c r="X77" t="b">
        <f>IF(Tableau1[[#This Row],[Actif/inactif]]="actif",TRUE,FALSE)</f>
        <v>1</v>
      </c>
      <c r="Y77" t="b">
        <f t="shared" si="1"/>
        <v>1</v>
      </c>
      <c r="Z77">
        <f>IF(Y77,ROWS($R$2:AB77),"")</f>
        <v>76</v>
      </c>
      <c r="AA77">
        <f>IFERROR(SMALL($Z$3:$Z$178,ROWS($R$2:AB77)),"")</f>
        <v>77</v>
      </c>
    </row>
    <row r="78" spans="1:27" x14ac:dyDescent="0.25">
      <c r="A78" s="28">
        <v>203</v>
      </c>
      <c r="B78" s="4" t="s">
        <v>11</v>
      </c>
      <c r="C78" s="4" t="s">
        <v>33</v>
      </c>
      <c r="D78" s="4">
        <v>6</v>
      </c>
      <c r="E78" s="4" t="s">
        <v>82</v>
      </c>
      <c r="F78" s="4">
        <v>1</v>
      </c>
      <c r="G78" s="4" t="s">
        <v>146</v>
      </c>
      <c r="H78" s="4">
        <v>56</v>
      </c>
      <c r="I78" s="4">
        <v>10</v>
      </c>
      <c r="J78" s="4">
        <v>90</v>
      </c>
      <c r="K78" s="2">
        <v>5040</v>
      </c>
      <c r="L78" s="4" t="s">
        <v>2</v>
      </c>
      <c r="M78" s="4" t="s">
        <v>3</v>
      </c>
      <c r="N78" s="4" t="s">
        <v>4</v>
      </c>
      <c r="O78" s="1" t="s">
        <v>5</v>
      </c>
      <c r="P78" s="37" t="s">
        <v>158</v>
      </c>
      <c r="R78" t="b">
        <f>IF('plan de palette'!$B$7="",TRUE,'plan de palette'!$B$7=Tableau1[Dimensions étui ext (Lxlxh)])</f>
        <v>1</v>
      </c>
      <c r="S78" t="b">
        <f>IF('plan de palette'!$B$8="",TRUE,'plan de palette'!$B$8=Tableau1[Nb de fioles])</f>
        <v>1</v>
      </c>
      <c r="T78" t="b">
        <f>IF('plan de palette'!$B$9="",TRUE,'plan de palette'!$B$9=Tableau1[Boites / caisse])</f>
        <v>1</v>
      </c>
      <c r="U78" t="b">
        <f>IF('plan de palette'!$E$7="",TRUE,'plan de palette'!$E$7=Tableau1[Boites / palette])</f>
        <v>1</v>
      </c>
      <c r="V78" t="b">
        <f>IF('plan de palette'!$E$8="",TRUE,'plan de palette'!$E$8=Tableau1[Type de palette])</f>
        <v>1</v>
      </c>
      <c r="W78" t="b">
        <f>IF('plan de palette'!$E$9="",TRUE,'plan de palette'!$E$9=Tableau1[N° Plan])</f>
        <v>1</v>
      </c>
      <c r="X78" t="b">
        <f>IF(Tableau1[[#This Row],[Actif/inactif]]="actif",TRUE,FALSE)</f>
        <v>1</v>
      </c>
      <c r="Y78" t="b">
        <f t="shared" si="1"/>
        <v>1</v>
      </c>
      <c r="Z78">
        <f>IF(Y78,ROWS($R$2:AB78),"")</f>
        <v>77</v>
      </c>
      <c r="AA78">
        <f>IFERROR(SMALL($Z$3:$Z$178,ROWS($R$2:AB78)),"")</f>
        <v>78</v>
      </c>
    </row>
    <row r="79" spans="1:27" x14ac:dyDescent="0.25">
      <c r="A79" s="28">
        <v>206</v>
      </c>
      <c r="B79" s="4" t="s">
        <v>11</v>
      </c>
      <c r="C79" s="4" t="s">
        <v>19</v>
      </c>
      <c r="D79" s="4">
        <v>24</v>
      </c>
      <c r="E79" s="4" t="s">
        <v>82</v>
      </c>
      <c r="F79" s="4">
        <v>4</v>
      </c>
      <c r="G79" s="4" t="s">
        <v>83</v>
      </c>
      <c r="H79" s="4">
        <v>12</v>
      </c>
      <c r="I79" s="4">
        <v>5</v>
      </c>
      <c r="J79" s="4">
        <v>115</v>
      </c>
      <c r="K79" s="2">
        <v>1380</v>
      </c>
      <c r="L79" s="4" t="s">
        <v>2</v>
      </c>
      <c r="M79" s="4" t="s">
        <v>3</v>
      </c>
      <c r="N79" s="4" t="s">
        <v>4</v>
      </c>
      <c r="O79" s="1" t="s">
        <v>5</v>
      </c>
      <c r="P79" s="37" t="s">
        <v>158</v>
      </c>
      <c r="R79" t="b">
        <f>IF('plan de palette'!$B$7="",TRUE,'plan de palette'!$B$7=Tableau1[Dimensions étui ext (Lxlxh)])</f>
        <v>1</v>
      </c>
      <c r="S79" t="b">
        <f>IF('plan de palette'!$B$8="",TRUE,'plan de palette'!$B$8=Tableau1[Nb de fioles])</f>
        <v>1</v>
      </c>
      <c r="T79" t="b">
        <f>IF('plan de palette'!$B$9="",TRUE,'plan de palette'!$B$9=Tableau1[Boites / caisse])</f>
        <v>1</v>
      </c>
      <c r="U79" t="b">
        <f>IF('plan de palette'!$E$7="",TRUE,'plan de palette'!$E$7=Tableau1[Boites / palette])</f>
        <v>1</v>
      </c>
      <c r="V79" t="b">
        <f>IF('plan de palette'!$E$8="",TRUE,'plan de palette'!$E$8=Tableau1[Type de palette])</f>
        <v>1</v>
      </c>
      <c r="W79" t="b">
        <f>IF('plan de palette'!$E$9="",TRUE,'plan de palette'!$E$9=Tableau1[N° Plan])</f>
        <v>1</v>
      </c>
      <c r="X79" t="b">
        <f>IF(Tableau1[[#This Row],[Actif/inactif]]="actif",TRUE,FALSE)</f>
        <v>1</v>
      </c>
      <c r="Y79" t="b">
        <f t="shared" si="1"/>
        <v>1</v>
      </c>
      <c r="Z79">
        <f>IF(Y79,ROWS($R$2:AB79),"")</f>
        <v>78</v>
      </c>
      <c r="AA79">
        <f>IFERROR(SMALL($Z$3:$Z$178,ROWS($R$2:AB79)),"")</f>
        <v>79</v>
      </c>
    </row>
    <row r="80" spans="1:27" x14ac:dyDescent="0.25">
      <c r="A80" s="28">
        <v>207</v>
      </c>
      <c r="B80" s="4" t="s">
        <v>11</v>
      </c>
      <c r="C80" s="4" t="s">
        <v>19</v>
      </c>
      <c r="D80" s="4">
        <v>30</v>
      </c>
      <c r="E80" s="4" t="s">
        <v>109</v>
      </c>
      <c r="F80" s="4">
        <v>5</v>
      </c>
      <c r="G80" s="4" t="s">
        <v>101</v>
      </c>
      <c r="H80" s="4">
        <v>12</v>
      </c>
      <c r="I80" s="4">
        <v>5</v>
      </c>
      <c r="J80" s="4">
        <v>115</v>
      </c>
      <c r="K80" s="2">
        <v>1380</v>
      </c>
      <c r="L80" s="4" t="s">
        <v>2</v>
      </c>
      <c r="M80" s="4" t="s">
        <v>3</v>
      </c>
      <c r="N80" s="4" t="s">
        <v>4</v>
      </c>
      <c r="O80" s="1" t="s">
        <v>5</v>
      </c>
      <c r="P80" s="37" t="s">
        <v>158</v>
      </c>
      <c r="R80" t="b">
        <f>IF('plan de palette'!$B$7="",TRUE,'plan de palette'!$B$7=Tableau1[Dimensions étui ext (Lxlxh)])</f>
        <v>1</v>
      </c>
      <c r="S80" t="b">
        <f>IF('plan de palette'!$B$8="",TRUE,'plan de palette'!$B$8=Tableau1[Nb de fioles])</f>
        <v>1</v>
      </c>
      <c r="T80" t="b">
        <f>IF('plan de palette'!$B$9="",TRUE,'plan de palette'!$B$9=Tableau1[Boites / caisse])</f>
        <v>1</v>
      </c>
      <c r="U80" t="b">
        <f>IF('plan de palette'!$E$7="",TRUE,'plan de palette'!$E$7=Tableau1[Boites / palette])</f>
        <v>1</v>
      </c>
      <c r="V80" t="b">
        <f>IF('plan de palette'!$E$8="",TRUE,'plan de palette'!$E$8=Tableau1[Type de palette])</f>
        <v>1</v>
      </c>
      <c r="W80" t="b">
        <f>IF('plan de palette'!$E$9="",TRUE,'plan de palette'!$E$9=Tableau1[N° Plan])</f>
        <v>1</v>
      </c>
      <c r="X80" t="b">
        <f>IF(Tableau1[[#This Row],[Actif/inactif]]="actif",TRUE,FALSE)</f>
        <v>1</v>
      </c>
      <c r="Y80" t="b">
        <f t="shared" si="1"/>
        <v>1</v>
      </c>
      <c r="Z80">
        <f>IF(Y80,ROWS($R$2:AB80),"")</f>
        <v>79</v>
      </c>
      <c r="AA80">
        <f>IFERROR(SMALL($Z$3:$Z$178,ROWS($R$2:AB80)),"")</f>
        <v>80</v>
      </c>
    </row>
    <row r="81" spans="1:27" x14ac:dyDescent="0.25">
      <c r="A81" s="28">
        <v>210</v>
      </c>
      <c r="B81" s="4" t="s">
        <v>11</v>
      </c>
      <c r="C81" s="4" t="s">
        <v>14</v>
      </c>
      <c r="D81" s="4">
        <v>6</v>
      </c>
      <c r="E81" s="4" t="s">
        <v>82</v>
      </c>
      <c r="F81" s="4">
        <v>1</v>
      </c>
      <c r="G81" s="4" t="s">
        <v>146</v>
      </c>
      <c r="H81" s="4">
        <v>120</v>
      </c>
      <c r="I81" s="4">
        <v>5</v>
      </c>
      <c r="J81" s="4">
        <v>30</v>
      </c>
      <c r="K81" s="2">
        <v>3600</v>
      </c>
      <c r="L81" s="4" t="s">
        <v>8</v>
      </c>
      <c r="M81" s="4" t="s">
        <v>3</v>
      </c>
      <c r="N81" s="4" t="s">
        <v>4</v>
      </c>
      <c r="O81" s="1" t="s">
        <v>5</v>
      </c>
      <c r="P81" s="37" t="s">
        <v>158</v>
      </c>
      <c r="R81" t="b">
        <f>IF('plan de palette'!$B$7="",TRUE,'plan de palette'!$B$7=Tableau1[Dimensions étui ext (Lxlxh)])</f>
        <v>1</v>
      </c>
      <c r="S81" t="b">
        <f>IF('plan de palette'!$B$8="",TRUE,'plan de palette'!$B$8=Tableau1[Nb de fioles])</f>
        <v>1</v>
      </c>
      <c r="T81" t="b">
        <f>IF('plan de palette'!$B$9="",TRUE,'plan de palette'!$B$9=Tableau1[Boites / caisse])</f>
        <v>1</v>
      </c>
      <c r="U81" t="b">
        <f>IF('plan de palette'!$E$7="",TRUE,'plan de palette'!$E$7=Tableau1[Boites / palette])</f>
        <v>1</v>
      </c>
      <c r="V81" t="b">
        <f>IF('plan de palette'!$E$8="",TRUE,'plan de palette'!$E$8=Tableau1[Type de palette])</f>
        <v>1</v>
      </c>
      <c r="W81" t="b">
        <f>IF('plan de palette'!$E$9="",TRUE,'plan de palette'!$E$9=Tableau1[N° Plan])</f>
        <v>1</v>
      </c>
      <c r="X81" t="b">
        <f>IF(Tableau1[[#This Row],[Actif/inactif]]="actif",TRUE,FALSE)</f>
        <v>1</v>
      </c>
      <c r="Y81" t="b">
        <f t="shared" si="1"/>
        <v>1</v>
      </c>
      <c r="Z81">
        <f>IF(Y81,ROWS($R$2:AB81),"")</f>
        <v>80</v>
      </c>
      <c r="AA81">
        <f>IFERROR(SMALL($Z$3:$Z$178,ROWS($R$2:AB81)),"")</f>
        <v>81</v>
      </c>
    </row>
    <row r="82" spans="1:27" x14ac:dyDescent="0.25">
      <c r="A82" s="28">
        <v>212</v>
      </c>
      <c r="B82" s="4" t="s">
        <v>11</v>
      </c>
      <c r="C82" s="4" t="s">
        <v>21</v>
      </c>
      <c r="D82" s="4">
        <v>6</v>
      </c>
      <c r="E82" s="4" t="s">
        <v>82</v>
      </c>
      <c r="F82" s="4">
        <v>1</v>
      </c>
      <c r="G82" s="4" t="s">
        <v>110</v>
      </c>
      <c r="H82" s="4">
        <v>117</v>
      </c>
      <c r="I82" s="4">
        <v>4</v>
      </c>
      <c r="J82" s="4">
        <v>40</v>
      </c>
      <c r="K82" s="2">
        <v>4680</v>
      </c>
      <c r="L82" s="4" t="s">
        <v>2</v>
      </c>
      <c r="M82" s="4" t="s">
        <v>3</v>
      </c>
      <c r="N82" s="4" t="s">
        <v>4</v>
      </c>
      <c r="O82" s="1" t="s">
        <v>5</v>
      </c>
      <c r="P82" s="37" t="s">
        <v>158</v>
      </c>
      <c r="R82" t="b">
        <f>IF('plan de palette'!$B$7="",TRUE,'plan de palette'!$B$7=Tableau1[Dimensions étui ext (Lxlxh)])</f>
        <v>1</v>
      </c>
      <c r="S82" t="b">
        <f>IF('plan de palette'!$B$8="",TRUE,'plan de palette'!$B$8=Tableau1[Nb de fioles])</f>
        <v>1</v>
      </c>
      <c r="T82" t="b">
        <f>IF('plan de palette'!$B$9="",TRUE,'plan de palette'!$B$9=Tableau1[Boites / caisse])</f>
        <v>1</v>
      </c>
      <c r="U82" t="b">
        <f>IF('plan de palette'!$E$7="",TRUE,'plan de palette'!$E$7=Tableau1[Boites / palette])</f>
        <v>1</v>
      </c>
      <c r="V82" t="b">
        <f>IF('plan de palette'!$E$8="",TRUE,'plan de palette'!$E$8=Tableau1[Type de palette])</f>
        <v>1</v>
      </c>
      <c r="W82" t="b">
        <f>IF('plan de palette'!$E$9="",TRUE,'plan de palette'!$E$9=Tableau1[N° Plan])</f>
        <v>1</v>
      </c>
      <c r="X82" t="b">
        <f>IF(Tableau1[[#This Row],[Actif/inactif]]="actif",TRUE,FALSE)</f>
        <v>1</v>
      </c>
      <c r="Y82" t="b">
        <f t="shared" si="1"/>
        <v>1</v>
      </c>
      <c r="Z82">
        <f>IF(Y82,ROWS($R$2:AB82),"")</f>
        <v>81</v>
      </c>
      <c r="AA82">
        <f>IFERROR(SMALL($Z$3:$Z$178,ROWS($R$2:AB82)),"")</f>
        <v>82</v>
      </c>
    </row>
    <row r="83" spans="1:27" x14ac:dyDescent="0.25">
      <c r="A83" s="28">
        <v>222</v>
      </c>
      <c r="B83" s="4" t="s">
        <v>11</v>
      </c>
      <c r="C83" s="4" t="s">
        <v>21</v>
      </c>
      <c r="D83" s="4">
        <v>30</v>
      </c>
      <c r="E83" s="4" t="s">
        <v>82</v>
      </c>
      <c r="F83" s="4">
        <v>5</v>
      </c>
      <c r="G83" s="4" t="s">
        <v>101</v>
      </c>
      <c r="H83" s="4">
        <v>24</v>
      </c>
      <c r="I83" s="4">
        <v>4</v>
      </c>
      <c r="J83" s="4">
        <v>40</v>
      </c>
      <c r="K83" s="2">
        <v>960</v>
      </c>
      <c r="L83" s="4" t="s">
        <v>2</v>
      </c>
      <c r="M83" s="4" t="s">
        <v>3</v>
      </c>
      <c r="N83" s="4" t="s">
        <v>9</v>
      </c>
      <c r="O83" s="1" t="s">
        <v>5</v>
      </c>
      <c r="P83" s="37" t="s">
        <v>158</v>
      </c>
      <c r="R83" t="b">
        <f>IF('plan de palette'!$B$7="",TRUE,'plan de palette'!$B$7=Tableau1[Dimensions étui ext (Lxlxh)])</f>
        <v>1</v>
      </c>
      <c r="S83" t="b">
        <f>IF('plan de palette'!$B$8="",TRUE,'plan de palette'!$B$8=Tableau1[Nb de fioles])</f>
        <v>1</v>
      </c>
      <c r="T83" t="b">
        <f>IF('plan de palette'!$B$9="",TRUE,'plan de palette'!$B$9=Tableau1[Boites / caisse])</f>
        <v>1</v>
      </c>
      <c r="U83" t="b">
        <f>IF('plan de palette'!$E$7="",TRUE,'plan de palette'!$E$7=Tableau1[Boites / palette])</f>
        <v>1</v>
      </c>
      <c r="V83" t="b">
        <f>IF('plan de palette'!$E$8="",TRUE,'plan de palette'!$E$8=Tableau1[Type de palette])</f>
        <v>1</v>
      </c>
      <c r="W83" t="b">
        <f>IF('plan de palette'!$E$9="",TRUE,'plan de palette'!$E$9=Tableau1[N° Plan])</f>
        <v>1</v>
      </c>
      <c r="X83" t="b">
        <f>IF(Tableau1[[#This Row],[Actif/inactif]]="actif",TRUE,FALSE)</f>
        <v>1</v>
      </c>
      <c r="Y83" t="b">
        <f t="shared" si="1"/>
        <v>1</v>
      </c>
      <c r="Z83">
        <f>IF(Y83,ROWS($R$2:AB83),"")</f>
        <v>82</v>
      </c>
      <c r="AA83">
        <f>IFERROR(SMALL($Z$3:$Z$178,ROWS($R$2:AB83)),"")</f>
        <v>83</v>
      </c>
    </row>
    <row r="84" spans="1:27" x14ac:dyDescent="0.25">
      <c r="A84" s="28">
        <v>223</v>
      </c>
      <c r="B84" s="4" t="s">
        <v>0</v>
      </c>
      <c r="C84" s="4" t="s">
        <v>10</v>
      </c>
      <c r="D84" s="4">
        <v>10</v>
      </c>
      <c r="E84" s="4" t="s">
        <v>64</v>
      </c>
      <c r="F84" s="4">
        <v>1</v>
      </c>
      <c r="G84" s="4" t="s">
        <v>69</v>
      </c>
      <c r="H84" s="4">
        <v>65</v>
      </c>
      <c r="I84" s="4">
        <v>6</v>
      </c>
      <c r="J84" s="4">
        <v>48</v>
      </c>
      <c r="K84" s="2">
        <v>3120</v>
      </c>
      <c r="L84" s="4" t="s">
        <v>8</v>
      </c>
      <c r="M84" s="4" t="s">
        <v>3</v>
      </c>
      <c r="N84" s="4" t="s">
        <v>4</v>
      </c>
      <c r="O84" s="1" t="s">
        <v>5</v>
      </c>
      <c r="P84" s="37" t="s">
        <v>158</v>
      </c>
      <c r="R84" t="b">
        <f>IF('plan de palette'!$B$7="",TRUE,'plan de palette'!$B$7=Tableau1[Dimensions étui ext (Lxlxh)])</f>
        <v>1</v>
      </c>
      <c r="S84" t="b">
        <f>IF('plan de palette'!$B$8="",TRUE,'plan de palette'!$B$8=Tableau1[Nb de fioles])</f>
        <v>1</v>
      </c>
      <c r="T84" t="b">
        <f>IF('plan de palette'!$B$9="",TRUE,'plan de palette'!$B$9=Tableau1[Boites / caisse])</f>
        <v>1</v>
      </c>
      <c r="U84" t="b">
        <f>IF('plan de palette'!$E$7="",TRUE,'plan de palette'!$E$7=Tableau1[Boites / palette])</f>
        <v>1</v>
      </c>
      <c r="V84" t="b">
        <f>IF('plan de palette'!$E$8="",TRUE,'plan de palette'!$E$8=Tableau1[Type de palette])</f>
        <v>1</v>
      </c>
      <c r="W84" t="b">
        <f>IF('plan de palette'!$E$9="",TRUE,'plan de palette'!$E$9=Tableau1[N° Plan])</f>
        <v>1</v>
      </c>
      <c r="X84" t="b">
        <f>IF(Tableau1[[#This Row],[Actif/inactif]]="actif",TRUE,FALSE)</f>
        <v>1</v>
      </c>
      <c r="Y84" t="b">
        <f t="shared" si="1"/>
        <v>1</v>
      </c>
      <c r="Z84">
        <f>IF(Y84,ROWS($R$2:AB84),"")</f>
        <v>83</v>
      </c>
      <c r="AA84">
        <f>IFERROR(SMALL($Z$3:$Z$178,ROWS($R$2:AB84)),"")</f>
        <v>84</v>
      </c>
    </row>
    <row r="85" spans="1:27" x14ac:dyDescent="0.25">
      <c r="A85" s="28">
        <v>224</v>
      </c>
      <c r="B85" s="4" t="s">
        <v>0</v>
      </c>
      <c r="C85" s="4" t="s">
        <v>10</v>
      </c>
      <c r="D85" s="4">
        <v>20</v>
      </c>
      <c r="E85" s="4" t="s">
        <v>64</v>
      </c>
      <c r="F85" s="4">
        <v>2</v>
      </c>
      <c r="G85" s="4" t="s">
        <v>69</v>
      </c>
      <c r="H85" s="4">
        <v>65</v>
      </c>
      <c r="I85" s="4">
        <v>6</v>
      </c>
      <c r="J85" s="4">
        <v>48</v>
      </c>
      <c r="K85" s="2">
        <v>3120</v>
      </c>
      <c r="L85" s="4" t="s">
        <v>8</v>
      </c>
      <c r="M85" s="4" t="s">
        <v>3</v>
      </c>
      <c r="N85" s="4" t="s">
        <v>4</v>
      </c>
      <c r="O85" s="1" t="s">
        <v>5</v>
      </c>
      <c r="P85" s="37" t="s">
        <v>158</v>
      </c>
      <c r="R85" t="b">
        <f>IF('plan de palette'!$B$7="",TRUE,'plan de palette'!$B$7=Tableau1[Dimensions étui ext (Lxlxh)])</f>
        <v>1</v>
      </c>
      <c r="S85" t="b">
        <f>IF('plan de palette'!$B$8="",TRUE,'plan de palette'!$B$8=Tableau1[Nb de fioles])</f>
        <v>1</v>
      </c>
      <c r="T85" t="b">
        <f>IF('plan de palette'!$B$9="",TRUE,'plan de palette'!$B$9=Tableau1[Boites / caisse])</f>
        <v>1</v>
      </c>
      <c r="U85" t="b">
        <f>IF('plan de palette'!$E$7="",TRUE,'plan de palette'!$E$7=Tableau1[Boites / palette])</f>
        <v>1</v>
      </c>
      <c r="V85" t="b">
        <f>IF('plan de palette'!$E$8="",TRUE,'plan de palette'!$E$8=Tableau1[Type de palette])</f>
        <v>1</v>
      </c>
      <c r="W85" t="b">
        <f>IF('plan de palette'!$E$9="",TRUE,'plan de palette'!$E$9=Tableau1[N° Plan])</f>
        <v>1</v>
      </c>
      <c r="X85" t="b">
        <f>IF(Tableau1[[#This Row],[Actif/inactif]]="actif",TRUE,FALSE)</f>
        <v>1</v>
      </c>
      <c r="Y85" t="b">
        <f t="shared" si="1"/>
        <v>1</v>
      </c>
      <c r="Z85">
        <f>IF(Y85,ROWS($R$2:AB85),"")</f>
        <v>84</v>
      </c>
      <c r="AA85">
        <f>IFERROR(SMALL($Z$3:$Z$178,ROWS($R$2:AB85)),"")</f>
        <v>85</v>
      </c>
    </row>
    <row r="86" spans="1:27" x14ac:dyDescent="0.25">
      <c r="A86" s="28">
        <v>227</v>
      </c>
      <c r="B86" s="4" t="s">
        <v>11</v>
      </c>
      <c r="C86" s="4" t="s">
        <v>21</v>
      </c>
      <c r="D86" s="4">
        <v>1</v>
      </c>
      <c r="E86" s="4" t="s">
        <v>82</v>
      </c>
      <c r="F86" s="4">
        <v>1</v>
      </c>
      <c r="G86" s="4" t="s">
        <v>111</v>
      </c>
      <c r="H86" s="4">
        <v>168</v>
      </c>
      <c r="I86" s="4">
        <v>5</v>
      </c>
      <c r="J86" s="4">
        <v>45</v>
      </c>
      <c r="K86" s="2">
        <v>7560</v>
      </c>
      <c r="L86" s="4" t="s">
        <v>2</v>
      </c>
      <c r="M86" s="4" t="s">
        <v>3</v>
      </c>
      <c r="N86" s="4" t="s">
        <v>4</v>
      </c>
      <c r="O86" s="1" t="s">
        <v>5</v>
      </c>
      <c r="P86" s="37" t="s">
        <v>158</v>
      </c>
      <c r="R86" t="b">
        <f>IF('plan de palette'!$B$7="",TRUE,'plan de palette'!$B$7=Tableau1[Dimensions étui ext (Lxlxh)])</f>
        <v>1</v>
      </c>
      <c r="S86" t="b">
        <f>IF('plan de palette'!$B$8="",TRUE,'plan de palette'!$B$8=Tableau1[Nb de fioles])</f>
        <v>1</v>
      </c>
      <c r="T86" t="b">
        <f>IF('plan de palette'!$B$9="",TRUE,'plan de palette'!$B$9=Tableau1[Boites / caisse])</f>
        <v>1</v>
      </c>
      <c r="U86" t="b">
        <f>IF('plan de palette'!$E$7="",TRUE,'plan de palette'!$E$7=Tableau1[Boites / palette])</f>
        <v>1</v>
      </c>
      <c r="V86" t="b">
        <f>IF('plan de palette'!$E$8="",TRUE,'plan de palette'!$E$8=Tableau1[Type de palette])</f>
        <v>1</v>
      </c>
      <c r="W86" t="b">
        <f>IF('plan de palette'!$E$9="",TRUE,'plan de palette'!$E$9=Tableau1[N° Plan])</f>
        <v>1</v>
      </c>
      <c r="X86" t="b">
        <f>IF(Tableau1[[#This Row],[Actif/inactif]]="actif",TRUE,FALSE)</f>
        <v>1</v>
      </c>
      <c r="Y86" t="b">
        <f t="shared" si="1"/>
        <v>1</v>
      </c>
      <c r="Z86">
        <f>IF(Y86,ROWS($R$2:AB86),"")</f>
        <v>85</v>
      </c>
      <c r="AA86">
        <f>IFERROR(SMALL($Z$3:$Z$178,ROWS($R$2:AB86)),"")</f>
        <v>86</v>
      </c>
    </row>
    <row r="87" spans="1:27" x14ac:dyDescent="0.25">
      <c r="A87" s="28">
        <v>228</v>
      </c>
      <c r="B87" s="4" t="s">
        <v>11</v>
      </c>
      <c r="C87" s="4" t="s">
        <v>34</v>
      </c>
      <c r="D87" s="4">
        <v>24</v>
      </c>
      <c r="E87" s="4" t="s">
        <v>82</v>
      </c>
      <c r="F87" s="4">
        <v>4</v>
      </c>
      <c r="G87" s="4" t="s">
        <v>83</v>
      </c>
      <c r="H87" s="4">
        <v>24</v>
      </c>
      <c r="I87" s="4">
        <v>5</v>
      </c>
      <c r="J87" s="4">
        <v>60</v>
      </c>
      <c r="K87" s="2">
        <v>1440</v>
      </c>
      <c r="L87" s="4" t="s">
        <v>8</v>
      </c>
      <c r="M87" s="4" t="s">
        <v>3</v>
      </c>
      <c r="N87" s="4" t="s">
        <v>4</v>
      </c>
      <c r="O87" s="1" t="s">
        <v>5</v>
      </c>
      <c r="P87" s="37" t="s">
        <v>158</v>
      </c>
      <c r="R87" t="b">
        <f>IF('plan de palette'!$B$7="",TRUE,'plan de palette'!$B$7=Tableau1[Dimensions étui ext (Lxlxh)])</f>
        <v>1</v>
      </c>
      <c r="S87" t="b">
        <f>IF('plan de palette'!$B$8="",TRUE,'plan de palette'!$B$8=Tableau1[Nb de fioles])</f>
        <v>1</v>
      </c>
      <c r="T87" t="b">
        <f>IF('plan de palette'!$B$9="",TRUE,'plan de palette'!$B$9=Tableau1[Boites / caisse])</f>
        <v>1</v>
      </c>
      <c r="U87" t="b">
        <f>IF('plan de palette'!$E$7="",TRUE,'plan de palette'!$E$7=Tableau1[Boites / palette])</f>
        <v>1</v>
      </c>
      <c r="V87" t="b">
        <f>IF('plan de palette'!$E$8="",TRUE,'plan de palette'!$E$8=Tableau1[Type de palette])</f>
        <v>1</v>
      </c>
      <c r="W87" t="b">
        <f>IF('plan de palette'!$E$9="",TRUE,'plan de palette'!$E$9=Tableau1[N° Plan])</f>
        <v>1</v>
      </c>
      <c r="X87" t="b">
        <f>IF(Tableau1[[#This Row],[Actif/inactif]]="actif",TRUE,FALSE)</f>
        <v>1</v>
      </c>
      <c r="Y87" t="b">
        <f t="shared" si="1"/>
        <v>1</v>
      </c>
      <c r="Z87">
        <f>IF(Y87,ROWS($R$2:AB87),"")</f>
        <v>86</v>
      </c>
      <c r="AA87">
        <f>IFERROR(SMALL($Z$3:$Z$178,ROWS($R$2:AB87)),"")</f>
        <v>87</v>
      </c>
    </row>
    <row r="88" spans="1:27" x14ac:dyDescent="0.25">
      <c r="A88" s="28">
        <v>231</v>
      </c>
      <c r="B88" s="4" t="s">
        <v>11</v>
      </c>
      <c r="C88" s="4" t="s">
        <v>21</v>
      </c>
      <c r="D88" s="4">
        <v>3</v>
      </c>
      <c r="E88" s="4" t="s">
        <v>82</v>
      </c>
      <c r="F88" s="4">
        <v>1</v>
      </c>
      <c r="G88" s="4" t="s">
        <v>111</v>
      </c>
      <c r="H88" s="4">
        <v>168</v>
      </c>
      <c r="I88" s="4">
        <v>4</v>
      </c>
      <c r="J88" s="4">
        <v>36</v>
      </c>
      <c r="K88" s="2">
        <v>6048</v>
      </c>
      <c r="L88" s="4" t="s">
        <v>2</v>
      </c>
      <c r="M88" s="4" t="s">
        <v>3</v>
      </c>
      <c r="N88" s="4" t="s">
        <v>4</v>
      </c>
      <c r="O88" s="1" t="s">
        <v>5</v>
      </c>
      <c r="P88" s="37" t="s">
        <v>158</v>
      </c>
      <c r="R88" t="b">
        <f>IF('plan de palette'!$B$7="",TRUE,'plan de palette'!$B$7=Tableau1[Dimensions étui ext (Lxlxh)])</f>
        <v>1</v>
      </c>
      <c r="S88" t="b">
        <f>IF('plan de palette'!$B$8="",TRUE,'plan de palette'!$B$8=Tableau1[Nb de fioles])</f>
        <v>1</v>
      </c>
      <c r="T88" t="b">
        <f>IF('plan de palette'!$B$9="",TRUE,'plan de palette'!$B$9=Tableau1[Boites / caisse])</f>
        <v>1</v>
      </c>
      <c r="U88" t="b">
        <f>IF('plan de palette'!$E$7="",TRUE,'plan de palette'!$E$7=Tableau1[Boites / palette])</f>
        <v>1</v>
      </c>
      <c r="V88" t="b">
        <f>IF('plan de palette'!$E$8="",TRUE,'plan de palette'!$E$8=Tableau1[Type de palette])</f>
        <v>1</v>
      </c>
      <c r="W88" t="b">
        <f>IF('plan de palette'!$E$9="",TRUE,'plan de palette'!$E$9=Tableau1[N° Plan])</f>
        <v>1</v>
      </c>
      <c r="X88" t="b">
        <f>IF(Tableau1[[#This Row],[Actif/inactif]]="actif",TRUE,FALSE)</f>
        <v>1</v>
      </c>
      <c r="Y88" t="b">
        <f t="shared" si="1"/>
        <v>1</v>
      </c>
      <c r="Z88">
        <f>IF(Y88,ROWS($R$2:AB88),"")</f>
        <v>87</v>
      </c>
      <c r="AA88">
        <f>IFERROR(SMALL($Z$3:$Z$178,ROWS($R$2:AB88)),"")</f>
        <v>88</v>
      </c>
    </row>
    <row r="89" spans="1:27" x14ac:dyDescent="0.25">
      <c r="A89" s="28">
        <v>232</v>
      </c>
      <c r="B89" s="4" t="s">
        <v>11</v>
      </c>
      <c r="C89" s="4" t="s">
        <v>21</v>
      </c>
      <c r="D89" s="4">
        <v>30</v>
      </c>
      <c r="E89" s="4" t="s">
        <v>82</v>
      </c>
      <c r="F89" s="4">
        <v>5</v>
      </c>
      <c r="G89" s="4" t="s">
        <v>101</v>
      </c>
      <c r="H89" s="4">
        <v>24</v>
      </c>
      <c r="I89" s="4">
        <v>4</v>
      </c>
      <c r="J89" s="4">
        <v>40</v>
      </c>
      <c r="K89" s="2">
        <v>960</v>
      </c>
      <c r="L89" s="4" t="s">
        <v>2</v>
      </c>
      <c r="M89" s="4" t="s">
        <v>3</v>
      </c>
      <c r="N89" s="4" t="s">
        <v>4</v>
      </c>
      <c r="O89" s="1" t="s">
        <v>5</v>
      </c>
      <c r="P89" s="37" t="s">
        <v>158</v>
      </c>
      <c r="R89" t="b">
        <f>IF('plan de palette'!$B$7="",TRUE,'plan de palette'!$B$7=Tableau1[Dimensions étui ext (Lxlxh)])</f>
        <v>1</v>
      </c>
      <c r="S89" t="b">
        <f>IF('plan de palette'!$B$8="",TRUE,'plan de palette'!$B$8=Tableau1[Nb de fioles])</f>
        <v>1</v>
      </c>
      <c r="T89" t="b">
        <f>IF('plan de palette'!$B$9="",TRUE,'plan de palette'!$B$9=Tableau1[Boites / caisse])</f>
        <v>1</v>
      </c>
      <c r="U89" t="b">
        <f>IF('plan de palette'!$E$7="",TRUE,'plan de palette'!$E$7=Tableau1[Boites / palette])</f>
        <v>1</v>
      </c>
      <c r="V89" t="b">
        <f>IF('plan de palette'!$E$8="",TRUE,'plan de palette'!$E$8=Tableau1[Type de palette])</f>
        <v>1</v>
      </c>
      <c r="W89" t="b">
        <f>IF('plan de palette'!$E$9="",TRUE,'plan de palette'!$E$9=Tableau1[N° Plan])</f>
        <v>1</v>
      </c>
      <c r="X89" t="b">
        <f>IF(Tableau1[[#This Row],[Actif/inactif]]="actif",TRUE,FALSE)</f>
        <v>1</v>
      </c>
      <c r="Y89" t="b">
        <f t="shared" si="1"/>
        <v>1</v>
      </c>
      <c r="Z89">
        <f>IF(Y89,ROWS($R$2:AB89),"")</f>
        <v>88</v>
      </c>
      <c r="AA89">
        <f>IFERROR(SMALL($Z$3:$Z$178,ROWS($R$2:AB89)),"")</f>
        <v>89</v>
      </c>
    </row>
    <row r="90" spans="1:27" x14ac:dyDescent="0.25">
      <c r="A90" s="28">
        <v>233</v>
      </c>
      <c r="B90" s="4" t="s">
        <v>11</v>
      </c>
      <c r="C90" s="4" t="s">
        <v>21</v>
      </c>
      <c r="D90" s="4">
        <v>18</v>
      </c>
      <c r="E90" s="4" t="s">
        <v>82</v>
      </c>
      <c r="F90" s="4">
        <v>3</v>
      </c>
      <c r="G90" s="4" t="s">
        <v>100</v>
      </c>
      <c r="H90" s="4">
        <v>40</v>
      </c>
      <c r="I90" s="4">
        <v>4</v>
      </c>
      <c r="J90" s="4">
        <v>36</v>
      </c>
      <c r="K90" s="2">
        <v>1440</v>
      </c>
      <c r="L90" s="4" t="s">
        <v>2</v>
      </c>
      <c r="M90" s="4" t="s">
        <v>3</v>
      </c>
      <c r="N90" s="4" t="s">
        <v>9</v>
      </c>
      <c r="O90" s="1" t="s">
        <v>5</v>
      </c>
      <c r="P90" s="37" t="s">
        <v>158</v>
      </c>
      <c r="R90" t="b">
        <f>IF('plan de palette'!$B$7="",TRUE,'plan de palette'!$B$7=Tableau1[Dimensions étui ext (Lxlxh)])</f>
        <v>1</v>
      </c>
      <c r="S90" t="b">
        <f>IF('plan de palette'!$B$8="",TRUE,'plan de palette'!$B$8=Tableau1[Nb de fioles])</f>
        <v>1</v>
      </c>
      <c r="T90" t="b">
        <f>IF('plan de palette'!$B$9="",TRUE,'plan de palette'!$B$9=Tableau1[Boites / caisse])</f>
        <v>1</v>
      </c>
      <c r="U90" t="b">
        <f>IF('plan de palette'!$E$7="",TRUE,'plan de palette'!$E$7=Tableau1[Boites / palette])</f>
        <v>1</v>
      </c>
      <c r="V90" t="b">
        <f>IF('plan de palette'!$E$8="",TRUE,'plan de palette'!$E$8=Tableau1[Type de palette])</f>
        <v>1</v>
      </c>
      <c r="W90" t="b">
        <f>IF('plan de palette'!$E$9="",TRUE,'plan de palette'!$E$9=Tableau1[N° Plan])</f>
        <v>1</v>
      </c>
      <c r="X90" t="b">
        <f>IF(Tableau1[[#This Row],[Actif/inactif]]="actif",TRUE,FALSE)</f>
        <v>1</v>
      </c>
      <c r="Y90" t="b">
        <f t="shared" si="1"/>
        <v>1</v>
      </c>
      <c r="Z90">
        <f>IF(Y90,ROWS($R$2:AB90),"")</f>
        <v>89</v>
      </c>
      <c r="AA90">
        <f>IFERROR(SMALL($Z$3:$Z$178,ROWS($R$2:AB90)),"")</f>
        <v>90</v>
      </c>
    </row>
    <row r="91" spans="1:27" x14ac:dyDescent="0.25">
      <c r="A91" s="28">
        <v>236</v>
      </c>
      <c r="B91" s="4" t="s">
        <v>11</v>
      </c>
      <c r="C91" s="4" t="s">
        <v>19</v>
      </c>
      <c r="D91" s="4">
        <v>24</v>
      </c>
      <c r="E91" s="4" t="s">
        <v>82</v>
      </c>
      <c r="F91" s="4">
        <v>4</v>
      </c>
      <c r="G91" s="4" t="s">
        <v>83</v>
      </c>
      <c r="H91" s="4">
        <v>12</v>
      </c>
      <c r="I91" s="4">
        <v>4</v>
      </c>
      <c r="J91" s="4">
        <v>92</v>
      </c>
      <c r="K91" s="2">
        <v>1104</v>
      </c>
      <c r="L91" s="4" t="s">
        <v>2</v>
      </c>
      <c r="M91" s="4" t="s">
        <v>3</v>
      </c>
      <c r="N91" s="4" t="s">
        <v>4</v>
      </c>
      <c r="O91" s="1" t="s">
        <v>5</v>
      </c>
      <c r="P91" s="37" t="s">
        <v>158</v>
      </c>
      <c r="R91" t="b">
        <f>IF('plan de palette'!$B$7="",TRUE,'plan de palette'!$B$7=Tableau1[Dimensions étui ext (Lxlxh)])</f>
        <v>1</v>
      </c>
      <c r="S91" t="b">
        <f>IF('plan de palette'!$B$8="",TRUE,'plan de palette'!$B$8=Tableau1[Nb de fioles])</f>
        <v>1</v>
      </c>
      <c r="T91" t="b">
        <f>IF('plan de palette'!$B$9="",TRUE,'plan de palette'!$B$9=Tableau1[Boites / caisse])</f>
        <v>1</v>
      </c>
      <c r="U91" t="b">
        <f>IF('plan de palette'!$E$7="",TRUE,'plan de palette'!$E$7=Tableau1[Boites / palette])</f>
        <v>1</v>
      </c>
      <c r="V91" t="b">
        <f>IF('plan de palette'!$E$8="",TRUE,'plan de palette'!$E$8=Tableau1[Type de palette])</f>
        <v>1</v>
      </c>
      <c r="W91" t="b">
        <f>IF('plan de palette'!$E$9="",TRUE,'plan de palette'!$E$9=Tableau1[N° Plan])</f>
        <v>1</v>
      </c>
      <c r="X91" t="b">
        <f>IF(Tableau1[[#This Row],[Actif/inactif]]="actif",TRUE,FALSE)</f>
        <v>1</v>
      </c>
      <c r="Y91" t="b">
        <f t="shared" si="1"/>
        <v>1</v>
      </c>
      <c r="Z91">
        <f>IF(Y91,ROWS($R$2:AB91),"")</f>
        <v>90</v>
      </c>
      <c r="AA91">
        <f>IFERROR(SMALL($Z$3:$Z$178,ROWS($R$2:AB91)),"")</f>
        <v>91</v>
      </c>
    </row>
    <row r="92" spans="1:27" x14ac:dyDescent="0.25">
      <c r="A92" s="28">
        <v>237</v>
      </c>
      <c r="B92" s="4" t="s">
        <v>11</v>
      </c>
      <c r="C92" s="4" t="s">
        <v>21</v>
      </c>
      <c r="D92" s="4">
        <v>36</v>
      </c>
      <c r="E92" s="4" t="s">
        <v>82</v>
      </c>
      <c r="F92" s="4">
        <v>6</v>
      </c>
      <c r="G92" s="4" t="s">
        <v>112</v>
      </c>
      <c r="H92" s="4">
        <v>24</v>
      </c>
      <c r="I92" s="4">
        <v>4</v>
      </c>
      <c r="J92" s="4">
        <v>36</v>
      </c>
      <c r="K92" s="2">
        <v>864</v>
      </c>
      <c r="L92" s="4" t="s">
        <v>2</v>
      </c>
      <c r="M92" s="4" t="s">
        <v>3</v>
      </c>
      <c r="N92" s="4" t="s">
        <v>4</v>
      </c>
      <c r="O92" s="1" t="s">
        <v>5</v>
      </c>
      <c r="P92" s="37" t="s">
        <v>158</v>
      </c>
      <c r="R92" t="b">
        <f>IF('plan de palette'!$B$7="",TRUE,'plan de palette'!$B$7=Tableau1[Dimensions étui ext (Lxlxh)])</f>
        <v>1</v>
      </c>
      <c r="S92" t="b">
        <f>IF('plan de palette'!$B$8="",TRUE,'plan de palette'!$B$8=Tableau1[Nb de fioles])</f>
        <v>1</v>
      </c>
      <c r="T92" t="b">
        <f>IF('plan de palette'!$B$9="",TRUE,'plan de palette'!$B$9=Tableau1[Boites / caisse])</f>
        <v>1</v>
      </c>
      <c r="U92" t="b">
        <f>IF('plan de palette'!$E$7="",TRUE,'plan de palette'!$E$7=Tableau1[Boites / palette])</f>
        <v>1</v>
      </c>
      <c r="V92" t="b">
        <f>IF('plan de palette'!$E$8="",TRUE,'plan de palette'!$E$8=Tableau1[Type de palette])</f>
        <v>1</v>
      </c>
      <c r="W92" t="b">
        <f>IF('plan de palette'!$E$9="",TRUE,'plan de palette'!$E$9=Tableau1[N° Plan])</f>
        <v>1</v>
      </c>
      <c r="X92" t="b">
        <f>IF(Tableau1[[#This Row],[Actif/inactif]]="actif",TRUE,FALSE)</f>
        <v>1</v>
      </c>
      <c r="Y92" t="b">
        <f t="shared" si="1"/>
        <v>1</v>
      </c>
      <c r="Z92">
        <f>IF(Y92,ROWS($R$2:AB92),"")</f>
        <v>91</v>
      </c>
      <c r="AA92">
        <f>IFERROR(SMALL($Z$3:$Z$178,ROWS($R$2:AB92)),"")</f>
        <v>92</v>
      </c>
    </row>
    <row r="93" spans="1:27" x14ac:dyDescent="0.25">
      <c r="A93" s="28">
        <v>239</v>
      </c>
      <c r="B93" s="4" t="s">
        <v>11</v>
      </c>
      <c r="C93" s="4" t="s">
        <v>35</v>
      </c>
      <c r="D93" s="4">
        <v>12</v>
      </c>
      <c r="E93" s="4" t="s">
        <v>82</v>
      </c>
      <c r="F93" s="4">
        <v>2</v>
      </c>
      <c r="G93" s="4" t="s">
        <v>105</v>
      </c>
      <c r="H93" s="4">
        <v>16</v>
      </c>
      <c r="I93" s="4">
        <v>5</v>
      </c>
      <c r="J93" s="4">
        <v>170</v>
      </c>
      <c r="K93" s="2">
        <v>2720</v>
      </c>
      <c r="L93" s="4" t="s">
        <v>2</v>
      </c>
      <c r="M93" s="4" t="s">
        <v>3</v>
      </c>
      <c r="N93" s="4" t="s">
        <v>9</v>
      </c>
      <c r="O93" s="1" t="s">
        <v>5</v>
      </c>
      <c r="P93" s="37" t="s">
        <v>158</v>
      </c>
      <c r="R93" t="b">
        <f>IF('plan de palette'!$B$7="",TRUE,'plan de palette'!$B$7=Tableau1[Dimensions étui ext (Lxlxh)])</f>
        <v>1</v>
      </c>
      <c r="S93" t="b">
        <f>IF('plan de palette'!$B$8="",TRUE,'plan de palette'!$B$8=Tableau1[Nb de fioles])</f>
        <v>1</v>
      </c>
      <c r="T93" t="b">
        <f>IF('plan de palette'!$B$9="",TRUE,'plan de palette'!$B$9=Tableau1[Boites / caisse])</f>
        <v>1</v>
      </c>
      <c r="U93" t="b">
        <f>IF('plan de palette'!$E$7="",TRUE,'plan de palette'!$E$7=Tableau1[Boites / palette])</f>
        <v>1</v>
      </c>
      <c r="V93" t="b">
        <f>IF('plan de palette'!$E$8="",TRUE,'plan de palette'!$E$8=Tableau1[Type de palette])</f>
        <v>1</v>
      </c>
      <c r="W93" t="b">
        <f>IF('plan de palette'!$E$9="",TRUE,'plan de palette'!$E$9=Tableau1[N° Plan])</f>
        <v>1</v>
      </c>
      <c r="X93" t="b">
        <f>IF(Tableau1[[#This Row],[Actif/inactif]]="actif",TRUE,FALSE)</f>
        <v>1</v>
      </c>
      <c r="Y93" t="b">
        <f t="shared" si="1"/>
        <v>1</v>
      </c>
      <c r="Z93">
        <f>IF(Y93,ROWS($R$2:AB93),"")</f>
        <v>92</v>
      </c>
      <c r="AA93">
        <f>IFERROR(SMALL($Z$3:$Z$178,ROWS($R$2:AB93)),"")</f>
        <v>93</v>
      </c>
    </row>
    <row r="94" spans="1:27" x14ac:dyDescent="0.25">
      <c r="A94" s="28">
        <v>242</v>
      </c>
      <c r="B94" s="4" t="s">
        <v>17</v>
      </c>
      <c r="C94" s="4" t="s">
        <v>26</v>
      </c>
      <c r="D94" s="4">
        <v>50</v>
      </c>
      <c r="E94" s="4" t="s">
        <v>75</v>
      </c>
      <c r="F94" s="4">
        <v>5</v>
      </c>
      <c r="G94" s="4" t="s">
        <v>113</v>
      </c>
      <c r="H94" s="4">
        <v>24</v>
      </c>
      <c r="I94" s="4">
        <v>3</v>
      </c>
      <c r="J94" s="4">
        <v>45</v>
      </c>
      <c r="K94" s="2">
        <v>1080</v>
      </c>
      <c r="L94" s="4" t="s">
        <v>2</v>
      </c>
      <c r="M94" s="4" t="s">
        <v>3</v>
      </c>
      <c r="N94" s="4" t="s">
        <v>4</v>
      </c>
      <c r="O94" s="1" t="s">
        <v>5</v>
      </c>
      <c r="P94" s="37" t="s">
        <v>158</v>
      </c>
      <c r="R94" t="b">
        <f>IF('plan de palette'!$B$7="",TRUE,'plan de palette'!$B$7=Tableau1[Dimensions étui ext (Lxlxh)])</f>
        <v>1</v>
      </c>
      <c r="S94" t="b">
        <f>IF('plan de palette'!$B$8="",TRUE,'plan de palette'!$B$8=Tableau1[Nb de fioles])</f>
        <v>1</v>
      </c>
      <c r="T94" t="b">
        <f>IF('plan de palette'!$B$9="",TRUE,'plan de palette'!$B$9=Tableau1[Boites / caisse])</f>
        <v>1</v>
      </c>
      <c r="U94" t="b">
        <f>IF('plan de palette'!$E$7="",TRUE,'plan de palette'!$E$7=Tableau1[Boites / palette])</f>
        <v>1</v>
      </c>
      <c r="V94" t="b">
        <f>IF('plan de palette'!$E$8="",TRUE,'plan de palette'!$E$8=Tableau1[Type de palette])</f>
        <v>1</v>
      </c>
      <c r="W94" t="b">
        <f>IF('plan de palette'!$E$9="",TRUE,'plan de palette'!$E$9=Tableau1[N° Plan])</f>
        <v>1</v>
      </c>
      <c r="X94" t="b">
        <f>IF(Tableau1[[#This Row],[Actif/inactif]]="actif",TRUE,FALSE)</f>
        <v>1</v>
      </c>
      <c r="Y94" t="b">
        <f t="shared" si="1"/>
        <v>1</v>
      </c>
      <c r="Z94">
        <f>IF(Y94,ROWS($R$2:AB94),"")</f>
        <v>93</v>
      </c>
      <c r="AA94">
        <f>IFERROR(SMALL($Z$3:$Z$178,ROWS($R$2:AB94)),"")</f>
        <v>94</v>
      </c>
    </row>
    <row r="95" spans="1:27" x14ac:dyDescent="0.25">
      <c r="A95" s="28">
        <v>245</v>
      </c>
      <c r="B95" s="4" t="s">
        <v>20</v>
      </c>
      <c r="C95" s="4" t="s">
        <v>30</v>
      </c>
      <c r="D95" s="4">
        <v>60</v>
      </c>
      <c r="E95" s="4" t="s">
        <v>114</v>
      </c>
      <c r="F95" s="4">
        <v>6</v>
      </c>
      <c r="G95" s="4" t="s">
        <v>115</v>
      </c>
      <c r="H95" s="4">
        <v>20</v>
      </c>
      <c r="I95" s="4">
        <v>6</v>
      </c>
      <c r="J95" s="4">
        <v>48</v>
      </c>
      <c r="K95" s="2">
        <v>960</v>
      </c>
      <c r="L95" s="4" t="s">
        <v>8</v>
      </c>
      <c r="M95" s="4" t="s">
        <v>3</v>
      </c>
      <c r="N95" s="4" t="s">
        <v>4</v>
      </c>
      <c r="O95" s="1" t="s">
        <v>5</v>
      </c>
      <c r="P95" s="37" t="s">
        <v>158</v>
      </c>
      <c r="R95" t="b">
        <f>IF('plan de palette'!$B$7="",TRUE,'plan de palette'!$B$7=Tableau1[Dimensions étui ext (Lxlxh)])</f>
        <v>1</v>
      </c>
      <c r="S95" t="b">
        <f>IF('plan de palette'!$B$8="",TRUE,'plan de palette'!$B$8=Tableau1[Nb de fioles])</f>
        <v>1</v>
      </c>
      <c r="T95" t="b">
        <f>IF('plan de palette'!$B$9="",TRUE,'plan de palette'!$B$9=Tableau1[Boites / caisse])</f>
        <v>1</v>
      </c>
      <c r="U95" t="b">
        <f>IF('plan de palette'!$E$7="",TRUE,'plan de palette'!$E$7=Tableau1[Boites / palette])</f>
        <v>1</v>
      </c>
      <c r="V95" t="b">
        <f>IF('plan de palette'!$E$8="",TRUE,'plan de palette'!$E$8=Tableau1[Type de palette])</f>
        <v>1</v>
      </c>
      <c r="W95" t="b">
        <f>IF('plan de palette'!$E$9="",TRUE,'plan de palette'!$E$9=Tableau1[N° Plan])</f>
        <v>1</v>
      </c>
      <c r="X95" t="b">
        <f>IF(Tableau1[[#This Row],[Actif/inactif]]="actif",TRUE,FALSE)</f>
        <v>1</v>
      </c>
      <c r="Y95" t="b">
        <f t="shared" si="1"/>
        <v>1</v>
      </c>
      <c r="Z95">
        <f>IF(Y95,ROWS($R$2:AB95),"")</f>
        <v>94</v>
      </c>
      <c r="AA95">
        <f>IFERROR(SMALL($Z$3:$Z$178,ROWS($R$2:AB95)),"")</f>
        <v>95</v>
      </c>
    </row>
    <row r="96" spans="1:27" x14ac:dyDescent="0.25">
      <c r="A96" s="28">
        <v>246</v>
      </c>
      <c r="B96" s="4" t="s">
        <v>6</v>
      </c>
      <c r="C96" s="4" t="s">
        <v>22</v>
      </c>
      <c r="D96" s="4">
        <v>25</v>
      </c>
      <c r="E96" s="4" t="s">
        <v>116</v>
      </c>
      <c r="F96" s="4">
        <v>5</v>
      </c>
      <c r="G96" s="4" t="s">
        <v>117</v>
      </c>
      <c r="H96" s="4">
        <v>16</v>
      </c>
      <c r="I96" s="4">
        <v>4</v>
      </c>
      <c r="J96" s="4">
        <v>28</v>
      </c>
      <c r="K96" s="2">
        <v>448</v>
      </c>
      <c r="L96" s="4" t="s">
        <v>8</v>
      </c>
      <c r="M96" s="4" t="s">
        <v>3</v>
      </c>
      <c r="N96" s="4" t="s">
        <v>9</v>
      </c>
      <c r="O96" s="1" t="s">
        <v>5</v>
      </c>
      <c r="P96" s="37" t="s">
        <v>158</v>
      </c>
      <c r="R96" t="b">
        <f>IF('plan de palette'!$B$7="",TRUE,'plan de palette'!$B$7=Tableau1[Dimensions étui ext (Lxlxh)])</f>
        <v>1</v>
      </c>
      <c r="S96" t="b">
        <f>IF('plan de palette'!$B$8="",TRUE,'plan de palette'!$B$8=Tableau1[Nb de fioles])</f>
        <v>1</v>
      </c>
      <c r="T96" t="b">
        <f>IF('plan de palette'!$B$9="",TRUE,'plan de palette'!$B$9=Tableau1[Boites / caisse])</f>
        <v>1</v>
      </c>
      <c r="U96" t="b">
        <f>IF('plan de palette'!$E$7="",TRUE,'plan de palette'!$E$7=Tableau1[Boites / palette])</f>
        <v>1</v>
      </c>
      <c r="V96" t="b">
        <f>IF('plan de palette'!$E$8="",TRUE,'plan de palette'!$E$8=Tableau1[Type de palette])</f>
        <v>1</v>
      </c>
      <c r="W96" t="b">
        <f>IF('plan de palette'!$E$9="",TRUE,'plan de palette'!$E$9=Tableau1[N° Plan])</f>
        <v>1</v>
      </c>
      <c r="X96" t="b">
        <f>IF(Tableau1[[#This Row],[Actif/inactif]]="actif",TRUE,FALSE)</f>
        <v>1</v>
      </c>
      <c r="Y96" t="b">
        <f t="shared" si="1"/>
        <v>1</v>
      </c>
      <c r="Z96">
        <f>IF(Y96,ROWS($R$2:AB96),"")</f>
        <v>95</v>
      </c>
      <c r="AA96">
        <f>IFERROR(SMALL($Z$3:$Z$178,ROWS($R$2:AB96)),"")</f>
        <v>96</v>
      </c>
    </row>
    <row r="97" spans="1:27" x14ac:dyDescent="0.25">
      <c r="A97" s="28">
        <v>247</v>
      </c>
      <c r="B97" s="4" t="s">
        <v>17</v>
      </c>
      <c r="C97" s="4" t="s">
        <v>14</v>
      </c>
      <c r="D97" s="4">
        <v>60</v>
      </c>
      <c r="E97" s="4" t="s">
        <v>77</v>
      </c>
      <c r="F97" s="4">
        <v>6</v>
      </c>
      <c r="G97" s="4" t="s">
        <v>79</v>
      </c>
      <c r="H97" s="4">
        <v>18</v>
      </c>
      <c r="I97" s="4">
        <v>5</v>
      </c>
      <c r="J97" s="4">
        <v>30</v>
      </c>
      <c r="K97" s="2">
        <v>540</v>
      </c>
      <c r="L97" s="4" t="s">
        <v>2</v>
      </c>
      <c r="M97" s="4" t="s">
        <v>3</v>
      </c>
      <c r="N97" s="4" t="s">
        <v>4</v>
      </c>
      <c r="O97" s="1" t="s">
        <v>5</v>
      </c>
      <c r="P97" s="37" t="s">
        <v>158</v>
      </c>
      <c r="R97" t="b">
        <f>IF('plan de palette'!$B$7="",TRUE,'plan de palette'!$B$7=Tableau1[Dimensions étui ext (Lxlxh)])</f>
        <v>1</v>
      </c>
      <c r="S97" t="b">
        <f>IF('plan de palette'!$B$8="",TRUE,'plan de palette'!$B$8=Tableau1[Nb de fioles])</f>
        <v>1</v>
      </c>
      <c r="T97" t="b">
        <f>IF('plan de palette'!$B$9="",TRUE,'plan de palette'!$B$9=Tableau1[Boites / caisse])</f>
        <v>1</v>
      </c>
      <c r="U97" t="b">
        <f>IF('plan de palette'!$E$7="",TRUE,'plan de palette'!$E$7=Tableau1[Boites / palette])</f>
        <v>1</v>
      </c>
      <c r="V97" t="b">
        <f>IF('plan de palette'!$E$8="",TRUE,'plan de palette'!$E$8=Tableau1[Type de palette])</f>
        <v>1</v>
      </c>
      <c r="W97" t="b">
        <f>IF('plan de palette'!$E$9="",TRUE,'plan de palette'!$E$9=Tableau1[N° Plan])</f>
        <v>1</v>
      </c>
      <c r="X97" t="b">
        <f>IF(Tableau1[[#This Row],[Actif/inactif]]="actif",TRUE,FALSE)</f>
        <v>1</v>
      </c>
      <c r="Y97" t="b">
        <f t="shared" si="1"/>
        <v>1</v>
      </c>
      <c r="Z97">
        <f>IF(Y97,ROWS($R$2:AB97),"")</f>
        <v>96</v>
      </c>
      <c r="AA97">
        <f>IFERROR(SMALL($Z$3:$Z$178,ROWS($R$2:AB97)),"")</f>
        <v>97</v>
      </c>
    </row>
    <row r="98" spans="1:27" x14ac:dyDescent="0.25">
      <c r="A98" s="28">
        <v>248</v>
      </c>
      <c r="B98" s="4" t="s">
        <v>16</v>
      </c>
      <c r="C98" s="4" t="s">
        <v>14</v>
      </c>
      <c r="D98" s="4">
        <v>10</v>
      </c>
      <c r="E98" s="4" t="s">
        <v>75</v>
      </c>
      <c r="F98" s="4">
        <v>1</v>
      </c>
      <c r="G98" s="4" t="s">
        <v>80</v>
      </c>
      <c r="H98" s="4">
        <v>84</v>
      </c>
      <c r="I98" s="4">
        <v>5</v>
      </c>
      <c r="J98" s="4">
        <v>30</v>
      </c>
      <c r="K98" s="2">
        <v>2520</v>
      </c>
      <c r="L98" s="4" t="s">
        <v>2</v>
      </c>
      <c r="M98" s="4" t="s">
        <v>3</v>
      </c>
      <c r="N98" s="4" t="s">
        <v>4</v>
      </c>
      <c r="O98" s="1" t="s">
        <v>5</v>
      </c>
      <c r="P98" s="37" t="s">
        <v>158</v>
      </c>
      <c r="R98" t="b">
        <f>IF('plan de palette'!$B$7="",TRUE,'plan de palette'!$B$7=Tableau1[Dimensions étui ext (Lxlxh)])</f>
        <v>1</v>
      </c>
      <c r="S98" t="b">
        <f>IF('plan de palette'!$B$8="",TRUE,'plan de palette'!$B$8=Tableau1[Nb de fioles])</f>
        <v>1</v>
      </c>
      <c r="T98" t="b">
        <f>IF('plan de palette'!$B$9="",TRUE,'plan de palette'!$B$9=Tableau1[Boites / caisse])</f>
        <v>1</v>
      </c>
      <c r="U98" t="b">
        <f>IF('plan de palette'!$E$7="",TRUE,'plan de palette'!$E$7=Tableau1[Boites / palette])</f>
        <v>1</v>
      </c>
      <c r="V98" t="b">
        <f>IF('plan de palette'!$E$8="",TRUE,'plan de palette'!$E$8=Tableau1[Type de palette])</f>
        <v>1</v>
      </c>
      <c r="W98" t="b">
        <f>IF('plan de palette'!$E$9="",TRUE,'plan de palette'!$E$9=Tableau1[N° Plan])</f>
        <v>1</v>
      </c>
      <c r="X98" t="b">
        <f>IF(Tableau1[[#This Row],[Actif/inactif]]="actif",TRUE,FALSE)</f>
        <v>1</v>
      </c>
      <c r="Y98" t="b">
        <f t="shared" si="1"/>
        <v>1</v>
      </c>
      <c r="Z98">
        <f>IF(Y98,ROWS($R$2:AB98),"")</f>
        <v>97</v>
      </c>
      <c r="AA98">
        <f>IFERROR(SMALL($Z$3:$Z$178,ROWS($R$2:AB98)),"")</f>
        <v>98</v>
      </c>
    </row>
    <row r="99" spans="1:27" x14ac:dyDescent="0.25">
      <c r="A99" s="28">
        <v>249</v>
      </c>
      <c r="B99" s="4" t="s">
        <v>17</v>
      </c>
      <c r="C99" s="4" t="s">
        <v>14</v>
      </c>
      <c r="D99" s="4">
        <v>10</v>
      </c>
      <c r="E99" s="4" t="s">
        <v>75</v>
      </c>
      <c r="F99" s="4">
        <v>1</v>
      </c>
      <c r="G99" s="4" t="s">
        <v>80</v>
      </c>
      <c r="H99" s="4">
        <v>84</v>
      </c>
      <c r="I99" s="4">
        <v>6</v>
      </c>
      <c r="J99" s="4">
        <v>36</v>
      </c>
      <c r="K99" s="2">
        <v>3024</v>
      </c>
      <c r="L99" s="4" t="s">
        <v>2</v>
      </c>
      <c r="M99" s="4" t="s">
        <v>3</v>
      </c>
      <c r="N99" s="4" t="s">
        <v>9</v>
      </c>
      <c r="O99" s="1" t="s">
        <v>5</v>
      </c>
      <c r="P99" s="37" t="s">
        <v>158</v>
      </c>
      <c r="R99" t="b">
        <f>IF('plan de palette'!$B$7="",TRUE,'plan de palette'!$B$7=Tableau1[Dimensions étui ext (Lxlxh)])</f>
        <v>1</v>
      </c>
      <c r="S99" t="b">
        <f>IF('plan de palette'!$B$8="",TRUE,'plan de palette'!$B$8=Tableau1[Nb de fioles])</f>
        <v>1</v>
      </c>
      <c r="T99" t="b">
        <f>IF('plan de palette'!$B$9="",TRUE,'plan de palette'!$B$9=Tableau1[Boites / caisse])</f>
        <v>1</v>
      </c>
      <c r="U99" t="b">
        <f>IF('plan de palette'!$E$7="",TRUE,'plan de palette'!$E$7=Tableau1[Boites / palette])</f>
        <v>1</v>
      </c>
      <c r="V99" t="b">
        <f>IF('plan de palette'!$E$8="",TRUE,'plan de palette'!$E$8=Tableau1[Type de palette])</f>
        <v>1</v>
      </c>
      <c r="W99" t="b">
        <f>IF('plan de palette'!$E$9="",TRUE,'plan de palette'!$E$9=Tableau1[N° Plan])</f>
        <v>1</v>
      </c>
      <c r="X99" t="b">
        <f>IF(Tableau1[[#This Row],[Actif/inactif]]="actif",TRUE,FALSE)</f>
        <v>1</v>
      </c>
      <c r="Y99" t="b">
        <f t="shared" si="1"/>
        <v>1</v>
      </c>
      <c r="Z99">
        <f>IF(Y99,ROWS($R$2:AB99),"")</f>
        <v>98</v>
      </c>
      <c r="AA99">
        <f>IFERROR(SMALL($Z$3:$Z$178,ROWS($R$2:AB99)),"")</f>
        <v>99</v>
      </c>
    </row>
    <row r="100" spans="1:27" x14ac:dyDescent="0.25">
      <c r="A100" s="28">
        <v>250</v>
      </c>
      <c r="B100" s="4" t="s">
        <v>17</v>
      </c>
      <c r="C100" s="4" t="s">
        <v>14</v>
      </c>
      <c r="D100" s="4">
        <v>10</v>
      </c>
      <c r="E100" s="4" t="s">
        <v>73</v>
      </c>
      <c r="F100" s="4">
        <v>1</v>
      </c>
      <c r="G100" s="4" t="s">
        <v>80</v>
      </c>
      <c r="H100" s="4">
        <v>84</v>
      </c>
      <c r="I100" s="4">
        <v>6</v>
      </c>
      <c r="J100" s="4">
        <v>36</v>
      </c>
      <c r="K100" s="2">
        <v>3024</v>
      </c>
      <c r="L100" s="4" t="s">
        <v>2</v>
      </c>
      <c r="M100" s="4" t="s">
        <v>3</v>
      </c>
      <c r="N100" s="4" t="s">
        <v>9</v>
      </c>
      <c r="O100" s="1" t="s">
        <v>5</v>
      </c>
      <c r="P100" s="37" t="s">
        <v>158</v>
      </c>
      <c r="R100" t="b">
        <f>IF('plan de palette'!$B$7="",TRUE,'plan de palette'!$B$7=Tableau1[Dimensions étui ext (Lxlxh)])</f>
        <v>1</v>
      </c>
      <c r="S100" t="b">
        <f>IF('plan de palette'!$B$8="",TRUE,'plan de palette'!$B$8=Tableau1[Nb de fioles])</f>
        <v>1</v>
      </c>
      <c r="T100" t="b">
        <f>IF('plan de palette'!$B$9="",TRUE,'plan de palette'!$B$9=Tableau1[Boites / caisse])</f>
        <v>1</v>
      </c>
      <c r="U100" t="b">
        <f>IF('plan de palette'!$E$7="",TRUE,'plan de palette'!$E$7=Tableau1[Boites / palette])</f>
        <v>1</v>
      </c>
      <c r="V100" t="b">
        <f>IF('plan de palette'!$E$8="",TRUE,'plan de palette'!$E$8=Tableau1[Type de palette])</f>
        <v>1</v>
      </c>
      <c r="W100" t="b">
        <f>IF('plan de palette'!$E$9="",TRUE,'plan de palette'!$E$9=Tableau1[N° Plan])</f>
        <v>1</v>
      </c>
      <c r="X100" t="b">
        <f>IF(Tableau1[[#This Row],[Actif/inactif]]="actif",TRUE,FALSE)</f>
        <v>1</v>
      </c>
      <c r="Y100" t="b">
        <f t="shared" si="1"/>
        <v>1</v>
      </c>
      <c r="Z100">
        <f>IF(Y100,ROWS($R$2:AB100),"")</f>
        <v>99</v>
      </c>
      <c r="AA100">
        <f>IFERROR(SMALL($Z$3:$Z$178,ROWS($R$2:AB100)),"")</f>
        <v>100</v>
      </c>
    </row>
    <row r="101" spans="1:27" x14ac:dyDescent="0.25">
      <c r="A101" s="28">
        <v>252</v>
      </c>
      <c r="B101" s="4" t="s">
        <v>16</v>
      </c>
      <c r="C101" s="4" t="s">
        <v>14</v>
      </c>
      <c r="D101" s="4">
        <v>10</v>
      </c>
      <c r="E101" s="4" t="s">
        <v>73</v>
      </c>
      <c r="F101" s="4">
        <v>1</v>
      </c>
      <c r="G101" s="4" t="s">
        <v>80</v>
      </c>
      <c r="H101" s="4">
        <v>84</v>
      </c>
      <c r="I101" s="4">
        <v>6</v>
      </c>
      <c r="J101" s="4">
        <v>36</v>
      </c>
      <c r="K101" s="2">
        <v>3024</v>
      </c>
      <c r="L101" s="4" t="s">
        <v>2</v>
      </c>
      <c r="M101" s="4" t="s">
        <v>3</v>
      </c>
      <c r="N101" s="4" t="s">
        <v>4</v>
      </c>
      <c r="O101" s="1" t="s">
        <v>5</v>
      </c>
      <c r="P101" s="37" t="s">
        <v>158</v>
      </c>
      <c r="R101" t="b">
        <f>IF('plan de palette'!$B$7="",TRUE,'plan de palette'!$B$7=Tableau1[Dimensions étui ext (Lxlxh)])</f>
        <v>1</v>
      </c>
      <c r="S101" t="b">
        <f>IF('plan de palette'!$B$8="",TRUE,'plan de palette'!$B$8=Tableau1[Nb de fioles])</f>
        <v>1</v>
      </c>
      <c r="T101" t="b">
        <f>IF('plan de palette'!$B$9="",TRUE,'plan de palette'!$B$9=Tableau1[Boites / caisse])</f>
        <v>1</v>
      </c>
      <c r="U101" t="b">
        <f>IF('plan de palette'!$E$7="",TRUE,'plan de palette'!$E$7=Tableau1[Boites / palette])</f>
        <v>1</v>
      </c>
      <c r="V101" t="b">
        <f>IF('plan de palette'!$E$8="",TRUE,'plan de palette'!$E$8=Tableau1[Type de palette])</f>
        <v>1</v>
      </c>
      <c r="W101" t="b">
        <f>IF('plan de palette'!$E$9="",TRUE,'plan de palette'!$E$9=Tableau1[N° Plan])</f>
        <v>1</v>
      </c>
      <c r="X101" t="b">
        <f>IF(Tableau1[[#This Row],[Actif/inactif]]="actif",TRUE,FALSE)</f>
        <v>1</v>
      </c>
      <c r="Y101" t="b">
        <f t="shared" si="1"/>
        <v>1</v>
      </c>
      <c r="Z101">
        <f>IF(Y101,ROWS($R$2:AB101),"")</f>
        <v>100</v>
      </c>
      <c r="AA101">
        <f>IFERROR(SMALL($Z$3:$Z$178,ROWS($R$2:AB101)),"")</f>
        <v>101</v>
      </c>
    </row>
    <row r="102" spans="1:27" x14ac:dyDescent="0.25">
      <c r="A102" s="28">
        <v>253</v>
      </c>
      <c r="B102" s="4" t="s">
        <v>17</v>
      </c>
      <c r="C102" s="4" t="s">
        <v>14</v>
      </c>
      <c r="D102" s="4">
        <v>30</v>
      </c>
      <c r="E102" s="4" t="s">
        <v>73</v>
      </c>
      <c r="F102" s="4">
        <v>3</v>
      </c>
      <c r="G102" s="4" t="s">
        <v>81</v>
      </c>
      <c r="H102" s="4">
        <v>36</v>
      </c>
      <c r="I102" s="4">
        <v>5</v>
      </c>
      <c r="J102" s="4">
        <v>30</v>
      </c>
      <c r="K102" s="2">
        <v>1080</v>
      </c>
      <c r="L102" s="4" t="s">
        <v>2</v>
      </c>
      <c r="M102" s="4" t="s">
        <v>3</v>
      </c>
      <c r="N102" s="4" t="s">
        <v>4</v>
      </c>
      <c r="O102" s="1" t="s">
        <v>5</v>
      </c>
      <c r="P102" s="37" t="s">
        <v>158</v>
      </c>
      <c r="R102" t="b">
        <f>IF('plan de palette'!$B$7="",TRUE,'plan de palette'!$B$7=Tableau1[Dimensions étui ext (Lxlxh)])</f>
        <v>1</v>
      </c>
      <c r="S102" t="b">
        <f>IF('plan de palette'!$B$8="",TRUE,'plan de palette'!$B$8=Tableau1[Nb de fioles])</f>
        <v>1</v>
      </c>
      <c r="T102" t="b">
        <f>IF('plan de palette'!$B$9="",TRUE,'plan de palette'!$B$9=Tableau1[Boites / caisse])</f>
        <v>1</v>
      </c>
      <c r="U102" t="b">
        <f>IF('plan de palette'!$E$7="",TRUE,'plan de palette'!$E$7=Tableau1[Boites / palette])</f>
        <v>1</v>
      </c>
      <c r="V102" t="b">
        <f>IF('plan de palette'!$E$8="",TRUE,'plan de palette'!$E$8=Tableau1[Type de palette])</f>
        <v>1</v>
      </c>
      <c r="W102" t="b">
        <f>IF('plan de palette'!$E$9="",TRUE,'plan de palette'!$E$9=Tableau1[N° Plan])</f>
        <v>1</v>
      </c>
      <c r="X102" t="b">
        <f>IF(Tableau1[[#This Row],[Actif/inactif]]="actif",TRUE,FALSE)</f>
        <v>1</v>
      </c>
      <c r="Y102" t="b">
        <f t="shared" si="1"/>
        <v>1</v>
      </c>
      <c r="Z102">
        <f>IF(Y102,ROWS($R$2:AB102),"")</f>
        <v>101</v>
      </c>
      <c r="AA102">
        <f>IFERROR(SMALL($Z$3:$Z$178,ROWS($R$2:AB102)),"")</f>
        <v>102</v>
      </c>
    </row>
    <row r="103" spans="1:27" x14ac:dyDescent="0.25">
      <c r="A103" s="28">
        <v>254</v>
      </c>
      <c r="B103" s="4" t="s">
        <v>24</v>
      </c>
      <c r="C103" s="4" t="s">
        <v>26</v>
      </c>
      <c r="D103" s="4">
        <v>10</v>
      </c>
      <c r="E103" s="4" t="s">
        <v>82</v>
      </c>
      <c r="F103" s="4">
        <v>1</v>
      </c>
      <c r="G103" s="4" t="s">
        <v>146</v>
      </c>
      <c r="H103" s="4">
        <v>100</v>
      </c>
      <c r="I103" s="4">
        <v>4</v>
      </c>
      <c r="J103" s="4">
        <v>60</v>
      </c>
      <c r="K103" s="2">
        <v>6000</v>
      </c>
      <c r="L103" s="4" t="s">
        <v>2</v>
      </c>
      <c r="M103" s="4" t="s">
        <v>3</v>
      </c>
      <c r="N103" s="4" t="s">
        <v>4</v>
      </c>
      <c r="O103" s="1" t="s">
        <v>5</v>
      </c>
      <c r="P103" s="37" t="s">
        <v>158</v>
      </c>
      <c r="R103" t="b">
        <f>IF('plan de palette'!$B$7="",TRUE,'plan de palette'!$B$7=Tableau1[Dimensions étui ext (Lxlxh)])</f>
        <v>1</v>
      </c>
      <c r="S103" t="b">
        <f>IF('plan de palette'!$B$8="",TRUE,'plan de palette'!$B$8=Tableau1[Nb de fioles])</f>
        <v>1</v>
      </c>
      <c r="T103" t="b">
        <f>IF('plan de palette'!$B$9="",TRUE,'plan de palette'!$B$9=Tableau1[Boites / caisse])</f>
        <v>1</v>
      </c>
      <c r="U103" t="b">
        <f>IF('plan de palette'!$E$7="",TRUE,'plan de palette'!$E$7=Tableau1[Boites / palette])</f>
        <v>1</v>
      </c>
      <c r="V103" t="b">
        <f>IF('plan de palette'!$E$8="",TRUE,'plan de palette'!$E$8=Tableau1[Type de palette])</f>
        <v>1</v>
      </c>
      <c r="W103" t="b">
        <f>IF('plan de palette'!$E$9="",TRUE,'plan de palette'!$E$9=Tableau1[N° Plan])</f>
        <v>1</v>
      </c>
      <c r="X103" t="b">
        <f>IF(Tableau1[[#This Row],[Actif/inactif]]="actif",TRUE,FALSE)</f>
        <v>1</v>
      </c>
      <c r="Y103" t="b">
        <f t="shared" si="1"/>
        <v>1</v>
      </c>
      <c r="Z103">
        <f>IF(Y103,ROWS($R$2:AB103),"")</f>
        <v>102</v>
      </c>
      <c r="AA103">
        <f>IFERROR(SMALL($Z$3:$Z$178,ROWS($R$2:AB103)),"")</f>
        <v>103</v>
      </c>
    </row>
    <row r="104" spans="1:27" x14ac:dyDescent="0.25">
      <c r="A104" s="28">
        <v>257</v>
      </c>
      <c r="B104" s="4" t="s">
        <v>13</v>
      </c>
      <c r="C104" s="4" t="s">
        <v>14</v>
      </c>
      <c r="D104" s="4">
        <v>50</v>
      </c>
      <c r="E104" s="4" t="s">
        <v>75</v>
      </c>
      <c r="F104" s="4">
        <v>5</v>
      </c>
      <c r="G104" s="4" t="s">
        <v>76</v>
      </c>
      <c r="H104" s="4">
        <v>24</v>
      </c>
      <c r="I104" s="4">
        <v>4</v>
      </c>
      <c r="J104" s="4">
        <v>24</v>
      </c>
      <c r="K104" s="2">
        <v>576</v>
      </c>
      <c r="L104" s="4" t="s">
        <v>8</v>
      </c>
      <c r="M104" s="4" t="s">
        <v>15</v>
      </c>
      <c r="N104" s="4" t="s">
        <v>9</v>
      </c>
      <c r="O104" s="1" t="s">
        <v>5</v>
      </c>
      <c r="P104" s="37" t="s">
        <v>158</v>
      </c>
      <c r="R104" t="b">
        <f>IF('plan de palette'!$B$7="",TRUE,'plan de palette'!$B$7=Tableau1[Dimensions étui ext (Lxlxh)])</f>
        <v>1</v>
      </c>
      <c r="S104" t="b">
        <f>IF('plan de palette'!$B$8="",TRUE,'plan de palette'!$B$8=Tableau1[Nb de fioles])</f>
        <v>1</v>
      </c>
      <c r="T104" t="b">
        <f>IF('plan de palette'!$B$9="",TRUE,'plan de palette'!$B$9=Tableau1[Boites / caisse])</f>
        <v>1</v>
      </c>
      <c r="U104" t="b">
        <f>IF('plan de palette'!$E$7="",TRUE,'plan de palette'!$E$7=Tableau1[Boites / palette])</f>
        <v>1</v>
      </c>
      <c r="V104" t="b">
        <f>IF('plan de palette'!$E$8="",TRUE,'plan de palette'!$E$8=Tableau1[Type de palette])</f>
        <v>1</v>
      </c>
      <c r="W104" t="b">
        <f>IF('plan de palette'!$E$9="",TRUE,'plan de palette'!$E$9=Tableau1[N° Plan])</f>
        <v>1</v>
      </c>
      <c r="X104" t="b">
        <f>IF(Tableau1[[#This Row],[Actif/inactif]]="actif",TRUE,FALSE)</f>
        <v>1</v>
      </c>
      <c r="Y104" t="b">
        <f t="shared" si="1"/>
        <v>1</v>
      </c>
      <c r="Z104">
        <f>IF(Y104,ROWS($R$2:AB104),"")</f>
        <v>103</v>
      </c>
      <c r="AA104">
        <f>IFERROR(SMALL($Z$3:$Z$178,ROWS($R$2:AB104)),"")</f>
        <v>104</v>
      </c>
    </row>
    <row r="105" spans="1:27" x14ac:dyDescent="0.25">
      <c r="A105" s="28">
        <v>258</v>
      </c>
      <c r="B105" s="4" t="s">
        <v>13</v>
      </c>
      <c r="C105" s="4" t="s">
        <v>14</v>
      </c>
      <c r="D105" s="4">
        <v>20</v>
      </c>
      <c r="E105" s="4" t="s">
        <v>75</v>
      </c>
      <c r="F105" s="4">
        <v>2</v>
      </c>
      <c r="G105" s="4" t="s">
        <v>74</v>
      </c>
      <c r="H105" s="4">
        <v>54</v>
      </c>
      <c r="I105" s="4">
        <v>4</v>
      </c>
      <c r="J105" s="4">
        <v>24</v>
      </c>
      <c r="K105" s="2">
        <v>1296</v>
      </c>
      <c r="L105" s="4" t="s">
        <v>8</v>
      </c>
      <c r="M105" s="4" t="s">
        <v>15</v>
      </c>
      <c r="N105" s="4" t="s">
        <v>4</v>
      </c>
      <c r="O105" s="1" t="s">
        <v>5</v>
      </c>
      <c r="P105" s="37" t="s">
        <v>158</v>
      </c>
      <c r="R105" t="b">
        <f>IF('plan de palette'!$B$7="",TRUE,'plan de palette'!$B$7=Tableau1[Dimensions étui ext (Lxlxh)])</f>
        <v>1</v>
      </c>
      <c r="S105" t="b">
        <f>IF('plan de palette'!$B$8="",TRUE,'plan de palette'!$B$8=Tableau1[Nb de fioles])</f>
        <v>1</v>
      </c>
      <c r="T105" t="b">
        <f>IF('plan de palette'!$B$9="",TRUE,'plan de palette'!$B$9=Tableau1[Boites / caisse])</f>
        <v>1</v>
      </c>
      <c r="U105" t="b">
        <f>IF('plan de palette'!$E$7="",TRUE,'plan de palette'!$E$7=Tableau1[Boites / palette])</f>
        <v>1</v>
      </c>
      <c r="V105" t="b">
        <f>IF('plan de palette'!$E$8="",TRUE,'plan de palette'!$E$8=Tableau1[Type de palette])</f>
        <v>1</v>
      </c>
      <c r="W105" t="b">
        <f>IF('plan de palette'!$E$9="",TRUE,'plan de palette'!$E$9=Tableau1[N° Plan])</f>
        <v>1</v>
      </c>
      <c r="X105" t="b">
        <f>IF(Tableau1[[#This Row],[Actif/inactif]]="actif",TRUE,FALSE)</f>
        <v>1</v>
      </c>
      <c r="Y105" t="b">
        <f t="shared" si="1"/>
        <v>1</v>
      </c>
      <c r="Z105">
        <f>IF(Y105,ROWS($R$2:AB105),"")</f>
        <v>104</v>
      </c>
      <c r="AA105">
        <f>IFERROR(SMALL($Z$3:$Z$178,ROWS($R$2:AB105)),"")</f>
        <v>105</v>
      </c>
    </row>
    <row r="106" spans="1:27" x14ac:dyDescent="0.25">
      <c r="A106" s="28">
        <v>261</v>
      </c>
      <c r="B106" s="4" t="s">
        <v>11</v>
      </c>
      <c r="C106" s="4" t="s">
        <v>19</v>
      </c>
      <c r="D106" s="4">
        <v>12</v>
      </c>
      <c r="E106" s="4" t="s">
        <v>82</v>
      </c>
      <c r="F106" s="4">
        <v>2</v>
      </c>
      <c r="G106" s="4" t="s">
        <v>105</v>
      </c>
      <c r="H106" s="4">
        <v>24</v>
      </c>
      <c r="I106" s="4">
        <v>4</v>
      </c>
      <c r="J106" s="4">
        <v>92</v>
      </c>
      <c r="K106" s="2">
        <v>2208</v>
      </c>
      <c r="L106" s="4" t="s">
        <v>2</v>
      </c>
      <c r="M106" s="4" t="s">
        <v>3</v>
      </c>
      <c r="N106" s="4" t="s">
        <v>9</v>
      </c>
      <c r="O106" s="1" t="s">
        <v>5</v>
      </c>
      <c r="P106" s="37" t="s">
        <v>158</v>
      </c>
      <c r="R106" t="b">
        <f>IF('plan de palette'!$B$7="",TRUE,'plan de palette'!$B$7=Tableau1[Dimensions étui ext (Lxlxh)])</f>
        <v>1</v>
      </c>
      <c r="S106" t="b">
        <f>IF('plan de palette'!$B$8="",TRUE,'plan de palette'!$B$8=Tableau1[Nb de fioles])</f>
        <v>1</v>
      </c>
      <c r="T106" t="b">
        <f>IF('plan de palette'!$B$9="",TRUE,'plan de palette'!$B$9=Tableau1[Boites / caisse])</f>
        <v>1</v>
      </c>
      <c r="U106" t="b">
        <f>IF('plan de palette'!$E$7="",TRUE,'plan de palette'!$E$7=Tableau1[Boites / palette])</f>
        <v>1</v>
      </c>
      <c r="V106" t="b">
        <f>IF('plan de palette'!$E$8="",TRUE,'plan de palette'!$E$8=Tableau1[Type de palette])</f>
        <v>1</v>
      </c>
      <c r="W106" t="b">
        <f>IF('plan de palette'!$E$9="",TRUE,'plan de palette'!$E$9=Tableau1[N° Plan])</f>
        <v>1</v>
      </c>
      <c r="X106" t="b">
        <f>IF(Tableau1[[#This Row],[Actif/inactif]]="actif",TRUE,FALSE)</f>
        <v>1</v>
      </c>
      <c r="Y106" t="b">
        <f t="shared" si="1"/>
        <v>1</v>
      </c>
      <c r="Z106">
        <f>IF(Y106,ROWS($R$2:AB106),"")</f>
        <v>105</v>
      </c>
      <c r="AA106">
        <f>IFERROR(SMALL($Z$3:$Z$178,ROWS($R$2:AB106)),"")</f>
        <v>106</v>
      </c>
    </row>
    <row r="107" spans="1:27" x14ac:dyDescent="0.25">
      <c r="A107" s="28">
        <v>263</v>
      </c>
      <c r="B107" s="4" t="s">
        <v>11</v>
      </c>
      <c r="C107" s="4" t="s">
        <v>19</v>
      </c>
      <c r="D107" s="4">
        <v>18</v>
      </c>
      <c r="E107" s="4" t="s">
        <v>118</v>
      </c>
      <c r="F107" s="4">
        <v>3</v>
      </c>
      <c r="G107" s="4" t="s">
        <v>100</v>
      </c>
      <c r="H107" s="4">
        <v>18</v>
      </c>
      <c r="I107" s="4">
        <v>4</v>
      </c>
      <c r="J107" s="4">
        <v>92</v>
      </c>
      <c r="K107" s="2">
        <v>1656</v>
      </c>
      <c r="L107" s="4" t="s">
        <v>2</v>
      </c>
      <c r="M107" s="4" t="s">
        <v>3</v>
      </c>
      <c r="N107" s="4" t="s">
        <v>4</v>
      </c>
      <c r="O107" s="1" t="s">
        <v>5</v>
      </c>
      <c r="P107" s="37" t="s">
        <v>158</v>
      </c>
      <c r="R107" t="b">
        <f>IF('plan de palette'!$B$7="",TRUE,'plan de palette'!$B$7=Tableau1[Dimensions étui ext (Lxlxh)])</f>
        <v>1</v>
      </c>
      <c r="S107" t="b">
        <f>IF('plan de palette'!$B$8="",TRUE,'plan de palette'!$B$8=Tableau1[Nb de fioles])</f>
        <v>1</v>
      </c>
      <c r="T107" t="b">
        <f>IF('plan de palette'!$B$9="",TRUE,'plan de palette'!$B$9=Tableau1[Boites / caisse])</f>
        <v>1</v>
      </c>
      <c r="U107" t="b">
        <f>IF('plan de palette'!$E$7="",TRUE,'plan de palette'!$E$7=Tableau1[Boites / palette])</f>
        <v>1</v>
      </c>
      <c r="V107" t="b">
        <f>IF('plan de palette'!$E$8="",TRUE,'plan de palette'!$E$8=Tableau1[Type de palette])</f>
        <v>1</v>
      </c>
      <c r="W107" t="b">
        <f>IF('plan de palette'!$E$9="",TRUE,'plan de palette'!$E$9=Tableau1[N° Plan])</f>
        <v>1</v>
      </c>
      <c r="X107" t="b">
        <f>IF(Tableau1[[#This Row],[Actif/inactif]]="actif",TRUE,FALSE)</f>
        <v>1</v>
      </c>
      <c r="Y107" t="b">
        <f t="shared" si="1"/>
        <v>1</v>
      </c>
      <c r="Z107">
        <f>IF(Y107,ROWS($R$2:AB107),"")</f>
        <v>106</v>
      </c>
      <c r="AA107">
        <f>IFERROR(SMALL($Z$3:$Z$178,ROWS($R$2:AB107)),"")</f>
        <v>107</v>
      </c>
    </row>
    <row r="108" spans="1:27" x14ac:dyDescent="0.25">
      <c r="A108" s="28">
        <v>264</v>
      </c>
      <c r="B108" s="4" t="s">
        <v>0</v>
      </c>
      <c r="C108" s="4" t="s">
        <v>1</v>
      </c>
      <c r="D108" s="4">
        <v>10</v>
      </c>
      <c r="E108" s="4" t="s">
        <v>68</v>
      </c>
      <c r="F108" s="4">
        <v>1</v>
      </c>
      <c r="G108" s="4" t="s">
        <v>119</v>
      </c>
      <c r="H108" s="4">
        <v>96</v>
      </c>
      <c r="I108" s="4">
        <v>4</v>
      </c>
      <c r="J108" s="4">
        <v>44</v>
      </c>
      <c r="K108" s="2">
        <v>4224</v>
      </c>
      <c r="L108" s="4" t="s">
        <v>8</v>
      </c>
      <c r="M108" s="4" t="s">
        <v>3</v>
      </c>
      <c r="N108" s="4" t="s">
        <v>4</v>
      </c>
      <c r="O108" s="1" t="s">
        <v>5</v>
      </c>
      <c r="P108" s="37" t="s">
        <v>158</v>
      </c>
      <c r="R108" t="b">
        <f>IF('plan de palette'!$B$7="",TRUE,'plan de palette'!$B$7=Tableau1[Dimensions étui ext (Lxlxh)])</f>
        <v>1</v>
      </c>
      <c r="S108" t="b">
        <f>IF('plan de palette'!$B$8="",TRUE,'plan de palette'!$B$8=Tableau1[Nb de fioles])</f>
        <v>1</v>
      </c>
      <c r="T108" t="b">
        <f>IF('plan de palette'!$B$9="",TRUE,'plan de palette'!$B$9=Tableau1[Boites / caisse])</f>
        <v>1</v>
      </c>
      <c r="U108" t="b">
        <f>IF('plan de palette'!$E$7="",TRUE,'plan de palette'!$E$7=Tableau1[Boites / palette])</f>
        <v>1</v>
      </c>
      <c r="V108" t="b">
        <f>IF('plan de palette'!$E$8="",TRUE,'plan de palette'!$E$8=Tableau1[Type de palette])</f>
        <v>1</v>
      </c>
      <c r="W108" t="b">
        <f>IF('plan de palette'!$E$9="",TRUE,'plan de palette'!$E$9=Tableau1[N° Plan])</f>
        <v>1</v>
      </c>
      <c r="X108" t="b">
        <f>IF(Tableau1[[#This Row],[Actif/inactif]]="actif",TRUE,FALSE)</f>
        <v>1</v>
      </c>
      <c r="Y108" t="b">
        <f t="shared" si="1"/>
        <v>1</v>
      </c>
      <c r="Z108">
        <f>IF(Y108,ROWS($R$2:AB108),"")</f>
        <v>107</v>
      </c>
      <c r="AA108">
        <f>IFERROR(SMALL($Z$3:$Z$178,ROWS($R$2:AB108)),"")</f>
        <v>108</v>
      </c>
    </row>
    <row r="109" spans="1:27" x14ac:dyDescent="0.25">
      <c r="A109" s="28">
        <v>266</v>
      </c>
      <c r="B109" s="4" t="s">
        <v>16</v>
      </c>
      <c r="C109" s="4" t="s">
        <v>14</v>
      </c>
      <c r="D109" s="4">
        <v>20</v>
      </c>
      <c r="E109" s="4" t="s">
        <v>77</v>
      </c>
      <c r="F109" s="4">
        <v>2</v>
      </c>
      <c r="G109" s="4" t="s">
        <v>74</v>
      </c>
      <c r="H109" s="4">
        <v>54</v>
      </c>
      <c r="I109" s="4">
        <v>5</v>
      </c>
      <c r="J109" s="4">
        <v>30</v>
      </c>
      <c r="K109" s="2">
        <v>1620</v>
      </c>
      <c r="L109" s="4" t="s">
        <v>8</v>
      </c>
      <c r="M109" s="4" t="s">
        <v>3</v>
      </c>
      <c r="N109" s="4" t="s">
        <v>4</v>
      </c>
      <c r="O109" s="1" t="s">
        <v>5</v>
      </c>
      <c r="P109" s="37" t="s">
        <v>158</v>
      </c>
      <c r="R109" t="b">
        <f>IF('plan de palette'!$B$7="",TRUE,'plan de palette'!$B$7=Tableau1[Dimensions étui ext (Lxlxh)])</f>
        <v>1</v>
      </c>
      <c r="S109" t="b">
        <f>IF('plan de palette'!$B$8="",TRUE,'plan de palette'!$B$8=Tableau1[Nb de fioles])</f>
        <v>1</v>
      </c>
      <c r="T109" t="b">
        <f>IF('plan de palette'!$B$9="",TRUE,'plan de palette'!$B$9=Tableau1[Boites / caisse])</f>
        <v>1</v>
      </c>
      <c r="U109" t="b">
        <f>IF('plan de palette'!$E$7="",TRUE,'plan de palette'!$E$7=Tableau1[Boites / palette])</f>
        <v>1</v>
      </c>
      <c r="V109" t="b">
        <f>IF('plan de palette'!$E$8="",TRUE,'plan de palette'!$E$8=Tableau1[Type de palette])</f>
        <v>1</v>
      </c>
      <c r="W109" t="b">
        <f>IF('plan de palette'!$E$9="",TRUE,'plan de palette'!$E$9=Tableau1[N° Plan])</f>
        <v>1</v>
      </c>
      <c r="X109" t="b">
        <f>IF(Tableau1[[#This Row],[Actif/inactif]]="actif",TRUE,FALSE)</f>
        <v>1</v>
      </c>
      <c r="Y109" t="b">
        <f t="shared" si="1"/>
        <v>1</v>
      </c>
      <c r="Z109">
        <f>IF(Y109,ROWS($R$2:AB109),"")</f>
        <v>108</v>
      </c>
      <c r="AA109">
        <f>IFERROR(SMALL($Z$3:$Z$178,ROWS($R$2:AB109)),"")</f>
        <v>109</v>
      </c>
    </row>
    <row r="110" spans="1:27" x14ac:dyDescent="0.25">
      <c r="A110" s="28">
        <v>267</v>
      </c>
      <c r="B110" s="4" t="s">
        <v>16</v>
      </c>
      <c r="C110" s="4" t="s">
        <v>14</v>
      </c>
      <c r="D110" s="4">
        <v>20</v>
      </c>
      <c r="E110" s="4" t="s">
        <v>73</v>
      </c>
      <c r="F110" s="4">
        <v>2</v>
      </c>
      <c r="G110" s="4" t="s">
        <v>74</v>
      </c>
      <c r="H110" s="4">
        <v>54</v>
      </c>
      <c r="I110" s="4">
        <v>5</v>
      </c>
      <c r="J110" s="4">
        <v>30</v>
      </c>
      <c r="K110" s="2">
        <v>1620</v>
      </c>
      <c r="L110" s="4" t="s">
        <v>8</v>
      </c>
      <c r="M110" s="4" t="s">
        <v>3</v>
      </c>
      <c r="N110" s="4" t="s">
        <v>4</v>
      </c>
      <c r="O110" s="1" t="s">
        <v>5</v>
      </c>
      <c r="P110" s="37" t="s">
        <v>158</v>
      </c>
      <c r="R110" t="b">
        <f>IF('plan de palette'!$B$7="",TRUE,'plan de palette'!$B$7=Tableau1[Dimensions étui ext (Lxlxh)])</f>
        <v>1</v>
      </c>
      <c r="S110" t="b">
        <f>IF('plan de palette'!$B$8="",TRUE,'plan de palette'!$B$8=Tableau1[Nb de fioles])</f>
        <v>1</v>
      </c>
      <c r="T110" t="b">
        <f>IF('plan de palette'!$B$9="",TRUE,'plan de palette'!$B$9=Tableau1[Boites / caisse])</f>
        <v>1</v>
      </c>
      <c r="U110" t="b">
        <f>IF('plan de palette'!$E$7="",TRUE,'plan de palette'!$E$7=Tableau1[Boites / palette])</f>
        <v>1</v>
      </c>
      <c r="V110" t="b">
        <f>IF('plan de palette'!$E$8="",TRUE,'plan de palette'!$E$8=Tableau1[Type de palette])</f>
        <v>1</v>
      </c>
      <c r="W110" t="b">
        <f>IF('plan de palette'!$E$9="",TRUE,'plan de palette'!$E$9=Tableau1[N° Plan])</f>
        <v>1</v>
      </c>
      <c r="X110" t="b">
        <f>IF(Tableau1[[#This Row],[Actif/inactif]]="actif",TRUE,FALSE)</f>
        <v>1</v>
      </c>
      <c r="Y110" t="b">
        <f t="shared" si="1"/>
        <v>1</v>
      </c>
      <c r="Z110">
        <f>IF(Y110,ROWS($R$2:AB110),"")</f>
        <v>109</v>
      </c>
      <c r="AA110">
        <f>IFERROR(SMALL($Z$3:$Z$178,ROWS($R$2:AB110)),"")</f>
        <v>110</v>
      </c>
    </row>
    <row r="111" spans="1:27" x14ac:dyDescent="0.25">
      <c r="A111" s="28">
        <v>269</v>
      </c>
      <c r="B111" s="4" t="s">
        <v>11</v>
      </c>
      <c r="C111" s="4" t="s">
        <v>36</v>
      </c>
      <c r="D111" s="4">
        <v>30</v>
      </c>
      <c r="E111" s="4" t="s">
        <v>82</v>
      </c>
      <c r="F111" s="4">
        <v>5</v>
      </c>
      <c r="G111" s="4" t="s">
        <v>101</v>
      </c>
      <c r="H111" s="4">
        <v>8</v>
      </c>
      <c r="I111" s="4">
        <v>4</v>
      </c>
      <c r="J111" s="4">
        <v>136</v>
      </c>
      <c r="K111" s="2">
        <v>1088</v>
      </c>
      <c r="L111" s="4" t="s">
        <v>2</v>
      </c>
      <c r="M111" s="4" t="s">
        <v>3</v>
      </c>
      <c r="N111" s="4" t="s">
        <v>9</v>
      </c>
      <c r="O111" s="1" t="s">
        <v>5</v>
      </c>
      <c r="P111" s="37" t="s">
        <v>158</v>
      </c>
      <c r="R111" t="b">
        <f>IF('plan de palette'!$B$7="",TRUE,'plan de palette'!$B$7=Tableau1[Dimensions étui ext (Lxlxh)])</f>
        <v>1</v>
      </c>
      <c r="S111" t="b">
        <f>IF('plan de palette'!$B$8="",TRUE,'plan de palette'!$B$8=Tableau1[Nb de fioles])</f>
        <v>1</v>
      </c>
      <c r="T111" t="b">
        <f>IF('plan de palette'!$B$9="",TRUE,'plan de palette'!$B$9=Tableau1[Boites / caisse])</f>
        <v>1</v>
      </c>
      <c r="U111" t="b">
        <f>IF('plan de palette'!$E$7="",TRUE,'plan de palette'!$E$7=Tableau1[Boites / palette])</f>
        <v>1</v>
      </c>
      <c r="V111" t="b">
        <f>IF('plan de palette'!$E$8="",TRUE,'plan de palette'!$E$8=Tableau1[Type de palette])</f>
        <v>1</v>
      </c>
      <c r="W111" t="b">
        <f>IF('plan de palette'!$E$9="",TRUE,'plan de palette'!$E$9=Tableau1[N° Plan])</f>
        <v>1</v>
      </c>
      <c r="X111" t="b">
        <f>IF(Tableau1[[#This Row],[Actif/inactif]]="actif",TRUE,FALSE)</f>
        <v>1</v>
      </c>
      <c r="Y111" t="b">
        <f t="shared" si="1"/>
        <v>1</v>
      </c>
      <c r="Z111">
        <f>IF(Y111,ROWS($R$2:AB111),"")</f>
        <v>110</v>
      </c>
      <c r="AA111">
        <f>IFERROR(SMALL($Z$3:$Z$178,ROWS($R$2:AB111)),"")</f>
        <v>111</v>
      </c>
    </row>
    <row r="112" spans="1:27" x14ac:dyDescent="0.25">
      <c r="A112" s="28">
        <v>270</v>
      </c>
      <c r="B112" s="4" t="s">
        <v>11</v>
      </c>
      <c r="C112" s="4" t="s">
        <v>21</v>
      </c>
      <c r="D112" s="4">
        <v>60</v>
      </c>
      <c r="E112" s="4" t="s">
        <v>82</v>
      </c>
      <c r="F112" s="4">
        <v>2</v>
      </c>
      <c r="G112" s="4" t="s">
        <v>120</v>
      </c>
      <c r="H112" s="4">
        <v>12</v>
      </c>
      <c r="I112" s="4">
        <v>5</v>
      </c>
      <c r="J112" s="4">
        <v>50</v>
      </c>
      <c r="K112" s="2">
        <v>600</v>
      </c>
      <c r="L112" s="4" t="s">
        <v>2</v>
      </c>
      <c r="M112" s="4" t="s">
        <v>3</v>
      </c>
      <c r="N112" s="4" t="s">
        <v>4</v>
      </c>
      <c r="O112" s="1" t="s">
        <v>5</v>
      </c>
      <c r="P112" s="37" t="s">
        <v>158</v>
      </c>
      <c r="R112" t="b">
        <f>IF('plan de palette'!$B$7="",TRUE,'plan de palette'!$B$7=Tableau1[Dimensions étui ext (Lxlxh)])</f>
        <v>1</v>
      </c>
      <c r="S112" t="b">
        <f>IF('plan de palette'!$B$8="",TRUE,'plan de palette'!$B$8=Tableau1[Nb de fioles])</f>
        <v>1</v>
      </c>
      <c r="T112" t="b">
        <f>IF('plan de palette'!$B$9="",TRUE,'plan de palette'!$B$9=Tableau1[Boites / caisse])</f>
        <v>1</v>
      </c>
      <c r="U112" t="b">
        <f>IF('plan de palette'!$E$7="",TRUE,'plan de palette'!$E$7=Tableau1[Boites / palette])</f>
        <v>1</v>
      </c>
      <c r="V112" t="b">
        <f>IF('plan de palette'!$E$8="",TRUE,'plan de palette'!$E$8=Tableau1[Type de palette])</f>
        <v>1</v>
      </c>
      <c r="W112" t="b">
        <f>IF('plan de palette'!$E$9="",TRUE,'plan de palette'!$E$9=Tableau1[N° Plan])</f>
        <v>1</v>
      </c>
      <c r="X112" t="b">
        <f>IF(Tableau1[[#This Row],[Actif/inactif]]="actif",TRUE,FALSE)</f>
        <v>1</v>
      </c>
      <c r="Y112" t="b">
        <f t="shared" si="1"/>
        <v>1</v>
      </c>
      <c r="Z112">
        <f>IF(Y112,ROWS($R$2:AB112),"")</f>
        <v>111</v>
      </c>
      <c r="AA112">
        <f>IFERROR(SMALL($Z$3:$Z$178,ROWS($R$2:AB112)),"")</f>
        <v>112</v>
      </c>
    </row>
    <row r="113" spans="1:27" x14ac:dyDescent="0.25">
      <c r="A113" s="28">
        <v>272</v>
      </c>
      <c r="B113" s="33" t="s">
        <v>11</v>
      </c>
      <c r="C113" s="33" t="s">
        <v>21</v>
      </c>
      <c r="D113" s="33">
        <v>18</v>
      </c>
      <c r="E113" s="33" t="s">
        <v>82</v>
      </c>
      <c r="F113" s="33">
        <v>3</v>
      </c>
      <c r="G113" s="33" t="s">
        <v>100</v>
      </c>
      <c r="H113" s="33">
        <v>40</v>
      </c>
      <c r="I113" s="33">
        <v>5</v>
      </c>
      <c r="J113" s="33">
        <v>45</v>
      </c>
      <c r="K113" s="28">
        <v>1800</v>
      </c>
      <c r="L113" s="33" t="s">
        <v>2</v>
      </c>
      <c r="M113" s="33" t="s">
        <v>3</v>
      </c>
      <c r="N113" s="33" t="s">
        <v>9</v>
      </c>
      <c r="O113" s="34" t="s">
        <v>5</v>
      </c>
      <c r="P113" s="37" t="s">
        <v>158</v>
      </c>
      <c r="R113" t="b">
        <f>IF('plan de palette'!$B$7="",TRUE,'plan de palette'!$B$7=Tableau1[Dimensions étui ext (Lxlxh)])</f>
        <v>1</v>
      </c>
      <c r="S113" t="b">
        <f>IF('plan de palette'!$B$8="",TRUE,'plan de palette'!$B$8=Tableau1[Nb de fioles])</f>
        <v>1</v>
      </c>
      <c r="T113" t="b">
        <f>IF('plan de palette'!$B$9="",TRUE,'plan de palette'!$B$9=Tableau1[Boites / caisse])</f>
        <v>1</v>
      </c>
      <c r="U113" t="b">
        <f>IF('plan de palette'!$E$7="",TRUE,'plan de palette'!$E$7=Tableau1[Boites / palette])</f>
        <v>1</v>
      </c>
      <c r="V113" t="b">
        <f>IF('plan de palette'!$E$8="",TRUE,'plan de palette'!$E$8=Tableau1[Type de palette])</f>
        <v>1</v>
      </c>
      <c r="W113" t="b">
        <f>IF('plan de palette'!$E$9="",TRUE,'plan de palette'!$E$9=Tableau1[N° Plan])</f>
        <v>1</v>
      </c>
      <c r="X113" t="b">
        <f>IF(Tableau1[[#This Row],[Actif/inactif]]="actif",TRUE,FALSE)</f>
        <v>1</v>
      </c>
      <c r="Y113" t="b">
        <f t="shared" si="1"/>
        <v>1</v>
      </c>
      <c r="Z113">
        <f>IF(Y113,ROWS($R$2:AB113),"")</f>
        <v>112</v>
      </c>
      <c r="AA113">
        <f>IFERROR(SMALL($Z$3:$Z$178,ROWS($R$2:AB113)),"")</f>
        <v>113</v>
      </c>
    </row>
    <row r="114" spans="1:27" x14ac:dyDescent="0.25">
      <c r="A114" s="28">
        <v>274</v>
      </c>
      <c r="B114" s="4" t="s">
        <v>11</v>
      </c>
      <c r="C114" s="4" t="s">
        <v>21</v>
      </c>
      <c r="D114" s="4">
        <v>12</v>
      </c>
      <c r="E114" s="4" t="s">
        <v>82</v>
      </c>
      <c r="F114" s="4">
        <v>2</v>
      </c>
      <c r="G114" s="4" t="s">
        <v>105</v>
      </c>
      <c r="H114" s="4">
        <v>56</v>
      </c>
      <c r="I114" s="4">
        <v>5</v>
      </c>
      <c r="J114" s="4">
        <v>56</v>
      </c>
      <c r="K114" s="2">
        <v>2800</v>
      </c>
      <c r="L114" s="4" t="s">
        <v>2</v>
      </c>
      <c r="M114" s="4" t="s">
        <v>3</v>
      </c>
      <c r="N114" s="4" t="s">
        <v>4</v>
      </c>
      <c r="O114" s="1" t="s">
        <v>5</v>
      </c>
      <c r="P114" s="37" t="s">
        <v>158</v>
      </c>
      <c r="R114" t="b">
        <f>IF('plan de palette'!$B$7="",TRUE,'plan de palette'!$B$7=Tableau1[Dimensions étui ext (Lxlxh)])</f>
        <v>1</v>
      </c>
      <c r="S114" t="b">
        <f>IF('plan de palette'!$B$8="",TRUE,'plan de palette'!$B$8=Tableau1[Nb de fioles])</f>
        <v>1</v>
      </c>
      <c r="T114" t="b">
        <f>IF('plan de palette'!$B$9="",TRUE,'plan de palette'!$B$9=Tableau1[Boites / caisse])</f>
        <v>1</v>
      </c>
      <c r="U114" t="b">
        <f>IF('plan de palette'!$E$7="",TRUE,'plan de palette'!$E$7=Tableau1[Boites / palette])</f>
        <v>1</v>
      </c>
      <c r="V114" t="b">
        <f>IF('plan de palette'!$E$8="",TRUE,'plan de palette'!$E$8=Tableau1[Type de palette])</f>
        <v>1</v>
      </c>
      <c r="W114" t="b">
        <f>IF('plan de palette'!$E$9="",TRUE,'plan de palette'!$E$9=Tableau1[N° Plan])</f>
        <v>1</v>
      </c>
      <c r="X114" t="b">
        <f>IF(Tableau1[[#This Row],[Actif/inactif]]="actif",TRUE,FALSE)</f>
        <v>1</v>
      </c>
      <c r="Y114" t="b">
        <f t="shared" si="1"/>
        <v>1</v>
      </c>
      <c r="Z114">
        <f>IF(Y114,ROWS($R$2:AB114),"")</f>
        <v>113</v>
      </c>
      <c r="AA114">
        <f>IFERROR(SMALL($Z$3:$Z$178,ROWS($R$2:AB114)),"")</f>
        <v>114</v>
      </c>
    </row>
    <row r="115" spans="1:27" x14ac:dyDescent="0.25">
      <c r="A115" s="28">
        <v>275</v>
      </c>
      <c r="B115" s="4" t="s">
        <v>17</v>
      </c>
      <c r="C115" s="4" t="s">
        <v>1</v>
      </c>
      <c r="D115" s="4">
        <v>20</v>
      </c>
      <c r="E115" s="4" t="s">
        <v>75</v>
      </c>
      <c r="F115" s="4">
        <v>4</v>
      </c>
      <c r="G115" s="4" t="s">
        <v>121</v>
      </c>
      <c r="H115" s="4">
        <v>32</v>
      </c>
      <c r="I115" s="4">
        <v>5</v>
      </c>
      <c r="J115" s="4">
        <v>55</v>
      </c>
      <c r="K115" s="2">
        <v>1760</v>
      </c>
      <c r="L115" s="4" t="s">
        <v>8</v>
      </c>
      <c r="M115" s="4" t="s">
        <v>3</v>
      </c>
      <c r="N115" s="4" t="s">
        <v>4</v>
      </c>
      <c r="O115" s="1" t="s">
        <v>5</v>
      </c>
      <c r="P115" s="37" t="s">
        <v>158</v>
      </c>
      <c r="R115" t="b">
        <f>IF('plan de palette'!$B$7="",TRUE,'plan de palette'!$B$7=Tableau1[Dimensions étui ext (Lxlxh)])</f>
        <v>1</v>
      </c>
      <c r="S115" t="b">
        <f>IF('plan de palette'!$B$8="",TRUE,'plan de palette'!$B$8=Tableau1[Nb de fioles])</f>
        <v>1</v>
      </c>
      <c r="T115" t="b">
        <f>IF('plan de palette'!$B$9="",TRUE,'plan de palette'!$B$9=Tableau1[Boites / caisse])</f>
        <v>1</v>
      </c>
      <c r="U115" t="b">
        <f>IF('plan de palette'!$E$7="",TRUE,'plan de palette'!$E$7=Tableau1[Boites / palette])</f>
        <v>1</v>
      </c>
      <c r="V115" t="b">
        <f>IF('plan de palette'!$E$8="",TRUE,'plan de palette'!$E$8=Tableau1[Type de palette])</f>
        <v>1</v>
      </c>
      <c r="W115" t="b">
        <f>IF('plan de palette'!$E$9="",TRUE,'plan de palette'!$E$9=Tableau1[N° Plan])</f>
        <v>1</v>
      </c>
      <c r="X115" t="b">
        <f>IF(Tableau1[[#This Row],[Actif/inactif]]="actif",TRUE,FALSE)</f>
        <v>1</v>
      </c>
      <c r="Y115" t="b">
        <f t="shared" si="1"/>
        <v>1</v>
      </c>
      <c r="Z115">
        <f>IF(Y115,ROWS($R$2:AB115),"")</f>
        <v>114</v>
      </c>
      <c r="AA115">
        <f>IFERROR(SMALL($Z$3:$Z$178,ROWS($R$2:AB115)),"")</f>
        <v>115</v>
      </c>
    </row>
    <row r="116" spans="1:27" x14ac:dyDescent="0.25">
      <c r="A116" s="28">
        <v>276</v>
      </c>
      <c r="B116" s="4" t="s">
        <v>27</v>
      </c>
      <c r="C116" s="4" t="s">
        <v>26</v>
      </c>
      <c r="D116" s="4">
        <v>40</v>
      </c>
      <c r="E116" s="4" t="s">
        <v>82</v>
      </c>
      <c r="F116" s="4">
        <v>4</v>
      </c>
      <c r="G116" s="4" t="s">
        <v>89</v>
      </c>
      <c r="H116" s="4">
        <v>24</v>
      </c>
      <c r="I116" s="4">
        <v>4</v>
      </c>
      <c r="J116" s="4">
        <v>60</v>
      </c>
      <c r="K116" s="2">
        <v>1440</v>
      </c>
      <c r="L116" s="4" t="s">
        <v>2</v>
      </c>
      <c r="M116" s="4" t="s">
        <v>3</v>
      </c>
      <c r="N116" s="4" t="s">
        <v>32</v>
      </c>
      <c r="O116" s="1" t="s">
        <v>5</v>
      </c>
      <c r="P116" s="37" t="s">
        <v>158</v>
      </c>
      <c r="R116" t="b">
        <f>IF('plan de palette'!$B$7="",TRUE,'plan de palette'!$B$7=Tableau1[Dimensions étui ext (Lxlxh)])</f>
        <v>1</v>
      </c>
      <c r="S116" t="b">
        <f>IF('plan de palette'!$B$8="",TRUE,'plan de palette'!$B$8=Tableau1[Nb de fioles])</f>
        <v>1</v>
      </c>
      <c r="T116" t="b">
        <f>IF('plan de palette'!$B$9="",TRUE,'plan de palette'!$B$9=Tableau1[Boites / caisse])</f>
        <v>1</v>
      </c>
      <c r="U116" t="b">
        <f>IF('plan de palette'!$E$7="",TRUE,'plan de palette'!$E$7=Tableau1[Boites / palette])</f>
        <v>1</v>
      </c>
      <c r="V116" t="b">
        <f>IF('plan de palette'!$E$8="",TRUE,'plan de palette'!$E$8=Tableau1[Type de palette])</f>
        <v>1</v>
      </c>
      <c r="W116" t="b">
        <f>IF('plan de palette'!$E$9="",TRUE,'plan de palette'!$E$9=Tableau1[N° Plan])</f>
        <v>1</v>
      </c>
      <c r="X116" t="b">
        <f>IF(Tableau1[[#This Row],[Actif/inactif]]="actif",TRUE,FALSE)</f>
        <v>1</v>
      </c>
      <c r="Y116" t="b">
        <f t="shared" si="1"/>
        <v>1</v>
      </c>
      <c r="Z116">
        <f>IF(Y116,ROWS($R$2:AB116),"")</f>
        <v>115</v>
      </c>
      <c r="AA116">
        <f>IFERROR(SMALL($Z$3:$Z$178,ROWS($R$2:AB116)),"")</f>
        <v>116</v>
      </c>
    </row>
    <row r="117" spans="1:27" x14ac:dyDescent="0.25">
      <c r="A117" s="28">
        <v>277</v>
      </c>
      <c r="B117" s="4" t="s">
        <v>11</v>
      </c>
      <c r="C117" s="4" t="s">
        <v>21</v>
      </c>
      <c r="D117" s="4">
        <v>30</v>
      </c>
      <c r="E117" s="4" t="s">
        <v>82</v>
      </c>
      <c r="F117" s="4">
        <v>5</v>
      </c>
      <c r="G117" s="4" t="s">
        <v>101</v>
      </c>
      <c r="H117" s="4">
        <v>24</v>
      </c>
      <c r="I117" s="4">
        <v>5</v>
      </c>
      <c r="J117" s="4">
        <v>45</v>
      </c>
      <c r="K117" s="2">
        <v>1080</v>
      </c>
      <c r="L117" s="4" t="s">
        <v>8</v>
      </c>
      <c r="M117" s="4" t="s">
        <v>3</v>
      </c>
      <c r="N117" s="4" t="s">
        <v>9</v>
      </c>
      <c r="O117" s="1" t="s">
        <v>5</v>
      </c>
      <c r="P117" s="37" t="s">
        <v>158</v>
      </c>
      <c r="R117" t="b">
        <f>IF('plan de palette'!$B$7="",TRUE,'plan de palette'!$B$7=Tableau1[Dimensions étui ext (Lxlxh)])</f>
        <v>1</v>
      </c>
      <c r="S117" t="b">
        <f>IF('plan de palette'!$B$8="",TRUE,'plan de palette'!$B$8=Tableau1[Nb de fioles])</f>
        <v>1</v>
      </c>
      <c r="T117" t="b">
        <f>IF('plan de palette'!$B$9="",TRUE,'plan de palette'!$B$9=Tableau1[Boites / caisse])</f>
        <v>1</v>
      </c>
      <c r="U117" t="b">
        <f>IF('plan de palette'!$E$7="",TRUE,'plan de palette'!$E$7=Tableau1[Boites / palette])</f>
        <v>1</v>
      </c>
      <c r="V117" t="b">
        <f>IF('plan de palette'!$E$8="",TRUE,'plan de palette'!$E$8=Tableau1[Type de palette])</f>
        <v>1</v>
      </c>
      <c r="W117" t="b">
        <f>IF('plan de palette'!$E$9="",TRUE,'plan de palette'!$E$9=Tableau1[N° Plan])</f>
        <v>1</v>
      </c>
      <c r="X117" t="b">
        <f>IF(Tableau1[[#This Row],[Actif/inactif]]="actif",TRUE,FALSE)</f>
        <v>1</v>
      </c>
      <c r="Y117" t="b">
        <f t="shared" si="1"/>
        <v>1</v>
      </c>
      <c r="Z117">
        <f>IF(Y117,ROWS($R$2:AB117),"")</f>
        <v>116</v>
      </c>
      <c r="AA117">
        <f>IFERROR(SMALL($Z$3:$Z$178,ROWS($R$2:AB117)),"")</f>
        <v>117</v>
      </c>
    </row>
    <row r="118" spans="1:27" x14ac:dyDescent="0.25">
      <c r="A118" s="28">
        <v>278</v>
      </c>
      <c r="B118" s="4" t="s">
        <v>17</v>
      </c>
      <c r="C118" s="4" t="s">
        <v>14</v>
      </c>
      <c r="D118" s="4">
        <v>30</v>
      </c>
      <c r="E118" s="4" t="s">
        <v>77</v>
      </c>
      <c r="F118" s="4">
        <v>3</v>
      </c>
      <c r="G118" s="4" t="s">
        <v>81</v>
      </c>
      <c r="H118" s="4">
        <v>36</v>
      </c>
      <c r="I118" s="4">
        <v>5</v>
      </c>
      <c r="J118" s="4">
        <v>30</v>
      </c>
      <c r="K118" s="2">
        <v>1080</v>
      </c>
      <c r="L118" s="4" t="s">
        <v>8</v>
      </c>
      <c r="M118" s="4" t="s">
        <v>3</v>
      </c>
      <c r="N118" s="4" t="s">
        <v>4</v>
      </c>
      <c r="O118" s="1" t="s">
        <v>5</v>
      </c>
      <c r="P118" s="37" t="s">
        <v>158</v>
      </c>
      <c r="R118" t="b">
        <f>IF('plan de palette'!$B$7="",TRUE,'plan de palette'!$B$7=Tableau1[Dimensions étui ext (Lxlxh)])</f>
        <v>1</v>
      </c>
      <c r="S118" t="b">
        <f>IF('plan de palette'!$B$8="",TRUE,'plan de palette'!$B$8=Tableau1[Nb de fioles])</f>
        <v>1</v>
      </c>
      <c r="T118" t="b">
        <f>IF('plan de palette'!$B$9="",TRUE,'plan de palette'!$B$9=Tableau1[Boites / caisse])</f>
        <v>1</v>
      </c>
      <c r="U118" t="b">
        <f>IF('plan de palette'!$E$7="",TRUE,'plan de palette'!$E$7=Tableau1[Boites / palette])</f>
        <v>1</v>
      </c>
      <c r="V118" t="b">
        <f>IF('plan de palette'!$E$8="",TRUE,'plan de palette'!$E$8=Tableau1[Type de palette])</f>
        <v>1</v>
      </c>
      <c r="W118" t="b">
        <f>IF('plan de palette'!$E$9="",TRUE,'plan de palette'!$E$9=Tableau1[N° Plan])</f>
        <v>1</v>
      </c>
      <c r="X118" t="b">
        <f>IF(Tableau1[[#This Row],[Actif/inactif]]="actif",TRUE,FALSE)</f>
        <v>1</v>
      </c>
      <c r="Y118" t="b">
        <f t="shared" si="1"/>
        <v>1</v>
      </c>
      <c r="Z118">
        <f>IF(Y118,ROWS($R$2:AB118),"")</f>
        <v>117</v>
      </c>
      <c r="AA118">
        <f>IFERROR(SMALL($Z$3:$Z$178,ROWS($R$2:AB118)),"")</f>
        <v>118</v>
      </c>
    </row>
    <row r="119" spans="1:27" x14ac:dyDescent="0.25">
      <c r="A119" s="28">
        <v>279</v>
      </c>
      <c r="B119" s="4" t="s">
        <v>17</v>
      </c>
      <c r="C119" s="4" t="s">
        <v>14</v>
      </c>
      <c r="D119" s="4">
        <v>60</v>
      </c>
      <c r="E119" s="4" t="s">
        <v>73</v>
      </c>
      <c r="F119" s="4">
        <v>6</v>
      </c>
      <c r="G119" s="4" t="s">
        <v>79</v>
      </c>
      <c r="H119" s="4">
        <v>18</v>
      </c>
      <c r="I119" s="4">
        <v>5</v>
      </c>
      <c r="J119" s="4">
        <v>30</v>
      </c>
      <c r="K119" s="2">
        <v>540</v>
      </c>
      <c r="L119" s="4" t="s">
        <v>8</v>
      </c>
      <c r="M119" s="4" t="s">
        <v>3</v>
      </c>
      <c r="N119" s="4" t="s">
        <v>4</v>
      </c>
      <c r="O119" s="1" t="s">
        <v>5</v>
      </c>
      <c r="P119" s="37" t="s">
        <v>158</v>
      </c>
      <c r="R119" t="b">
        <f>IF('plan de palette'!$B$7="",TRUE,'plan de palette'!$B$7=Tableau1[Dimensions étui ext (Lxlxh)])</f>
        <v>1</v>
      </c>
      <c r="S119" t="b">
        <f>IF('plan de palette'!$B$8="",TRUE,'plan de palette'!$B$8=Tableau1[Nb de fioles])</f>
        <v>1</v>
      </c>
      <c r="T119" t="b">
        <f>IF('plan de palette'!$B$9="",TRUE,'plan de palette'!$B$9=Tableau1[Boites / caisse])</f>
        <v>1</v>
      </c>
      <c r="U119" t="b">
        <f>IF('plan de palette'!$E$7="",TRUE,'plan de palette'!$E$7=Tableau1[Boites / palette])</f>
        <v>1</v>
      </c>
      <c r="V119" t="b">
        <f>IF('plan de palette'!$E$8="",TRUE,'plan de palette'!$E$8=Tableau1[Type de palette])</f>
        <v>1</v>
      </c>
      <c r="W119" t="b">
        <f>IF('plan de palette'!$E$9="",TRUE,'plan de palette'!$E$9=Tableau1[N° Plan])</f>
        <v>1</v>
      </c>
      <c r="X119" t="b">
        <f>IF(Tableau1[[#This Row],[Actif/inactif]]="actif",TRUE,FALSE)</f>
        <v>1</v>
      </c>
      <c r="Y119" t="b">
        <f t="shared" si="1"/>
        <v>1</v>
      </c>
      <c r="Z119">
        <f>IF(Y119,ROWS($R$2:AB119),"")</f>
        <v>118</v>
      </c>
      <c r="AA119">
        <f>IFERROR(SMALL($Z$3:$Z$178,ROWS($R$2:AB119)),"")</f>
        <v>119</v>
      </c>
    </row>
    <row r="120" spans="1:27" x14ac:dyDescent="0.25">
      <c r="A120" s="28">
        <v>281</v>
      </c>
      <c r="B120" s="4" t="s">
        <v>27</v>
      </c>
      <c r="C120" s="4" t="s">
        <v>14</v>
      </c>
      <c r="D120" s="4">
        <v>10</v>
      </c>
      <c r="E120" s="4" t="s">
        <v>82</v>
      </c>
      <c r="F120" s="4">
        <v>1</v>
      </c>
      <c r="G120" s="4" t="s">
        <v>146</v>
      </c>
      <c r="H120" s="4">
        <v>126</v>
      </c>
      <c r="I120" s="4">
        <v>5</v>
      </c>
      <c r="J120" s="4">
        <v>30</v>
      </c>
      <c r="K120" s="2">
        <v>3780</v>
      </c>
      <c r="L120" s="4" t="s">
        <v>8</v>
      </c>
      <c r="M120" s="4" t="s">
        <v>3</v>
      </c>
      <c r="N120" s="4" t="s">
        <v>4</v>
      </c>
      <c r="O120" s="1" t="s">
        <v>5</v>
      </c>
      <c r="P120" s="37" t="s">
        <v>158</v>
      </c>
      <c r="R120" t="b">
        <f>IF('plan de palette'!$B$7="",TRUE,'plan de palette'!$B$7=Tableau1[Dimensions étui ext (Lxlxh)])</f>
        <v>1</v>
      </c>
      <c r="S120" t="b">
        <f>IF('plan de palette'!$B$8="",TRUE,'plan de palette'!$B$8=Tableau1[Nb de fioles])</f>
        <v>1</v>
      </c>
      <c r="T120" t="b">
        <f>IF('plan de palette'!$B$9="",TRUE,'plan de palette'!$B$9=Tableau1[Boites / caisse])</f>
        <v>1</v>
      </c>
      <c r="U120" t="b">
        <f>IF('plan de palette'!$E$7="",TRUE,'plan de palette'!$E$7=Tableau1[Boites / palette])</f>
        <v>1</v>
      </c>
      <c r="V120" t="b">
        <f>IF('plan de palette'!$E$8="",TRUE,'plan de palette'!$E$8=Tableau1[Type de palette])</f>
        <v>1</v>
      </c>
      <c r="W120" t="b">
        <f>IF('plan de palette'!$E$9="",TRUE,'plan de palette'!$E$9=Tableau1[N° Plan])</f>
        <v>1</v>
      </c>
      <c r="X120" t="b">
        <f>IF(Tableau1[[#This Row],[Actif/inactif]]="actif",TRUE,FALSE)</f>
        <v>1</v>
      </c>
      <c r="Y120" t="b">
        <f t="shared" si="1"/>
        <v>1</v>
      </c>
      <c r="Z120">
        <f>IF(Y120,ROWS($R$2:AB120),"")</f>
        <v>119</v>
      </c>
      <c r="AA120">
        <f>IFERROR(SMALL($Z$3:$Z$178,ROWS($R$2:AB120)),"")</f>
        <v>120</v>
      </c>
    </row>
    <row r="121" spans="1:27" x14ac:dyDescent="0.25">
      <c r="A121" s="28">
        <v>282</v>
      </c>
      <c r="B121" s="4" t="s">
        <v>17</v>
      </c>
      <c r="C121" s="4" t="s">
        <v>14</v>
      </c>
      <c r="D121" s="4">
        <v>10</v>
      </c>
      <c r="E121" s="4" t="s">
        <v>75</v>
      </c>
      <c r="F121" s="4">
        <v>1</v>
      </c>
      <c r="G121" s="4" t="s">
        <v>146</v>
      </c>
      <c r="H121" s="4">
        <v>189</v>
      </c>
      <c r="I121" s="4">
        <v>5</v>
      </c>
      <c r="J121" s="4">
        <v>30</v>
      </c>
      <c r="K121" s="2">
        <v>5670</v>
      </c>
      <c r="L121" s="4" t="s">
        <v>8</v>
      </c>
      <c r="M121" s="4" t="s">
        <v>3</v>
      </c>
      <c r="N121" s="4" t="s">
        <v>4</v>
      </c>
      <c r="O121" s="1" t="s">
        <v>37</v>
      </c>
      <c r="P121" s="37" t="s">
        <v>158</v>
      </c>
      <c r="R121" t="b">
        <f>IF('plan de palette'!$B$7="",TRUE,'plan de palette'!$B$7=Tableau1[Dimensions étui ext (Lxlxh)])</f>
        <v>1</v>
      </c>
      <c r="S121" t="b">
        <f>IF('plan de palette'!$B$8="",TRUE,'plan de palette'!$B$8=Tableau1[Nb de fioles])</f>
        <v>1</v>
      </c>
      <c r="T121" t="b">
        <f>IF('plan de palette'!$B$9="",TRUE,'plan de palette'!$B$9=Tableau1[Boites / caisse])</f>
        <v>1</v>
      </c>
      <c r="U121" t="b">
        <f>IF('plan de palette'!$E$7="",TRUE,'plan de palette'!$E$7=Tableau1[Boites / palette])</f>
        <v>1</v>
      </c>
      <c r="V121" t="b">
        <f>IF('plan de palette'!$E$8="",TRUE,'plan de palette'!$E$8=Tableau1[Type de palette])</f>
        <v>1</v>
      </c>
      <c r="W121" t="b">
        <f>IF('plan de palette'!$E$9="",TRUE,'plan de palette'!$E$9=Tableau1[N° Plan])</f>
        <v>1</v>
      </c>
      <c r="X121" t="b">
        <f>IF(Tableau1[[#This Row],[Actif/inactif]]="actif",TRUE,FALSE)</f>
        <v>1</v>
      </c>
      <c r="Y121" t="b">
        <f t="shared" si="1"/>
        <v>1</v>
      </c>
      <c r="Z121">
        <f>IF(Y121,ROWS($R$2:AB121),"")</f>
        <v>120</v>
      </c>
      <c r="AA121">
        <f>IFERROR(SMALL($Z$3:$Z$178,ROWS($R$2:AB121)),"")</f>
        <v>121</v>
      </c>
    </row>
    <row r="122" spans="1:27" x14ac:dyDescent="0.25">
      <c r="A122" s="28">
        <v>288</v>
      </c>
      <c r="B122" s="4" t="s">
        <v>17</v>
      </c>
      <c r="C122" s="4" t="s">
        <v>14</v>
      </c>
      <c r="D122" s="4">
        <v>20</v>
      </c>
      <c r="E122" s="4" t="s">
        <v>77</v>
      </c>
      <c r="F122" s="4">
        <v>2</v>
      </c>
      <c r="G122" s="4" t="s">
        <v>74</v>
      </c>
      <c r="H122" s="4">
        <v>54</v>
      </c>
      <c r="I122" s="4">
        <v>4</v>
      </c>
      <c r="J122" s="4">
        <v>24</v>
      </c>
      <c r="K122" s="2">
        <v>1296</v>
      </c>
      <c r="L122" s="4" t="s">
        <v>8</v>
      </c>
      <c r="M122" s="4" t="s">
        <v>3</v>
      </c>
      <c r="N122" s="4" t="s">
        <v>4</v>
      </c>
      <c r="O122" s="1" t="s">
        <v>5</v>
      </c>
      <c r="P122" s="37" t="s">
        <v>158</v>
      </c>
      <c r="R122" t="b">
        <f>IF('plan de palette'!$B$7="",TRUE,'plan de palette'!$B$7=Tableau1[Dimensions étui ext (Lxlxh)])</f>
        <v>1</v>
      </c>
      <c r="S122" t="b">
        <f>IF('plan de palette'!$B$8="",TRUE,'plan de palette'!$B$8=Tableau1[Nb de fioles])</f>
        <v>1</v>
      </c>
      <c r="T122" t="b">
        <f>IF('plan de palette'!$B$9="",TRUE,'plan de palette'!$B$9=Tableau1[Boites / caisse])</f>
        <v>1</v>
      </c>
      <c r="U122" t="b">
        <f>IF('plan de palette'!$E$7="",TRUE,'plan de palette'!$E$7=Tableau1[Boites / palette])</f>
        <v>1</v>
      </c>
      <c r="V122" t="b">
        <f>IF('plan de palette'!$E$8="",TRUE,'plan de palette'!$E$8=Tableau1[Type de palette])</f>
        <v>1</v>
      </c>
      <c r="W122" t="b">
        <f>IF('plan de palette'!$E$9="",TRUE,'plan de palette'!$E$9=Tableau1[N° Plan])</f>
        <v>1</v>
      </c>
      <c r="X122" t="b">
        <f>IF(Tableau1[[#This Row],[Actif/inactif]]="actif",TRUE,FALSE)</f>
        <v>1</v>
      </c>
      <c r="Y122" t="b">
        <f t="shared" si="1"/>
        <v>1</v>
      </c>
      <c r="Z122">
        <f>IF(Y122,ROWS($R$2:AB122),"")</f>
        <v>121</v>
      </c>
      <c r="AA122">
        <f>IFERROR(SMALL($Z$3:$Z$178,ROWS($R$2:AB122)),"")</f>
        <v>122</v>
      </c>
    </row>
    <row r="123" spans="1:27" x14ac:dyDescent="0.25">
      <c r="A123" s="28">
        <v>289</v>
      </c>
      <c r="B123" s="4" t="s">
        <v>17</v>
      </c>
      <c r="C123" s="4" t="s">
        <v>14</v>
      </c>
      <c r="D123" s="4">
        <v>20</v>
      </c>
      <c r="E123" s="6" t="s">
        <v>73</v>
      </c>
      <c r="F123" s="4">
        <v>2</v>
      </c>
      <c r="G123" s="4" t="s">
        <v>74</v>
      </c>
      <c r="H123" s="4">
        <v>54</v>
      </c>
      <c r="I123" s="4">
        <v>4</v>
      </c>
      <c r="J123" s="4">
        <v>24</v>
      </c>
      <c r="K123" s="2">
        <v>1296</v>
      </c>
      <c r="L123" s="4" t="s">
        <v>8</v>
      </c>
      <c r="M123" s="4" t="s">
        <v>3</v>
      </c>
      <c r="N123" s="4" t="s">
        <v>4</v>
      </c>
      <c r="O123" s="1" t="s">
        <v>5</v>
      </c>
      <c r="P123" s="37" t="s">
        <v>158</v>
      </c>
      <c r="R123" t="b">
        <f>IF('plan de palette'!$B$7="",TRUE,'plan de palette'!$B$7=Tableau1[Dimensions étui ext (Lxlxh)])</f>
        <v>1</v>
      </c>
      <c r="S123" t="b">
        <f>IF('plan de palette'!$B$8="",TRUE,'plan de palette'!$B$8=Tableau1[Nb de fioles])</f>
        <v>1</v>
      </c>
      <c r="T123" t="b">
        <f>IF('plan de palette'!$B$9="",TRUE,'plan de palette'!$B$9=Tableau1[Boites / caisse])</f>
        <v>1</v>
      </c>
      <c r="U123" t="b">
        <f>IF('plan de palette'!$E$7="",TRUE,'plan de palette'!$E$7=Tableau1[Boites / palette])</f>
        <v>1</v>
      </c>
      <c r="V123" t="b">
        <f>IF('plan de palette'!$E$8="",TRUE,'plan de palette'!$E$8=Tableau1[Type de palette])</f>
        <v>1</v>
      </c>
      <c r="W123" t="b">
        <f>IF('plan de palette'!$E$9="",TRUE,'plan de palette'!$E$9=Tableau1[N° Plan])</f>
        <v>1</v>
      </c>
      <c r="X123" t="b">
        <f>IF(Tableau1[[#This Row],[Actif/inactif]]="actif",TRUE,FALSE)</f>
        <v>1</v>
      </c>
      <c r="Y123" t="b">
        <f t="shared" si="1"/>
        <v>1</v>
      </c>
      <c r="Z123">
        <f>IF(Y123,ROWS($R$2:AB123),"")</f>
        <v>122</v>
      </c>
      <c r="AA123">
        <f>IFERROR(SMALL($Z$3:$Z$178,ROWS($R$2:AB123)),"")</f>
        <v>123</v>
      </c>
    </row>
    <row r="124" spans="1:27" x14ac:dyDescent="0.25">
      <c r="A124" s="28">
        <v>290</v>
      </c>
      <c r="B124" s="4" t="s">
        <v>16</v>
      </c>
      <c r="C124" s="4" t="s">
        <v>14</v>
      </c>
      <c r="D124" s="4">
        <v>20</v>
      </c>
      <c r="E124" s="4" t="s">
        <v>75</v>
      </c>
      <c r="F124" s="4">
        <v>2</v>
      </c>
      <c r="G124" s="4" t="s">
        <v>74</v>
      </c>
      <c r="H124" s="4">
        <v>54</v>
      </c>
      <c r="I124" s="4">
        <v>4</v>
      </c>
      <c r="J124" s="4">
        <v>24</v>
      </c>
      <c r="K124" s="2">
        <v>1296</v>
      </c>
      <c r="L124" s="4" t="s">
        <v>8</v>
      </c>
      <c r="M124" s="4" t="s">
        <v>3</v>
      </c>
      <c r="N124" s="4" t="s">
        <v>4</v>
      </c>
      <c r="O124" s="1" t="s">
        <v>5</v>
      </c>
      <c r="P124" s="37" t="s">
        <v>158</v>
      </c>
      <c r="R124" t="b">
        <f>IF('plan de palette'!$B$7="",TRUE,'plan de palette'!$B$7=Tableau1[Dimensions étui ext (Lxlxh)])</f>
        <v>1</v>
      </c>
      <c r="S124" t="b">
        <f>IF('plan de palette'!$B$8="",TRUE,'plan de palette'!$B$8=Tableau1[Nb de fioles])</f>
        <v>1</v>
      </c>
      <c r="T124" t="b">
        <f>IF('plan de palette'!$B$9="",TRUE,'plan de palette'!$B$9=Tableau1[Boites / caisse])</f>
        <v>1</v>
      </c>
      <c r="U124" t="b">
        <f>IF('plan de palette'!$E$7="",TRUE,'plan de palette'!$E$7=Tableau1[Boites / palette])</f>
        <v>1</v>
      </c>
      <c r="V124" t="b">
        <f>IF('plan de palette'!$E$8="",TRUE,'plan de palette'!$E$8=Tableau1[Type de palette])</f>
        <v>1</v>
      </c>
      <c r="W124" t="b">
        <f>IF('plan de palette'!$E$9="",TRUE,'plan de palette'!$E$9=Tableau1[N° Plan])</f>
        <v>1</v>
      </c>
      <c r="X124" t="b">
        <f>IF(Tableau1[[#This Row],[Actif/inactif]]="actif",TRUE,FALSE)</f>
        <v>1</v>
      </c>
      <c r="Y124" t="b">
        <f t="shared" si="1"/>
        <v>1</v>
      </c>
      <c r="Z124">
        <f>IF(Y124,ROWS($R$2:AB124),"")</f>
        <v>123</v>
      </c>
      <c r="AA124">
        <f>IFERROR(SMALL($Z$3:$Z$178,ROWS($R$2:AB124)),"")</f>
        <v>124</v>
      </c>
    </row>
    <row r="125" spans="1:27" x14ac:dyDescent="0.25">
      <c r="A125" s="28">
        <v>291</v>
      </c>
      <c r="B125" s="4" t="s">
        <v>16</v>
      </c>
      <c r="C125" s="4" t="s">
        <v>14</v>
      </c>
      <c r="D125" s="4">
        <v>60</v>
      </c>
      <c r="E125" s="4" t="s">
        <v>77</v>
      </c>
      <c r="F125" s="4">
        <v>6</v>
      </c>
      <c r="G125" s="4" t="s">
        <v>79</v>
      </c>
      <c r="H125" s="4">
        <v>18</v>
      </c>
      <c r="I125" s="4">
        <v>4</v>
      </c>
      <c r="J125" s="4">
        <v>24</v>
      </c>
      <c r="K125" s="2">
        <v>432</v>
      </c>
      <c r="L125" s="4" t="s">
        <v>8</v>
      </c>
      <c r="M125" s="4" t="s">
        <v>3</v>
      </c>
      <c r="N125" s="4" t="s">
        <v>4</v>
      </c>
      <c r="O125" s="1" t="s">
        <v>5</v>
      </c>
      <c r="P125" s="37" t="s">
        <v>158</v>
      </c>
      <c r="R125" t="b">
        <f>IF('plan de palette'!$B$7="",TRUE,'plan de palette'!$B$7=Tableau1[Dimensions étui ext (Lxlxh)])</f>
        <v>1</v>
      </c>
      <c r="S125" t="b">
        <f>IF('plan de palette'!$B$8="",TRUE,'plan de palette'!$B$8=Tableau1[Nb de fioles])</f>
        <v>1</v>
      </c>
      <c r="T125" t="b">
        <f>IF('plan de palette'!$B$9="",TRUE,'plan de palette'!$B$9=Tableau1[Boites / caisse])</f>
        <v>1</v>
      </c>
      <c r="U125" t="b">
        <f>IF('plan de palette'!$E$7="",TRUE,'plan de palette'!$E$7=Tableau1[Boites / palette])</f>
        <v>1</v>
      </c>
      <c r="V125" t="b">
        <f>IF('plan de palette'!$E$8="",TRUE,'plan de palette'!$E$8=Tableau1[Type de palette])</f>
        <v>1</v>
      </c>
      <c r="W125" t="b">
        <f>IF('plan de palette'!$E$9="",TRUE,'plan de palette'!$E$9=Tableau1[N° Plan])</f>
        <v>1</v>
      </c>
      <c r="X125" t="b">
        <f>IF(Tableau1[[#This Row],[Actif/inactif]]="actif",TRUE,FALSE)</f>
        <v>1</v>
      </c>
      <c r="Y125" t="b">
        <f t="shared" si="1"/>
        <v>1</v>
      </c>
      <c r="Z125">
        <f>IF(Y125,ROWS($R$2:AB125),"")</f>
        <v>124</v>
      </c>
      <c r="AA125">
        <f>IFERROR(SMALL($Z$3:$Z$178,ROWS($R$2:AB125)),"")</f>
        <v>125</v>
      </c>
    </row>
    <row r="126" spans="1:27" x14ac:dyDescent="0.25">
      <c r="A126" s="28">
        <v>292</v>
      </c>
      <c r="B126" s="4" t="s">
        <v>27</v>
      </c>
      <c r="C126" s="4" t="s">
        <v>26</v>
      </c>
      <c r="D126" s="4">
        <v>40</v>
      </c>
      <c r="E126" s="4" t="s">
        <v>82</v>
      </c>
      <c r="F126" s="4">
        <v>4</v>
      </c>
      <c r="G126" s="4" t="s">
        <v>122</v>
      </c>
      <c r="H126" s="4">
        <v>24</v>
      </c>
      <c r="I126" s="4">
        <v>3</v>
      </c>
      <c r="J126" s="4">
        <v>45</v>
      </c>
      <c r="K126" s="2">
        <v>1080</v>
      </c>
      <c r="L126" s="4" t="s">
        <v>8</v>
      </c>
      <c r="M126" s="4" t="s">
        <v>3</v>
      </c>
      <c r="N126" s="4" t="s">
        <v>4</v>
      </c>
      <c r="O126" s="1" t="s">
        <v>5</v>
      </c>
      <c r="P126" s="37" t="s">
        <v>158</v>
      </c>
      <c r="R126" t="b">
        <f>IF('plan de palette'!$B$7="",TRUE,'plan de palette'!$B$7=Tableau1[Dimensions étui ext (Lxlxh)])</f>
        <v>1</v>
      </c>
      <c r="S126" t="b">
        <f>IF('plan de palette'!$B$8="",TRUE,'plan de palette'!$B$8=Tableau1[Nb de fioles])</f>
        <v>1</v>
      </c>
      <c r="T126" t="b">
        <f>IF('plan de palette'!$B$9="",TRUE,'plan de palette'!$B$9=Tableau1[Boites / caisse])</f>
        <v>1</v>
      </c>
      <c r="U126" t="b">
        <f>IF('plan de palette'!$E$7="",TRUE,'plan de palette'!$E$7=Tableau1[Boites / palette])</f>
        <v>1</v>
      </c>
      <c r="V126" t="b">
        <f>IF('plan de palette'!$E$8="",TRUE,'plan de palette'!$E$8=Tableau1[Type de palette])</f>
        <v>1</v>
      </c>
      <c r="W126" t="b">
        <f>IF('plan de palette'!$E$9="",TRUE,'plan de palette'!$E$9=Tableau1[N° Plan])</f>
        <v>1</v>
      </c>
      <c r="X126" t="b">
        <f>IF(Tableau1[[#This Row],[Actif/inactif]]="actif",TRUE,FALSE)</f>
        <v>1</v>
      </c>
      <c r="Y126" t="b">
        <f t="shared" si="1"/>
        <v>1</v>
      </c>
      <c r="Z126">
        <f>IF(Y126,ROWS($R$2:AB126),"")</f>
        <v>125</v>
      </c>
      <c r="AA126">
        <f>IFERROR(SMALL($Z$3:$Z$178,ROWS($R$2:AB126)),"")</f>
        <v>126</v>
      </c>
    </row>
    <row r="127" spans="1:27" x14ac:dyDescent="0.25">
      <c r="A127" s="28">
        <v>293</v>
      </c>
      <c r="B127" s="4" t="s">
        <v>20</v>
      </c>
      <c r="C127" s="4" t="s">
        <v>30</v>
      </c>
      <c r="D127" s="4">
        <v>10</v>
      </c>
      <c r="E127" s="4" t="s">
        <v>123</v>
      </c>
      <c r="F127" s="4">
        <v>1</v>
      </c>
      <c r="G127" s="4" t="s">
        <v>107</v>
      </c>
      <c r="H127" s="4">
        <v>70</v>
      </c>
      <c r="I127" s="4">
        <v>6</v>
      </c>
      <c r="J127" s="4">
        <v>48</v>
      </c>
      <c r="K127" s="2">
        <v>3360</v>
      </c>
      <c r="L127" s="4" t="s">
        <v>8</v>
      </c>
      <c r="M127" s="4" t="s">
        <v>3</v>
      </c>
      <c r="N127" s="4" t="s">
        <v>4</v>
      </c>
      <c r="O127" s="1" t="s">
        <v>5</v>
      </c>
      <c r="P127" s="37" t="s">
        <v>158</v>
      </c>
      <c r="R127" t="b">
        <f>IF('plan de palette'!$B$7="",TRUE,'plan de palette'!$B$7=Tableau1[Dimensions étui ext (Lxlxh)])</f>
        <v>1</v>
      </c>
      <c r="S127" t="b">
        <f>IF('plan de palette'!$B$8="",TRUE,'plan de palette'!$B$8=Tableau1[Nb de fioles])</f>
        <v>1</v>
      </c>
      <c r="T127" t="b">
        <f>IF('plan de palette'!$B$9="",TRUE,'plan de palette'!$B$9=Tableau1[Boites / caisse])</f>
        <v>1</v>
      </c>
      <c r="U127" t="b">
        <f>IF('plan de palette'!$E$7="",TRUE,'plan de palette'!$E$7=Tableau1[Boites / palette])</f>
        <v>1</v>
      </c>
      <c r="V127" t="b">
        <f>IF('plan de palette'!$E$8="",TRUE,'plan de palette'!$E$8=Tableau1[Type de palette])</f>
        <v>1</v>
      </c>
      <c r="W127" t="b">
        <f>IF('plan de palette'!$E$9="",TRUE,'plan de palette'!$E$9=Tableau1[N° Plan])</f>
        <v>1</v>
      </c>
      <c r="X127" t="b">
        <f>IF(Tableau1[[#This Row],[Actif/inactif]]="actif",TRUE,FALSE)</f>
        <v>1</v>
      </c>
      <c r="Y127" t="b">
        <f t="shared" si="1"/>
        <v>1</v>
      </c>
      <c r="Z127">
        <f>IF(Y127,ROWS($R$2:AB127),"")</f>
        <v>126</v>
      </c>
      <c r="AA127">
        <f>IFERROR(SMALL($Z$3:$Z$178,ROWS($R$2:AB127)),"")</f>
        <v>127</v>
      </c>
    </row>
    <row r="128" spans="1:27" x14ac:dyDescent="0.25">
      <c r="A128" s="28">
        <v>294</v>
      </c>
      <c r="B128" s="4" t="s">
        <v>20</v>
      </c>
      <c r="C128" s="4" t="s">
        <v>30</v>
      </c>
      <c r="D128" s="4">
        <v>24</v>
      </c>
      <c r="E128" s="4" t="s">
        <v>123</v>
      </c>
      <c r="F128" s="4">
        <v>2</v>
      </c>
      <c r="G128" s="4" t="s">
        <v>124</v>
      </c>
      <c r="H128" s="4">
        <v>55</v>
      </c>
      <c r="I128" s="4">
        <v>6</v>
      </c>
      <c r="J128" s="4">
        <v>48</v>
      </c>
      <c r="K128" s="2">
        <v>2640</v>
      </c>
      <c r="L128" s="4" t="s">
        <v>8</v>
      </c>
      <c r="M128" s="4" t="s">
        <v>3</v>
      </c>
      <c r="N128" s="4" t="s">
        <v>4</v>
      </c>
      <c r="O128" s="1" t="s">
        <v>5</v>
      </c>
      <c r="P128" s="37" t="s">
        <v>158</v>
      </c>
      <c r="R128" t="b">
        <f>IF('plan de palette'!$B$7="",TRUE,'plan de palette'!$B$7=Tableau1[Dimensions étui ext (Lxlxh)])</f>
        <v>1</v>
      </c>
      <c r="S128" t="b">
        <f>IF('plan de palette'!$B$8="",TRUE,'plan de palette'!$B$8=Tableau1[Nb de fioles])</f>
        <v>1</v>
      </c>
      <c r="T128" t="b">
        <f>IF('plan de palette'!$B$9="",TRUE,'plan de palette'!$B$9=Tableau1[Boites / caisse])</f>
        <v>1</v>
      </c>
      <c r="U128" t="b">
        <f>IF('plan de palette'!$E$7="",TRUE,'plan de palette'!$E$7=Tableau1[Boites / palette])</f>
        <v>1</v>
      </c>
      <c r="V128" t="b">
        <f>IF('plan de palette'!$E$8="",TRUE,'plan de palette'!$E$8=Tableau1[Type de palette])</f>
        <v>1</v>
      </c>
      <c r="W128" t="b">
        <f>IF('plan de palette'!$E$9="",TRUE,'plan de palette'!$E$9=Tableau1[N° Plan])</f>
        <v>1</v>
      </c>
      <c r="X128" t="b">
        <f>IF(Tableau1[[#This Row],[Actif/inactif]]="actif",TRUE,FALSE)</f>
        <v>1</v>
      </c>
      <c r="Y128" t="b">
        <f t="shared" si="1"/>
        <v>1</v>
      </c>
      <c r="Z128">
        <f>IF(Y128,ROWS($R$2:AB128),"")</f>
        <v>127</v>
      </c>
      <c r="AA128">
        <f>IFERROR(SMALL($Z$3:$Z$178,ROWS($R$2:AB128)),"")</f>
        <v>128</v>
      </c>
    </row>
    <row r="129" spans="1:27" x14ac:dyDescent="0.25">
      <c r="A129" s="28">
        <v>295</v>
      </c>
      <c r="B129" s="4" t="s">
        <v>0</v>
      </c>
      <c r="C129" s="4" t="s">
        <v>10</v>
      </c>
      <c r="D129" s="4">
        <v>20</v>
      </c>
      <c r="E129" s="4" t="s">
        <v>68</v>
      </c>
      <c r="F129" s="4">
        <v>2</v>
      </c>
      <c r="G129" s="4" t="s">
        <v>69</v>
      </c>
      <c r="H129" s="4">
        <v>70</v>
      </c>
      <c r="I129" s="4">
        <v>6</v>
      </c>
      <c r="J129" s="4">
        <v>48</v>
      </c>
      <c r="K129" s="2">
        <v>3360</v>
      </c>
      <c r="L129" s="4" t="s">
        <v>8</v>
      </c>
      <c r="M129" s="4" t="s">
        <v>3</v>
      </c>
      <c r="N129" s="4" t="s">
        <v>4</v>
      </c>
      <c r="O129" s="1" t="s">
        <v>5</v>
      </c>
      <c r="P129" s="37" t="s">
        <v>158</v>
      </c>
      <c r="R129" t="b">
        <f>IF('plan de palette'!$B$7="",TRUE,'plan de palette'!$B$7=Tableau1[Dimensions étui ext (Lxlxh)])</f>
        <v>1</v>
      </c>
      <c r="S129" t="b">
        <f>IF('plan de palette'!$B$8="",TRUE,'plan de palette'!$B$8=Tableau1[Nb de fioles])</f>
        <v>1</v>
      </c>
      <c r="T129" t="b">
        <f>IF('plan de palette'!$B$9="",TRUE,'plan de palette'!$B$9=Tableau1[Boites / caisse])</f>
        <v>1</v>
      </c>
      <c r="U129" t="b">
        <f>IF('plan de palette'!$E$7="",TRUE,'plan de palette'!$E$7=Tableau1[Boites / palette])</f>
        <v>1</v>
      </c>
      <c r="V129" t="b">
        <f>IF('plan de palette'!$E$8="",TRUE,'plan de palette'!$E$8=Tableau1[Type de palette])</f>
        <v>1</v>
      </c>
      <c r="W129" t="b">
        <f>IF('plan de palette'!$E$9="",TRUE,'plan de palette'!$E$9=Tableau1[N° Plan])</f>
        <v>1</v>
      </c>
      <c r="X129" t="b">
        <f>IF(Tableau1[[#This Row],[Actif/inactif]]="actif",TRUE,FALSE)</f>
        <v>1</v>
      </c>
      <c r="Y129" t="b">
        <f t="shared" si="1"/>
        <v>1</v>
      </c>
      <c r="Z129">
        <f>IF(Y129,ROWS($R$2:AB129),"")</f>
        <v>128</v>
      </c>
      <c r="AA129">
        <f>IFERROR(SMALL($Z$3:$Z$178,ROWS($R$2:AB129)),"")</f>
        <v>129</v>
      </c>
    </row>
    <row r="130" spans="1:27" x14ac:dyDescent="0.25">
      <c r="A130" s="28">
        <v>296</v>
      </c>
      <c r="B130" s="4" t="s">
        <v>24</v>
      </c>
      <c r="C130" s="4" t="s">
        <v>26</v>
      </c>
      <c r="D130" s="4">
        <v>30</v>
      </c>
      <c r="E130" s="4" t="s">
        <v>82</v>
      </c>
      <c r="F130" s="4">
        <v>3</v>
      </c>
      <c r="G130" s="4" t="s">
        <v>95</v>
      </c>
      <c r="H130" s="4">
        <v>30</v>
      </c>
      <c r="I130" s="4">
        <v>3</v>
      </c>
      <c r="J130" s="4">
        <v>54</v>
      </c>
      <c r="K130" s="2">
        <v>1620</v>
      </c>
      <c r="L130" s="4" t="s">
        <v>2</v>
      </c>
      <c r="M130" s="4" t="s">
        <v>15</v>
      </c>
      <c r="N130" s="4" t="s">
        <v>38</v>
      </c>
      <c r="O130" s="1" t="s">
        <v>39</v>
      </c>
      <c r="P130" s="37" t="s">
        <v>158</v>
      </c>
      <c r="R130" t="b">
        <f>IF('plan de palette'!$B$7="",TRUE,'plan de palette'!$B$7=Tableau1[Dimensions étui ext (Lxlxh)])</f>
        <v>1</v>
      </c>
      <c r="S130" t="b">
        <f>IF('plan de palette'!$B$8="",TRUE,'plan de palette'!$B$8=Tableau1[Nb de fioles])</f>
        <v>1</v>
      </c>
      <c r="T130" t="b">
        <f>IF('plan de palette'!$B$9="",TRUE,'plan de palette'!$B$9=Tableau1[Boites / caisse])</f>
        <v>1</v>
      </c>
      <c r="U130" t="b">
        <f>IF('plan de palette'!$E$7="",TRUE,'plan de palette'!$E$7=Tableau1[Boites / palette])</f>
        <v>1</v>
      </c>
      <c r="V130" t="b">
        <f>IF('plan de palette'!$E$8="",TRUE,'plan de palette'!$E$8=Tableau1[Type de palette])</f>
        <v>1</v>
      </c>
      <c r="W130" t="b">
        <f>IF('plan de palette'!$E$9="",TRUE,'plan de palette'!$E$9=Tableau1[N° Plan])</f>
        <v>1</v>
      </c>
      <c r="X130" t="b">
        <f>IF(Tableau1[[#This Row],[Actif/inactif]]="actif",TRUE,FALSE)</f>
        <v>1</v>
      </c>
      <c r="Y130" t="b">
        <f t="shared" si="1"/>
        <v>1</v>
      </c>
      <c r="Z130">
        <f>IF(Y130,ROWS($R$2:AB130),"")</f>
        <v>129</v>
      </c>
      <c r="AA130">
        <f>IFERROR(SMALL($Z$3:$Z$178,ROWS($R$2:AB130)),"")</f>
        <v>130</v>
      </c>
    </row>
    <row r="131" spans="1:27" x14ac:dyDescent="0.25">
      <c r="A131" s="28">
        <v>298</v>
      </c>
      <c r="B131" s="4" t="s">
        <v>20</v>
      </c>
      <c r="C131" s="4" t="s">
        <v>30</v>
      </c>
      <c r="D131" s="4">
        <v>30</v>
      </c>
      <c r="E131" s="4" t="s">
        <v>114</v>
      </c>
      <c r="F131" s="4">
        <v>3</v>
      </c>
      <c r="G131" s="4" t="s">
        <v>71</v>
      </c>
      <c r="H131" s="4">
        <v>45</v>
      </c>
      <c r="I131" s="4">
        <v>6</v>
      </c>
      <c r="J131" s="4">
        <v>48</v>
      </c>
      <c r="K131" s="2">
        <v>2160</v>
      </c>
      <c r="L131" s="4" t="s">
        <v>8</v>
      </c>
      <c r="M131" s="4" t="s">
        <v>3</v>
      </c>
      <c r="N131" s="4" t="s">
        <v>4</v>
      </c>
      <c r="O131" s="1" t="s">
        <v>5</v>
      </c>
      <c r="P131" s="37" t="s">
        <v>158</v>
      </c>
      <c r="R131" t="b">
        <f>IF('plan de palette'!$B$7="",TRUE,'plan de palette'!$B$7=Tableau1[Dimensions étui ext (Lxlxh)])</f>
        <v>1</v>
      </c>
      <c r="S131" t="b">
        <f>IF('plan de palette'!$B$8="",TRUE,'plan de palette'!$B$8=Tableau1[Nb de fioles])</f>
        <v>1</v>
      </c>
      <c r="T131" t="b">
        <f>IF('plan de palette'!$B$9="",TRUE,'plan de palette'!$B$9=Tableau1[Boites / caisse])</f>
        <v>1</v>
      </c>
      <c r="U131" t="b">
        <f>IF('plan de palette'!$E$7="",TRUE,'plan de palette'!$E$7=Tableau1[Boites / palette])</f>
        <v>1</v>
      </c>
      <c r="V131" t="b">
        <f>IF('plan de palette'!$E$8="",TRUE,'plan de palette'!$E$8=Tableau1[Type de palette])</f>
        <v>1</v>
      </c>
      <c r="W131" t="b">
        <f>IF('plan de palette'!$E$9="",TRUE,'plan de palette'!$E$9=Tableau1[N° Plan])</f>
        <v>1</v>
      </c>
      <c r="X131" t="b">
        <f>IF(Tableau1[[#This Row],[Actif/inactif]]="actif",TRUE,FALSE)</f>
        <v>1</v>
      </c>
      <c r="Y131" t="b">
        <f t="shared" ref="Y131:Y178" si="2">AND(R131:X131)</f>
        <v>1</v>
      </c>
      <c r="Z131">
        <f>IF(Y131,ROWS($R$2:AB131),"")</f>
        <v>130</v>
      </c>
      <c r="AA131">
        <f>IFERROR(SMALL($Z$3:$Z$178,ROWS($R$2:AB131)),"")</f>
        <v>131</v>
      </c>
    </row>
    <row r="132" spans="1:27" x14ac:dyDescent="0.25">
      <c r="A132" s="28">
        <v>299</v>
      </c>
      <c r="B132" s="4" t="s">
        <v>20</v>
      </c>
      <c r="C132" s="4" t="s">
        <v>30</v>
      </c>
      <c r="D132" s="4">
        <v>30</v>
      </c>
      <c r="E132" s="4" t="s">
        <v>64</v>
      </c>
      <c r="F132" s="4">
        <v>3</v>
      </c>
      <c r="G132" s="4" t="s">
        <v>71</v>
      </c>
      <c r="H132" s="4">
        <v>45</v>
      </c>
      <c r="I132" s="4">
        <v>6</v>
      </c>
      <c r="J132" s="4">
        <v>48</v>
      </c>
      <c r="K132" s="2">
        <v>2160</v>
      </c>
      <c r="L132" s="4" t="s">
        <v>8</v>
      </c>
      <c r="M132" s="4" t="s">
        <v>3</v>
      </c>
      <c r="N132" s="4" t="s">
        <v>4</v>
      </c>
      <c r="O132" s="1" t="s">
        <v>5</v>
      </c>
      <c r="P132" s="37" t="s">
        <v>158</v>
      </c>
      <c r="R132" t="b">
        <f>IF('plan de palette'!$B$7="",TRUE,'plan de palette'!$B$7=Tableau1[Dimensions étui ext (Lxlxh)])</f>
        <v>1</v>
      </c>
      <c r="S132" t="b">
        <f>IF('plan de palette'!$B$8="",TRUE,'plan de palette'!$B$8=Tableau1[Nb de fioles])</f>
        <v>1</v>
      </c>
      <c r="T132" t="b">
        <f>IF('plan de palette'!$B$9="",TRUE,'plan de palette'!$B$9=Tableau1[Boites / caisse])</f>
        <v>1</v>
      </c>
      <c r="U132" t="b">
        <f>IF('plan de palette'!$E$7="",TRUE,'plan de palette'!$E$7=Tableau1[Boites / palette])</f>
        <v>1</v>
      </c>
      <c r="V132" t="b">
        <f>IF('plan de palette'!$E$8="",TRUE,'plan de palette'!$E$8=Tableau1[Type de palette])</f>
        <v>1</v>
      </c>
      <c r="W132" t="b">
        <f>IF('plan de palette'!$E$9="",TRUE,'plan de palette'!$E$9=Tableau1[N° Plan])</f>
        <v>1</v>
      </c>
      <c r="X132" t="b">
        <f>IF(Tableau1[[#This Row],[Actif/inactif]]="actif",TRUE,FALSE)</f>
        <v>1</v>
      </c>
      <c r="Y132" t="b">
        <f t="shared" si="2"/>
        <v>1</v>
      </c>
      <c r="Z132">
        <f>IF(Y132,ROWS($R$2:AB132),"")</f>
        <v>131</v>
      </c>
      <c r="AA132">
        <f>IFERROR(SMALL($Z$3:$Z$178,ROWS($R$2:AB132)),"")</f>
        <v>132</v>
      </c>
    </row>
    <row r="133" spans="1:27" x14ac:dyDescent="0.25">
      <c r="A133" s="28">
        <v>300</v>
      </c>
      <c r="B133" s="4" t="s">
        <v>20</v>
      </c>
      <c r="C133" s="4" t="s">
        <v>30</v>
      </c>
      <c r="D133" s="4">
        <v>60</v>
      </c>
      <c r="E133" s="4" t="s">
        <v>114</v>
      </c>
      <c r="F133" s="4">
        <v>6</v>
      </c>
      <c r="G133" s="4" t="s">
        <v>125</v>
      </c>
      <c r="H133" s="4">
        <v>25</v>
      </c>
      <c r="I133" s="4">
        <v>6</v>
      </c>
      <c r="J133" s="4">
        <v>48</v>
      </c>
      <c r="K133" s="2">
        <v>1200</v>
      </c>
      <c r="L133" s="4" t="s">
        <v>8</v>
      </c>
      <c r="M133" s="4" t="s">
        <v>3</v>
      </c>
      <c r="N133" s="4" t="s">
        <v>4</v>
      </c>
      <c r="O133" s="1" t="s">
        <v>5</v>
      </c>
      <c r="P133" s="37" t="s">
        <v>158</v>
      </c>
      <c r="R133" t="b">
        <f>IF('plan de palette'!$B$7="",TRUE,'plan de palette'!$B$7=Tableau1[Dimensions étui ext (Lxlxh)])</f>
        <v>1</v>
      </c>
      <c r="S133" t="b">
        <f>IF('plan de palette'!$B$8="",TRUE,'plan de palette'!$B$8=Tableau1[Nb de fioles])</f>
        <v>1</v>
      </c>
      <c r="T133" t="b">
        <f>IF('plan de palette'!$B$9="",TRUE,'plan de palette'!$B$9=Tableau1[Boites / caisse])</f>
        <v>1</v>
      </c>
      <c r="U133" t="b">
        <f>IF('plan de palette'!$E$7="",TRUE,'plan de palette'!$E$7=Tableau1[Boites / palette])</f>
        <v>1</v>
      </c>
      <c r="V133" t="b">
        <f>IF('plan de palette'!$E$8="",TRUE,'plan de palette'!$E$8=Tableau1[Type de palette])</f>
        <v>1</v>
      </c>
      <c r="W133" t="b">
        <f>IF('plan de palette'!$E$9="",TRUE,'plan de palette'!$E$9=Tableau1[N° Plan])</f>
        <v>1</v>
      </c>
      <c r="X133" t="b">
        <f>IF(Tableau1[[#This Row],[Actif/inactif]]="actif",TRUE,FALSE)</f>
        <v>1</v>
      </c>
      <c r="Y133" t="b">
        <f t="shared" si="2"/>
        <v>1</v>
      </c>
      <c r="Z133">
        <f>IF(Y133,ROWS($R$2:AB133),"")</f>
        <v>132</v>
      </c>
      <c r="AA133">
        <f>IFERROR(SMALL($Z$3:$Z$178,ROWS($R$2:AB133)),"")</f>
        <v>133</v>
      </c>
    </row>
    <row r="134" spans="1:27" x14ac:dyDescent="0.25">
      <c r="A134" s="28">
        <v>304</v>
      </c>
      <c r="B134" s="4" t="s">
        <v>0</v>
      </c>
      <c r="C134" s="4" t="s">
        <v>33</v>
      </c>
      <c r="D134" s="4">
        <v>12</v>
      </c>
      <c r="E134" s="4" t="s">
        <v>126</v>
      </c>
      <c r="F134" s="4">
        <v>1</v>
      </c>
      <c r="G134" s="4" t="s">
        <v>146</v>
      </c>
      <c r="H134" s="4">
        <v>80</v>
      </c>
      <c r="I134" s="4">
        <v>14</v>
      </c>
      <c r="J134" s="4">
        <v>126</v>
      </c>
      <c r="K134" s="2">
        <v>10080</v>
      </c>
      <c r="L134" s="4" t="s">
        <v>2</v>
      </c>
      <c r="M134" s="4" t="s">
        <v>3</v>
      </c>
      <c r="N134" s="4" t="s">
        <v>4</v>
      </c>
      <c r="O134" s="1" t="s">
        <v>5</v>
      </c>
      <c r="P134" s="37" t="s">
        <v>158</v>
      </c>
      <c r="R134" t="b">
        <f>IF('plan de palette'!$B$7="",TRUE,'plan de palette'!$B$7=Tableau1[Dimensions étui ext (Lxlxh)])</f>
        <v>1</v>
      </c>
      <c r="S134" t="b">
        <f>IF('plan de palette'!$B$8="",TRUE,'plan de palette'!$B$8=Tableau1[Nb de fioles])</f>
        <v>1</v>
      </c>
      <c r="T134" t="b">
        <f>IF('plan de palette'!$B$9="",TRUE,'plan de palette'!$B$9=Tableau1[Boites / caisse])</f>
        <v>1</v>
      </c>
      <c r="U134" t="b">
        <f>IF('plan de palette'!$E$7="",TRUE,'plan de palette'!$E$7=Tableau1[Boites / palette])</f>
        <v>1</v>
      </c>
      <c r="V134" t="b">
        <f>IF('plan de palette'!$E$8="",TRUE,'plan de palette'!$E$8=Tableau1[Type de palette])</f>
        <v>1</v>
      </c>
      <c r="W134" t="b">
        <f>IF('plan de palette'!$E$9="",TRUE,'plan de palette'!$E$9=Tableau1[N° Plan])</f>
        <v>1</v>
      </c>
      <c r="X134" t="b">
        <f>IF(Tableau1[[#This Row],[Actif/inactif]]="actif",TRUE,FALSE)</f>
        <v>1</v>
      </c>
      <c r="Y134" t="b">
        <f t="shared" si="2"/>
        <v>1</v>
      </c>
      <c r="Z134">
        <f>IF(Y134,ROWS($R$2:AB134),"")</f>
        <v>133</v>
      </c>
      <c r="AA134">
        <f>IFERROR(SMALL($Z$3:$Z$178,ROWS($R$2:AB134)),"")</f>
        <v>134</v>
      </c>
    </row>
    <row r="135" spans="1:27" x14ac:dyDescent="0.25">
      <c r="A135" s="28">
        <v>305</v>
      </c>
      <c r="B135" s="4" t="s">
        <v>11</v>
      </c>
      <c r="C135" s="4" t="s">
        <v>14</v>
      </c>
      <c r="D135" s="4">
        <v>6</v>
      </c>
      <c r="E135" s="4" t="s">
        <v>82</v>
      </c>
      <c r="F135" s="4">
        <v>1</v>
      </c>
      <c r="G135" s="4" t="s">
        <v>146</v>
      </c>
      <c r="H135" s="4">
        <v>140</v>
      </c>
      <c r="I135" s="4">
        <v>5</v>
      </c>
      <c r="J135" s="4">
        <v>30</v>
      </c>
      <c r="K135" s="2">
        <v>4200</v>
      </c>
      <c r="L135" s="4" t="s">
        <v>8</v>
      </c>
      <c r="M135" s="4" t="s">
        <v>3</v>
      </c>
      <c r="N135" s="4" t="s">
        <v>4</v>
      </c>
      <c r="O135" s="1" t="s">
        <v>5</v>
      </c>
      <c r="P135" s="37" t="s">
        <v>158</v>
      </c>
      <c r="R135" t="b">
        <f>IF('plan de palette'!$B$7="",TRUE,'plan de palette'!$B$7=Tableau1[Dimensions étui ext (Lxlxh)])</f>
        <v>1</v>
      </c>
      <c r="S135" t="b">
        <f>IF('plan de palette'!$B$8="",TRUE,'plan de palette'!$B$8=Tableau1[Nb de fioles])</f>
        <v>1</v>
      </c>
      <c r="T135" t="b">
        <f>IF('plan de palette'!$B$9="",TRUE,'plan de palette'!$B$9=Tableau1[Boites / caisse])</f>
        <v>1</v>
      </c>
      <c r="U135" t="b">
        <f>IF('plan de palette'!$E$7="",TRUE,'plan de palette'!$E$7=Tableau1[Boites / palette])</f>
        <v>1</v>
      </c>
      <c r="V135" t="b">
        <f>IF('plan de palette'!$E$8="",TRUE,'plan de palette'!$E$8=Tableau1[Type de palette])</f>
        <v>1</v>
      </c>
      <c r="W135" t="b">
        <f>IF('plan de palette'!$E$9="",TRUE,'plan de palette'!$E$9=Tableau1[N° Plan])</f>
        <v>1</v>
      </c>
      <c r="X135" t="b">
        <f>IF(Tableau1[[#This Row],[Actif/inactif]]="actif",TRUE,FALSE)</f>
        <v>1</v>
      </c>
      <c r="Y135" t="b">
        <f t="shared" si="2"/>
        <v>1</v>
      </c>
      <c r="Z135">
        <f>IF(Y135,ROWS($R$2:AB135),"")</f>
        <v>134</v>
      </c>
      <c r="AA135">
        <f>IFERROR(SMALL($Z$3:$Z$178,ROWS($R$2:AB135)),"")</f>
        <v>135</v>
      </c>
    </row>
    <row r="136" spans="1:27" x14ac:dyDescent="0.25">
      <c r="A136" s="28">
        <v>306</v>
      </c>
      <c r="B136" s="4" t="s">
        <v>0</v>
      </c>
      <c r="C136" s="4" t="s">
        <v>33</v>
      </c>
      <c r="D136" s="4">
        <v>10</v>
      </c>
      <c r="E136" s="4" t="s">
        <v>64</v>
      </c>
      <c r="F136" s="4">
        <v>1</v>
      </c>
      <c r="G136" s="4" t="s">
        <v>146</v>
      </c>
      <c r="H136" s="4">
        <v>85</v>
      </c>
      <c r="I136" s="4">
        <v>14</v>
      </c>
      <c r="J136" s="4">
        <v>126</v>
      </c>
      <c r="K136" s="2">
        <v>10710</v>
      </c>
      <c r="L136" s="4" t="s">
        <v>2</v>
      </c>
      <c r="M136" s="4" t="s">
        <v>3</v>
      </c>
      <c r="N136" s="4" t="s">
        <v>4</v>
      </c>
      <c r="O136" s="1" t="s">
        <v>5</v>
      </c>
      <c r="P136" s="37" t="s">
        <v>158</v>
      </c>
      <c r="R136" t="b">
        <f>IF('plan de palette'!$B$7="",TRUE,'plan de palette'!$B$7=Tableau1[Dimensions étui ext (Lxlxh)])</f>
        <v>1</v>
      </c>
      <c r="S136" t="b">
        <f>IF('plan de palette'!$B$8="",TRUE,'plan de palette'!$B$8=Tableau1[Nb de fioles])</f>
        <v>1</v>
      </c>
      <c r="T136" t="b">
        <f>IF('plan de palette'!$B$9="",TRUE,'plan de palette'!$B$9=Tableau1[Boites / caisse])</f>
        <v>1</v>
      </c>
      <c r="U136" t="b">
        <f>IF('plan de palette'!$E$7="",TRUE,'plan de palette'!$E$7=Tableau1[Boites / palette])</f>
        <v>1</v>
      </c>
      <c r="V136" t="b">
        <f>IF('plan de palette'!$E$8="",TRUE,'plan de palette'!$E$8=Tableau1[Type de palette])</f>
        <v>1</v>
      </c>
      <c r="W136" t="b">
        <f>IF('plan de palette'!$E$9="",TRUE,'plan de palette'!$E$9=Tableau1[N° Plan])</f>
        <v>1</v>
      </c>
      <c r="X136" t="b">
        <f>IF(Tableau1[[#This Row],[Actif/inactif]]="actif",TRUE,FALSE)</f>
        <v>1</v>
      </c>
      <c r="Y136" t="b">
        <f t="shared" si="2"/>
        <v>1</v>
      </c>
      <c r="Z136">
        <f>IF(Y136,ROWS($R$2:AB136),"")</f>
        <v>135</v>
      </c>
      <c r="AA136">
        <f>IFERROR(SMALL($Z$3:$Z$178,ROWS($R$2:AB136)),"")</f>
        <v>136</v>
      </c>
    </row>
    <row r="137" spans="1:27" x14ac:dyDescent="0.25">
      <c r="A137" s="28">
        <v>307</v>
      </c>
      <c r="B137" s="4" t="s">
        <v>0</v>
      </c>
      <c r="C137" s="4" t="s">
        <v>33</v>
      </c>
      <c r="D137" s="4">
        <v>5</v>
      </c>
      <c r="E137" s="4" t="s">
        <v>68</v>
      </c>
      <c r="F137" s="4">
        <v>1</v>
      </c>
      <c r="G137" s="4" t="s">
        <v>146</v>
      </c>
      <c r="H137" s="4">
        <v>180</v>
      </c>
      <c r="I137" s="4">
        <v>14</v>
      </c>
      <c r="J137" s="4">
        <v>126</v>
      </c>
      <c r="K137" s="2">
        <v>22680</v>
      </c>
      <c r="L137" s="4" t="s">
        <v>2</v>
      </c>
      <c r="M137" s="4" t="s">
        <v>3</v>
      </c>
      <c r="N137" s="4" t="s">
        <v>4</v>
      </c>
      <c r="O137" s="1" t="s">
        <v>5</v>
      </c>
      <c r="P137" s="37" t="s">
        <v>158</v>
      </c>
      <c r="R137" t="b">
        <f>IF('plan de palette'!$B$7="",TRUE,'plan de palette'!$B$7=Tableau1[Dimensions étui ext (Lxlxh)])</f>
        <v>1</v>
      </c>
      <c r="S137" t="b">
        <f>IF('plan de palette'!$B$8="",TRUE,'plan de palette'!$B$8=Tableau1[Nb de fioles])</f>
        <v>1</v>
      </c>
      <c r="T137" t="b">
        <f>IF('plan de palette'!$B$9="",TRUE,'plan de palette'!$B$9=Tableau1[Boites / caisse])</f>
        <v>1</v>
      </c>
      <c r="U137" t="b">
        <f>IF('plan de palette'!$E$7="",TRUE,'plan de palette'!$E$7=Tableau1[Boites / palette])</f>
        <v>1</v>
      </c>
      <c r="V137" t="b">
        <f>IF('plan de palette'!$E$8="",TRUE,'plan de palette'!$E$8=Tableau1[Type de palette])</f>
        <v>1</v>
      </c>
      <c r="W137" t="b">
        <f>IF('plan de palette'!$E$9="",TRUE,'plan de palette'!$E$9=Tableau1[N° Plan])</f>
        <v>1</v>
      </c>
      <c r="X137" t="b">
        <f>IF(Tableau1[[#This Row],[Actif/inactif]]="actif",TRUE,FALSE)</f>
        <v>1</v>
      </c>
      <c r="Y137" t="b">
        <f t="shared" si="2"/>
        <v>1</v>
      </c>
      <c r="Z137">
        <f>IF(Y137,ROWS($R$2:AB137),"")</f>
        <v>136</v>
      </c>
      <c r="AA137">
        <f>IFERROR(SMALL($Z$3:$Z$178,ROWS($R$2:AB137)),"")</f>
        <v>137</v>
      </c>
    </row>
    <row r="138" spans="1:27" x14ac:dyDescent="0.25">
      <c r="A138" s="28">
        <v>309</v>
      </c>
      <c r="B138" s="4" t="s">
        <v>16</v>
      </c>
      <c r="C138" s="4" t="s">
        <v>14</v>
      </c>
      <c r="D138" s="4">
        <v>10</v>
      </c>
      <c r="E138" s="4" t="s">
        <v>75</v>
      </c>
      <c r="F138" s="4">
        <v>1</v>
      </c>
      <c r="G138" s="4" t="s">
        <v>146</v>
      </c>
      <c r="H138" s="4">
        <v>196</v>
      </c>
      <c r="I138" s="4">
        <v>5</v>
      </c>
      <c r="J138" s="4">
        <v>30</v>
      </c>
      <c r="K138" s="2">
        <v>5880</v>
      </c>
      <c r="L138" s="4" t="s">
        <v>8</v>
      </c>
      <c r="M138" s="4" t="s">
        <v>3</v>
      </c>
      <c r="N138" s="4" t="s">
        <v>4</v>
      </c>
      <c r="O138" s="1" t="s">
        <v>5</v>
      </c>
      <c r="P138" s="37" t="s">
        <v>158</v>
      </c>
      <c r="R138" t="b">
        <f>IF('plan de palette'!$B$7="",TRUE,'plan de palette'!$B$7=Tableau1[Dimensions étui ext (Lxlxh)])</f>
        <v>1</v>
      </c>
      <c r="S138" t="b">
        <f>IF('plan de palette'!$B$8="",TRUE,'plan de palette'!$B$8=Tableau1[Nb de fioles])</f>
        <v>1</v>
      </c>
      <c r="T138" t="b">
        <f>IF('plan de palette'!$B$9="",TRUE,'plan de palette'!$B$9=Tableau1[Boites / caisse])</f>
        <v>1</v>
      </c>
      <c r="U138" t="b">
        <f>IF('plan de palette'!$E$7="",TRUE,'plan de palette'!$E$7=Tableau1[Boites / palette])</f>
        <v>1</v>
      </c>
      <c r="V138" t="b">
        <f>IF('plan de palette'!$E$8="",TRUE,'plan de palette'!$E$8=Tableau1[Type de palette])</f>
        <v>1</v>
      </c>
      <c r="W138" t="b">
        <f>IF('plan de palette'!$E$9="",TRUE,'plan de palette'!$E$9=Tableau1[N° Plan])</f>
        <v>1</v>
      </c>
      <c r="X138" t="b">
        <f>IF(Tableau1[[#This Row],[Actif/inactif]]="actif",TRUE,FALSE)</f>
        <v>1</v>
      </c>
      <c r="Y138" t="b">
        <f t="shared" si="2"/>
        <v>1</v>
      </c>
      <c r="Z138">
        <f>IF(Y138,ROWS($R$2:AB138),"")</f>
        <v>137</v>
      </c>
      <c r="AA138">
        <f>IFERROR(SMALL($Z$3:$Z$178,ROWS($R$2:AB138)),"")</f>
        <v>138</v>
      </c>
    </row>
    <row r="139" spans="1:27" x14ac:dyDescent="0.25">
      <c r="A139" s="28">
        <v>310</v>
      </c>
      <c r="B139" s="4" t="s">
        <v>16</v>
      </c>
      <c r="C139" s="4" t="s">
        <v>14</v>
      </c>
      <c r="D139" s="4">
        <v>10</v>
      </c>
      <c r="E139" s="4" t="s">
        <v>77</v>
      </c>
      <c r="F139" s="4">
        <v>1</v>
      </c>
      <c r="G139" s="4" t="s">
        <v>146</v>
      </c>
      <c r="H139" s="4">
        <v>196</v>
      </c>
      <c r="I139" s="4">
        <v>5</v>
      </c>
      <c r="J139" s="4">
        <v>30</v>
      </c>
      <c r="K139" s="2">
        <v>5880</v>
      </c>
      <c r="L139" s="4" t="s">
        <v>8</v>
      </c>
      <c r="M139" s="4" t="s">
        <v>3</v>
      </c>
      <c r="N139" s="4" t="s">
        <v>4</v>
      </c>
      <c r="O139" s="1" t="s">
        <v>5</v>
      </c>
      <c r="P139" s="37" t="s">
        <v>158</v>
      </c>
      <c r="R139" t="b">
        <f>IF('plan de palette'!$B$7="",TRUE,'plan de palette'!$B$7=Tableau1[Dimensions étui ext (Lxlxh)])</f>
        <v>1</v>
      </c>
      <c r="S139" t="b">
        <f>IF('plan de palette'!$B$8="",TRUE,'plan de palette'!$B$8=Tableau1[Nb de fioles])</f>
        <v>1</v>
      </c>
      <c r="T139" t="b">
        <f>IF('plan de palette'!$B$9="",TRUE,'plan de palette'!$B$9=Tableau1[Boites / caisse])</f>
        <v>1</v>
      </c>
      <c r="U139" t="b">
        <f>IF('plan de palette'!$E$7="",TRUE,'plan de palette'!$E$7=Tableau1[Boites / palette])</f>
        <v>1</v>
      </c>
      <c r="V139" t="b">
        <f>IF('plan de palette'!$E$8="",TRUE,'plan de palette'!$E$8=Tableau1[Type de palette])</f>
        <v>1</v>
      </c>
      <c r="W139" t="b">
        <f>IF('plan de palette'!$E$9="",TRUE,'plan de palette'!$E$9=Tableau1[N° Plan])</f>
        <v>1</v>
      </c>
      <c r="X139" t="b">
        <f>IF(Tableau1[[#This Row],[Actif/inactif]]="actif",TRUE,FALSE)</f>
        <v>1</v>
      </c>
      <c r="Y139" t="b">
        <f t="shared" si="2"/>
        <v>1</v>
      </c>
      <c r="Z139">
        <f>IF(Y139,ROWS($R$2:AB139),"")</f>
        <v>138</v>
      </c>
      <c r="AA139">
        <f>IFERROR(SMALL($Z$3:$Z$178,ROWS($R$2:AB139)),"")</f>
        <v>139</v>
      </c>
    </row>
    <row r="140" spans="1:27" x14ac:dyDescent="0.25">
      <c r="A140" s="28">
        <v>311</v>
      </c>
      <c r="B140" s="4" t="s">
        <v>11</v>
      </c>
      <c r="C140" s="4" t="s">
        <v>21</v>
      </c>
      <c r="D140" s="4">
        <v>72</v>
      </c>
      <c r="E140" s="4" t="s">
        <v>77</v>
      </c>
      <c r="F140" s="4">
        <v>12</v>
      </c>
      <c r="G140" s="4" t="s">
        <v>127</v>
      </c>
      <c r="H140" s="4">
        <v>12</v>
      </c>
      <c r="I140" s="4">
        <v>5</v>
      </c>
      <c r="J140" s="4">
        <v>45</v>
      </c>
      <c r="K140" s="2">
        <v>540</v>
      </c>
      <c r="L140" s="4" t="s">
        <v>2</v>
      </c>
      <c r="M140" s="4" t="s">
        <v>3</v>
      </c>
      <c r="N140" s="4" t="s">
        <v>4</v>
      </c>
      <c r="O140" s="1" t="s">
        <v>5</v>
      </c>
      <c r="P140" s="37" t="s">
        <v>158</v>
      </c>
      <c r="R140" t="b">
        <f>IF('plan de palette'!$B$7="",TRUE,'plan de palette'!$B$7=Tableau1[Dimensions étui ext (Lxlxh)])</f>
        <v>1</v>
      </c>
      <c r="S140" t="b">
        <f>IF('plan de palette'!$B$8="",TRUE,'plan de palette'!$B$8=Tableau1[Nb de fioles])</f>
        <v>1</v>
      </c>
      <c r="T140" t="b">
        <f>IF('plan de palette'!$B$9="",TRUE,'plan de palette'!$B$9=Tableau1[Boites / caisse])</f>
        <v>1</v>
      </c>
      <c r="U140" t="b">
        <f>IF('plan de palette'!$E$7="",TRUE,'plan de palette'!$E$7=Tableau1[Boites / palette])</f>
        <v>1</v>
      </c>
      <c r="V140" t="b">
        <f>IF('plan de palette'!$E$8="",TRUE,'plan de palette'!$E$8=Tableau1[Type de palette])</f>
        <v>1</v>
      </c>
      <c r="W140" t="b">
        <f>IF('plan de palette'!$E$9="",TRUE,'plan de palette'!$E$9=Tableau1[N° Plan])</f>
        <v>1</v>
      </c>
      <c r="X140" t="b">
        <f>IF(Tableau1[[#This Row],[Actif/inactif]]="actif",TRUE,FALSE)</f>
        <v>1</v>
      </c>
      <c r="Y140" t="b">
        <f t="shared" si="2"/>
        <v>1</v>
      </c>
      <c r="Z140">
        <f>IF(Y140,ROWS($R$2:AB140),"")</f>
        <v>139</v>
      </c>
      <c r="AA140">
        <f>IFERROR(SMALL($Z$3:$Z$178,ROWS($R$2:AB140)),"")</f>
        <v>140</v>
      </c>
    </row>
    <row r="141" spans="1:27" x14ac:dyDescent="0.25">
      <c r="A141" s="28">
        <v>312</v>
      </c>
      <c r="B141" s="4" t="s">
        <v>17</v>
      </c>
      <c r="C141" s="4" t="s">
        <v>1</v>
      </c>
      <c r="D141" s="4">
        <v>20</v>
      </c>
      <c r="E141" s="4" t="s">
        <v>75</v>
      </c>
      <c r="F141" s="4">
        <v>4</v>
      </c>
      <c r="G141" s="4" t="s">
        <v>121</v>
      </c>
      <c r="H141" s="4">
        <v>32</v>
      </c>
      <c r="I141" s="4">
        <v>4</v>
      </c>
      <c r="J141" s="4">
        <v>44</v>
      </c>
      <c r="K141" s="2">
        <v>1408</v>
      </c>
      <c r="L141" s="4" t="s">
        <v>8</v>
      </c>
      <c r="M141" s="4" t="s">
        <v>3</v>
      </c>
      <c r="N141" s="4" t="s">
        <v>4</v>
      </c>
      <c r="O141" s="1" t="s">
        <v>5</v>
      </c>
      <c r="P141" s="37" t="s">
        <v>158</v>
      </c>
      <c r="R141" t="b">
        <f>IF('plan de palette'!$B$7="",TRUE,'plan de palette'!$B$7=Tableau1[Dimensions étui ext (Lxlxh)])</f>
        <v>1</v>
      </c>
      <c r="S141" t="b">
        <f>IF('plan de palette'!$B$8="",TRUE,'plan de palette'!$B$8=Tableau1[Nb de fioles])</f>
        <v>1</v>
      </c>
      <c r="T141" t="b">
        <f>IF('plan de palette'!$B$9="",TRUE,'plan de palette'!$B$9=Tableau1[Boites / caisse])</f>
        <v>1</v>
      </c>
      <c r="U141" t="b">
        <f>IF('plan de palette'!$E$7="",TRUE,'plan de palette'!$E$7=Tableau1[Boites / palette])</f>
        <v>1</v>
      </c>
      <c r="V141" t="b">
        <f>IF('plan de palette'!$E$8="",TRUE,'plan de palette'!$E$8=Tableau1[Type de palette])</f>
        <v>1</v>
      </c>
      <c r="W141" t="b">
        <f>IF('plan de palette'!$E$9="",TRUE,'plan de palette'!$E$9=Tableau1[N° Plan])</f>
        <v>1</v>
      </c>
      <c r="X141" t="b">
        <f>IF(Tableau1[[#This Row],[Actif/inactif]]="actif",TRUE,FALSE)</f>
        <v>1</v>
      </c>
      <c r="Y141" t="b">
        <f t="shared" si="2"/>
        <v>1</v>
      </c>
      <c r="Z141">
        <f>IF(Y141,ROWS($R$2:AB141),"")</f>
        <v>140</v>
      </c>
      <c r="AA141">
        <f>IFERROR(SMALL($Z$3:$Z$178,ROWS($R$2:AB141)),"")</f>
        <v>141</v>
      </c>
    </row>
    <row r="142" spans="1:27" x14ac:dyDescent="0.25">
      <c r="A142" s="28">
        <v>313</v>
      </c>
      <c r="B142" s="4" t="s">
        <v>28</v>
      </c>
      <c r="C142" s="4" t="s">
        <v>40</v>
      </c>
      <c r="D142" s="4">
        <v>10</v>
      </c>
      <c r="E142" s="4" t="s">
        <v>77</v>
      </c>
      <c r="F142" s="4">
        <v>1</v>
      </c>
      <c r="G142" s="4" t="s">
        <v>146</v>
      </c>
      <c r="H142" s="4">
        <v>168</v>
      </c>
      <c r="I142" s="4">
        <v>7</v>
      </c>
      <c r="J142" s="4">
        <v>42</v>
      </c>
      <c r="K142" s="2">
        <v>7056</v>
      </c>
      <c r="L142" s="4" t="s">
        <v>2</v>
      </c>
      <c r="M142" s="4" t="s">
        <v>3</v>
      </c>
      <c r="N142" s="4" t="s">
        <v>4</v>
      </c>
      <c r="O142" s="1" t="s">
        <v>5</v>
      </c>
      <c r="P142" s="37" t="s">
        <v>158</v>
      </c>
      <c r="R142" t="b">
        <f>IF('plan de palette'!$B$7="",TRUE,'plan de palette'!$B$7=Tableau1[Dimensions étui ext (Lxlxh)])</f>
        <v>1</v>
      </c>
      <c r="S142" t="b">
        <f>IF('plan de palette'!$B$8="",TRUE,'plan de palette'!$B$8=Tableau1[Nb de fioles])</f>
        <v>1</v>
      </c>
      <c r="T142" t="b">
        <f>IF('plan de palette'!$B$9="",TRUE,'plan de palette'!$B$9=Tableau1[Boites / caisse])</f>
        <v>1</v>
      </c>
      <c r="U142" t="b">
        <f>IF('plan de palette'!$E$7="",TRUE,'plan de palette'!$E$7=Tableau1[Boites / palette])</f>
        <v>1</v>
      </c>
      <c r="V142" t="b">
        <f>IF('plan de palette'!$E$8="",TRUE,'plan de palette'!$E$8=Tableau1[Type de palette])</f>
        <v>1</v>
      </c>
      <c r="W142" t="b">
        <f>IF('plan de palette'!$E$9="",TRUE,'plan de palette'!$E$9=Tableau1[N° Plan])</f>
        <v>1</v>
      </c>
      <c r="X142" t="b">
        <f>IF(Tableau1[[#This Row],[Actif/inactif]]="actif",TRUE,FALSE)</f>
        <v>1</v>
      </c>
      <c r="Y142" t="b">
        <f t="shared" si="2"/>
        <v>1</v>
      </c>
      <c r="Z142">
        <f>IF(Y142,ROWS($R$2:AB142),"")</f>
        <v>141</v>
      </c>
      <c r="AA142">
        <f>IFERROR(SMALL($Z$3:$Z$178,ROWS($R$2:AB142)),"")</f>
        <v>142</v>
      </c>
    </row>
    <row r="143" spans="1:27" x14ac:dyDescent="0.25">
      <c r="A143" s="28">
        <v>314</v>
      </c>
      <c r="B143" s="4" t="s">
        <v>28</v>
      </c>
      <c r="C143" s="4" t="s">
        <v>40</v>
      </c>
      <c r="D143" s="4">
        <v>10</v>
      </c>
      <c r="E143" s="4" t="s">
        <v>82</v>
      </c>
      <c r="F143" s="4">
        <v>1</v>
      </c>
      <c r="G143" s="4" t="s">
        <v>146</v>
      </c>
      <c r="H143" s="4">
        <v>126</v>
      </c>
      <c r="I143" s="4">
        <v>7</v>
      </c>
      <c r="J143" s="4">
        <v>42</v>
      </c>
      <c r="K143" s="2">
        <v>5292</v>
      </c>
      <c r="L143" s="4" t="s">
        <v>2</v>
      </c>
      <c r="M143" s="4" t="s">
        <v>3</v>
      </c>
      <c r="N143" s="4" t="s">
        <v>9</v>
      </c>
      <c r="O143" s="1" t="s">
        <v>5</v>
      </c>
      <c r="P143" s="37" t="s">
        <v>158</v>
      </c>
      <c r="R143" t="b">
        <f>IF('plan de palette'!$B$7="",TRUE,'plan de palette'!$B$7=Tableau1[Dimensions étui ext (Lxlxh)])</f>
        <v>1</v>
      </c>
      <c r="S143" t="b">
        <f>IF('plan de palette'!$B$8="",TRUE,'plan de palette'!$B$8=Tableau1[Nb de fioles])</f>
        <v>1</v>
      </c>
      <c r="T143" t="b">
        <f>IF('plan de palette'!$B$9="",TRUE,'plan de palette'!$B$9=Tableau1[Boites / caisse])</f>
        <v>1</v>
      </c>
      <c r="U143" t="b">
        <f>IF('plan de palette'!$E$7="",TRUE,'plan de palette'!$E$7=Tableau1[Boites / palette])</f>
        <v>1</v>
      </c>
      <c r="V143" t="b">
        <f>IF('plan de palette'!$E$8="",TRUE,'plan de palette'!$E$8=Tableau1[Type de palette])</f>
        <v>1</v>
      </c>
      <c r="W143" t="b">
        <f>IF('plan de palette'!$E$9="",TRUE,'plan de palette'!$E$9=Tableau1[N° Plan])</f>
        <v>1</v>
      </c>
      <c r="X143" t="b">
        <f>IF(Tableau1[[#This Row],[Actif/inactif]]="actif",TRUE,FALSE)</f>
        <v>1</v>
      </c>
      <c r="Y143" t="b">
        <f t="shared" si="2"/>
        <v>1</v>
      </c>
      <c r="Z143">
        <f>IF(Y143,ROWS($R$2:AB143),"")</f>
        <v>142</v>
      </c>
      <c r="AA143">
        <f>IFERROR(SMALL($Z$3:$Z$178,ROWS($R$2:AB143)),"")</f>
        <v>143</v>
      </c>
    </row>
    <row r="144" spans="1:27" x14ac:dyDescent="0.25">
      <c r="A144" s="28">
        <v>315</v>
      </c>
      <c r="B144" s="4" t="s">
        <v>11</v>
      </c>
      <c r="C144" s="4" t="s">
        <v>21</v>
      </c>
      <c r="D144" s="4">
        <v>18</v>
      </c>
      <c r="E144" s="4" t="s">
        <v>109</v>
      </c>
      <c r="F144" s="4">
        <v>3</v>
      </c>
      <c r="G144" s="4" t="s">
        <v>100</v>
      </c>
      <c r="H144" s="4">
        <v>40</v>
      </c>
      <c r="I144" s="4">
        <v>5</v>
      </c>
      <c r="J144" s="4">
        <v>45</v>
      </c>
      <c r="K144" s="2">
        <v>1800</v>
      </c>
      <c r="L144" s="4" t="s">
        <v>2</v>
      </c>
      <c r="M144" s="4" t="s">
        <v>3</v>
      </c>
      <c r="N144" s="4" t="s">
        <v>4</v>
      </c>
      <c r="O144" s="1" t="s">
        <v>5</v>
      </c>
      <c r="P144" s="37" t="s">
        <v>158</v>
      </c>
      <c r="R144" t="b">
        <f>IF('plan de palette'!$B$7="",TRUE,'plan de palette'!$B$7=Tableau1[Dimensions étui ext (Lxlxh)])</f>
        <v>1</v>
      </c>
      <c r="S144" t="b">
        <f>IF('plan de palette'!$B$8="",TRUE,'plan de palette'!$B$8=Tableau1[Nb de fioles])</f>
        <v>1</v>
      </c>
      <c r="T144" t="b">
        <f>IF('plan de palette'!$B$9="",TRUE,'plan de palette'!$B$9=Tableau1[Boites / caisse])</f>
        <v>1</v>
      </c>
      <c r="U144" t="b">
        <f>IF('plan de palette'!$E$7="",TRUE,'plan de palette'!$E$7=Tableau1[Boites / palette])</f>
        <v>1</v>
      </c>
      <c r="V144" t="b">
        <f>IF('plan de palette'!$E$8="",TRUE,'plan de palette'!$E$8=Tableau1[Type de palette])</f>
        <v>1</v>
      </c>
      <c r="W144" t="b">
        <f>IF('plan de palette'!$E$9="",TRUE,'plan de palette'!$E$9=Tableau1[N° Plan])</f>
        <v>1</v>
      </c>
      <c r="X144" t="b">
        <f>IF(Tableau1[[#This Row],[Actif/inactif]]="actif",TRUE,FALSE)</f>
        <v>1</v>
      </c>
      <c r="Y144" t="b">
        <f t="shared" si="2"/>
        <v>1</v>
      </c>
      <c r="Z144">
        <f>IF(Y144,ROWS($R$2:AB144),"")</f>
        <v>143</v>
      </c>
      <c r="AA144">
        <f>IFERROR(SMALL($Z$3:$Z$178,ROWS($R$2:AB144)),"")</f>
        <v>144</v>
      </c>
    </row>
    <row r="145" spans="1:27" x14ac:dyDescent="0.25">
      <c r="A145" s="28">
        <v>316</v>
      </c>
      <c r="B145" s="4" t="s">
        <v>11</v>
      </c>
      <c r="C145" s="4" t="s">
        <v>21</v>
      </c>
      <c r="D145" s="4">
        <v>72</v>
      </c>
      <c r="E145" s="4" t="s">
        <v>109</v>
      </c>
      <c r="F145" s="4">
        <v>12</v>
      </c>
      <c r="G145" s="4" t="s">
        <v>127</v>
      </c>
      <c r="H145" s="4">
        <v>12</v>
      </c>
      <c r="I145" s="4">
        <v>4</v>
      </c>
      <c r="J145" s="4">
        <v>36</v>
      </c>
      <c r="K145" s="2">
        <v>432</v>
      </c>
      <c r="L145" s="4" t="s">
        <v>2</v>
      </c>
      <c r="M145" s="4" t="s">
        <v>3</v>
      </c>
      <c r="N145" s="4" t="s">
        <v>4</v>
      </c>
      <c r="O145" s="1" t="s">
        <v>5</v>
      </c>
      <c r="P145" s="37" t="s">
        <v>158</v>
      </c>
      <c r="R145" t="b">
        <f>IF('plan de palette'!$B$7="",TRUE,'plan de palette'!$B$7=Tableau1[Dimensions étui ext (Lxlxh)])</f>
        <v>1</v>
      </c>
      <c r="S145" t="b">
        <f>IF('plan de palette'!$B$8="",TRUE,'plan de palette'!$B$8=Tableau1[Nb de fioles])</f>
        <v>1</v>
      </c>
      <c r="T145" t="b">
        <f>IF('plan de palette'!$B$9="",TRUE,'plan de palette'!$B$9=Tableau1[Boites / caisse])</f>
        <v>1</v>
      </c>
      <c r="U145" t="b">
        <f>IF('plan de palette'!$E$7="",TRUE,'plan de palette'!$E$7=Tableau1[Boites / palette])</f>
        <v>1</v>
      </c>
      <c r="V145" t="b">
        <f>IF('plan de palette'!$E$8="",TRUE,'plan de palette'!$E$8=Tableau1[Type de palette])</f>
        <v>1</v>
      </c>
      <c r="W145" t="b">
        <f>IF('plan de palette'!$E$9="",TRUE,'plan de palette'!$E$9=Tableau1[N° Plan])</f>
        <v>1</v>
      </c>
      <c r="X145" t="b">
        <f>IF(Tableau1[[#This Row],[Actif/inactif]]="actif",TRUE,FALSE)</f>
        <v>1</v>
      </c>
      <c r="Y145" t="b">
        <f t="shared" si="2"/>
        <v>1</v>
      </c>
      <c r="Z145">
        <f>IF(Y145,ROWS($R$2:AB145),"")</f>
        <v>144</v>
      </c>
      <c r="AA145">
        <f>IFERROR(SMALL($Z$3:$Z$178,ROWS($R$2:AB145)),"")</f>
        <v>145</v>
      </c>
    </row>
    <row r="146" spans="1:27" x14ac:dyDescent="0.25">
      <c r="A146" s="28">
        <v>317</v>
      </c>
      <c r="B146" s="4" t="s">
        <v>20</v>
      </c>
      <c r="C146" s="4" t="s">
        <v>30</v>
      </c>
      <c r="D146" s="4">
        <v>10</v>
      </c>
      <c r="E146" s="4" t="s">
        <v>64</v>
      </c>
      <c r="F146" s="4">
        <v>1</v>
      </c>
      <c r="G146" s="4" t="s">
        <v>107</v>
      </c>
      <c r="H146" s="4">
        <v>70</v>
      </c>
      <c r="I146" s="4">
        <v>6</v>
      </c>
      <c r="J146" s="4">
        <v>48</v>
      </c>
      <c r="K146" s="2">
        <v>3360</v>
      </c>
      <c r="L146" s="4" t="s">
        <v>8</v>
      </c>
      <c r="M146" s="4" t="s">
        <v>3</v>
      </c>
      <c r="N146" s="4" t="s">
        <v>9</v>
      </c>
      <c r="O146" s="1" t="s">
        <v>5</v>
      </c>
      <c r="P146" s="37" t="s">
        <v>158</v>
      </c>
      <c r="R146" t="b">
        <f>IF('plan de palette'!$B$7="",TRUE,'plan de palette'!$B$7=Tableau1[Dimensions étui ext (Lxlxh)])</f>
        <v>1</v>
      </c>
      <c r="S146" t="b">
        <f>IF('plan de palette'!$B$8="",TRUE,'plan de palette'!$B$8=Tableau1[Nb de fioles])</f>
        <v>1</v>
      </c>
      <c r="T146" t="b">
        <f>IF('plan de palette'!$B$9="",TRUE,'plan de palette'!$B$9=Tableau1[Boites / caisse])</f>
        <v>1</v>
      </c>
      <c r="U146" t="b">
        <f>IF('plan de palette'!$E$7="",TRUE,'plan de palette'!$E$7=Tableau1[Boites / palette])</f>
        <v>1</v>
      </c>
      <c r="V146" t="b">
        <f>IF('plan de palette'!$E$8="",TRUE,'plan de palette'!$E$8=Tableau1[Type de palette])</f>
        <v>1</v>
      </c>
      <c r="W146" t="b">
        <f>IF('plan de palette'!$E$9="",TRUE,'plan de palette'!$E$9=Tableau1[N° Plan])</f>
        <v>1</v>
      </c>
      <c r="X146" t="b">
        <f>IF(Tableau1[[#This Row],[Actif/inactif]]="actif",TRUE,FALSE)</f>
        <v>1</v>
      </c>
      <c r="Y146" t="b">
        <f t="shared" si="2"/>
        <v>1</v>
      </c>
      <c r="Z146">
        <f>IF(Y146,ROWS($R$2:AB146),"")</f>
        <v>145</v>
      </c>
      <c r="AA146">
        <f>IFERROR(SMALL($Z$3:$Z$178,ROWS($R$2:AB146)),"")</f>
        <v>146</v>
      </c>
    </row>
    <row r="147" spans="1:27" x14ac:dyDescent="0.25">
      <c r="A147" s="28">
        <v>320</v>
      </c>
      <c r="B147" s="4" t="s">
        <v>24</v>
      </c>
      <c r="C147" s="4" t="s">
        <v>41</v>
      </c>
      <c r="D147" s="4">
        <v>40</v>
      </c>
      <c r="E147" s="4" t="s">
        <v>82</v>
      </c>
      <c r="F147" s="4">
        <v>4</v>
      </c>
      <c r="G147" s="4" t="s">
        <v>89</v>
      </c>
      <c r="H147" s="4">
        <v>12</v>
      </c>
      <c r="I147" s="4">
        <v>7</v>
      </c>
      <c r="J147" s="4">
        <v>105</v>
      </c>
      <c r="K147" s="2">
        <v>1260</v>
      </c>
      <c r="L147" s="4" t="s">
        <v>8</v>
      </c>
      <c r="M147" s="4" t="s">
        <v>3</v>
      </c>
      <c r="N147" s="4" t="s">
        <v>9</v>
      </c>
      <c r="O147" s="1" t="s">
        <v>5</v>
      </c>
      <c r="P147" s="37" t="s">
        <v>158</v>
      </c>
      <c r="R147" t="b">
        <f>IF('plan de palette'!$B$7="",TRUE,'plan de palette'!$B$7=Tableau1[Dimensions étui ext (Lxlxh)])</f>
        <v>1</v>
      </c>
      <c r="S147" t="b">
        <f>IF('plan de palette'!$B$8="",TRUE,'plan de palette'!$B$8=Tableau1[Nb de fioles])</f>
        <v>1</v>
      </c>
      <c r="T147" t="b">
        <f>IF('plan de palette'!$B$9="",TRUE,'plan de palette'!$B$9=Tableau1[Boites / caisse])</f>
        <v>1</v>
      </c>
      <c r="U147" t="b">
        <f>IF('plan de palette'!$E$7="",TRUE,'plan de palette'!$E$7=Tableau1[Boites / palette])</f>
        <v>1</v>
      </c>
      <c r="V147" t="b">
        <f>IF('plan de palette'!$E$8="",TRUE,'plan de palette'!$E$8=Tableau1[Type de palette])</f>
        <v>1</v>
      </c>
      <c r="W147" t="b">
        <f>IF('plan de palette'!$E$9="",TRUE,'plan de palette'!$E$9=Tableau1[N° Plan])</f>
        <v>1</v>
      </c>
      <c r="X147" t="b">
        <f>IF(Tableau1[[#This Row],[Actif/inactif]]="actif",TRUE,FALSE)</f>
        <v>1</v>
      </c>
      <c r="Y147" t="b">
        <f t="shared" si="2"/>
        <v>1</v>
      </c>
      <c r="Z147">
        <f>IF(Y147,ROWS($R$2:AB147),"")</f>
        <v>146</v>
      </c>
      <c r="AA147">
        <f>IFERROR(SMALL($Z$3:$Z$178,ROWS($R$2:AB147)),"")</f>
        <v>147</v>
      </c>
    </row>
    <row r="148" spans="1:27" x14ac:dyDescent="0.25">
      <c r="A148" s="28">
        <v>322</v>
      </c>
      <c r="B148" s="4" t="s">
        <v>20</v>
      </c>
      <c r="C148" s="4" t="s">
        <v>30</v>
      </c>
      <c r="D148" s="4">
        <v>20</v>
      </c>
      <c r="E148" s="4" t="s">
        <v>64</v>
      </c>
      <c r="F148" s="4">
        <v>2</v>
      </c>
      <c r="G148" s="4" t="s">
        <v>99</v>
      </c>
      <c r="H148" s="4">
        <v>55</v>
      </c>
      <c r="I148" s="4">
        <v>5</v>
      </c>
      <c r="J148" s="4">
        <v>40</v>
      </c>
      <c r="K148" s="2">
        <v>2200</v>
      </c>
      <c r="L148" s="4" t="s">
        <v>8</v>
      </c>
      <c r="M148" s="4" t="s">
        <v>3</v>
      </c>
      <c r="N148" s="4" t="s">
        <v>4</v>
      </c>
      <c r="O148" s="1" t="s">
        <v>5</v>
      </c>
      <c r="P148" s="37" t="s">
        <v>158</v>
      </c>
      <c r="R148" t="b">
        <f>IF('plan de palette'!$B$7="",TRUE,'plan de palette'!$B$7=Tableau1[Dimensions étui ext (Lxlxh)])</f>
        <v>1</v>
      </c>
      <c r="S148" t="b">
        <f>IF('plan de palette'!$B$8="",TRUE,'plan de palette'!$B$8=Tableau1[Nb de fioles])</f>
        <v>1</v>
      </c>
      <c r="T148" t="b">
        <f>IF('plan de palette'!$B$9="",TRUE,'plan de palette'!$B$9=Tableau1[Boites / caisse])</f>
        <v>1</v>
      </c>
      <c r="U148" t="b">
        <f>IF('plan de palette'!$E$7="",TRUE,'plan de palette'!$E$7=Tableau1[Boites / palette])</f>
        <v>1</v>
      </c>
      <c r="V148" t="b">
        <f>IF('plan de palette'!$E$8="",TRUE,'plan de palette'!$E$8=Tableau1[Type de palette])</f>
        <v>1</v>
      </c>
      <c r="W148" t="b">
        <f>IF('plan de palette'!$E$9="",TRUE,'plan de palette'!$E$9=Tableau1[N° Plan])</f>
        <v>1</v>
      </c>
      <c r="X148" t="b">
        <f>IF(Tableau1[[#This Row],[Actif/inactif]]="actif",TRUE,FALSE)</f>
        <v>1</v>
      </c>
      <c r="Y148" t="b">
        <f t="shared" si="2"/>
        <v>1</v>
      </c>
      <c r="Z148">
        <f>IF(Y148,ROWS($R$2:AB148),"")</f>
        <v>147</v>
      </c>
      <c r="AA148">
        <f>IFERROR(SMALL($Z$3:$Z$178,ROWS($R$2:AB148)),"")</f>
        <v>148</v>
      </c>
    </row>
    <row r="149" spans="1:27" x14ac:dyDescent="0.25">
      <c r="A149" s="28">
        <v>324</v>
      </c>
      <c r="B149" s="4" t="s">
        <v>28</v>
      </c>
      <c r="C149" s="4" t="s">
        <v>42</v>
      </c>
      <c r="D149" s="4">
        <v>60</v>
      </c>
      <c r="E149" s="4" t="s">
        <v>77</v>
      </c>
      <c r="F149" s="4">
        <v>6</v>
      </c>
      <c r="G149" s="4" t="s">
        <v>128</v>
      </c>
      <c r="H149" s="4">
        <v>24</v>
      </c>
      <c r="I149" s="4">
        <v>3</v>
      </c>
      <c r="J149" s="4">
        <v>36</v>
      </c>
      <c r="K149" s="2">
        <v>864</v>
      </c>
      <c r="L149" s="4" t="s">
        <v>2</v>
      </c>
      <c r="M149" s="4" t="s">
        <v>3</v>
      </c>
      <c r="N149" s="4" t="s">
        <v>9</v>
      </c>
      <c r="O149" s="1" t="s">
        <v>5</v>
      </c>
      <c r="P149" s="37" t="s">
        <v>158</v>
      </c>
      <c r="R149" t="b">
        <f>IF('plan de palette'!$B$7="",TRUE,'plan de palette'!$B$7=Tableau1[Dimensions étui ext (Lxlxh)])</f>
        <v>1</v>
      </c>
      <c r="S149" t="b">
        <f>IF('plan de palette'!$B$8="",TRUE,'plan de palette'!$B$8=Tableau1[Nb de fioles])</f>
        <v>1</v>
      </c>
      <c r="T149" t="b">
        <f>IF('plan de palette'!$B$9="",TRUE,'plan de palette'!$B$9=Tableau1[Boites / caisse])</f>
        <v>1</v>
      </c>
      <c r="U149" t="b">
        <f>IF('plan de palette'!$E$7="",TRUE,'plan de palette'!$E$7=Tableau1[Boites / palette])</f>
        <v>1</v>
      </c>
      <c r="V149" t="b">
        <f>IF('plan de palette'!$E$8="",TRUE,'plan de palette'!$E$8=Tableau1[Type de palette])</f>
        <v>1</v>
      </c>
      <c r="W149" t="b">
        <f>IF('plan de palette'!$E$9="",TRUE,'plan de palette'!$E$9=Tableau1[N° Plan])</f>
        <v>1</v>
      </c>
      <c r="X149" t="b">
        <f>IF(Tableau1[[#This Row],[Actif/inactif]]="actif",TRUE,FALSE)</f>
        <v>1</v>
      </c>
      <c r="Y149" t="b">
        <f t="shared" si="2"/>
        <v>1</v>
      </c>
      <c r="Z149">
        <f>IF(Y149,ROWS($R$2:AB149),"")</f>
        <v>148</v>
      </c>
      <c r="AA149">
        <f>IFERROR(SMALL($Z$3:$Z$178,ROWS($R$2:AB149)),"")</f>
        <v>149</v>
      </c>
    </row>
    <row r="150" spans="1:27" x14ac:dyDescent="0.25">
      <c r="A150" s="28">
        <v>325</v>
      </c>
      <c r="B150" s="4" t="s">
        <v>28</v>
      </c>
      <c r="C150" s="4" t="s">
        <v>42</v>
      </c>
      <c r="D150" s="4">
        <v>60</v>
      </c>
      <c r="E150" s="4" t="s">
        <v>77</v>
      </c>
      <c r="F150" s="4">
        <v>12</v>
      </c>
      <c r="G150" s="4" t="s">
        <v>128</v>
      </c>
      <c r="H150" s="4">
        <v>12</v>
      </c>
      <c r="I150" s="4">
        <v>3</v>
      </c>
      <c r="J150" s="4">
        <v>36</v>
      </c>
      <c r="K150" s="2">
        <v>432</v>
      </c>
      <c r="L150" s="4" t="s">
        <v>2</v>
      </c>
      <c r="M150" s="4" t="s">
        <v>3</v>
      </c>
      <c r="N150" s="4" t="s">
        <v>9</v>
      </c>
      <c r="O150" s="1" t="s">
        <v>5</v>
      </c>
      <c r="P150" s="37" t="s">
        <v>158</v>
      </c>
      <c r="R150" t="b">
        <f>IF('plan de palette'!$B$7="",TRUE,'plan de palette'!$B$7=Tableau1[Dimensions étui ext (Lxlxh)])</f>
        <v>1</v>
      </c>
      <c r="S150" t="b">
        <f>IF('plan de palette'!$B$8="",TRUE,'plan de palette'!$B$8=Tableau1[Nb de fioles])</f>
        <v>1</v>
      </c>
      <c r="T150" t="b">
        <f>IF('plan de palette'!$B$9="",TRUE,'plan de palette'!$B$9=Tableau1[Boites / caisse])</f>
        <v>1</v>
      </c>
      <c r="U150" t="b">
        <f>IF('plan de palette'!$E$7="",TRUE,'plan de palette'!$E$7=Tableau1[Boites / palette])</f>
        <v>1</v>
      </c>
      <c r="V150" t="b">
        <f>IF('plan de palette'!$E$8="",TRUE,'plan de palette'!$E$8=Tableau1[Type de palette])</f>
        <v>1</v>
      </c>
      <c r="W150" t="b">
        <f>IF('plan de palette'!$E$9="",TRUE,'plan de palette'!$E$9=Tableau1[N° Plan])</f>
        <v>1</v>
      </c>
      <c r="X150" t="b">
        <f>IF(Tableau1[[#This Row],[Actif/inactif]]="actif",TRUE,FALSE)</f>
        <v>1</v>
      </c>
      <c r="Y150" t="b">
        <f t="shared" si="2"/>
        <v>1</v>
      </c>
      <c r="Z150">
        <f>IF(Y150,ROWS($R$2:AB150),"")</f>
        <v>149</v>
      </c>
      <c r="AA150">
        <f>IFERROR(SMALL($Z$3:$Z$178,ROWS($R$2:AB150)),"")</f>
        <v>150</v>
      </c>
    </row>
    <row r="151" spans="1:27" x14ac:dyDescent="0.25">
      <c r="A151" s="28">
        <v>326</v>
      </c>
      <c r="B151" s="4" t="s">
        <v>28</v>
      </c>
      <c r="C151" s="4" t="s">
        <v>40</v>
      </c>
      <c r="D151" s="4">
        <v>5</v>
      </c>
      <c r="E151" s="4" t="s">
        <v>77</v>
      </c>
      <c r="F151" s="4">
        <v>1</v>
      </c>
      <c r="G151" s="4" t="s">
        <v>146</v>
      </c>
      <c r="H151" s="4">
        <v>360</v>
      </c>
      <c r="I151" s="4">
        <v>7</v>
      </c>
      <c r="J151" s="4">
        <v>42</v>
      </c>
      <c r="K151" s="2">
        <v>15120</v>
      </c>
      <c r="L151" s="4" t="s">
        <v>2</v>
      </c>
      <c r="M151" s="4" t="s">
        <v>3</v>
      </c>
      <c r="N151" s="4" t="s">
        <v>9</v>
      </c>
      <c r="O151" s="1" t="s">
        <v>5</v>
      </c>
      <c r="P151" s="37" t="s">
        <v>158</v>
      </c>
      <c r="R151" t="b">
        <f>IF('plan de palette'!$B$7="",TRUE,'plan de palette'!$B$7=Tableau1[Dimensions étui ext (Lxlxh)])</f>
        <v>1</v>
      </c>
      <c r="S151" t="b">
        <f>IF('plan de palette'!$B$8="",TRUE,'plan de palette'!$B$8=Tableau1[Nb de fioles])</f>
        <v>1</v>
      </c>
      <c r="T151" t="b">
        <f>IF('plan de palette'!$B$9="",TRUE,'plan de palette'!$B$9=Tableau1[Boites / caisse])</f>
        <v>1</v>
      </c>
      <c r="U151" t="b">
        <f>IF('plan de palette'!$E$7="",TRUE,'plan de palette'!$E$7=Tableau1[Boites / palette])</f>
        <v>1</v>
      </c>
      <c r="V151" t="b">
        <f>IF('plan de palette'!$E$8="",TRUE,'plan de palette'!$E$8=Tableau1[Type de palette])</f>
        <v>1</v>
      </c>
      <c r="W151" t="b">
        <f>IF('plan de palette'!$E$9="",TRUE,'plan de palette'!$E$9=Tableau1[N° Plan])</f>
        <v>1</v>
      </c>
      <c r="X151" t="b">
        <f>IF(Tableau1[[#This Row],[Actif/inactif]]="actif",TRUE,FALSE)</f>
        <v>1</v>
      </c>
      <c r="Y151" t="b">
        <f t="shared" si="2"/>
        <v>1</v>
      </c>
      <c r="Z151">
        <f>IF(Y151,ROWS($R$2:AB151),"")</f>
        <v>150</v>
      </c>
      <c r="AA151">
        <f>IFERROR(SMALL($Z$3:$Z$178,ROWS($R$2:AB151)),"")</f>
        <v>151</v>
      </c>
    </row>
    <row r="152" spans="1:27" x14ac:dyDescent="0.25">
      <c r="A152" s="28">
        <v>327</v>
      </c>
      <c r="B152" s="4" t="s">
        <v>20</v>
      </c>
      <c r="C152" s="4" t="s">
        <v>30</v>
      </c>
      <c r="D152" s="4">
        <v>30</v>
      </c>
      <c r="E152" s="4" t="s">
        <v>68</v>
      </c>
      <c r="F152" s="4">
        <v>3</v>
      </c>
      <c r="G152" s="4" t="s">
        <v>129</v>
      </c>
      <c r="H152" s="4">
        <v>45</v>
      </c>
      <c r="I152" s="4">
        <v>6</v>
      </c>
      <c r="J152" s="4">
        <v>48</v>
      </c>
      <c r="K152" s="2">
        <v>2160</v>
      </c>
      <c r="L152" s="4" t="s">
        <v>8</v>
      </c>
      <c r="M152" s="4" t="s">
        <v>3</v>
      </c>
      <c r="N152" s="4" t="s">
        <v>4</v>
      </c>
      <c r="O152" s="1" t="s">
        <v>5</v>
      </c>
      <c r="P152" s="37" t="s">
        <v>158</v>
      </c>
      <c r="R152" t="b">
        <f>IF('plan de palette'!$B$7="",TRUE,'plan de palette'!$B$7=Tableau1[Dimensions étui ext (Lxlxh)])</f>
        <v>1</v>
      </c>
      <c r="S152" t="b">
        <f>IF('plan de palette'!$B$8="",TRUE,'plan de palette'!$B$8=Tableau1[Nb de fioles])</f>
        <v>1</v>
      </c>
      <c r="T152" t="b">
        <f>IF('plan de palette'!$B$9="",TRUE,'plan de palette'!$B$9=Tableau1[Boites / caisse])</f>
        <v>1</v>
      </c>
      <c r="U152" t="b">
        <f>IF('plan de palette'!$E$7="",TRUE,'plan de palette'!$E$7=Tableau1[Boites / palette])</f>
        <v>1</v>
      </c>
      <c r="V152" t="b">
        <f>IF('plan de palette'!$E$8="",TRUE,'plan de palette'!$E$8=Tableau1[Type de palette])</f>
        <v>1</v>
      </c>
      <c r="W152" t="b">
        <f>IF('plan de palette'!$E$9="",TRUE,'plan de palette'!$E$9=Tableau1[N° Plan])</f>
        <v>1</v>
      </c>
      <c r="X152" t="b">
        <f>IF(Tableau1[[#This Row],[Actif/inactif]]="actif",TRUE,FALSE)</f>
        <v>1</v>
      </c>
      <c r="Y152" t="b">
        <f t="shared" si="2"/>
        <v>1</v>
      </c>
      <c r="Z152">
        <f>IF(Y152,ROWS($R$2:AB152),"")</f>
        <v>151</v>
      </c>
      <c r="AA152">
        <f>IFERROR(SMALL($Z$3:$Z$178,ROWS($R$2:AB152)),"")</f>
        <v>152</v>
      </c>
    </row>
    <row r="153" spans="1:27" x14ac:dyDescent="0.25">
      <c r="A153" s="28">
        <v>328</v>
      </c>
      <c r="B153" s="4" t="s">
        <v>20</v>
      </c>
      <c r="C153" s="4" t="s">
        <v>30</v>
      </c>
      <c r="D153" s="4">
        <v>40</v>
      </c>
      <c r="E153" s="4" t="s">
        <v>64</v>
      </c>
      <c r="F153" s="4">
        <v>4</v>
      </c>
      <c r="G153" s="4" t="s">
        <v>130</v>
      </c>
      <c r="H153" s="4">
        <v>35</v>
      </c>
      <c r="I153" s="4">
        <v>5</v>
      </c>
      <c r="J153" s="4">
        <v>40</v>
      </c>
      <c r="K153" s="2">
        <v>1400</v>
      </c>
      <c r="L153" s="4" t="s">
        <v>8</v>
      </c>
      <c r="M153" s="4" t="s">
        <v>3</v>
      </c>
      <c r="N153" s="4" t="s">
        <v>4</v>
      </c>
      <c r="O153" s="1" t="s">
        <v>5</v>
      </c>
      <c r="P153" s="37" t="s">
        <v>158</v>
      </c>
      <c r="R153" t="b">
        <f>IF('plan de palette'!$B$7="",TRUE,'plan de palette'!$B$7=Tableau1[Dimensions étui ext (Lxlxh)])</f>
        <v>1</v>
      </c>
      <c r="S153" t="b">
        <f>IF('plan de palette'!$B$8="",TRUE,'plan de palette'!$B$8=Tableau1[Nb de fioles])</f>
        <v>1</v>
      </c>
      <c r="T153" t="b">
        <f>IF('plan de palette'!$B$9="",TRUE,'plan de palette'!$B$9=Tableau1[Boites / caisse])</f>
        <v>1</v>
      </c>
      <c r="U153" t="b">
        <f>IF('plan de palette'!$E$7="",TRUE,'plan de palette'!$E$7=Tableau1[Boites / palette])</f>
        <v>1</v>
      </c>
      <c r="V153" t="b">
        <f>IF('plan de palette'!$E$8="",TRUE,'plan de palette'!$E$8=Tableau1[Type de palette])</f>
        <v>1</v>
      </c>
      <c r="W153" t="b">
        <f>IF('plan de palette'!$E$9="",TRUE,'plan de palette'!$E$9=Tableau1[N° Plan])</f>
        <v>1</v>
      </c>
      <c r="X153" t="b">
        <f>IF(Tableau1[[#This Row],[Actif/inactif]]="actif",TRUE,FALSE)</f>
        <v>1</v>
      </c>
      <c r="Y153" t="b">
        <f t="shared" si="2"/>
        <v>1</v>
      </c>
      <c r="Z153">
        <f>IF(Y153,ROWS($R$2:AB153),"")</f>
        <v>152</v>
      </c>
      <c r="AA153">
        <f>IFERROR(SMALL($Z$3:$Z$178,ROWS($R$2:AB153)),"")</f>
        <v>153</v>
      </c>
    </row>
    <row r="154" spans="1:27" x14ac:dyDescent="0.25">
      <c r="A154" s="28">
        <v>329</v>
      </c>
      <c r="B154" s="4" t="s">
        <v>20</v>
      </c>
      <c r="C154" s="4" t="s">
        <v>14</v>
      </c>
      <c r="D154" s="4">
        <v>200</v>
      </c>
      <c r="E154" s="4" t="s">
        <v>64</v>
      </c>
      <c r="F154" s="4">
        <v>20</v>
      </c>
      <c r="G154" s="4" t="s">
        <v>130</v>
      </c>
      <c r="H154" s="4">
        <v>8</v>
      </c>
      <c r="I154" s="4">
        <v>4</v>
      </c>
      <c r="J154" s="4">
        <v>24</v>
      </c>
      <c r="K154" s="2">
        <v>192</v>
      </c>
      <c r="L154" s="4" t="s">
        <v>2</v>
      </c>
      <c r="M154" s="4" t="s">
        <v>3</v>
      </c>
      <c r="N154" s="4" t="s">
        <v>4</v>
      </c>
      <c r="O154" s="1" t="s">
        <v>5</v>
      </c>
      <c r="P154" s="37" t="s">
        <v>158</v>
      </c>
      <c r="R154" t="b">
        <f>IF('plan de palette'!$B$7="",TRUE,'plan de palette'!$B$7=Tableau1[Dimensions étui ext (Lxlxh)])</f>
        <v>1</v>
      </c>
      <c r="S154" t="b">
        <f>IF('plan de palette'!$B$8="",TRUE,'plan de palette'!$B$8=Tableau1[Nb de fioles])</f>
        <v>1</v>
      </c>
      <c r="T154" t="b">
        <f>IF('plan de palette'!$B$9="",TRUE,'plan de palette'!$B$9=Tableau1[Boites / caisse])</f>
        <v>1</v>
      </c>
      <c r="U154" t="b">
        <f>IF('plan de palette'!$E$7="",TRUE,'plan de palette'!$E$7=Tableau1[Boites / palette])</f>
        <v>1</v>
      </c>
      <c r="V154" t="b">
        <f>IF('plan de palette'!$E$8="",TRUE,'plan de palette'!$E$8=Tableau1[Type de palette])</f>
        <v>1</v>
      </c>
      <c r="W154" t="b">
        <f>IF('plan de palette'!$E$9="",TRUE,'plan de palette'!$E$9=Tableau1[N° Plan])</f>
        <v>1</v>
      </c>
      <c r="X154" t="b">
        <f>IF(Tableau1[[#This Row],[Actif/inactif]]="actif",TRUE,FALSE)</f>
        <v>1</v>
      </c>
      <c r="Y154" t="b">
        <f t="shared" si="2"/>
        <v>1</v>
      </c>
      <c r="Z154">
        <f>IF(Y154,ROWS($R$2:AB154),"")</f>
        <v>153</v>
      </c>
      <c r="AA154">
        <f>IFERROR(SMALL($Z$3:$Z$178,ROWS($R$2:AB154)),"")</f>
        <v>154</v>
      </c>
    </row>
    <row r="155" spans="1:27" x14ac:dyDescent="0.25">
      <c r="A155" s="28">
        <v>331</v>
      </c>
      <c r="B155" s="4" t="s">
        <v>28</v>
      </c>
      <c r="C155" s="4" t="s">
        <v>26</v>
      </c>
      <c r="D155" s="4">
        <v>20</v>
      </c>
      <c r="E155" s="4" t="s">
        <v>77</v>
      </c>
      <c r="F155" s="4">
        <v>2</v>
      </c>
      <c r="G155" s="4" t="s">
        <v>78</v>
      </c>
      <c r="H155" s="4">
        <v>56</v>
      </c>
      <c r="I155" s="4">
        <v>3</v>
      </c>
      <c r="J155" s="4">
        <v>45</v>
      </c>
      <c r="K155" s="2">
        <v>2520</v>
      </c>
      <c r="L155" s="4" t="s">
        <v>2</v>
      </c>
      <c r="M155" s="4" t="s">
        <v>3</v>
      </c>
      <c r="N155" s="4" t="s">
        <v>9</v>
      </c>
      <c r="O155" s="1" t="s">
        <v>5</v>
      </c>
      <c r="P155" s="37" t="s">
        <v>158</v>
      </c>
      <c r="R155" t="b">
        <f>IF('plan de palette'!$B$7="",TRUE,'plan de palette'!$B$7=Tableau1[Dimensions étui ext (Lxlxh)])</f>
        <v>1</v>
      </c>
      <c r="S155" t="b">
        <f>IF('plan de palette'!$B$8="",TRUE,'plan de palette'!$B$8=Tableau1[Nb de fioles])</f>
        <v>1</v>
      </c>
      <c r="T155" t="b">
        <f>IF('plan de palette'!$B$9="",TRUE,'plan de palette'!$B$9=Tableau1[Boites / caisse])</f>
        <v>1</v>
      </c>
      <c r="U155" t="b">
        <f>IF('plan de palette'!$E$7="",TRUE,'plan de palette'!$E$7=Tableau1[Boites / palette])</f>
        <v>1</v>
      </c>
      <c r="V155" t="b">
        <f>IF('plan de palette'!$E$8="",TRUE,'plan de palette'!$E$8=Tableau1[Type de palette])</f>
        <v>1</v>
      </c>
      <c r="W155" t="b">
        <f>IF('plan de palette'!$E$9="",TRUE,'plan de palette'!$E$9=Tableau1[N° Plan])</f>
        <v>1</v>
      </c>
      <c r="X155" t="b">
        <f>IF(Tableau1[[#This Row],[Actif/inactif]]="actif",TRUE,FALSE)</f>
        <v>1</v>
      </c>
      <c r="Y155" t="b">
        <f t="shared" si="2"/>
        <v>1</v>
      </c>
      <c r="Z155">
        <f>IF(Y155,ROWS($R$2:AB155),"")</f>
        <v>154</v>
      </c>
      <c r="AA155">
        <f>IFERROR(SMALL($Z$3:$Z$178,ROWS($R$2:AB155)),"")</f>
        <v>155</v>
      </c>
    </row>
    <row r="156" spans="1:27" x14ac:dyDescent="0.25">
      <c r="A156" s="28">
        <v>332</v>
      </c>
      <c r="B156" s="4" t="s">
        <v>24</v>
      </c>
      <c r="C156" s="4" t="s">
        <v>25</v>
      </c>
      <c r="D156" s="4">
        <v>20</v>
      </c>
      <c r="E156" s="4" t="s">
        <v>82</v>
      </c>
      <c r="F156" s="4">
        <v>2</v>
      </c>
      <c r="G156" s="4" t="s">
        <v>90</v>
      </c>
      <c r="H156" s="4">
        <v>21</v>
      </c>
      <c r="I156" s="4">
        <v>6</v>
      </c>
      <c r="J156" s="4">
        <v>90</v>
      </c>
      <c r="K156" s="2">
        <v>1890</v>
      </c>
      <c r="L156" s="4" t="s">
        <v>2</v>
      </c>
      <c r="M156" s="4" t="s">
        <v>3</v>
      </c>
      <c r="N156" s="4" t="s">
        <v>4</v>
      </c>
      <c r="O156" s="1" t="s">
        <v>5</v>
      </c>
      <c r="P156" s="37" t="s">
        <v>158</v>
      </c>
      <c r="R156" t="b">
        <f>IF('plan de palette'!$B$7="",TRUE,'plan de palette'!$B$7=Tableau1[Dimensions étui ext (Lxlxh)])</f>
        <v>1</v>
      </c>
      <c r="S156" t="b">
        <f>IF('plan de palette'!$B$8="",TRUE,'plan de palette'!$B$8=Tableau1[Nb de fioles])</f>
        <v>1</v>
      </c>
      <c r="T156" t="b">
        <f>IF('plan de palette'!$B$9="",TRUE,'plan de palette'!$B$9=Tableau1[Boites / caisse])</f>
        <v>1</v>
      </c>
      <c r="U156" t="b">
        <f>IF('plan de palette'!$E$7="",TRUE,'plan de palette'!$E$7=Tableau1[Boites / palette])</f>
        <v>1</v>
      </c>
      <c r="V156" t="b">
        <f>IF('plan de palette'!$E$8="",TRUE,'plan de palette'!$E$8=Tableau1[Type de palette])</f>
        <v>1</v>
      </c>
      <c r="W156" t="b">
        <f>IF('plan de palette'!$E$9="",TRUE,'plan de palette'!$E$9=Tableau1[N° Plan])</f>
        <v>1</v>
      </c>
      <c r="X156" t="b">
        <f>IF(Tableau1[[#This Row],[Actif/inactif]]="actif",TRUE,FALSE)</f>
        <v>1</v>
      </c>
      <c r="Y156" t="b">
        <f t="shared" si="2"/>
        <v>1</v>
      </c>
      <c r="Z156">
        <f>IF(Y156,ROWS($R$2:AB156),"")</f>
        <v>155</v>
      </c>
      <c r="AA156">
        <f>IFERROR(SMALL($Z$3:$Z$178,ROWS($R$2:AB156)),"")</f>
        <v>156</v>
      </c>
    </row>
    <row r="157" spans="1:27" x14ac:dyDescent="0.25">
      <c r="A157" s="28">
        <v>333</v>
      </c>
      <c r="B157" s="4" t="s">
        <v>24</v>
      </c>
      <c r="C157" s="4" t="s">
        <v>25</v>
      </c>
      <c r="D157" s="4">
        <v>10</v>
      </c>
      <c r="E157" s="4" t="s">
        <v>82</v>
      </c>
      <c r="F157" s="4">
        <v>1</v>
      </c>
      <c r="G157" s="4" t="s">
        <v>131</v>
      </c>
      <c r="H157" s="4">
        <v>39</v>
      </c>
      <c r="I157" s="4">
        <v>6</v>
      </c>
      <c r="J157" s="4">
        <v>90</v>
      </c>
      <c r="K157" s="2">
        <v>3510</v>
      </c>
      <c r="L157" s="4" t="s">
        <v>2</v>
      </c>
      <c r="M157" s="4" t="s">
        <v>3</v>
      </c>
      <c r="N157" s="4" t="s">
        <v>4</v>
      </c>
      <c r="O157" s="1" t="s">
        <v>5</v>
      </c>
      <c r="P157" s="37" t="s">
        <v>158</v>
      </c>
      <c r="R157" t="b">
        <f>IF('plan de palette'!$B$7="",TRUE,'plan de palette'!$B$7=Tableau1[Dimensions étui ext (Lxlxh)])</f>
        <v>1</v>
      </c>
      <c r="S157" t="b">
        <f>IF('plan de palette'!$B$8="",TRUE,'plan de palette'!$B$8=Tableau1[Nb de fioles])</f>
        <v>1</v>
      </c>
      <c r="T157" t="b">
        <f>IF('plan de palette'!$B$9="",TRUE,'plan de palette'!$B$9=Tableau1[Boites / caisse])</f>
        <v>1</v>
      </c>
      <c r="U157" t="b">
        <f>IF('plan de palette'!$E$7="",TRUE,'plan de palette'!$E$7=Tableau1[Boites / palette])</f>
        <v>1</v>
      </c>
      <c r="V157" t="b">
        <f>IF('plan de palette'!$E$8="",TRUE,'plan de palette'!$E$8=Tableau1[Type de palette])</f>
        <v>1</v>
      </c>
      <c r="W157" t="b">
        <f>IF('plan de palette'!$E$9="",TRUE,'plan de palette'!$E$9=Tableau1[N° Plan])</f>
        <v>1</v>
      </c>
      <c r="X157" t="b">
        <f>IF(Tableau1[[#This Row],[Actif/inactif]]="actif",TRUE,FALSE)</f>
        <v>1</v>
      </c>
      <c r="Y157" t="b">
        <f t="shared" si="2"/>
        <v>1</v>
      </c>
      <c r="Z157">
        <f>IF(Y157,ROWS($R$2:AB157),"")</f>
        <v>156</v>
      </c>
      <c r="AA157">
        <f>IFERROR(SMALL($Z$3:$Z$178,ROWS($R$2:AB157)),"")</f>
        <v>157</v>
      </c>
    </row>
    <row r="158" spans="1:27" x14ac:dyDescent="0.25">
      <c r="A158" s="28">
        <v>334</v>
      </c>
      <c r="B158" s="4" t="s">
        <v>28</v>
      </c>
      <c r="C158" s="4" t="s">
        <v>26</v>
      </c>
      <c r="D158" s="4">
        <v>20</v>
      </c>
      <c r="E158" s="4" t="s">
        <v>77</v>
      </c>
      <c r="F158" s="4">
        <v>2</v>
      </c>
      <c r="G158" s="4" t="s">
        <v>78</v>
      </c>
      <c r="H158" s="4">
        <v>56</v>
      </c>
      <c r="I158" s="4">
        <v>3</v>
      </c>
      <c r="J158" s="4">
        <v>45</v>
      </c>
      <c r="K158" s="2">
        <v>2520</v>
      </c>
      <c r="L158" s="4" t="s">
        <v>2</v>
      </c>
      <c r="M158" s="4" t="s">
        <v>3</v>
      </c>
      <c r="N158" s="4" t="s">
        <v>4</v>
      </c>
      <c r="O158" s="1" t="s">
        <v>5</v>
      </c>
      <c r="P158" s="37" t="s">
        <v>158</v>
      </c>
      <c r="R158" t="b">
        <f>IF('plan de palette'!$B$7="",TRUE,'plan de palette'!$B$7=Tableau1[Dimensions étui ext (Lxlxh)])</f>
        <v>1</v>
      </c>
      <c r="S158" t="b">
        <f>IF('plan de palette'!$B$8="",TRUE,'plan de palette'!$B$8=Tableau1[Nb de fioles])</f>
        <v>1</v>
      </c>
      <c r="T158" t="b">
        <f>IF('plan de palette'!$B$9="",TRUE,'plan de palette'!$B$9=Tableau1[Boites / caisse])</f>
        <v>1</v>
      </c>
      <c r="U158" t="b">
        <f>IF('plan de palette'!$E$7="",TRUE,'plan de palette'!$E$7=Tableau1[Boites / palette])</f>
        <v>1</v>
      </c>
      <c r="V158" t="b">
        <f>IF('plan de palette'!$E$8="",TRUE,'plan de palette'!$E$8=Tableau1[Type de palette])</f>
        <v>1</v>
      </c>
      <c r="W158" t="b">
        <f>IF('plan de palette'!$E$9="",TRUE,'plan de palette'!$E$9=Tableau1[N° Plan])</f>
        <v>1</v>
      </c>
      <c r="X158" t="b">
        <f>IF(Tableau1[[#This Row],[Actif/inactif]]="actif",TRUE,FALSE)</f>
        <v>1</v>
      </c>
      <c r="Y158" t="b">
        <f t="shared" si="2"/>
        <v>1</v>
      </c>
      <c r="Z158">
        <f>IF(Y158,ROWS($R$2:AB158),"")</f>
        <v>157</v>
      </c>
      <c r="AA158">
        <f>IFERROR(SMALL($Z$3:$Z$178,ROWS($R$2:AB158)),"")</f>
        <v>158</v>
      </c>
    </row>
    <row r="159" spans="1:27" x14ac:dyDescent="0.25">
      <c r="A159" s="28">
        <v>335</v>
      </c>
      <c r="B159" s="4" t="s">
        <v>28</v>
      </c>
      <c r="C159" s="4" t="s">
        <v>26</v>
      </c>
      <c r="D159" s="4">
        <v>30</v>
      </c>
      <c r="E159" s="4" t="s">
        <v>77</v>
      </c>
      <c r="F159" s="4">
        <v>2</v>
      </c>
      <c r="G159" s="4" t="s">
        <v>132</v>
      </c>
      <c r="H159" s="4">
        <v>40</v>
      </c>
      <c r="I159" s="4">
        <v>3</v>
      </c>
      <c r="J159" s="4">
        <v>45</v>
      </c>
      <c r="K159" s="2">
        <v>1800</v>
      </c>
      <c r="L159" s="4" t="s">
        <v>2</v>
      </c>
      <c r="M159" s="4" t="s">
        <v>3</v>
      </c>
      <c r="N159" s="4" t="s">
        <v>4</v>
      </c>
      <c r="O159" s="1" t="s">
        <v>5</v>
      </c>
      <c r="P159" s="37" t="s">
        <v>158</v>
      </c>
      <c r="R159" t="b">
        <f>IF('plan de palette'!$B$7="",TRUE,'plan de palette'!$B$7=Tableau1[Dimensions étui ext (Lxlxh)])</f>
        <v>1</v>
      </c>
      <c r="S159" t="b">
        <f>IF('plan de palette'!$B$8="",TRUE,'plan de palette'!$B$8=Tableau1[Nb de fioles])</f>
        <v>1</v>
      </c>
      <c r="T159" t="b">
        <f>IF('plan de palette'!$B$9="",TRUE,'plan de palette'!$B$9=Tableau1[Boites / caisse])</f>
        <v>1</v>
      </c>
      <c r="U159" t="b">
        <f>IF('plan de palette'!$E$7="",TRUE,'plan de palette'!$E$7=Tableau1[Boites / palette])</f>
        <v>1</v>
      </c>
      <c r="V159" t="b">
        <f>IF('plan de palette'!$E$8="",TRUE,'plan de palette'!$E$8=Tableau1[Type de palette])</f>
        <v>1</v>
      </c>
      <c r="W159" t="b">
        <f>IF('plan de palette'!$E$9="",TRUE,'plan de palette'!$E$9=Tableau1[N° Plan])</f>
        <v>1</v>
      </c>
      <c r="X159" t="b">
        <f>IF(Tableau1[[#This Row],[Actif/inactif]]="actif",TRUE,FALSE)</f>
        <v>1</v>
      </c>
      <c r="Y159" t="b">
        <f t="shared" si="2"/>
        <v>1</v>
      </c>
      <c r="Z159">
        <f>IF(Y159,ROWS($R$2:AB159),"")</f>
        <v>158</v>
      </c>
      <c r="AA159">
        <f>IFERROR(SMALL($Z$3:$Z$178,ROWS($R$2:AB159)),"")</f>
        <v>159</v>
      </c>
    </row>
    <row r="160" spans="1:27" x14ac:dyDescent="0.25">
      <c r="A160" s="28">
        <v>336</v>
      </c>
      <c r="B160" s="4" t="s">
        <v>24</v>
      </c>
      <c r="C160" s="4" t="s">
        <v>26</v>
      </c>
      <c r="D160" s="4">
        <v>60</v>
      </c>
      <c r="E160" s="4" t="s">
        <v>93</v>
      </c>
      <c r="F160" s="4">
        <v>6</v>
      </c>
      <c r="G160" s="4" t="s">
        <v>90</v>
      </c>
      <c r="H160" s="4">
        <v>12</v>
      </c>
      <c r="I160" s="4">
        <v>3</v>
      </c>
      <c r="J160" s="4">
        <v>45</v>
      </c>
      <c r="K160" s="2">
        <v>540</v>
      </c>
      <c r="L160" s="4" t="s">
        <v>2</v>
      </c>
      <c r="M160" s="4" t="s">
        <v>3</v>
      </c>
      <c r="N160" s="4" t="s">
        <v>9</v>
      </c>
      <c r="O160" s="1" t="s">
        <v>5</v>
      </c>
      <c r="P160" s="37" t="s">
        <v>158</v>
      </c>
      <c r="R160" t="b">
        <f>IF('plan de palette'!$B$7="",TRUE,'plan de palette'!$B$7=Tableau1[Dimensions étui ext (Lxlxh)])</f>
        <v>1</v>
      </c>
      <c r="S160" t="b">
        <f>IF('plan de palette'!$B$8="",TRUE,'plan de palette'!$B$8=Tableau1[Nb de fioles])</f>
        <v>1</v>
      </c>
      <c r="T160" t="b">
        <f>IF('plan de palette'!$B$9="",TRUE,'plan de palette'!$B$9=Tableau1[Boites / caisse])</f>
        <v>1</v>
      </c>
      <c r="U160" t="b">
        <f>IF('plan de palette'!$E$7="",TRUE,'plan de palette'!$E$7=Tableau1[Boites / palette])</f>
        <v>1</v>
      </c>
      <c r="V160" t="b">
        <f>IF('plan de palette'!$E$8="",TRUE,'plan de palette'!$E$8=Tableau1[Type de palette])</f>
        <v>1</v>
      </c>
      <c r="W160" t="b">
        <f>IF('plan de palette'!$E$9="",TRUE,'plan de palette'!$E$9=Tableau1[N° Plan])</f>
        <v>1</v>
      </c>
      <c r="X160" t="b">
        <f>IF(Tableau1[[#This Row],[Actif/inactif]]="actif",TRUE,FALSE)</f>
        <v>1</v>
      </c>
      <c r="Y160" t="b">
        <f t="shared" si="2"/>
        <v>1</v>
      </c>
      <c r="Z160">
        <f>IF(Y160,ROWS($R$2:AB160),"")</f>
        <v>159</v>
      </c>
      <c r="AA160">
        <f>IFERROR(SMALL($Z$3:$Z$178,ROWS($R$2:AB160)),"")</f>
        <v>160</v>
      </c>
    </row>
    <row r="161" spans="1:27" x14ac:dyDescent="0.25">
      <c r="A161" s="28">
        <v>337</v>
      </c>
      <c r="B161" s="4" t="s">
        <v>43</v>
      </c>
      <c r="C161" s="4" t="s">
        <v>12</v>
      </c>
      <c r="D161" s="4">
        <v>16</v>
      </c>
      <c r="E161" s="4" t="s">
        <v>133</v>
      </c>
      <c r="F161" s="4">
        <v>2</v>
      </c>
      <c r="G161" s="4" t="s">
        <v>134</v>
      </c>
      <c r="H161" s="4">
        <v>28</v>
      </c>
      <c r="I161" s="4">
        <v>6</v>
      </c>
      <c r="J161" s="4">
        <v>30</v>
      </c>
      <c r="K161" s="2">
        <v>840</v>
      </c>
      <c r="L161" s="4" t="s">
        <v>2</v>
      </c>
      <c r="M161" s="4" t="s">
        <v>3</v>
      </c>
      <c r="N161" s="4" t="s">
        <v>4</v>
      </c>
      <c r="O161" s="1" t="s">
        <v>5</v>
      </c>
      <c r="P161" s="37" t="s">
        <v>158</v>
      </c>
      <c r="R161" t="b">
        <f>IF('plan de palette'!$B$7="",TRUE,'plan de palette'!$B$7=Tableau1[Dimensions étui ext (Lxlxh)])</f>
        <v>1</v>
      </c>
      <c r="S161" t="b">
        <f>IF('plan de palette'!$B$8="",TRUE,'plan de palette'!$B$8=Tableau1[Nb de fioles])</f>
        <v>1</v>
      </c>
      <c r="T161" t="b">
        <f>IF('plan de palette'!$B$9="",TRUE,'plan de palette'!$B$9=Tableau1[Boites / caisse])</f>
        <v>1</v>
      </c>
      <c r="U161" t="b">
        <f>IF('plan de palette'!$E$7="",TRUE,'plan de palette'!$E$7=Tableau1[Boites / palette])</f>
        <v>1</v>
      </c>
      <c r="V161" t="b">
        <f>IF('plan de palette'!$E$8="",TRUE,'plan de palette'!$E$8=Tableau1[Type de palette])</f>
        <v>1</v>
      </c>
      <c r="W161" t="b">
        <f>IF('plan de palette'!$E$9="",TRUE,'plan de palette'!$E$9=Tableau1[N° Plan])</f>
        <v>1</v>
      </c>
      <c r="X161" t="b">
        <f>IF(Tableau1[[#This Row],[Actif/inactif]]="actif",TRUE,FALSE)</f>
        <v>1</v>
      </c>
      <c r="Y161" t="b">
        <f t="shared" si="2"/>
        <v>1</v>
      </c>
      <c r="Z161">
        <f>IF(Y161,ROWS($R$2:AB161),"")</f>
        <v>160</v>
      </c>
      <c r="AA161">
        <f>IFERROR(SMALL($Z$3:$Z$178,ROWS($R$2:AB161)),"")</f>
        <v>161</v>
      </c>
    </row>
    <row r="162" spans="1:27" x14ac:dyDescent="0.25">
      <c r="A162" s="28">
        <v>338</v>
      </c>
      <c r="B162" s="4" t="s">
        <v>43</v>
      </c>
      <c r="C162" s="4" t="s">
        <v>12</v>
      </c>
      <c r="D162" s="4">
        <v>24</v>
      </c>
      <c r="E162" s="4" t="s">
        <v>133</v>
      </c>
      <c r="F162" s="4">
        <v>2</v>
      </c>
      <c r="G162" s="4" t="s">
        <v>135</v>
      </c>
      <c r="H162" s="4">
        <v>20</v>
      </c>
      <c r="I162" s="4">
        <v>6</v>
      </c>
      <c r="J162" s="4">
        <v>30</v>
      </c>
      <c r="K162" s="2">
        <v>600</v>
      </c>
      <c r="L162" s="4" t="s">
        <v>2</v>
      </c>
      <c r="M162" s="4" t="s">
        <v>3</v>
      </c>
      <c r="N162" s="4" t="s">
        <v>4</v>
      </c>
      <c r="O162" s="1" t="s">
        <v>5</v>
      </c>
      <c r="P162" s="37" t="s">
        <v>158</v>
      </c>
      <c r="R162" t="b">
        <f>IF('plan de palette'!$B$7="",TRUE,'plan de palette'!$B$7=Tableau1[Dimensions étui ext (Lxlxh)])</f>
        <v>1</v>
      </c>
      <c r="S162" t="b">
        <f>IF('plan de palette'!$B$8="",TRUE,'plan de palette'!$B$8=Tableau1[Nb de fioles])</f>
        <v>1</v>
      </c>
      <c r="T162" t="b">
        <f>IF('plan de palette'!$B$9="",TRUE,'plan de palette'!$B$9=Tableau1[Boites / caisse])</f>
        <v>1</v>
      </c>
      <c r="U162" t="b">
        <f>IF('plan de palette'!$E$7="",TRUE,'plan de palette'!$E$7=Tableau1[Boites / palette])</f>
        <v>1</v>
      </c>
      <c r="V162" t="b">
        <f>IF('plan de palette'!$E$8="",TRUE,'plan de palette'!$E$8=Tableau1[Type de palette])</f>
        <v>1</v>
      </c>
      <c r="W162" t="b">
        <f>IF('plan de palette'!$E$9="",TRUE,'plan de palette'!$E$9=Tableau1[N° Plan])</f>
        <v>1</v>
      </c>
      <c r="X162" t="b">
        <f>IF(Tableau1[[#This Row],[Actif/inactif]]="actif",TRUE,FALSE)</f>
        <v>1</v>
      </c>
      <c r="Y162" t="b">
        <f t="shared" si="2"/>
        <v>1</v>
      </c>
      <c r="Z162">
        <f>IF(Y162,ROWS($R$2:AB162),"")</f>
        <v>161</v>
      </c>
      <c r="AA162">
        <f>IFERROR(SMALL($Z$3:$Z$178,ROWS($R$2:AB162)),"")</f>
        <v>162</v>
      </c>
    </row>
    <row r="163" spans="1:27" x14ac:dyDescent="0.25">
      <c r="A163" s="28">
        <v>340</v>
      </c>
      <c r="B163" s="4" t="s">
        <v>24</v>
      </c>
      <c r="C163" s="4" t="s">
        <v>44</v>
      </c>
      <c r="D163" s="4">
        <v>40</v>
      </c>
      <c r="E163" s="4" t="s">
        <v>82</v>
      </c>
      <c r="F163" s="4">
        <v>4</v>
      </c>
      <c r="G163" s="4" t="s">
        <v>89</v>
      </c>
      <c r="H163" s="4">
        <v>12</v>
      </c>
      <c r="I163" s="4">
        <v>7</v>
      </c>
      <c r="J163" s="4">
        <v>105</v>
      </c>
      <c r="K163" s="2">
        <v>1260</v>
      </c>
      <c r="L163" s="4" t="s">
        <v>8</v>
      </c>
      <c r="M163" s="4" t="s">
        <v>3</v>
      </c>
      <c r="N163" s="4" t="s">
        <v>9</v>
      </c>
      <c r="O163" s="1" t="s">
        <v>5</v>
      </c>
      <c r="P163" s="37" t="s">
        <v>158</v>
      </c>
      <c r="R163" t="b">
        <f>IF('plan de palette'!$B$7="",TRUE,'plan de palette'!$B$7=Tableau1[Dimensions étui ext (Lxlxh)])</f>
        <v>1</v>
      </c>
      <c r="S163" t="b">
        <f>IF('plan de palette'!$B$8="",TRUE,'plan de palette'!$B$8=Tableau1[Nb de fioles])</f>
        <v>1</v>
      </c>
      <c r="T163" t="b">
        <f>IF('plan de palette'!$B$9="",TRUE,'plan de palette'!$B$9=Tableau1[Boites / caisse])</f>
        <v>1</v>
      </c>
      <c r="U163" t="b">
        <f>IF('plan de palette'!$E$7="",TRUE,'plan de palette'!$E$7=Tableau1[Boites / palette])</f>
        <v>1</v>
      </c>
      <c r="V163" t="b">
        <f>IF('plan de palette'!$E$8="",TRUE,'plan de palette'!$E$8=Tableau1[Type de palette])</f>
        <v>1</v>
      </c>
      <c r="W163" t="b">
        <f>IF('plan de palette'!$E$9="",TRUE,'plan de palette'!$E$9=Tableau1[N° Plan])</f>
        <v>1</v>
      </c>
      <c r="X163" t="b">
        <f>IF(Tableau1[[#This Row],[Actif/inactif]]="actif",TRUE,FALSE)</f>
        <v>1</v>
      </c>
      <c r="Y163" t="b">
        <f t="shared" si="2"/>
        <v>1</v>
      </c>
      <c r="Z163">
        <f>IF(Y163,ROWS($R$2:AB163),"")</f>
        <v>162</v>
      </c>
      <c r="AA163">
        <f>IFERROR(SMALL($Z$3:$Z$178,ROWS($R$2:AB163)),"")</f>
        <v>163</v>
      </c>
    </row>
    <row r="164" spans="1:27" x14ac:dyDescent="0.25">
      <c r="A164" s="28">
        <v>341</v>
      </c>
      <c r="B164" s="4" t="s">
        <v>28</v>
      </c>
      <c r="C164" s="4" t="s">
        <v>42</v>
      </c>
      <c r="D164" s="4">
        <v>60</v>
      </c>
      <c r="E164" s="4" t="s">
        <v>93</v>
      </c>
      <c r="F164" s="4">
        <v>6</v>
      </c>
      <c r="G164" s="4" t="s">
        <v>136</v>
      </c>
      <c r="H164" s="4">
        <v>18</v>
      </c>
      <c r="I164" s="4">
        <v>3</v>
      </c>
      <c r="J164" s="4">
        <v>36</v>
      </c>
      <c r="K164" s="2">
        <v>648</v>
      </c>
      <c r="L164" s="4" t="s">
        <v>2</v>
      </c>
      <c r="M164" s="4" t="s">
        <v>3</v>
      </c>
      <c r="N164" s="4" t="s">
        <v>4</v>
      </c>
      <c r="O164" s="1" t="s">
        <v>5</v>
      </c>
      <c r="P164" s="37" t="s">
        <v>158</v>
      </c>
      <c r="R164" t="b">
        <f>IF('plan de palette'!$B$7="",TRUE,'plan de palette'!$B$7=Tableau1[Dimensions étui ext (Lxlxh)])</f>
        <v>1</v>
      </c>
      <c r="S164" t="b">
        <f>IF('plan de palette'!$B$8="",TRUE,'plan de palette'!$B$8=Tableau1[Nb de fioles])</f>
        <v>1</v>
      </c>
      <c r="T164" t="b">
        <f>IF('plan de palette'!$B$9="",TRUE,'plan de palette'!$B$9=Tableau1[Boites / caisse])</f>
        <v>1</v>
      </c>
      <c r="U164" t="b">
        <f>IF('plan de palette'!$E$7="",TRUE,'plan de palette'!$E$7=Tableau1[Boites / palette])</f>
        <v>1</v>
      </c>
      <c r="V164" t="b">
        <f>IF('plan de palette'!$E$8="",TRUE,'plan de palette'!$E$8=Tableau1[Type de palette])</f>
        <v>1</v>
      </c>
      <c r="W164" t="b">
        <f>IF('plan de palette'!$E$9="",TRUE,'plan de palette'!$E$9=Tableau1[N° Plan])</f>
        <v>1</v>
      </c>
      <c r="X164" t="b">
        <f>IF(Tableau1[[#This Row],[Actif/inactif]]="actif",TRUE,FALSE)</f>
        <v>1</v>
      </c>
      <c r="Y164" t="b">
        <f t="shared" si="2"/>
        <v>1</v>
      </c>
      <c r="Z164">
        <f>IF(Y164,ROWS($R$2:AB164),"")</f>
        <v>163</v>
      </c>
      <c r="AA164">
        <f>IFERROR(SMALL($Z$3:$Z$178,ROWS($R$2:AB164)),"")</f>
        <v>164</v>
      </c>
    </row>
    <row r="165" spans="1:27" x14ac:dyDescent="0.25">
      <c r="A165" s="28">
        <v>342</v>
      </c>
      <c r="B165" s="4" t="s">
        <v>13</v>
      </c>
      <c r="C165" s="4" t="s">
        <v>14</v>
      </c>
      <c r="D165" s="4">
        <v>10</v>
      </c>
      <c r="E165" s="4" t="s">
        <v>73</v>
      </c>
      <c r="F165" s="4">
        <v>1</v>
      </c>
      <c r="G165" s="4" t="s">
        <v>146</v>
      </c>
      <c r="H165" s="4">
        <v>117</v>
      </c>
      <c r="I165" s="4">
        <v>5</v>
      </c>
      <c r="J165" s="4">
        <v>30</v>
      </c>
      <c r="K165" s="2">
        <v>3510</v>
      </c>
      <c r="L165" s="4" t="s">
        <v>8</v>
      </c>
      <c r="M165" s="4" t="s">
        <v>3</v>
      </c>
      <c r="N165" s="4" t="s">
        <v>4</v>
      </c>
      <c r="O165" s="1" t="s">
        <v>5</v>
      </c>
      <c r="P165" s="37" t="s">
        <v>158</v>
      </c>
      <c r="R165" t="b">
        <f>IF('plan de palette'!$B$7="",TRUE,'plan de palette'!$B$7=Tableau1[Dimensions étui ext (Lxlxh)])</f>
        <v>1</v>
      </c>
      <c r="S165" t="b">
        <f>IF('plan de palette'!$B$8="",TRUE,'plan de palette'!$B$8=Tableau1[Nb de fioles])</f>
        <v>1</v>
      </c>
      <c r="T165" t="b">
        <f>IF('plan de palette'!$B$9="",TRUE,'plan de palette'!$B$9=Tableau1[Boites / caisse])</f>
        <v>1</v>
      </c>
      <c r="U165" t="b">
        <f>IF('plan de palette'!$E$7="",TRUE,'plan de palette'!$E$7=Tableau1[Boites / palette])</f>
        <v>1</v>
      </c>
      <c r="V165" t="b">
        <f>IF('plan de palette'!$E$8="",TRUE,'plan de palette'!$E$8=Tableau1[Type de palette])</f>
        <v>1</v>
      </c>
      <c r="W165" t="b">
        <f>IF('plan de palette'!$E$9="",TRUE,'plan de palette'!$E$9=Tableau1[N° Plan])</f>
        <v>1</v>
      </c>
      <c r="X165" t="b">
        <f>IF(Tableau1[[#This Row],[Actif/inactif]]="actif",TRUE,FALSE)</f>
        <v>1</v>
      </c>
      <c r="Y165" t="b">
        <f t="shared" si="2"/>
        <v>1</v>
      </c>
      <c r="Z165">
        <f>IF(Y165,ROWS($R$2:AB165),"")</f>
        <v>164</v>
      </c>
      <c r="AA165">
        <f>IFERROR(SMALL($Z$3:$Z$178,ROWS($R$2:AB165)),"")</f>
        <v>165</v>
      </c>
    </row>
    <row r="166" spans="1:27" x14ac:dyDescent="0.25">
      <c r="A166" s="28">
        <v>343</v>
      </c>
      <c r="B166" s="4" t="s">
        <v>16</v>
      </c>
      <c r="C166" s="4" t="s">
        <v>26</v>
      </c>
      <c r="D166" s="4">
        <v>50</v>
      </c>
      <c r="E166" s="4" t="s">
        <v>77</v>
      </c>
      <c r="F166" s="4">
        <v>5</v>
      </c>
      <c r="G166" s="4" t="s">
        <v>137</v>
      </c>
      <c r="H166" s="4">
        <v>24</v>
      </c>
      <c r="I166" s="4">
        <v>3</v>
      </c>
      <c r="J166" s="4">
        <v>45</v>
      </c>
      <c r="K166" s="2">
        <v>1080</v>
      </c>
      <c r="L166" s="4" t="s">
        <v>2</v>
      </c>
      <c r="M166" s="4" t="s">
        <v>3</v>
      </c>
      <c r="N166" s="4" t="s">
        <v>9</v>
      </c>
      <c r="O166" s="1" t="s">
        <v>5</v>
      </c>
      <c r="P166" s="37" t="s">
        <v>158</v>
      </c>
      <c r="R166" t="b">
        <f>IF('plan de palette'!$B$7="",TRUE,'plan de palette'!$B$7=Tableau1[Dimensions étui ext (Lxlxh)])</f>
        <v>1</v>
      </c>
      <c r="S166" t="b">
        <f>IF('plan de palette'!$B$8="",TRUE,'plan de palette'!$B$8=Tableau1[Nb de fioles])</f>
        <v>1</v>
      </c>
      <c r="T166" t="b">
        <f>IF('plan de palette'!$B$9="",TRUE,'plan de palette'!$B$9=Tableau1[Boites / caisse])</f>
        <v>1</v>
      </c>
      <c r="U166" t="b">
        <f>IF('plan de palette'!$E$7="",TRUE,'plan de palette'!$E$7=Tableau1[Boites / palette])</f>
        <v>1</v>
      </c>
      <c r="V166" t="b">
        <f>IF('plan de palette'!$E$8="",TRUE,'plan de palette'!$E$8=Tableau1[Type de palette])</f>
        <v>1</v>
      </c>
      <c r="W166" t="b">
        <f>IF('plan de palette'!$E$9="",TRUE,'plan de palette'!$E$9=Tableau1[N° Plan])</f>
        <v>1</v>
      </c>
      <c r="X166" t="b">
        <f>IF(Tableau1[[#This Row],[Actif/inactif]]="actif",TRUE,FALSE)</f>
        <v>1</v>
      </c>
      <c r="Y166" t="b">
        <f t="shared" si="2"/>
        <v>1</v>
      </c>
      <c r="Z166">
        <f>IF(Y166,ROWS($R$2:AB166),"")</f>
        <v>165</v>
      </c>
      <c r="AA166">
        <f>IFERROR(SMALL($Z$3:$Z$178,ROWS($R$2:AB166)),"")</f>
        <v>166</v>
      </c>
    </row>
    <row r="167" spans="1:27" x14ac:dyDescent="0.25">
      <c r="A167" s="28">
        <v>344</v>
      </c>
      <c r="B167" s="4" t="s">
        <v>20</v>
      </c>
      <c r="C167" s="4" t="s">
        <v>30</v>
      </c>
      <c r="D167" s="4">
        <v>20</v>
      </c>
      <c r="E167" s="4" t="s">
        <v>126</v>
      </c>
      <c r="F167" s="4">
        <v>2</v>
      </c>
      <c r="G167" s="4" t="s">
        <v>99</v>
      </c>
      <c r="H167" s="4">
        <v>55</v>
      </c>
      <c r="I167" s="4">
        <v>5</v>
      </c>
      <c r="J167" s="4">
        <v>40</v>
      </c>
      <c r="K167" s="2">
        <v>2200</v>
      </c>
      <c r="L167" s="4" t="s">
        <v>8</v>
      </c>
      <c r="M167" s="4" t="s">
        <v>3</v>
      </c>
      <c r="N167" s="4" t="s">
        <v>4</v>
      </c>
      <c r="O167" s="1" t="s">
        <v>5</v>
      </c>
      <c r="P167" s="37" t="s">
        <v>158</v>
      </c>
      <c r="R167" t="b">
        <f>IF('plan de palette'!$B$7="",TRUE,'plan de palette'!$B$7=Tableau1[Dimensions étui ext (Lxlxh)])</f>
        <v>1</v>
      </c>
      <c r="S167" t="b">
        <f>IF('plan de palette'!$B$8="",TRUE,'plan de palette'!$B$8=Tableau1[Nb de fioles])</f>
        <v>1</v>
      </c>
      <c r="T167" t="b">
        <f>IF('plan de palette'!$B$9="",TRUE,'plan de palette'!$B$9=Tableau1[Boites / caisse])</f>
        <v>1</v>
      </c>
      <c r="U167" t="b">
        <f>IF('plan de palette'!$E$7="",TRUE,'plan de palette'!$E$7=Tableau1[Boites / palette])</f>
        <v>1</v>
      </c>
      <c r="V167" t="b">
        <f>IF('plan de palette'!$E$8="",TRUE,'plan de palette'!$E$8=Tableau1[Type de palette])</f>
        <v>1</v>
      </c>
      <c r="W167" t="b">
        <f>IF('plan de palette'!$E$9="",TRUE,'plan de palette'!$E$9=Tableau1[N° Plan])</f>
        <v>1</v>
      </c>
      <c r="X167" t="b">
        <f>IF(Tableau1[[#This Row],[Actif/inactif]]="actif",TRUE,FALSE)</f>
        <v>1</v>
      </c>
      <c r="Y167" t="b">
        <f t="shared" si="2"/>
        <v>1</v>
      </c>
      <c r="Z167">
        <f>IF(Y167,ROWS($R$2:AB167),"")</f>
        <v>166</v>
      </c>
      <c r="AA167">
        <f>IFERROR(SMALL($Z$3:$Z$178,ROWS($R$2:AB167)),"")</f>
        <v>167</v>
      </c>
    </row>
    <row r="168" spans="1:27" x14ac:dyDescent="0.25">
      <c r="A168" s="28">
        <v>345</v>
      </c>
      <c r="B168" s="4" t="s">
        <v>20</v>
      </c>
      <c r="C168" s="4" t="s">
        <v>30</v>
      </c>
      <c r="D168" s="4">
        <v>10</v>
      </c>
      <c r="E168" s="4" t="s">
        <v>138</v>
      </c>
      <c r="F168" s="4">
        <v>1</v>
      </c>
      <c r="G168" s="4" t="s">
        <v>107</v>
      </c>
      <c r="H168" s="4">
        <v>70</v>
      </c>
      <c r="I168" s="4">
        <v>5</v>
      </c>
      <c r="J168" s="4">
        <v>40</v>
      </c>
      <c r="K168" s="2">
        <v>2800</v>
      </c>
      <c r="L168" s="4" t="s">
        <v>8</v>
      </c>
      <c r="M168" s="4" t="s">
        <v>3</v>
      </c>
      <c r="N168" s="4" t="s">
        <v>9</v>
      </c>
      <c r="O168" s="1" t="s">
        <v>5</v>
      </c>
      <c r="P168" s="37" t="s">
        <v>158</v>
      </c>
      <c r="R168" t="b">
        <f>IF('plan de palette'!$B$7="",TRUE,'plan de palette'!$B$7=Tableau1[Dimensions étui ext (Lxlxh)])</f>
        <v>1</v>
      </c>
      <c r="S168" t="b">
        <f>IF('plan de palette'!$B$8="",TRUE,'plan de palette'!$B$8=Tableau1[Nb de fioles])</f>
        <v>1</v>
      </c>
      <c r="T168" t="b">
        <f>IF('plan de palette'!$B$9="",TRUE,'plan de palette'!$B$9=Tableau1[Boites / caisse])</f>
        <v>1</v>
      </c>
      <c r="U168" t="b">
        <f>IF('plan de palette'!$E$7="",TRUE,'plan de palette'!$E$7=Tableau1[Boites / palette])</f>
        <v>1</v>
      </c>
      <c r="V168" t="b">
        <f>IF('plan de palette'!$E$8="",TRUE,'plan de palette'!$E$8=Tableau1[Type de palette])</f>
        <v>1</v>
      </c>
      <c r="W168" t="b">
        <f>IF('plan de palette'!$E$9="",TRUE,'plan de palette'!$E$9=Tableau1[N° Plan])</f>
        <v>1</v>
      </c>
      <c r="X168" t="b">
        <f>IF(Tableau1[[#This Row],[Actif/inactif]]="actif",TRUE,FALSE)</f>
        <v>1</v>
      </c>
      <c r="Y168" t="b">
        <f t="shared" si="2"/>
        <v>1</v>
      </c>
      <c r="Z168">
        <f>IF(Y168,ROWS($R$2:AB168),"")</f>
        <v>167</v>
      </c>
      <c r="AA168">
        <f>IFERROR(SMALL($Z$3:$Z$178,ROWS($R$2:AB168)),"")</f>
        <v>168</v>
      </c>
    </row>
    <row r="169" spans="1:27" x14ac:dyDescent="0.25">
      <c r="A169" s="28">
        <v>346</v>
      </c>
      <c r="B169" s="4" t="s">
        <v>27</v>
      </c>
      <c r="C169" s="4" t="s">
        <v>26</v>
      </c>
      <c r="D169" s="4">
        <v>10</v>
      </c>
      <c r="E169" s="4" t="s">
        <v>139</v>
      </c>
      <c r="F169" s="4">
        <v>1</v>
      </c>
      <c r="G169" s="4" t="s">
        <v>131</v>
      </c>
      <c r="H169" s="4">
        <v>78</v>
      </c>
      <c r="I169" s="4">
        <v>3</v>
      </c>
      <c r="J169" s="4">
        <v>45</v>
      </c>
      <c r="K169" s="2">
        <v>3510</v>
      </c>
      <c r="L169" s="4" t="s">
        <v>2</v>
      </c>
      <c r="M169" s="4" t="s">
        <v>3</v>
      </c>
      <c r="N169" s="4" t="s">
        <v>4</v>
      </c>
      <c r="O169" s="1" t="s">
        <v>5</v>
      </c>
      <c r="P169" s="37" t="s">
        <v>158</v>
      </c>
      <c r="R169" t="b">
        <f>IF('plan de palette'!$B$7="",TRUE,'plan de palette'!$B$7=Tableau1[Dimensions étui ext (Lxlxh)])</f>
        <v>1</v>
      </c>
      <c r="S169" t="b">
        <f>IF('plan de palette'!$B$8="",TRUE,'plan de palette'!$B$8=Tableau1[Nb de fioles])</f>
        <v>1</v>
      </c>
      <c r="T169" t="b">
        <f>IF('plan de palette'!$B$9="",TRUE,'plan de palette'!$B$9=Tableau1[Boites / caisse])</f>
        <v>1</v>
      </c>
      <c r="U169" t="b">
        <f>IF('plan de palette'!$E$7="",TRUE,'plan de palette'!$E$7=Tableau1[Boites / palette])</f>
        <v>1</v>
      </c>
      <c r="V169" t="b">
        <f>IF('plan de palette'!$E$8="",TRUE,'plan de palette'!$E$8=Tableau1[Type de palette])</f>
        <v>1</v>
      </c>
      <c r="W169" t="b">
        <f>IF('plan de palette'!$E$9="",TRUE,'plan de palette'!$E$9=Tableau1[N° Plan])</f>
        <v>1</v>
      </c>
      <c r="X169" t="b">
        <f>IF(Tableau1[[#This Row],[Actif/inactif]]="actif",TRUE,FALSE)</f>
        <v>1</v>
      </c>
      <c r="Y169" t="b">
        <f t="shared" si="2"/>
        <v>1</v>
      </c>
      <c r="Z169">
        <f>IF(Y169,ROWS($R$2:AB169),"")</f>
        <v>168</v>
      </c>
      <c r="AA169">
        <f>IFERROR(SMALL($Z$3:$Z$178,ROWS($R$2:AB169)),"")</f>
        <v>169</v>
      </c>
    </row>
    <row r="170" spans="1:27" x14ac:dyDescent="0.25">
      <c r="A170" s="28">
        <v>353</v>
      </c>
      <c r="B170" s="4" t="s">
        <v>13</v>
      </c>
      <c r="C170" s="4" t="s">
        <v>14</v>
      </c>
      <c r="D170" s="4">
        <v>60</v>
      </c>
      <c r="E170" s="4" t="s">
        <v>140</v>
      </c>
      <c r="F170" s="4">
        <v>6</v>
      </c>
      <c r="G170" s="4" t="s">
        <v>79</v>
      </c>
      <c r="H170" s="4">
        <v>18</v>
      </c>
      <c r="I170" s="4">
        <v>4</v>
      </c>
      <c r="J170" s="4">
        <v>18</v>
      </c>
      <c r="K170" s="2">
        <v>324</v>
      </c>
      <c r="L170" s="4" t="s">
        <v>8</v>
      </c>
      <c r="M170" s="4" t="s">
        <v>45</v>
      </c>
      <c r="N170" s="4" t="s">
        <v>9</v>
      </c>
      <c r="O170" s="1" t="s">
        <v>5</v>
      </c>
      <c r="P170" s="37" t="s">
        <v>158</v>
      </c>
      <c r="R170" t="b">
        <f>IF('plan de palette'!$B$7="",TRUE,'plan de palette'!$B$7=Tableau1[Dimensions étui ext (Lxlxh)])</f>
        <v>1</v>
      </c>
      <c r="S170" t="b">
        <f>IF('plan de palette'!$B$8="",TRUE,'plan de palette'!$B$8=Tableau1[Nb de fioles])</f>
        <v>1</v>
      </c>
      <c r="T170" t="b">
        <f>IF('plan de palette'!$B$9="",TRUE,'plan de palette'!$B$9=Tableau1[Boites / caisse])</f>
        <v>1</v>
      </c>
      <c r="U170" t="b">
        <f>IF('plan de palette'!$E$7="",TRUE,'plan de palette'!$E$7=Tableau1[Boites / palette])</f>
        <v>1</v>
      </c>
      <c r="V170" t="b">
        <f>IF('plan de palette'!$E$8="",TRUE,'plan de palette'!$E$8=Tableau1[Type de palette])</f>
        <v>1</v>
      </c>
      <c r="W170" t="b">
        <f>IF('plan de palette'!$E$9="",TRUE,'plan de palette'!$E$9=Tableau1[N° Plan])</f>
        <v>1</v>
      </c>
      <c r="X170" t="b">
        <f>IF(Tableau1[[#This Row],[Actif/inactif]]="actif",TRUE,FALSE)</f>
        <v>1</v>
      </c>
      <c r="Y170" t="b">
        <f t="shared" si="2"/>
        <v>1</v>
      </c>
      <c r="Z170">
        <f>IF(Y170,ROWS($R$2:AB170),"")</f>
        <v>169</v>
      </c>
      <c r="AA170">
        <f>IFERROR(SMALL($Z$3:$Z$178,ROWS($R$2:AB170)),"")</f>
        <v>170</v>
      </c>
    </row>
    <row r="171" spans="1:27" x14ac:dyDescent="0.25">
      <c r="A171" s="28">
        <v>355</v>
      </c>
      <c r="B171" s="4" t="s">
        <v>20</v>
      </c>
      <c r="C171" s="4" t="s">
        <v>141</v>
      </c>
      <c r="D171" s="4">
        <v>10</v>
      </c>
      <c r="E171" s="4" t="s">
        <v>64</v>
      </c>
      <c r="F171" s="4">
        <v>1</v>
      </c>
      <c r="G171" s="4" t="s">
        <v>107</v>
      </c>
      <c r="H171" s="4">
        <v>70</v>
      </c>
      <c r="I171" s="4">
        <v>6</v>
      </c>
      <c r="J171" s="4">
        <v>48</v>
      </c>
      <c r="K171" s="2">
        <v>3360</v>
      </c>
      <c r="L171" s="4" t="s">
        <v>8</v>
      </c>
      <c r="M171" s="4" t="s">
        <v>3</v>
      </c>
      <c r="N171" s="4" t="s">
        <v>4</v>
      </c>
      <c r="O171" s="1" t="s">
        <v>5</v>
      </c>
      <c r="P171" s="37" t="s">
        <v>158</v>
      </c>
      <c r="R171" t="b">
        <f>IF('plan de palette'!$B$7="",TRUE,'plan de palette'!$B$7=Tableau1[Dimensions étui ext (Lxlxh)])</f>
        <v>1</v>
      </c>
      <c r="S171" t="b">
        <f>IF('plan de palette'!$B$8="",TRUE,'plan de palette'!$B$8=Tableau1[Nb de fioles])</f>
        <v>1</v>
      </c>
      <c r="T171" t="b">
        <f>IF('plan de palette'!$B$9="",TRUE,'plan de palette'!$B$9=Tableau1[Boites / caisse])</f>
        <v>1</v>
      </c>
      <c r="U171" t="b">
        <f>IF('plan de palette'!$E$7="",TRUE,'plan de palette'!$E$7=Tableau1[Boites / palette])</f>
        <v>1</v>
      </c>
      <c r="V171" t="b">
        <f>IF('plan de palette'!$E$8="",TRUE,'plan de palette'!$E$8=Tableau1[Type de palette])</f>
        <v>1</v>
      </c>
      <c r="W171" t="b">
        <f>IF('plan de palette'!$E$9="",TRUE,'plan de palette'!$E$9=Tableau1[N° Plan])</f>
        <v>1</v>
      </c>
      <c r="X171" t="b">
        <f>IF(Tableau1[[#This Row],[Actif/inactif]]="actif",TRUE,FALSE)</f>
        <v>1</v>
      </c>
      <c r="Y171" t="b">
        <f t="shared" si="2"/>
        <v>1</v>
      </c>
      <c r="Z171">
        <f>IF(Y171,ROWS($R$2:AB171),"")</f>
        <v>170</v>
      </c>
      <c r="AA171">
        <f>IFERROR(SMALL($Z$3:$Z$178,ROWS($R$2:AB171)),"")</f>
        <v>171</v>
      </c>
    </row>
    <row r="172" spans="1:27" x14ac:dyDescent="0.25">
      <c r="A172" s="28">
        <v>356</v>
      </c>
      <c r="B172" s="4" t="s">
        <v>17</v>
      </c>
      <c r="C172" s="4" t="s">
        <v>14</v>
      </c>
      <c r="D172" s="4">
        <v>20</v>
      </c>
      <c r="E172" s="4" t="s">
        <v>77</v>
      </c>
      <c r="F172" s="4">
        <v>2</v>
      </c>
      <c r="G172" s="4" t="s">
        <v>74</v>
      </c>
      <c r="H172" s="4">
        <v>54</v>
      </c>
      <c r="I172" s="4">
        <v>5</v>
      </c>
      <c r="J172" s="4">
        <v>30</v>
      </c>
      <c r="K172" s="2">
        <v>1620</v>
      </c>
      <c r="L172" s="4" t="s">
        <v>8</v>
      </c>
      <c r="M172" s="4" t="s">
        <v>3</v>
      </c>
      <c r="N172" s="4" t="s">
        <v>9</v>
      </c>
      <c r="O172" s="1" t="s">
        <v>5</v>
      </c>
      <c r="P172" s="37" t="s">
        <v>158</v>
      </c>
      <c r="R172" t="b">
        <f>IF('plan de palette'!$B$7="",TRUE,'plan de palette'!$B$7=Tableau1[Dimensions étui ext (Lxlxh)])</f>
        <v>1</v>
      </c>
      <c r="S172" t="b">
        <f>IF('plan de palette'!$B$8="",TRUE,'plan de palette'!$B$8=Tableau1[Nb de fioles])</f>
        <v>1</v>
      </c>
      <c r="T172" t="b">
        <f>IF('plan de palette'!$B$9="",TRUE,'plan de palette'!$B$9=Tableau1[Boites / caisse])</f>
        <v>1</v>
      </c>
      <c r="U172" t="b">
        <f>IF('plan de palette'!$E$7="",TRUE,'plan de palette'!$E$7=Tableau1[Boites / palette])</f>
        <v>1</v>
      </c>
      <c r="V172" t="b">
        <f>IF('plan de palette'!$E$8="",TRUE,'plan de palette'!$E$8=Tableau1[Type de palette])</f>
        <v>1</v>
      </c>
      <c r="W172" t="b">
        <f>IF('plan de palette'!$E$9="",TRUE,'plan de palette'!$E$9=Tableau1[N° Plan])</f>
        <v>1</v>
      </c>
      <c r="X172" t="b">
        <f>IF(Tableau1[[#This Row],[Actif/inactif]]="actif",TRUE,FALSE)</f>
        <v>1</v>
      </c>
      <c r="Y172" t="b">
        <f t="shared" si="2"/>
        <v>1</v>
      </c>
      <c r="Z172">
        <f>IF(Y172,ROWS($R$2:AB172),"")</f>
        <v>171</v>
      </c>
      <c r="AA172">
        <f>IFERROR(SMALL($Z$3:$Z$178,ROWS($R$2:AB172)),"")</f>
        <v>172</v>
      </c>
    </row>
    <row r="173" spans="1:27" x14ac:dyDescent="0.25">
      <c r="A173" s="28">
        <v>357</v>
      </c>
      <c r="B173" s="4" t="s">
        <v>20</v>
      </c>
      <c r="C173" s="4" t="s">
        <v>30</v>
      </c>
      <c r="D173" s="4">
        <v>10</v>
      </c>
      <c r="E173" s="4" t="s">
        <v>126</v>
      </c>
      <c r="F173" s="4">
        <v>1</v>
      </c>
      <c r="G173" s="4" t="s">
        <v>107</v>
      </c>
      <c r="H173" s="4">
        <v>65</v>
      </c>
      <c r="I173" s="4">
        <v>6</v>
      </c>
      <c r="J173" s="4">
        <v>48</v>
      </c>
      <c r="K173" s="2">
        <v>3120</v>
      </c>
      <c r="L173" s="4" t="s">
        <v>8</v>
      </c>
      <c r="M173" s="4" t="s">
        <v>3</v>
      </c>
      <c r="N173" s="4" t="s">
        <v>4</v>
      </c>
      <c r="O173" s="1" t="s">
        <v>5</v>
      </c>
      <c r="P173" s="37" t="s">
        <v>158</v>
      </c>
      <c r="R173" t="b">
        <f>IF('plan de palette'!$B$7="",TRUE,'plan de palette'!$B$7=Tableau1[Dimensions étui ext (Lxlxh)])</f>
        <v>1</v>
      </c>
      <c r="S173" t="b">
        <f>IF('plan de palette'!$B$8="",TRUE,'plan de palette'!$B$8=Tableau1[Nb de fioles])</f>
        <v>1</v>
      </c>
      <c r="T173" t="b">
        <f>IF('plan de palette'!$B$9="",TRUE,'plan de palette'!$B$9=Tableau1[Boites / caisse])</f>
        <v>1</v>
      </c>
      <c r="U173" t="b">
        <f>IF('plan de palette'!$E$7="",TRUE,'plan de palette'!$E$7=Tableau1[Boites / palette])</f>
        <v>1</v>
      </c>
      <c r="V173" t="b">
        <f>IF('plan de palette'!$E$8="",TRUE,'plan de palette'!$E$8=Tableau1[Type de palette])</f>
        <v>1</v>
      </c>
      <c r="W173" t="b">
        <f>IF('plan de palette'!$E$9="",TRUE,'plan de palette'!$E$9=Tableau1[N° Plan])</f>
        <v>1</v>
      </c>
      <c r="X173" t="b">
        <f>IF(Tableau1[[#This Row],[Actif/inactif]]="actif",TRUE,FALSE)</f>
        <v>1</v>
      </c>
      <c r="Y173" t="b">
        <f t="shared" si="2"/>
        <v>1</v>
      </c>
      <c r="Z173">
        <f>IF(Y173,ROWS($R$2:AB173),"")</f>
        <v>172</v>
      </c>
      <c r="AA173">
        <f>IFERROR(SMALL($Z$3:$Z$178,ROWS($R$2:AB173)),"")</f>
        <v>173</v>
      </c>
    </row>
    <row r="174" spans="1:27" x14ac:dyDescent="0.25">
      <c r="A174" s="28">
        <v>358</v>
      </c>
      <c r="B174" s="4" t="s">
        <v>16</v>
      </c>
      <c r="C174" s="4" t="s">
        <v>26</v>
      </c>
      <c r="D174" s="4">
        <v>30</v>
      </c>
      <c r="E174" s="4" t="s">
        <v>77</v>
      </c>
      <c r="F174" s="4">
        <v>3</v>
      </c>
      <c r="G174" s="4" t="s">
        <v>132</v>
      </c>
      <c r="H174" s="4">
        <v>40</v>
      </c>
      <c r="I174" s="4">
        <v>3</v>
      </c>
      <c r="J174" s="4">
        <v>45</v>
      </c>
      <c r="K174" s="2">
        <v>1800</v>
      </c>
      <c r="L174" s="4" t="s">
        <v>2</v>
      </c>
      <c r="M174" s="4" t="s">
        <v>3</v>
      </c>
      <c r="N174" s="4" t="s">
        <v>9</v>
      </c>
      <c r="O174" s="1" t="s">
        <v>5</v>
      </c>
      <c r="P174" s="37" t="s">
        <v>158</v>
      </c>
      <c r="R174" t="b">
        <f>IF('plan de palette'!$B$7="",TRUE,'plan de palette'!$B$7=Tableau1[Dimensions étui ext (Lxlxh)])</f>
        <v>1</v>
      </c>
      <c r="S174" t="b">
        <f>IF('plan de palette'!$B$8="",TRUE,'plan de palette'!$B$8=Tableau1[Nb de fioles])</f>
        <v>1</v>
      </c>
      <c r="T174" t="b">
        <f>IF('plan de palette'!$B$9="",TRUE,'plan de palette'!$B$9=Tableau1[Boites / caisse])</f>
        <v>1</v>
      </c>
      <c r="U174" t="b">
        <f>IF('plan de palette'!$E$7="",TRUE,'plan de palette'!$E$7=Tableau1[Boites / palette])</f>
        <v>1</v>
      </c>
      <c r="V174" t="b">
        <f>IF('plan de palette'!$E$8="",TRUE,'plan de palette'!$E$8=Tableau1[Type de palette])</f>
        <v>1</v>
      </c>
      <c r="W174" t="b">
        <f>IF('plan de palette'!$E$9="",TRUE,'plan de palette'!$E$9=Tableau1[N° Plan])</f>
        <v>1</v>
      </c>
      <c r="X174" t="b">
        <f>IF(Tableau1[[#This Row],[Actif/inactif]]="actif",TRUE,FALSE)</f>
        <v>1</v>
      </c>
      <c r="Y174" t="b">
        <f t="shared" si="2"/>
        <v>1</v>
      </c>
      <c r="Z174">
        <f>IF(Y174,ROWS($R$2:AB174),"")</f>
        <v>173</v>
      </c>
      <c r="AA174">
        <f>IFERROR(SMALL($Z$3:$Z$178,ROWS($R$2:AB174)),"")</f>
        <v>174</v>
      </c>
    </row>
    <row r="175" spans="1:27" x14ac:dyDescent="0.25">
      <c r="A175" s="28">
        <v>359</v>
      </c>
      <c r="B175" s="4" t="s">
        <v>16</v>
      </c>
      <c r="C175" s="4" t="s">
        <v>14</v>
      </c>
      <c r="D175" s="4">
        <v>10</v>
      </c>
      <c r="E175" s="4" t="s">
        <v>77</v>
      </c>
      <c r="F175" s="4">
        <v>1</v>
      </c>
      <c r="G175" s="4" t="s">
        <v>146</v>
      </c>
      <c r="H175" s="4">
        <v>196</v>
      </c>
      <c r="I175" s="4">
        <v>5</v>
      </c>
      <c r="J175" s="4">
        <v>30</v>
      </c>
      <c r="K175" s="2">
        <v>5880</v>
      </c>
      <c r="L175" s="4" t="s">
        <v>8</v>
      </c>
      <c r="M175" s="4" t="s">
        <v>3</v>
      </c>
      <c r="N175" s="4" t="s">
        <v>9</v>
      </c>
      <c r="O175" s="1" t="s">
        <v>5</v>
      </c>
      <c r="P175" s="37" t="s">
        <v>158</v>
      </c>
      <c r="R175" t="b">
        <f>IF('plan de palette'!$B$7="",TRUE,'plan de palette'!$B$7=Tableau1[Dimensions étui ext (Lxlxh)])</f>
        <v>1</v>
      </c>
      <c r="S175" t="b">
        <f>IF('plan de palette'!$B$8="",TRUE,'plan de palette'!$B$8=Tableau1[Nb de fioles])</f>
        <v>1</v>
      </c>
      <c r="T175" t="b">
        <f>IF('plan de palette'!$B$9="",TRUE,'plan de palette'!$B$9=Tableau1[Boites / caisse])</f>
        <v>1</v>
      </c>
      <c r="U175" t="b">
        <f>IF('plan de palette'!$E$7="",TRUE,'plan de palette'!$E$7=Tableau1[Boites / palette])</f>
        <v>1</v>
      </c>
      <c r="V175" t="b">
        <f>IF('plan de palette'!$E$8="",TRUE,'plan de palette'!$E$8=Tableau1[Type de palette])</f>
        <v>1</v>
      </c>
      <c r="W175" t="b">
        <f>IF('plan de palette'!$E$9="",TRUE,'plan de palette'!$E$9=Tableau1[N° Plan])</f>
        <v>1</v>
      </c>
      <c r="X175" t="b">
        <f>IF(Tableau1[[#This Row],[Actif/inactif]]="actif",TRUE,FALSE)</f>
        <v>1</v>
      </c>
      <c r="Y175" t="b">
        <f t="shared" si="2"/>
        <v>1</v>
      </c>
      <c r="Z175">
        <f>IF(Y175,ROWS($R$2:AB175),"")</f>
        <v>174</v>
      </c>
      <c r="AA175">
        <f>IFERROR(SMALL($Z$3:$Z$178,ROWS($R$2:AB175)),"")</f>
        <v>175</v>
      </c>
    </row>
    <row r="176" spans="1:27" x14ac:dyDescent="0.25">
      <c r="A176" s="28">
        <v>361</v>
      </c>
      <c r="B176" s="4" t="s">
        <v>17</v>
      </c>
      <c r="C176" s="4" t="s">
        <v>33</v>
      </c>
      <c r="D176" s="4">
        <v>5</v>
      </c>
      <c r="E176" s="4" t="s">
        <v>75</v>
      </c>
      <c r="F176" s="4">
        <v>1</v>
      </c>
      <c r="G176" s="4" t="s">
        <v>146</v>
      </c>
      <c r="H176" s="4">
        <v>69</v>
      </c>
      <c r="I176" s="4">
        <v>13</v>
      </c>
      <c r="J176" s="4">
        <v>117</v>
      </c>
      <c r="K176" s="2">
        <v>8073</v>
      </c>
      <c r="L176" s="4" t="s">
        <v>8</v>
      </c>
      <c r="M176" s="4" t="s">
        <v>3</v>
      </c>
      <c r="N176" s="4" t="s">
        <v>4</v>
      </c>
      <c r="O176" s="1" t="s">
        <v>5</v>
      </c>
      <c r="P176" s="37" t="s">
        <v>158</v>
      </c>
      <c r="R176" t="b">
        <f>IF('plan de palette'!$B$7="",TRUE,'plan de palette'!$B$7=Tableau1[Dimensions étui ext (Lxlxh)])</f>
        <v>1</v>
      </c>
      <c r="S176" t="b">
        <f>IF('plan de palette'!$B$8="",TRUE,'plan de palette'!$B$8=Tableau1[Nb de fioles])</f>
        <v>1</v>
      </c>
      <c r="T176" t="b">
        <f>IF('plan de palette'!$B$9="",TRUE,'plan de palette'!$B$9=Tableau1[Boites / caisse])</f>
        <v>1</v>
      </c>
      <c r="U176" t="b">
        <f>IF('plan de palette'!$E$7="",TRUE,'plan de palette'!$E$7=Tableau1[Boites / palette])</f>
        <v>1</v>
      </c>
      <c r="V176" t="b">
        <f>IF('plan de palette'!$E$8="",TRUE,'plan de palette'!$E$8=Tableau1[Type de palette])</f>
        <v>1</v>
      </c>
      <c r="W176" t="b">
        <f>IF('plan de palette'!$E$9="",TRUE,'plan de palette'!$E$9=Tableau1[N° Plan])</f>
        <v>1</v>
      </c>
      <c r="X176" t="b">
        <f>IF(Tableau1[[#This Row],[Actif/inactif]]="actif",TRUE,FALSE)</f>
        <v>1</v>
      </c>
      <c r="Y176" t="b">
        <f t="shared" si="2"/>
        <v>1</v>
      </c>
      <c r="Z176">
        <f>IF(Y176,ROWS($R$2:AB176),"")</f>
        <v>175</v>
      </c>
      <c r="AA176">
        <f>IFERROR(SMALL($Z$3:$Z$178,ROWS($R$2:AB176)),"")</f>
        <v>176</v>
      </c>
    </row>
    <row r="177" spans="1:27" x14ac:dyDescent="0.25">
      <c r="A177" s="28">
        <v>363</v>
      </c>
      <c r="B177" s="4" t="s">
        <v>20</v>
      </c>
      <c r="C177" s="4" t="s">
        <v>30</v>
      </c>
      <c r="D177" s="4">
        <v>80</v>
      </c>
      <c r="E177" s="4" t="s">
        <v>138</v>
      </c>
      <c r="F177" s="4">
        <v>16</v>
      </c>
      <c r="G177" s="4" t="s">
        <v>142</v>
      </c>
      <c r="H177" s="4">
        <v>11</v>
      </c>
      <c r="I177" s="4">
        <v>5</v>
      </c>
      <c r="J177" s="4">
        <v>40</v>
      </c>
      <c r="K177" s="2">
        <v>440</v>
      </c>
      <c r="L177" s="4" t="s">
        <v>8</v>
      </c>
      <c r="M177" s="4" t="s">
        <v>3</v>
      </c>
      <c r="N177" s="4" t="s">
        <v>4</v>
      </c>
      <c r="O177" s="1" t="s">
        <v>5</v>
      </c>
      <c r="P177" s="37" t="s">
        <v>158</v>
      </c>
      <c r="R177" t="b">
        <f>IF('plan de palette'!$B$7="",TRUE,'plan de palette'!$B$7=Tableau1[Dimensions étui ext (Lxlxh)])</f>
        <v>1</v>
      </c>
      <c r="S177" t="b">
        <f>IF('plan de palette'!$B$8="",TRUE,'plan de palette'!$B$8=Tableau1[Nb de fioles])</f>
        <v>1</v>
      </c>
      <c r="T177" t="b">
        <f>IF('plan de palette'!$B$9="",TRUE,'plan de palette'!$B$9=Tableau1[Boites / caisse])</f>
        <v>1</v>
      </c>
      <c r="U177" t="b">
        <f>IF('plan de palette'!$E$7="",TRUE,'plan de palette'!$E$7=Tableau1[Boites / palette])</f>
        <v>1</v>
      </c>
      <c r="V177" t="b">
        <f>IF('plan de palette'!$E$8="",TRUE,'plan de palette'!$E$8=Tableau1[Type de palette])</f>
        <v>1</v>
      </c>
      <c r="W177" t="b">
        <f>IF('plan de palette'!$E$9="",TRUE,'plan de palette'!$E$9=Tableau1[N° Plan])</f>
        <v>1</v>
      </c>
      <c r="X177" t="b">
        <f>IF(Tableau1[[#This Row],[Actif/inactif]]="actif",TRUE,FALSE)</f>
        <v>1</v>
      </c>
      <c r="Y177" t="b">
        <f t="shared" si="2"/>
        <v>1</v>
      </c>
      <c r="Z177">
        <f>IF(Y177,ROWS($R$2:AB177),"")</f>
        <v>176</v>
      </c>
      <c r="AA177">
        <f>IFERROR(SMALL($Z$3:$Z$178,ROWS($R$2:AB177)),"")</f>
        <v>177</v>
      </c>
    </row>
    <row r="178" spans="1:27" x14ac:dyDescent="0.25">
      <c r="A178" s="28">
        <v>364</v>
      </c>
      <c r="B178" s="4" t="s">
        <v>20</v>
      </c>
      <c r="C178" s="4" t="s">
        <v>30</v>
      </c>
      <c r="D178" s="4">
        <v>20</v>
      </c>
      <c r="E178" s="4" t="s">
        <v>138</v>
      </c>
      <c r="F178" s="4">
        <v>4</v>
      </c>
      <c r="G178" s="4" t="s">
        <v>142</v>
      </c>
      <c r="H178" s="4">
        <v>35</v>
      </c>
      <c r="I178" s="4">
        <v>6</v>
      </c>
      <c r="J178" s="4">
        <v>48</v>
      </c>
      <c r="K178" s="2">
        <v>1680</v>
      </c>
      <c r="L178" s="4" t="s">
        <v>8</v>
      </c>
      <c r="M178" s="4" t="s">
        <v>3</v>
      </c>
      <c r="N178" s="4" t="s">
        <v>4</v>
      </c>
      <c r="O178" s="1" t="s">
        <v>5</v>
      </c>
      <c r="P178" s="37" t="s">
        <v>160</v>
      </c>
      <c r="R178" t="b">
        <f>IF('plan de palette'!$B$7="",TRUE,'plan de palette'!$B$7=Tableau1[Dimensions étui ext (Lxlxh)])</f>
        <v>1</v>
      </c>
      <c r="S178" t="b">
        <f>IF('plan de palette'!$B$8="",TRUE,'plan de palette'!$B$8=Tableau1[Nb de fioles])</f>
        <v>1</v>
      </c>
      <c r="T178" t="b">
        <f>IF('plan de palette'!$B$9="",TRUE,'plan de palette'!$B$9=Tableau1[Boites / caisse])</f>
        <v>1</v>
      </c>
      <c r="U178" t="b">
        <f>IF('plan de palette'!$E$7="",TRUE,'plan de palette'!$E$7=Tableau1[Boites / palette])</f>
        <v>1</v>
      </c>
      <c r="V178" t="b">
        <f>IF('plan de palette'!$E$8="",TRUE,'plan de palette'!$E$8=Tableau1[Type de palette])</f>
        <v>1</v>
      </c>
      <c r="W178" t="b">
        <f>IF('plan de palette'!$E$9="",TRUE,'plan de palette'!$E$9=Tableau1[N° Plan])</f>
        <v>1</v>
      </c>
      <c r="X178" t="b">
        <f>IF(Tableau1[[#This Row],[Actif/inactif]]="actif",TRUE,FALSE)</f>
        <v>1</v>
      </c>
      <c r="Y178" t="b">
        <f t="shared" si="2"/>
        <v>1</v>
      </c>
      <c r="Z178">
        <f>IF(Y178,ROWS($R$2:AB178),"")</f>
        <v>177</v>
      </c>
      <c r="AA178" t="str">
        <f>IFERROR(SMALL($Z$3:$Z179,ROWS($R$2:AB178)),"")</f>
        <v/>
      </c>
    </row>
  </sheetData>
  <sortState ref="R2:AA187">
    <sortCondition ref="R2:R1000000"/>
  </sortState>
  <conditionalFormatting sqref="C171 C172:H178 C159:D159 G159:H159 C160:H170 D151:H151 C153:H157 C134:H150 D131:H133 D128 C129:H130 C95:F126 G96:H126 C2:H94">
    <cfRule type="containsBlanks" dxfId="121" priority="92">
      <formula>LEN(TRIM(C2))=0</formula>
    </cfRule>
    <cfRule type="cellIs" dxfId="120" priority="102" operator="notEqual">
      <formula>0</formula>
    </cfRule>
  </conditionalFormatting>
  <conditionalFormatting sqref="A153:A178 A2:A151">
    <cfRule type="cellIs" dxfId="119" priority="93" operator="equal">
      <formula>0</formula>
    </cfRule>
    <cfRule type="cellIs" dxfId="118" priority="101" operator="notEqual">
      <formula>0</formula>
    </cfRule>
  </conditionalFormatting>
  <conditionalFormatting sqref="I172:J178 I159:J170 I153:J157 I129:J150 I96:J126 I2:J94">
    <cfRule type="notContainsBlanks" dxfId="117" priority="99">
      <formula>LEN(TRIM(I2))&gt;0</formula>
    </cfRule>
    <cfRule type="containsBlanks" dxfId="116" priority="100">
      <formula>LEN(TRIM(I2))=0</formula>
    </cfRule>
  </conditionalFormatting>
  <conditionalFormatting sqref="K172:K178 K153:K170 K129:K150 K2:K126">
    <cfRule type="cellIs" dxfId="115" priority="96" operator="notEqual">
      <formula>0</formula>
    </cfRule>
    <cfRule type="containsBlanks" dxfId="114" priority="97">
      <formula>LEN(TRIM(K2))=0</formula>
    </cfRule>
    <cfRule type="cellIs" dxfId="113" priority="98" operator="equal">
      <formula>0</formula>
    </cfRule>
  </conditionalFormatting>
  <conditionalFormatting sqref="L172:O178 L155:O157 L158:N158 L159:O170 L153:N154 L134:O150 L129:O130 L2:P2 L3:O126 P3:P178">
    <cfRule type="notContainsBlanks" dxfId="112" priority="94">
      <formula>LEN(TRIM(L2))&gt;0</formula>
    </cfRule>
    <cfRule type="containsBlanks" dxfId="111" priority="95">
      <formula>LEN(TRIM(L2))=0</formula>
    </cfRule>
  </conditionalFormatting>
  <conditionalFormatting sqref="B153:B178 B134:B151 B128:B130 B2:B126">
    <cfRule type="notContainsBlanks" dxfId="110" priority="90">
      <formula>LEN(TRIM(B2))&gt;0</formula>
    </cfRule>
    <cfRule type="containsBlanks" dxfId="109" priority="91">
      <formula>LEN(TRIM(B2))=0</formula>
    </cfRule>
  </conditionalFormatting>
  <conditionalFormatting sqref="G95:H95">
    <cfRule type="containsBlanks" dxfId="108" priority="86">
      <formula>LEN(TRIM(G95))=0</formula>
    </cfRule>
    <cfRule type="cellIs" dxfId="107" priority="89" operator="notEqual">
      <formula>0</formula>
    </cfRule>
  </conditionalFormatting>
  <conditionalFormatting sqref="I95:J95">
    <cfRule type="notContainsBlanks" dxfId="106" priority="87">
      <formula>LEN(TRIM(I95))&gt;0</formula>
    </cfRule>
    <cfRule type="containsBlanks" dxfId="105" priority="88">
      <formula>LEN(TRIM(I95))=0</formula>
    </cfRule>
  </conditionalFormatting>
  <conditionalFormatting sqref="C127:H127">
    <cfRule type="containsBlanks" dxfId="104" priority="77">
      <formula>LEN(TRIM(C127))=0</formula>
    </cfRule>
    <cfRule type="cellIs" dxfId="103" priority="85" operator="notEqual">
      <formula>0</formula>
    </cfRule>
  </conditionalFormatting>
  <conditionalFormatting sqref="I127:J127">
    <cfRule type="notContainsBlanks" dxfId="102" priority="83">
      <formula>LEN(TRIM(I127))&gt;0</formula>
    </cfRule>
    <cfRule type="containsBlanks" dxfId="101" priority="84">
      <formula>LEN(TRIM(I127))=0</formula>
    </cfRule>
  </conditionalFormatting>
  <conditionalFormatting sqref="K127">
    <cfRule type="cellIs" dxfId="100" priority="80" operator="notEqual">
      <formula>0</formula>
    </cfRule>
    <cfRule type="containsBlanks" dxfId="99" priority="81">
      <formula>LEN(TRIM(K127))=0</formula>
    </cfRule>
    <cfRule type="cellIs" dxfId="98" priority="82" operator="equal">
      <formula>0</formula>
    </cfRule>
  </conditionalFormatting>
  <conditionalFormatting sqref="L127:O127">
    <cfRule type="notContainsBlanks" dxfId="97" priority="78">
      <formula>LEN(TRIM(L127))&gt;0</formula>
    </cfRule>
    <cfRule type="containsBlanks" dxfId="96" priority="79">
      <formula>LEN(TRIM(L127))=0</formula>
    </cfRule>
  </conditionalFormatting>
  <conditionalFormatting sqref="B127">
    <cfRule type="notContainsBlanks" dxfId="95" priority="75">
      <formula>LEN(TRIM(B127))&gt;0</formula>
    </cfRule>
    <cfRule type="containsBlanks" dxfId="94" priority="76">
      <formula>LEN(TRIM(B127))=0</formula>
    </cfRule>
  </conditionalFormatting>
  <conditionalFormatting sqref="C128">
    <cfRule type="containsBlanks" dxfId="93" priority="73">
      <formula>LEN(TRIM(C128))=0</formula>
    </cfRule>
    <cfRule type="cellIs" dxfId="92" priority="74" operator="notEqual">
      <formula>0</formula>
    </cfRule>
  </conditionalFormatting>
  <conditionalFormatting sqref="E128:H128">
    <cfRule type="containsBlanks" dxfId="91" priority="64">
      <formula>LEN(TRIM(E128))=0</formula>
    </cfRule>
    <cfRule type="cellIs" dxfId="90" priority="72" operator="notEqual">
      <formula>0</formula>
    </cfRule>
  </conditionalFormatting>
  <conditionalFormatting sqref="I128:J128">
    <cfRule type="notContainsBlanks" dxfId="89" priority="70">
      <formula>LEN(TRIM(I128))&gt;0</formula>
    </cfRule>
    <cfRule type="containsBlanks" dxfId="88" priority="71">
      <formula>LEN(TRIM(I128))=0</formula>
    </cfRule>
  </conditionalFormatting>
  <conditionalFormatting sqref="K128">
    <cfRule type="cellIs" dxfId="87" priority="67" operator="notEqual">
      <formula>0</formula>
    </cfRule>
    <cfRule type="containsBlanks" dxfId="86" priority="68">
      <formula>LEN(TRIM(K128))=0</formula>
    </cfRule>
    <cfRule type="cellIs" dxfId="85" priority="69" operator="equal">
      <formula>0</formula>
    </cfRule>
  </conditionalFormatting>
  <conditionalFormatting sqref="L128:O128">
    <cfRule type="notContainsBlanks" dxfId="84" priority="65">
      <formula>LEN(TRIM(L128))&gt;0</formula>
    </cfRule>
    <cfRule type="containsBlanks" dxfId="83" priority="66">
      <formula>LEN(TRIM(L128))=0</formula>
    </cfRule>
  </conditionalFormatting>
  <conditionalFormatting sqref="C131">
    <cfRule type="containsBlanks" dxfId="82" priority="62">
      <formula>LEN(TRIM(C131))=0</formula>
    </cfRule>
    <cfRule type="cellIs" dxfId="81" priority="63" operator="notEqual">
      <formula>0</formula>
    </cfRule>
  </conditionalFormatting>
  <conditionalFormatting sqref="B131">
    <cfRule type="notContainsBlanks" dxfId="80" priority="60">
      <formula>LEN(TRIM(B131))&gt;0</formula>
    </cfRule>
    <cfRule type="containsBlanks" dxfId="79" priority="61">
      <formula>LEN(TRIM(B131))=0</formula>
    </cfRule>
  </conditionalFormatting>
  <conditionalFormatting sqref="C132">
    <cfRule type="containsBlanks" dxfId="78" priority="58">
      <formula>LEN(TRIM(C132))=0</formula>
    </cfRule>
    <cfRule type="cellIs" dxfId="77" priority="59" operator="notEqual">
      <formula>0</formula>
    </cfRule>
  </conditionalFormatting>
  <conditionalFormatting sqref="B132">
    <cfRule type="notContainsBlanks" dxfId="76" priority="56">
      <formula>LEN(TRIM(B132))&gt;0</formula>
    </cfRule>
    <cfRule type="containsBlanks" dxfId="75" priority="57">
      <formula>LEN(TRIM(B132))=0</formula>
    </cfRule>
  </conditionalFormatting>
  <conditionalFormatting sqref="C133">
    <cfRule type="containsBlanks" dxfId="74" priority="54">
      <formula>LEN(TRIM(C133))=0</formula>
    </cfRule>
    <cfRule type="cellIs" dxfId="73" priority="55" operator="notEqual">
      <formula>0</formula>
    </cfRule>
  </conditionalFormatting>
  <conditionalFormatting sqref="B133">
    <cfRule type="notContainsBlanks" dxfId="72" priority="52">
      <formula>LEN(TRIM(B133))&gt;0</formula>
    </cfRule>
    <cfRule type="containsBlanks" dxfId="71" priority="53">
      <formula>LEN(TRIM(B133))=0</formula>
    </cfRule>
  </conditionalFormatting>
  <conditionalFormatting sqref="L131:O131">
    <cfRule type="notContainsBlanks" dxfId="70" priority="50">
      <formula>LEN(TRIM(L131))&gt;0</formula>
    </cfRule>
    <cfRule type="containsBlanks" dxfId="69" priority="51">
      <formula>LEN(TRIM(L131))=0</formula>
    </cfRule>
  </conditionalFormatting>
  <conditionalFormatting sqref="L132:O132">
    <cfRule type="notContainsBlanks" dxfId="68" priority="48">
      <formula>LEN(TRIM(L132))&gt;0</formula>
    </cfRule>
    <cfRule type="containsBlanks" dxfId="67" priority="49">
      <formula>LEN(TRIM(L132))=0</formula>
    </cfRule>
  </conditionalFormatting>
  <conditionalFormatting sqref="L133:O133">
    <cfRule type="notContainsBlanks" dxfId="66" priority="46">
      <formula>LEN(TRIM(L133))&gt;0</formula>
    </cfRule>
    <cfRule type="containsBlanks" dxfId="65" priority="47">
      <formula>LEN(TRIM(L133))=0</formula>
    </cfRule>
  </conditionalFormatting>
  <conditionalFormatting sqref="C151">
    <cfRule type="containsBlanks" dxfId="64" priority="44">
      <formula>LEN(TRIM(C151))=0</formula>
    </cfRule>
    <cfRule type="cellIs" dxfId="63" priority="45" operator="notEqual">
      <formula>0</formula>
    </cfRule>
  </conditionalFormatting>
  <conditionalFormatting sqref="I151:J151">
    <cfRule type="notContainsBlanks" dxfId="62" priority="42">
      <formula>LEN(TRIM(I151))&gt;0</formula>
    </cfRule>
    <cfRule type="containsBlanks" dxfId="61" priority="43">
      <formula>LEN(TRIM(I151))=0</formula>
    </cfRule>
  </conditionalFormatting>
  <conditionalFormatting sqref="K151">
    <cfRule type="cellIs" dxfId="60" priority="39" operator="notEqual">
      <formula>0</formula>
    </cfRule>
    <cfRule type="containsBlanks" dxfId="59" priority="40">
      <formula>LEN(TRIM(K151))=0</formula>
    </cfRule>
    <cfRule type="cellIs" dxfId="58" priority="41" operator="equal">
      <formula>0</formula>
    </cfRule>
  </conditionalFormatting>
  <conditionalFormatting sqref="L151:O151">
    <cfRule type="notContainsBlanks" dxfId="57" priority="37">
      <formula>LEN(TRIM(L151))&gt;0</formula>
    </cfRule>
    <cfRule type="containsBlanks" dxfId="56" priority="38">
      <formula>LEN(TRIM(L151))=0</formula>
    </cfRule>
  </conditionalFormatting>
  <conditionalFormatting sqref="D152:H152">
    <cfRule type="containsBlanks" dxfId="55" priority="28">
      <formula>LEN(TRIM(D152))=0</formula>
    </cfRule>
    <cfRule type="cellIs" dxfId="54" priority="36" operator="notEqual">
      <formula>0</formula>
    </cfRule>
  </conditionalFormatting>
  <conditionalFormatting sqref="A152">
    <cfRule type="cellIs" dxfId="53" priority="29" operator="equal">
      <formula>0</formula>
    </cfRule>
    <cfRule type="cellIs" dxfId="52" priority="35" operator="notEqual">
      <formula>0</formula>
    </cfRule>
  </conditionalFormatting>
  <conditionalFormatting sqref="I152:J152">
    <cfRule type="notContainsBlanks" dxfId="51" priority="33">
      <formula>LEN(TRIM(I152))&gt;0</formula>
    </cfRule>
    <cfRule type="containsBlanks" dxfId="50" priority="34">
      <formula>LEN(TRIM(I152))=0</formula>
    </cfRule>
  </conditionalFormatting>
  <conditionalFormatting sqref="K152">
    <cfRule type="cellIs" dxfId="49" priority="30" operator="notEqual">
      <formula>0</formula>
    </cfRule>
    <cfRule type="containsBlanks" dxfId="48" priority="31">
      <formula>LEN(TRIM(K152))=0</formula>
    </cfRule>
    <cfRule type="cellIs" dxfId="47" priority="32" operator="equal">
      <formula>0</formula>
    </cfRule>
  </conditionalFormatting>
  <conditionalFormatting sqref="C152">
    <cfRule type="containsBlanks" dxfId="46" priority="26">
      <formula>LEN(TRIM(C152))=0</formula>
    </cfRule>
    <cfRule type="cellIs" dxfId="45" priority="27" operator="notEqual">
      <formula>0</formula>
    </cfRule>
  </conditionalFormatting>
  <conditionalFormatting sqref="B152">
    <cfRule type="notContainsBlanks" dxfId="44" priority="24">
      <formula>LEN(TRIM(B152))&gt;0</formula>
    </cfRule>
    <cfRule type="containsBlanks" dxfId="43" priority="25">
      <formula>LEN(TRIM(B152))=0</formula>
    </cfRule>
  </conditionalFormatting>
  <conditionalFormatting sqref="L152:O152">
    <cfRule type="notContainsBlanks" dxfId="42" priority="22">
      <formula>LEN(TRIM(L152))&gt;0</formula>
    </cfRule>
    <cfRule type="containsBlanks" dxfId="41" priority="23">
      <formula>LEN(TRIM(L152))=0</formula>
    </cfRule>
  </conditionalFormatting>
  <conditionalFormatting sqref="O153">
    <cfRule type="notContainsBlanks" dxfId="40" priority="20">
      <formula>LEN(TRIM(O153))&gt;0</formula>
    </cfRule>
    <cfRule type="containsBlanks" dxfId="39" priority="21">
      <formula>LEN(TRIM(O153))=0</formula>
    </cfRule>
  </conditionalFormatting>
  <conditionalFormatting sqref="O154">
    <cfRule type="notContainsBlanks" dxfId="38" priority="18">
      <formula>LEN(TRIM(O154))&gt;0</formula>
    </cfRule>
    <cfRule type="containsBlanks" dxfId="37" priority="19">
      <formula>LEN(TRIM(O154))=0</formula>
    </cfRule>
  </conditionalFormatting>
  <conditionalFormatting sqref="C158:H158">
    <cfRule type="containsBlanks" dxfId="36" priority="14">
      <formula>LEN(TRIM(C158))=0</formula>
    </cfRule>
    <cfRule type="cellIs" dxfId="35" priority="17" operator="notEqual">
      <formula>0</formula>
    </cfRule>
  </conditionalFormatting>
  <conditionalFormatting sqref="I158:J158">
    <cfRule type="notContainsBlanks" dxfId="34" priority="15">
      <formula>LEN(TRIM(I158))&gt;0</formula>
    </cfRule>
    <cfRule type="containsBlanks" dxfId="33" priority="16">
      <formula>LEN(TRIM(I158))=0</formula>
    </cfRule>
  </conditionalFormatting>
  <conditionalFormatting sqref="O158">
    <cfRule type="notContainsBlanks" dxfId="32" priority="12">
      <formula>LEN(TRIM(O158))&gt;0</formula>
    </cfRule>
    <cfRule type="containsBlanks" dxfId="31" priority="13">
      <formula>LEN(TRIM(O158))=0</formula>
    </cfRule>
  </conditionalFormatting>
  <conditionalFormatting sqref="E159:F159">
    <cfRule type="containsBlanks" dxfId="30" priority="10">
      <formula>LEN(TRIM(E159))=0</formula>
    </cfRule>
    <cfRule type="cellIs" dxfId="29" priority="11" operator="notEqual">
      <formula>0</formula>
    </cfRule>
  </conditionalFormatting>
  <conditionalFormatting sqref="D171:H171">
    <cfRule type="containsBlanks" dxfId="28" priority="1">
      <formula>LEN(TRIM(D171))=0</formula>
    </cfRule>
    <cfRule type="cellIs" dxfId="27" priority="9" operator="notEqual">
      <formula>0</formula>
    </cfRule>
  </conditionalFormatting>
  <conditionalFormatting sqref="I171:J171">
    <cfRule type="notContainsBlanks" dxfId="26" priority="7">
      <formula>LEN(TRIM(I171))&gt;0</formula>
    </cfRule>
    <cfRule type="containsBlanks" dxfId="25" priority="8">
      <formula>LEN(TRIM(I171))=0</formula>
    </cfRule>
  </conditionalFormatting>
  <conditionalFormatting sqref="K171">
    <cfRule type="cellIs" dxfId="24" priority="4" operator="notEqual">
      <formula>0</formula>
    </cfRule>
    <cfRule type="containsBlanks" dxfId="23" priority="5">
      <formula>LEN(TRIM(K171))=0</formula>
    </cfRule>
    <cfRule type="cellIs" dxfId="22" priority="6" operator="equal">
      <formula>0</formula>
    </cfRule>
  </conditionalFormatting>
  <conditionalFormatting sqref="L171:O171">
    <cfRule type="notContainsBlanks" dxfId="21" priority="2">
      <formula>LEN(TRIM(L171))&gt;0</formula>
    </cfRule>
    <cfRule type="containsBlanks" dxfId="20" priority="3">
      <formula>LEN(TRIM(L171))=0</formula>
    </cfRule>
  </conditionalFormatting>
  <dataValidations count="4">
    <dataValidation type="list" allowBlank="1" showInputMessage="1" showErrorMessage="1" sqref="N2:N178">
      <formula1>Palettes</formula1>
    </dataValidation>
    <dataValidation type="list" allowBlank="1" showInputMessage="1" showErrorMessage="1" sqref="L2:L178">
      <formula1>Croisé</formula1>
    </dataValidation>
    <dataValidation type="list" allowBlank="1" showInputMessage="1" showErrorMessage="1" sqref="B2:B178">
      <formula1>Lignes</formula1>
    </dataValidation>
    <dataValidation type="list" allowBlank="1" showInputMessage="1" showErrorMessage="1" sqref="C2:C178">
      <formula1>CAM</formula1>
    </dataValidation>
  </dataValidations>
  <hyperlinks>
    <hyperlink ref="A178" r:id="rId1" display="Plans de palettisation PDF\4010-10\Plan 364 4010-10 20x0.3ml 67CAM2431 6 couches PER traitée.pdf"/>
    <hyperlink ref="A177" r:id="rId2" display="Plans de palettisation PDF\4010-10\Plan 363 4010-10 Fardeaux 80x0.3ml 67CAM2431 5 couches PER traitée.pdf"/>
    <hyperlink ref="A176" r:id="rId3" display="Plans de palettisation PDF\4010-5\Plan 361 4010-5 sachet 5x2ml 67CAM3021 13 couches PER traitée.pdf"/>
    <hyperlink ref="A175" r:id="rId4" display="Plans de palettisation PDF\4010-3-5-8-9-11\Plan 359 4010-3-5-8-9-11 VRAC 2,5ML 67CAM4800 5 COUCHES EUR TRAITEE.pdf"/>
    <hyperlink ref="A174" r:id="rId5" display="Plans de palettisation PDF\4010-3-5-8-9-11\Plan 358 - 4010-3-5-8-9-11 30X2.5ml 67CAM3500 3 couches EUR traitée.pdf"/>
    <hyperlink ref="A173" r:id="rId6" display="Plans de palettisation PDF\4010-10\Plan 357 - 4010-10 10X0,4ML 67CAM2431 6 couches PER traitée.pdf"/>
    <hyperlink ref="A172" r:id="rId7" display="Plans de palettisation PDF\4010-5\Plan 356 4010-5 20X2,5ML 67CAM4800 5 couches EUR traitée.pdf"/>
    <hyperlink ref="A171" r:id="rId8" display="Plans de palettisation PDF\4010-10\Plan 355 4010-10 10x0 3ml 67CAM2431 6 couches PER  traitée.pdf"/>
    <hyperlink ref="A170" r:id="rId9" display="Plans de palettisation PDF\4010-3-8-9-11\Plan353 BI-3-8-9 60 x2.5ML 67CAM4800 4 couches PER traitée + coiffe.pdf"/>
    <hyperlink ref="A169" r:id="rId10" display="Plans de palettisation PDF\4010-4-7\Plan 346 - 4010-4-7 10X5ML 67CAM3500 3 couches PER traitée.pdf"/>
    <hyperlink ref="A168" r:id="rId11" display="Plans de palettisation PDF\4010-10\Plan 345 4010-10 10x0.3ml 67CAM2431 5 couches EUR traitée.pdf"/>
    <hyperlink ref="A167" r:id="rId12" display="Plans de palettisation PDF\4010-10\Plan 344 4010-10 20x0.4ml 67CAM2431 5 couches PER traitée.pdf"/>
    <hyperlink ref="A166" r:id="rId13" display="Plans de palettisation PDF\4010-3-5-8-9-11\Plan 343 - 4010-5-Pack 1 50X2.5ml 67CAM3500 3 couches EUR traitée.pdf"/>
    <hyperlink ref="A165" r:id="rId14" display="Plans de palettisation PDF\4010-3-8-9-11\Plan 342 4010-3-8-9 10x1ml 67CAM4800 Vrac rangé 5 couches PER traitée.pdf"/>
    <hyperlink ref="A164" r:id="rId15" display="Plans de palettisation PDF\4010-3-5-8-9-11\Plan 341 - 4010-5-PACK 1 60x4ml 67CAM5900 3COUCHES PAL EUR TRAITEE.pdf"/>
    <hyperlink ref="A163" r:id="rId16" display="Plans de palettisation PDF\4010-4-7\Plan 340 - 4010-4-7 40x5ML 67CAM5518-A 7 couches EUR traitée.pdf"/>
    <hyperlink ref="A162" r:id="rId17" display="Plans de palettisation PDF\4010-13\Plan 338 - 4010-13 24x10ml 67CAM2422 6 couches PER traitée.pdf"/>
    <hyperlink ref="A161" r:id="rId18" display="Plans de palettisation PDF\4010-13\Plan 337 - 4010-13 16x10ml 67CAM2422 6 couches PER traitée.pdf"/>
    <hyperlink ref="A160" r:id="rId19" display="Plans de palettisation PDF\4010-4-7\Plan 336 - 4010-4-7 FARDEAUX 60X5ML 67CAM3500 3 couches EUR traitée.pdf"/>
    <hyperlink ref="A159" r:id="rId20" display="Plans de palettisation PDF\4010-3\Plan 335 - 4010-5 30X2.5ml 67CAM3500 3 couches PER  traitée.pdf"/>
    <hyperlink ref="A158" r:id="rId21" display="Plans de palettisation PDF\4010-3\Plan 334 - 4010-5 20X2.5ml 67CAM3500 3 couches PER traitée.pdf"/>
    <hyperlink ref="A157" r:id="rId22" display="Plans de palettisation PDF\4010-4-7\Plan 333 - 4010-4-7 10X5ML 67CAM5000 6 couches PER traitée.pdf"/>
    <hyperlink ref="A156" r:id="rId23" display="Plans de palettisation PDF\4010-4-7\Plan 332 - 4010-4-7 20X5ML 67CAM5000 6 couches PER traitée.pdf"/>
    <hyperlink ref="A155" r:id="rId24" display="Plans de palettisation PDF\4010-3\Plan 331 - 4010-5 20X2.5ml 67CAM3500 3 couches EUR traitée.pdf"/>
    <hyperlink ref="A154" r:id="rId25" display="Plans de palettisation PDF\4010-10\Plan 329 4010-10 FARDEAUX 200X0.3ml 67CAM4800 4COUCHES PER TRAITEE.pdf"/>
    <hyperlink ref="A153" r:id="rId26" display="Plans de palettisation PDF\4010-10\Plan 328 4010-10 40X0.3ml 67CAM2431 5COUCHES PER TRAITEE.pdf"/>
    <hyperlink ref="A152" r:id="rId27" display="Plans de palettisation PDF\4010-10\Plan 327 4010-10 30x0.4ML 67CAM2431 6COU PER TRAITEE.pdf"/>
    <hyperlink ref="A151" r:id="rId28" display="Plans de palettisation PDF\4010-3\N° 326 VNE PACKS DE 5 DOSES 2.5ML 67CAM2900 7COUCHES.pdf"/>
    <hyperlink ref="A150" r:id="rId29" display="Plans de palettisation PDF\4010-3\Plan N°325 4010-3 FARDEAUX 120x2,5ml 67CAM5900 3couches EUR traitée.pdf"/>
    <hyperlink ref="A149" r:id="rId30" display="Plans de palettisation PDF\4010-3\Plan N°324 4010-3 60x2,5ml 67CAM5900 3couches EUR traitée.pdf"/>
    <hyperlink ref="A148" r:id="rId31" display="Plans de palettisation PDF\4010-10\Plan 322 4010-10 20x0.3ml 67CAM2431 5 couches PER traitée.pdf"/>
    <hyperlink ref="A147" r:id="rId32" display="Plans de palettisation PDF\4010-4-7\Plan 320 - 4010-4-7 40x5ML 67CAM4003-A 7 couches EUR traitée.pdf"/>
    <hyperlink ref="A146" r:id="rId33" display="Plans de palettisation PDF\4010-10\Plan 317 4010-10 10x0 3ml 67CAM2431 6 couches EUR traitée.pdf"/>
    <hyperlink ref="A145" r:id="rId34" display="Plans de palettisation PDF\4010-1-2\Plan 316 4010-1-2 72x3mL 67CAM4121 Vrac rangé 4couches PER traitée.pdf"/>
    <hyperlink ref="A144" r:id="rId35" display="Plans de palettisation PDF\4010-1-2\Plan 315 4010-1-2 18x3ML 67CAM4121 5 couches PER traitée.pdf"/>
    <hyperlink ref="A143" r:id="rId36" display="Plans de palettisation PDF\4010-3\N°314 VNE 5ML 67CAM2900 7COUCHES.pdf"/>
    <hyperlink ref="A142" r:id="rId37" display="Plans de palettisation PDF\4010-3\N°313 VNE 2.5ML 67CAM2900 7COUCHES.pdf"/>
    <hyperlink ref="A141" r:id="rId38" display="Plans de palettisation PDF\4010-5\Plan 312 - 4010-5 20X2ML 67CAM3900 4COU PER TRAITEE.pdf"/>
    <hyperlink ref="A140" r:id="rId39" display="Plans de palettisation PDF\4010-1-2\Plan 311 4010-1-2 72x2,5ML 67CAM4121 5 couches PER traitée.pdf"/>
    <hyperlink ref="A139" r:id="rId40" display="Plans de palettisation PDF\4010-3-5-8-9-11\Plan 310 4010-3-5-8-9-11 VRAC 2,5ML 67CAM4800 5 COUCHES PER TRAITEE.pdf"/>
    <hyperlink ref="A138" r:id="rId41" display="Plans de palettisation PDF\4010-3-5-8-9-11\Plan 309 4010-3-5-8-9-11 VRAC 2ML 67CAM4800 5 COUCHES PER TRAITEE.pdf"/>
    <hyperlink ref="A137" r:id="rId42" display="Plans de palettisation PDF\305-2\Plan 307 - 305-2 pack de 5 doses 67CAM3021 14 couches PER traitée.pdf"/>
    <hyperlink ref="A136" r:id="rId43" display="Plans de palettisation PDF\305-2\Plan 306 - 305-2 pack de 10 doses 67CAM3021 14 couches PER traitée.pdf"/>
    <hyperlink ref="A135" r:id="rId44" display="Plans de palettisation PDF\4010-1-2\Plan 305 4010-1-2 6X5ML 67CAM4800 5 couches PER traitée Vrac rangé.pdf"/>
    <hyperlink ref="A134" r:id="rId45" display="Plans de palettisation PDF\305-2\Plan 304 305-2 Pack de 12x0,4ml 67CAM3021 14 couches PERDUE.pdf"/>
    <hyperlink ref="A133" r:id="rId46" display="Plans de palettisation PDF\4010-10\Plan 300 4010-10 60X0.5G 67CAM2431 6COU PER TRAITEE.pdf"/>
    <hyperlink ref="A132" r:id="rId47" display="Plans de palettisation PDF\4010-10\Plan 299 4010-10 30x0.3ML 67CAM2431 6COU PER TRAITEE.pdf"/>
    <hyperlink ref="A131" r:id="rId48" display="Plans de palettisation PDF\4010-10\Plan 298 4010-10 30X0.5G 67CAM2431 6COU PER TRAITEE.pdf"/>
    <hyperlink ref="A130" r:id="rId49" display="Plans de palettisation PDF\4010-4-7\Plan 296 4010.4&amp;7 30x5ml 67CAM3500 3COU SPE LRP.PDF"/>
    <hyperlink ref="A129" r:id="rId50" display="Plans de palettisation PDF\305-2\Plan 295 - 305.2 20x0.4ml 67CAM2429 6 couches PER traitée.pdf"/>
    <hyperlink ref="A128" r:id="rId51" display="Plans de palettisation PDF\4010-10\Plan 294 4010-10 24x0 35ml 67CAM2431 6 couches PER traitée.pdf"/>
    <hyperlink ref="A127" r:id="rId52" display="Plans de palettisation PDF\4010-10\Plan 293 4010-10 10x0 35ml 67CAM2431 6 couches PER traitée.pdf"/>
    <hyperlink ref="A126" r:id="rId53" display="Plans de palettisation PDF\4010-4-7-5\Plan 292 4010-3 40X5ml 67CAM3500 3 couches PER traitée.pdf"/>
    <hyperlink ref="A125" r:id="rId54" display="Plans de palettisation PDF\4010-5-8-11\Plan 291 - 4010.5-8-11 60x2,5ML 67CAM4800 4 couches PER traitée.pdf"/>
    <hyperlink ref="A124" r:id="rId55" display="Plans de palettisation PDF\4010-5-8-11\Plan 290 - 4010.5-8-11 20x2ml 67CAM4800 4 couches PER traitée.pdf"/>
    <hyperlink ref="A123" r:id="rId56" display="Plans de palettisation PDF\4010-5\Plan 289 - 4010.5 20x1ML 67CAM4800 4 couches PER traitée.pdf"/>
    <hyperlink ref="A122" r:id="rId57" display="Plans de palettisation PDF\4010-5\Plan 288 -  4010.5 20X2,5ml 67CAM4800 4 couches PER traitée.pdf"/>
    <hyperlink ref="A121" r:id="rId58" display="Plans de palettisation PDF\4010-5\Plan 282 - 4010-5 10X2ML 67CAM4800 vrac rangé 5 couches PER traitée.pdf"/>
    <hyperlink ref="A120" r:id="rId59" display="Plans de palettisation PDF\4010-4-7\Plan 281 4010-4-7 10X5ML 67CAM4800 5 couches PER traitée Vrac rangé.pdf"/>
    <hyperlink ref="A119" r:id="rId60" display="Plans de palettisation PDF\4010-5\Plan 279 - 4010-5 60X1ml 67CAM4800 5 couches PER traitée.pdf"/>
    <hyperlink ref="A118" r:id="rId61" display="Plans de palettisation PDF\4010-5\Plan 278 - 4010-5 30X2,5ML 67CAM4800 5 couches PER traitée.pdf"/>
    <hyperlink ref="A117" r:id="rId62" display="Plans de palettisation PDF\4010-1-2\Plan 277 4010-1&amp;2 30x5ML 67CAM4121 5couches EUR traitée.pdf"/>
    <hyperlink ref="A116" r:id="rId63" display="Plans de palettisation PDF\4010-4-7-5\Plan 276  4010-4-7 40x5ml 67CAM3500 4 couches CHEP traitée.pdf"/>
    <hyperlink ref="A115" r:id="rId64" display="Plans de palettisation PDF\4010-5\Plan 275 - 4010-5 20X2ML 67CAM3900 5COU PER TRAITEE.pdf"/>
    <hyperlink ref="A114" r:id="rId65" display="Plans de palettisation PDF\4010-1-2\Plan 274 4010-1&amp;2 12X5ML 67CAM4121 5 couches PER traitée.pdf"/>
    <hyperlink ref="A113" r:id="rId66" display="Plans de palettisation PDF\4010-1-2\Plan 272 4010-1-2 18x5ML 67CAM4121 5 couches EUR traitée.pdf"/>
    <hyperlink ref="A112" r:id="rId67" display="Plans de palettisation PDF\4010-1-2\Plan 270 4010-1-2 60X5ML 67CAM4121 5Couches PER traitée.pdf"/>
    <hyperlink ref="A111" r:id="rId68" display="Plans de palettisation PDF\4010-1-2\Plan 269 4010-1-2 30x5mL 67CAM4125-B 4 couches EUR traitée.pdf"/>
    <hyperlink ref="A110" r:id="rId69" display="Plans de palettisation PDF\4010-3-5-8-9-11\Plan 267 4010-3-5-8-9-11 20X1ML 67CAM4800 5 couches PER traitée.pdf"/>
    <hyperlink ref="A109" r:id="rId70" display="Plans de palettisation PDF\4010-3-5-8-9-11\Plan 266 4010-3-5-8-9-11 20X2,5ML 67CAM4800 5 couches PER traitée.pdf"/>
    <hyperlink ref="A108" r:id="rId71" display="Plans de palettisation PDF\305-2\Plan 264 - 305-2 10x0,4ml 67CAM3900 4 couches PER traitée.pdf"/>
    <hyperlink ref="A107" r:id="rId72" display="Plans de palettisation PDF\4010-1-2\Plan 263 4010-1-2 18x5ml 67CAM4123 4couches PER traitée.pdf"/>
    <hyperlink ref="A106" r:id="rId73" display="Plans de palettisation PDF\4010-1-2\Plan 261 4010 1-2 12x5ml 67CAM4123 4 couches EUR traitée.pdf"/>
    <hyperlink ref="A105" r:id="rId74" display="Plans de palettisation PDF\4010-3-8-9-11\Plan 258 - BI-3-8-9 20x2mL 67CAM4800 4 couches EUR traitée.pdf"/>
    <hyperlink ref="A104" r:id="rId75" display="Plans de palettisation PDF\4010-3-8-9-11\Plan 257 - BI-3-8-9 50x2mL fardeaux 67CAM4800 4 couches EUR traitée.pdf"/>
    <hyperlink ref="A103" r:id="rId76" display="Plans de palettisation PDF\4010-4-7\Plan 254 - 4010-4-7 10x5ML 67CAM3500 vrac non rangé 4 couches PER traitée.pdf"/>
    <hyperlink ref="A102" r:id="rId77" display="Plans de palettisation PDF\4010-5\Plan 253 - 4010-5 30X1ML 67CAM4800 5 couches PER traitée.pdf"/>
    <hyperlink ref="A101" r:id="rId78" display="Plans de palettisation PDF\4010-3-5-8-9-11\Plan 252 - 4010-3-5-8-9-11 10X1ML 67CAM4800 6 couches PER traitée.pdf"/>
    <hyperlink ref="A100" r:id="rId79" display="Plans de palettisation PDF\4010-5\Plan 250 - 4010-5 10X1ML 67CAM4800 6 couches EUR traitée.pdf"/>
    <hyperlink ref="A99" r:id="rId80" display="Plans de palettisation PDF\4010-5\Plan 249 - 4010-5 10X2ML 67CAM4800 6 couches EUR traitée.pdf"/>
    <hyperlink ref="A98" r:id="rId81" display="Plans de palettisation PDF\4010-3-5-8-9-11\Plan 248 - 4010-3-5-8-9-11 10x2ml 67CAM4800 5 couches PER traitée.pdf"/>
    <hyperlink ref="A97" r:id="rId82" display="Plans de palettisation PDF\4010-5\Plan 247 - 4010-5 60X2.5ML 67CAM4800 5 couches PER traitée.pdf"/>
    <hyperlink ref="A96" r:id="rId83" display="Plans de palettisation PDF\305-1\Plan 246 25X20ML 67CAM4600 nouvelle hauteur 4 couches EUR traitée.pdf"/>
    <hyperlink ref="A95" r:id="rId84" display="Plans de palettisation PDF\4010-10\Plan 245 4010-10 60x0,5G 67CAM2431 6 couches PER traitée.pdf"/>
    <hyperlink ref="A94" r:id="rId85" display="Plans de palettisation PDF\4010-5\Plan 242 - 4010-5 50X2ml 67CAM3500 3 couches EUR traitée.pdf"/>
    <hyperlink ref="A93" r:id="rId86" display="Plans de palettisation PDF\4010-1-2\Plan 239 4010-1-2 12x5mL 67CAM4122 5 couches EUR traitée.pdf"/>
    <hyperlink ref="A92" r:id="rId87" display="Plans de palettisation PDF\4010-1-2\Plan 237 4010-1-2 36x5mL 67CAM4121 4 couches PER traitée.pdf"/>
    <hyperlink ref="A91" r:id="rId88" display="Plans de palettisation PDF\4010-1-2\Plan 236 4010-1-2 24x5mL 67CAM4123 4 couches PER traitée.pdf"/>
    <hyperlink ref="A90" r:id="rId89" display="Plans de palettisation PDF\4010-1-2\Plan 233 4010-1-2 18x5mL 67CAM4121 4 couches EUR traitée.pdf"/>
    <hyperlink ref="A89" r:id="rId90" display="Plans de palettisation PDF\4010-1-2\Plan 232 4010 1-2 30X5ML 67CAM4121 SUP 4C PER.pdf"/>
    <hyperlink ref="A88" r:id="rId91" display="Plans de palettisation PDF\4010-1-2\Plan 231 4010 1-2 3X5ML 67CAM4121 4 couches PER traitée.pdf"/>
    <hyperlink ref="A87" r:id="rId92" display="Plans de palettisation PDF\4010-1-2\Plan 228 4010-1-2 24x5mL 67CAM4124 5 couches EUR traitée (fardeaux Beiersdorf).pdf"/>
    <hyperlink ref="A86" r:id="rId93" display="Plans de palettisation PDF\4010-1-2\Plan 227 4010-1-2 1x5ML 67CAM4121 5 couches PER traitée.pdf"/>
    <hyperlink ref="A85" r:id="rId94" display="Plans de palettisation PDF\305-2\Plan 224 - 305-2 20X0,3ML 67CAM2429 6 couches PER traitée.pdf"/>
    <hyperlink ref="A84" r:id="rId95" display="Plans de palettisation PDF\305-2\Plan 223 - 305-2 10X0,3ML 67CAM2429 6 couches PER traitée.pdf"/>
    <hyperlink ref="A83" r:id="rId96" display="Plans de palettisation PDF\4010-1-2\Plan 222 4010 1-2 30X5ML 67CAM4121 SUP PER 4C.pdf"/>
    <hyperlink ref="A82" r:id="rId97" display="Plans de palettisation PDF\4010-1-2\Plan 212 4010 1-2 6X5ML 67CAM4121 PER ECH ISOMAR.pdf"/>
    <hyperlink ref="A81" r:id="rId98" display="Plans de palettisation PDF\4010-1-2\Plan 210 4010-1&amp;2 6X5ML 67CAM4800 vrac non rangé PER traitée.pdf"/>
    <hyperlink ref="A80" r:id="rId99" display="Plans de palettisation PDF\4010-1-2\Plan 206 4010-1-2 24x5ML 67CAM4123 5 couches PER traitée.pdf"/>
    <hyperlink ref="A79" r:id="rId100" display="Plans de palettisation PDF\4010-1-2\Plan 206 4010-1-2 24x5ML 67CAM4123 5 couches PER traitée.pdf"/>
    <hyperlink ref="A78" r:id="rId101" display="Plans de palettisation PDF\4010-1-2\Plan 203 4010-1&amp;2 6X5ML 67CAM3021 vrac.rangé PER traitée.pdf"/>
    <hyperlink ref="A77" r:id="rId102" display="Plans de palettisation PDF\4010-10\Plan 201 4010-10 36x0,4ml 67CAM2431 6 couches PER traitée.pdf"/>
    <hyperlink ref="A76" r:id="rId103" display="Plans de palettisation PDF\4010-10\Plan 199 4010-10 10x0,4ml 67CAM2431 6 couches PER traitée.pdf"/>
    <hyperlink ref="A75" r:id="rId104" display="Plans de palettisation PDF\4010-10\Plan 197 4010-10 30x0,4ml 67CAM2431 6 couches PER traitée.pdf"/>
    <hyperlink ref="A74" r:id="rId105" display="Plans de palettisation PDF\4010-3-8-9-11\Plan 192 - BI-3-8-9 10X2ML 67CAM4800 4 couches PER traitée + coiffe COLONNAIRE.pdf"/>
    <hyperlink ref="A73" r:id="rId106" display="Plans de palettisation PDF\4010-3-8-9-11\Plan 191 - BI-3-8-9 20X2ML 67CAM4800 4 couches PER traitée + coiffe COLONNAIRE .pdf"/>
    <hyperlink ref="A72" r:id="rId107" display="Plans de palettisation PDF\4010-5\Plan 189 - 4010-5 50X2ML 67CAM4800 4C.pdf"/>
    <hyperlink ref="A71" r:id="rId108" display="Plans de palettisation PDF\4010-5\Plan 188 - 4010-5 50X1ML 67CAM4800 4 COU.pdf"/>
    <hyperlink ref="A70" r:id="rId109" display="Plans de palettisation PDF\4010-1-2\Plan 178 4010-1-2 30x5ML 67CAM4121 5 couches PER traitée.pdf"/>
    <hyperlink ref="A69" r:id="rId110" display="Plans de palettisation PDF\4010-1-2\Plan 177 4010-1-2 24X5ML 67CAM4121 5 couches PER traitée.pdf"/>
    <hyperlink ref="A68" r:id="rId111" display="Plans de palettisation PDF\4010-1-2\Plan 176 4010-1-2 18x5ML 67CAM4121 5 couches PER traitée.pdf"/>
    <hyperlink ref="A67" r:id="rId112" display="Plans de palettisation PDF\4010-1-2\Plan 175 4010-1-2 12x5mL 67CAM4121 5 couches PER traitée.pdf"/>
    <hyperlink ref="A66" r:id="rId113" display="Plans de palettisation PDF\4010-4-7\Plan 170 - 4010-4-7 30x5ML 67CAM3500 4 couches PER traitée.pdf"/>
    <hyperlink ref="A65" r:id="rId114" display="Plans de palettisation PDF\305-2\Plan 169 - 305-2 pack de 10 doses 67CAM3021 14 couches PER traitée.pdf"/>
    <hyperlink ref="A64" r:id="rId115" display="Plans de palettisation PDF\305-2\Plan 168 - 305-2 pack de 12 doses 67CAM3021 14 couches PER traitée.pdf"/>
    <hyperlink ref="A63" r:id="rId116" display="Plans de palettisation PDF\305-2\Plan 167 - 305-2 10X0,3ML 67CAM4800 6 couches EUR traitée.pdf"/>
    <hyperlink ref="A62" r:id="rId117" display="Plans de palettisation PDF\305-2\Plan 166 - 305-2 pack de 5 doses 67CAM3021 14 couches PER traitée.pdf"/>
    <hyperlink ref="A61" r:id="rId118" display="Plans de palettisation PDF\4010-3-8-9-11\Plan 165 - 4010-8 10X2ML 67CAM4800 6 couches EUR traitée.pdf"/>
    <hyperlink ref="A60" r:id="rId119" display="Plans de palettisation PDF\4010-5\Plan 162- 4010-5 20X5ml 67CAM3500 3 couches PER traitée.pdf"/>
    <hyperlink ref="A59" r:id="rId120" display="Plans de palettisation PDF\4010-4-7\Plan 160 4010-4-7 20x5ml 67CAM3500 4 couches PER traitée.pdf"/>
    <hyperlink ref="A58" r:id="rId121" display="Plans de palettisation PDF\4010-3-5-8-9-11\Plan 158 - 4010-3-5-8-9-11 50X2ML 67CAM4800 5 couches PER traitée.pdf"/>
    <hyperlink ref="A57" r:id="rId122" display="Plans de palettisation PDF\4010-4-7\Plan 156 4010-4-7 30x5ml 67CAM3500 3 couches PER traitée.pdf"/>
    <hyperlink ref="A56" r:id="rId123" display="Plans de palettisation PDF\4010-4-7\Plan 155 4010-4-7 30x5ml 67CAM3500 4 couches CHEP traitée.pdf"/>
    <hyperlink ref="A55" r:id="rId124" display="Plans de palettisation PDF\4010-4-7\Plan 154 20x5ml 67CAM3500 4 couches EUR traitée.pdf"/>
    <hyperlink ref="A54" r:id="rId125" display="Plans de palettisation PDF\4010-1-2\Plan 151 4010-1-2 30x5mL 67CAM4121 4couches PER traitée.pdf"/>
    <hyperlink ref="A53" r:id="rId126" display="Plans de palettisation PDF\4010-1-2\Plan 149 4010-1-2 18x5mL 67CAM4121 4 couches PER traitée.pdf"/>
    <hyperlink ref="A52" r:id="rId127" display="Plans de palettisation PDF\4010-5\Plan 148 - 4010-5 10x2,5ml 67CAM4800 vrac non rangé 5couches PER traitée.pdf"/>
    <hyperlink ref="A51" r:id="rId128" display="Plans de palettisation PDF\4010-10\Plan 145 4010-10 10x0,3ML 67CAM4800 vrac rangé 5 couches PER traitée.pdf"/>
    <hyperlink ref="A50" r:id="rId129" display="Plans de palettisation PDF\4010-4-7\Plan 143 - 4010-4-7 40x5ML 67CAM5003-A 7 couches EUR traitée.pdf"/>
    <hyperlink ref="A49" r:id="rId130" display="Plans de palettisation PDF\4010-10\Plan 137 4010-10 20x0,3ml 67CAM2431 6 couches PER traitée.pdf"/>
    <hyperlink ref="A48" r:id="rId131" display="Plans de palettisation PDF\4010-3-8-9-11\Plan 136 - BI-3-8-9 20X4ML 67CAM4800 4 couches PER traitée + coiffe.pdf"/>
    <hyperlink ref="A47" r:id="rId132" display="Plans de palettisation PDF\4010-4-7\Plan 135 - 4010-4-7 20x5ML 67CAM5000 7 couches EUR traitée.pdf"/>
    <hyperlink ref="A46" r:id="rId133" display="Plans de palettisation PDF\4010-5\Plan 134- 4010-5 20X2.5ml 67CAM2429 5 couches PER traitée.pdf"/>
    <hyperlink ref="A45" r:id="rId134" display="Plans de palettisation PDF\4010-5\Plan 133 - 4010-5 100X2ml 67CAM3500 3 couches EUR traitée.pdf"/>
    <hyperlink ref="A44" r:id="rId135" display="Plans de palettisation PDF\4010-5\Plan 130 - 4010-5 20X2ml 67CAM3500 3 couches EUR traitée.pdf"/>
    <hyperlink ref="A43" r:id="rId136" display="Plans de palettisation PDF\4010-5\Plan 129 - 4010-5 60X2.5ML 67CAM2429 5 couches PER traitée.pdf"/>
    <hyperlink ref="A42" r:id="rId137" display="Plans de palettisation PDF\4010-5\Plan 126 - 4010-5 30X1ml 67CAM2429 5 couches PER traitée.pdf"/>
    <hyperlink ref="A41" r:id="rId138" display="Plans de palettisation PDF\4010-4-7\Plan 123 - 4010-4-7 30X5ML 67CAM5001-B 6 couches EUR traitée.pdf"/>
    <hyperlink ref="A40" r:id="rId139" display="Plans de palettisation PDF\4010-3-8-9-11\Plan 121 - BI-3-8-9 60X4ML 67CAM4800 4 couches PER traitée + coiffe.pdf"/>
    <hyperlink ref="A39" r:id="rId140" display="Plans de palettisation PDF\4010-3-8-9-11\Plan 118 - 4010-3 40x5ml 67CAM3500 4 couches PER traitée.pdf"/>
    <hyperlink ref="A38" r:id="rId141" display="Plans de palettisation PDF\4010-3-8-9-11\Plan 115 - BI-3-8-9 30X2.5ML 67CAM4800 4 couches PER traitée + coiffe.pdf"/>
    <hyperlink ref="A37" r:id="rId142" display="Plans de palettisation PDF\4010-4-7\Plan 103 - 4010-4-7 5X5ML 67CAM5000 6 couches PER traitée.pdf"/>
    <hyperlink ref="A36" r:id="rId143" display="Plans de palettisation PDF\4010-4-7\Plan 102 - 4010-4-7 40X5ML 67CAM3500 4 couches EUR traitée.pdf"/>
    <hyperlink ref="A35" r:id="rId144" display="Plans de palettisation PDF\4010-4-7\Plan 99 - 4010-4-7 10X5ML 67CAM3500 4 couches PER traitée.pdf"/>
    <hyperlink ref="A34" r:id="rId145" display="Plans de palettisation PDF\4010-4-7\Plan 98 - 4010-4-7 20X5ML 67CAM5000 7 couches PER traitée.pdf"/>
    <hyperlink ref="A33" r:id="rId146" display="Plans de palettisation PDF\4010-4-7\Plan 97 - 4010-4-7 20X5ML 67CAM3500 3 couches PER traitée.pdf"/>
    <hyperlink ref="A32" r:id="rId147" display="Plans de palettisation PDF\4010-4-7\Plan 96 - 4010-4-7 20X5ML 67CAM3500 3 couches PER traitée.pdf"/>
    <hyperlink ref="A31" r:id="rId148" display="Plans de palettisation PDF\4010-4-7\Plan 95 - 4010-4-7 20X5ML 67CAM3500 3 couches EUR traitée.pdf"/>
    <hyperlink ref="A30" r:id="rId149" display="Plans de palettisation PDF\4010-4-7\Plan 94 - 4010-4-7 40X5ML 67CAM5000 7 couches PER traitée.pdf"/>
    <hyperlink ref="A29" r:id="rId150" display="Plans de palettisation PDF\4010-3-8-9-11\Plan 93 - 4010-8 10X1ML 67CAM4800 6 couches EUR traitée.pdf"/>
    <hyperlink ref="A28" r:id="rId151" display="Plans de palettisation PDF\4010-3-8-9-11\Plan 92 - 3-8-9 60X2.5ML 67CAM4800 5 couches PER traitée.pdf"/>
    <hyperlink ref="A27" r:id="rId152" display="Plans de palettisation PDF\305-1\Plan 91 305-1 30x15ml 67CAM4600 4 couches PER traitée.pdf"/>
    <hyperlink ref="A26" r:id="rId153" display="Plans de palettisation PDF\4010-5\Plan 90 - 4010-5 30X2.5ml 67CAM2429 5 couches PER traitée.pdf"/>
    <hyperlink ref="A25" r:id="rId154" display="Plans de palettisation PDF\4010-3-8-9-11\Plan 89 - 4010-3-8-9 30X1ML 67CAM4800 5 couches PER traitée.pdf"/>
    <hyperlink ref="A24" r:id="rId155" display="Plans de palettisation PDF\4010-1-2\Plan 83 4010-1-2 72x5mL 67CAM4121 Vrac rangé 4couches PER traitée.pdf"/>
    <hyperlink ref="A23" r:id="rId156" display="Plans de palettisation PDF\4010-10\Plan 82 4010-10 10x0,4g 67CAM4800 5 couches PER traitée.pdf"/>
    <hyperlink ref="A22" r:id="rId157" display="Plans de palettisation PDF\4010-1-2\Plan 80 4010-1-2 24x5mL 67CAM4123 5couches EUR traitée.pdf"/>
    <hyperlink ref="A21" r:id="rId158" display="Plans de palettisation PDF\4010-5\Plan 74 - 4010-5 20X2ml 67CAM2429 5 couches PER traitée.pdf"/>
    <hyperlink ref="A20" r:id="rId159" display="Plans de palettisation PDF\4010-5\Plan 73 - 4010-5 20X1ml 67CAM2429 5 couches PER traitée.pdf"/>
    <hyperlink ref="A19" r:id="rId160" display="Plans de palettisation PDF\4010-3-8-9-11\Plan 68 - BI-3-8-9 60x2.5ML 67CAM4800 4 couches PER traitée + coiffe.pdf"/>
    <hyperlink ref="A18" r:id="rId161" display="Plans de palettisation PDF\4010-3-8-9-11\Plan 67 - BI-3-8-9 30x1ML 67CAM4800 4 couches PER traitée + coiffe.pdf"/>
    <hyperlink ref="A17" r:id="rId162" display="Plans de palettisation PDF\4010-3-8-9-11\Plan 66 - BI-3-8-9 20x2.5ML 67CAM4800 4 couches PER traitée + coiffe.pdf"/>
    <hyperlink ref="A16" r:id="rId163" display="Plans de palettisation PDF\4010-3-8-9-11\Plan 65 - BI-3-8-9 10x2.5ML 67CAM4800 4 couches PER traitée + coiffe.pdf"/>
    <hyperlink ref="A15" r:id="rId164" display="Plans de palettisation PDF\4010-3-8-9-11\Plan 63 - BI-3-8-9 60X2ML 67CAM4800 4 couches PER traitée + coiffe.pdf"/>
    <hyperlink ref="A14" r:id="rId165" display="Plans de palettisation PDF\4010-3-8-9-11\Plan 62 - BI-3-8-9 60X1ML 67CAM4800 4 couches PER traitée + coiffe.pdf"/>
    <hyperlink ref="A13" r:id="rId166" display="Plans de palettisation PDF\4010-3-8-9-11\Plan 61 - BI-3-8-9 50X2ML 67CAM4800 4 couches PER traite + coiffe.pdf"/>
    <hyperlink ref="A12" r:id="rId167" display="Plans de palettisation PDF\4010-5\Plan 60 - 4010-5 20X2.5ml 67CAM3800 6 couches EUR traitée.pdf"/>
    <hyperlink ref="A11" r:id="rId168" display="Plans de palettisation PDF\4010-3-8-9-11\Plan 53 - 4010-3-5-8-9 50X2ML 67CAM4800 5 couches PER traitée.pdf"/>
    <hyperlink ref="A10" r:id="rId169" display="Plans de palettisation PDF\4010-3-5-8-9-11\Plan 51 - 4010-3-5-8-9-11 20X2ML 67CAM4800 5 couches PER traitée.pdf"/>
    <hyperlink ref="A9" r:id="rId170" display="Plans de palettisation PDF\4010-3-8-9-11\Plan 48 - BI-3-8-9 20X1ML 67CAM4800 4 couches PER traitée + coiffe.pdf"/>
    <hyperlink ref="A8" r:id="rId171" display="Plans de palettisation PDF\305-2\Plan 23 - 305-2 36X0,4ML 67CAM2429 6 couches PER traitée.pdf"/>
    <hyperlink ref="A7" r:id="rId172" display="Plans de palettisation PDF\305-2\Plan 22 - 305-2 30X0,4ML 67CAM2429 6 couches PER traitée.pdf"/>
    <hyperlink ref="A6" r:id="rId173" display="Plans de palettisation PDF\305-2\Plan 21 - 305-2 24X0,4ML 67CAM2429 6 couches PER traitée.pdf"/>
    <hyperlink ref="A5" r:id="rId174" display="Plans de palettisation PDF\305-2\Plan 19 - 305-2 10X0,4ML 67CAM2429 6 couches PER traitée.pdf"/>
    <hyperlink ref="A4" r:id="rId175" display="Plans de palettisation PDF\305-2\Plan 18- 10X0,4ML 67CAM3900 4 couches PER traitée.pdf"/>
    <hyperlink ref="A3" r:id="rId176" display="Plans de palettisation PDF\305-1\Plan 15 - 305-1 25X20ML 67CAM4611 4 couches EUR traitée.pdf"/>
    <hyperlink ref="A2" r:id="rId177" display="Plans de palettisation PDF\305-2\Plan 1 - 305-2 10X0,3ML 67CAM3900 4 couches PER traitée.pdf"/>
  </hyperlinks>
  <pageMargins left="0.7" right="0.7" top="0.75" bottom="0.75" header="0.3" footer="0.3"/>
  <tableParts count="1">
    <tablePart r:id="rId17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 de palette</vt:lpstr>
      <vt:lpstr>tableau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DUGAND Lucas</dc:creator>
  <cp:lastModifiedBy>Martin Lemaître</cp:lastModifiedBy>
  <dcterms:created xsi:type="dcterms:W3CDTF">2016-12-22T14:43:08Z</dcterms:created>
  <dcterms:modified xsi:type="dcterms:W3CDTF">2017-01-07T21:00:14Z</dcterms:modified>
</cp:coreProperties>
</file>