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709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Jay/Downloads/"/>
    </mc:Choice>
  </mc:AlternateContent>
  <bookViews>
    <workbookView xWindow="0" yWindow="460" windowWidth="21580" windowHeight="14300" tabRatio="764" activeTab="1"/>
  </bookViews>
  <sheets>
    <sheet name="Jours fériés" sheetId="32" r:id="rId1"/>
    <sheet name="Feuil1" sheetId="33" r:id="rId2"/>
  </sheets>
  <definedNames>
    <definedName name="PlageACFinal" comment="Plage dynamique pour graph. cdes AC finalisées">OFFSET(#REF!,0,0,COUNTA(#REF!)-1)</definedName>
    <definedName name="PlageACFinalMois" comment="Plage dynamique AC total mois pour graphique ">OFFSET(#REF!,0,0,COUNTA(#REF!)-1)</definedName>
    <definedName name="PlageAPFinal" comment="Plage dynamique AP finalisée par le client">OFFSET(#REF!,0,0,COUNTA(#REF!)-1)</definedName>
    <definedName name="PlageAPFinalMois" comment="Plage dynamique cdes par mois pour graphique">OFFSET(#REF!,0,0,COUNTA(#REF!)-1)</definedName>
    <definedName name="PlageAutoTot" comment="Plage dynamique toutes marques imprimées en auto">OFFSET(#REF!,0,0,COUNTA(#REF!)-1)</definedName>
    <definedName name="PlageCAAC" comment="Plage dynamique CA pour AC">OFFSET(#REF!,0,0,COUNTA(#REF!)-1)</definedName>
    <definedName name="PlageCAAP" comment="Plage dynamique CA pour AP">OFFSET(#REF!,0,0,COUNTA(#REF!)-1)</definedName>
    <definedName name="PlageCATot" comment="Plage dynamique CA pour le total">OFFSET(#REF!,0,0,COUNTA(#REF!)-1)</definedName>
    <definedName name="PlageDate" comment="Plage dynamique dates">OFFSET(#REF!,0,0,COUNTA(#REF!)-2)</definedName>
    <definedName name="PlageDateMois" comment="Plage dynamique de dates pour graphique mois">OFFSET(#REF!,0,0,COUNTA(#REF!)-2)</definedName>
    <definedName name="PlageTotFinal" comment="Plage dynamique cdes finalisées par le client">OFFSET(#REF!,0,0,COUNTA(#REF!)-1)</definedName>
    <definedName name="PlageTotFinalMois" comment="Plage dynamique cdes totales par mois pour graphique">OFFSET(#REF!,0,0,COUNTA(#REF!)-1)</definedName>
  </definedNames>
  <calcPr calcId="15000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33" l="1"/>
  <c r="J7" i="33"/>
  <c r="K7" i="33"/>
  <c r="I8" i="33"/>
  <c r="J8" i="33"/>
  <c r="K8" i="33"/>
  <c r="I9" i="33"/>
  <c r="J9" i="33"/>
  <c r="K9" i="33"/>
  <c r="I10" i="33"/>
  <c r="J10" i="33"/>
  <c r="K10" i="33"/>
  <c r="I11" i="33"/>
  <c r="J11" i="33"/>
  <c r="K11" i="33"/>
  <c r="I12" i="33"/>
  <c r="J12" i="33"/>
  <c r="K12" i="33"/>
  <c r="I13" i="33"/>
  <c r="J13" i="33"/>
  <c r="K13" i="33"/>
  <c r="I14" i="33"/>
  <c r="J14" i="33"/>
  <c r="K14" i="33"/>
  <c r="I15" i="33"/>
  <c r="J15" i="33"/>
  <c r="K15" i="33"/>
  <c r="I16" i="33"/>
  <c r="J16" i="33"/>
  <c r="K16" i="33"/>
  <c r="I17" i="33"/>
  <c r="J17" i="33"/>
  <c r="K17" i="33"/>
  <c r="I18" i="33"/>
  <c r="J18" i="33"/>
  <c r="K18" i="33"/>
  <c r="I19" i="33"/>
  <c r="J19" i="33"/>
  <c r="K19" i="33"/>
  <c r="I20" i="33"/>
  <c r="J20" i="33"/>
  <c r="K20" i="33"/>
  <c r="I21" i="33"/>
  <c r="J21" i="33"/>
  <c r="K21" i="33"/>
  <c r="I22" i="33"/>
  <c r="J22" i="33"/>
  <c r="K22" i="33"/>
  <c r="I23" i="33"/>
  <c r="J23" i="33"/>
  <c r="K23" i="33"/>
  <c r="I24" i="33"/>
  <c r="J24" i="33"/>
  <c r="K24" i="33"/>
  <c r="I25" i="33"/>
  <c r="J25" i="33"/>
  <c r="K25" i="33"/>
  <c r="I26" i="33"/>
  <c r="J26" i="33"/>
  <c r="K26" i="33"/>
  <c r="I27" i="33"/>
  <c r="J27" i="33"/>
  <c r="K27" i="33"/>
  <c r="I28" i="33"/>
  <c r="J28" i="33"/>
  <c r="K28" i="33"/>
  <c r="I29" i="33"/>
  <c r="J29" i="33"/>
  <c r="K29" i="33"/>
  <c r="I30" i="33"/>
  <c r="J30" i="33"/>
  <c r="K30" i="33"/>
  <c r="I31" i="33"/>
  <c r="J31" i="33"/>
  <c r="K31" i="33"/>
  <c r="I32" i="33"/>
  <c r="J32" i="33"/>
  <c r="K32" i="33"/>
  <c r="I33" i="33"/>
  <c r="J33" i="33"/>
  <c r="K33" i="33"/>
  <c r="I34" i="33"/>
  <c r="J34" i="33"/>
  <c r="K34" i="33"/>
  <c r="G35" i="33"/>
  <c r="I35" i="33"/>
  <c r="J35" i="33"/>
  <c r="K35" i="33"/>
  <c r="I36" i="33"/>
  <c r="J36" i="33"/>
  <c r="K36" i="33"/>
  <c r="I37" i="33"/>
  <c r="J37" i="33"/>
  <c r="K37" i="33"/>
  <c r="I38" i="33"/>
  <c r="J38" i="33"/>
  <c r="K38" i="33"/>
  <c r="I39" i="33"/>
  <c r="J39" i="33"/>
  <c r="K39" i="33"/>
  <c r="I40" i="33"/>
  <c r="J40" i="33"/>
  <c r="K40" i="33"/>
  <c r="I41" i="33"/>
  <c r="J41" i="33"/>
  <c r="K41" i="33"/>
  <c r="I42" i="33"/>
  <c r="J42" i="33"/>
  <c r="K42" i="33"/>
  <c r="I43" i="33"/>
  <c r="J43" i="33"/>
  <c r="K43" i="33"/>
  <c r="I44" i="33"/>
  <c r="J44" i="33"/>
  <c r="K44" i="33"/>
  <c r="I45" i="33"/>
  <c r="J45" i="33"/>
  <c r="K45" i="33"/>
  <c r="I46" i="33"/>
  <c r="J46" i="33"/>
  <c r="K46" i="33"/>
  <c r="I47" i="33"/>
  <c r="J47" i="33"/>
  <c r="K47" i="33"/>
  <c r="I48" i="33"/>
  <c r="J48" i="33"/>
  <c r="K48" i="33"/>
  <c r="I49" i="33"/>
  <c r="J49" i="33"/>
  <c r="K49" i="33"/>
  <c r="I50" i="33"/>
  <c r="J50" i="33"/>
  <c r="K50" i="33"/>
  <c r="I51" i="33"/>
  <c r="J51" i="33"/>
  <c r="K51" i="33"/>
  <c r="G52" i="33"/>
  <c r="I52" i="33"/>
  <c r="J52" i="33"/>
  <c r="K52" i="33"/>
  <c r="I53" i="33"/>
  <c r="J53" i="33"/>
  <c r="K53" i="33"/>
  <c r="I54" i="33"/>
  <c r="J54" i="33"/>
  <c r="K54" i="33"/>
  <c r="I55" i="33"/>
  <c r="J55" i="33"/>
  <c r="K55" i="33"/>
  <c r="I56" i="33"/>
  <c r="J56" i="33"/>
  <c r="K56" i="33"/>
  <c r="I57" i="33"/>
  <c r="J57" i="33"/>
  <c r="K57" i="33"/>
  <c r="I58" i="33"/>
  <c r="J58" i="33"/>
  <c r="K58" i="33"/>
  <c r="I59" i="33"/>
  <c r="J59" i="33"/>
  <c r="K59" i="33"/>
  <c r="I60" i="33"/>
  <c r="J60" i="33"/>
  <c r="K60" i="33"/>
  <c r="I61" i="33"/>
  <c r="J61" i="33"/>
  <c r="K61" i="33"/>
  <c r="I62" i="33"/>
  <c r="J62" i="33"/>
  <c r="K62" i="33"/>
  <c r="I63" i="33"/>
  <c r="J63" i="33"/>
  <c r="K63" i="33"/>
  <c r="I64" i="33"/>
  <c r="J64" i="33"/>
  <c r="K64" i="33"/>
  <c r="I65" i="33"/>
  <c r="J65" i="33"/>
  <c r="K65" i="33"/>
  <c r="I66" i="33"/>
  <c r="J66" i="33"/>
  <c r="K66" i="33"/>
  <c r="I67" i="33"/>
  <c r="J67" i="33"/>
  <c r="K67" i="33"/>
  <c r="I68" i="33"/>
  <c r="J68" i="33"/>
  <c r="K68" i="33"/>
  <c r="I69" i="33"/>
  <c r="J69" i="33"/>
  <c r="K69" i="33"/>
  <c r="I70" i="33"/>
  <c r="J70" i="33"/>
  <c r="K70" i="33"/>
  <c r="I71" i="33"/>
  <c r="J71" i="33"/>
  <c r="K71" i="33"/>
  <c r="I72" i="33"/>
  <c r="J72" i="33"/>
  <c r="K72" i="33"/>
  <c r="I73" i="33"/>
  <c r="J73" i="33"/>
  <c r="K73" i="33"/>
  <c r="I74" i="33"/>
  <c r="J74" i="33"/>
  <c r="K74" i="33"/>
  <c r="I75" i="33"/>
  <c r="J75" i="33"/>
  <c r="K75" i="33"/>
  <c r="I76" i="33"/>
  <c r="J76" i="33"/>
  <c r="K76" i="33"/>
  <c r="I77" i="33"/>
  <c r="J77" i="33"/>
  <c r="K77" i="33"/>
  <c r="I78" i="33"/>
  <c r="J78" i="33"/>
  <c r="K78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G8" i="33"/>
  <c r="G58" i="33"/>
  <c r="G49" i="33"/>
  <c r="G20" i="33"/>
  <c r="G54" i="33"/>
  <c r="G42" i="33"/>
  <c r="G21" i="33"/>
  <c r="G74" i="33"/>
  <c r="G61" i="33"/>
  <c r="G19" i="33"/>
  <c r="G53" i="33"/>
  <c r="G9" i="33"/>
  <c r="G29" i="33"/>
  <c r="G64" i="33"/>
  <c r="G68" i="33"/>
  <c r="G47" i="33"/>
  <c r="G71" i="33"/>
  <c r="G75" i="33"/>
  <c r="G66" i="33"/>
  <c r="G30" i="33"/>
  <c r="G10" i="33"/>
  <c r="G73" i="33"/>
  <c r="G24" i="33"/>
  <c r="G31" i="33"/>
  <c r="G25" i="33"/>
  <c r="G76" i="33"/>
  <c r="G48" i="33"/>
  <c r="G40" i="33"/>
  <c r="G34" i="33"/>
  <c r="G11" i="33"/>
  <c r="G51" i="33"/>
  <c r="G65" i="33"/>
  <c r="G16" i="33"/>
  <c r="G36" i="33"/>
  <c r="G27" i="33"/>
  <c r="G14" i="33"/>
  <c r="G62" i="33"/>
  <c r="G37" i="33"/>
  <c r="G70" i="33"/>
  <c r="G33" i="33"/>
  <c r="G23" i="33"/>
  <c r="G63" i="33"/>
  <c r="G41" i="33"/>
  <c r="G72" i="33"/>
  <c r="G17" i="33"/>
  <c r="G46" i="33"/>
  <c r="G39" i="33"/>
  <c r="G69" i="33"/>
  <c r="G7" i="33"/>
  <c r="G59" i="33"/>
  <c r="G43" i="33"/>
  <c r="G67" i="33"/>
  <c r="G18" i="33"/>
  <c r="G26" i="33"/>
  <c r="G12" i="33"/>
  <c r="G57" i="33"/>
  <c r="G56" i="33"/>
  <c r="G38" i="33"/>
  <c r="G60" i="33"/>
  <c r="G15" i="33"/>
  <c r="G32" i="33"/>
  <c r="G55" i="33"/>
  <c r="G22" i="33"/>
  <c r="G44" i="33"/>
  <c r="G45" i="33"/>
  <c r="G28" i="33"/>
  <c r="G13" i="33"/>
  <c r="G50" i="33"/>
  <c r="G77" i="33"/>
  <c r="G78" i="33"/>
</calcChain>
</file>

<file path=xl/comments1.xml><?xml version="1.0" encoding="utf-8"?>
<comments xmlns="http://schemas.openxmlformats.org/spreadsheetml/2006/main">
  <authors>
    <author>Francois-Jacob Monier</author>
  </authors>
  <commentList>
    <comment ref="K6" authorId="0">
      <text>
        <r>
          <rPr>
            <b/>
            <sz val="10"/>
            <color indexed="81"/>
            <rFont val="Calibri"/>
          </rPr>
          <t>0,666666666666667= 16 heures</t>
        </r>
      </text>
    </comment>
  </commentList>
</comments>
</file>

<file path=xl/sharedStrings.xml><?xml version="1.0" encoding="utf-8"?>
<sst xmlns="http://schemas.openxmlformats.org/spreadsheetml/2006/main" count="28" uniqueCount="28">
  <si>
    <t>Date création</t>
  </si>
  <si>
    <t>Heures</t>
  </si>
  <si>
    <t>Dates création corrigées 1</t>
  </si>
  <si>
    <t>Table jours fériés</t>
  </si>
  <si>
    <t>Jour de l'An</t>
  </si>
  <si>
    <t>Pâques</t>
  </si>
  <si>
    <t>Lundi de Pâques</t>
  </si>
  <si>
    <t>Fête du Travail</t>
  </si>
  <si>
    <t>Ascension</t>
  </si>
  <si>
    <t>Victoire 1945</t>
  </si>
  <si>
    <t>Pentecôte</t>
  </si>
  <si>
    <t>Lundi de Pentecôte</t>
  </si>
  <si>
    <t>Fête Nationale</t>
  </si>
  <si>
    <t>Assomption</t>
  </si>
  <si>
    <t>Toussaint</t>
  </si>
  <si>
    <t>Armistice 1918</t>
  </si>
  <si>
    <t>Noel</t>
  </si>
  <si>
    <t>Date début vacances</t>
  </si>
  <si>
    <t>Date fin vacances</t>
  </si>
  <si>
    <t>Table jours vacances</t>
  </si>
  <si>
    <t>Date de cloture</t>
  </si>
  <si>
    <t>Temps de traitement brut</t>
  </si>
  <si>
    <t>Nb nuits</t>
  </si>
  <si>
    <t>Temps de traitement Affiné 1</t>
  </si>
  <si>
    <t>Avec nuits et WE</t>
  </si>
  <si>
    <t>Sans nuits mais WE</t>
  </si>
  <si>
    <t>Sans nuits et WE</t>
  </si>
  <si>
    <t>Temps de traitement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</si>
</sst>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7" formatCode="dd/mm/yyyy\ hh:mm:ss"/>
    <numFmt numFmtId="168" formatCode="[h]:mm:ss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81"/>
      <name val="Calibri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22" fontId="0" fillId="0" borderId="0" xfId="0" applyNumberFormat="1"/>
    <xf numFmtId="0" fontId="0" fillId="0" borderId="0" xfId="0" applyNumberFormat="1"/>
    <xf numFmtId="14" fontId="0" fillId="0" borderId="0" xfId="0" applyNumberFormat="1"/>
    <xf numFmtId="164" fontId="18" fillId="0" borderId="0" xfId="0" applyNumberFormat="1" applyFont="1"/>
    <xf numFmtId="0" fontId="0" fillId="0" borderId="0" xfId="0" applyFont="1"/>
    <xf numFmtId="22" fontId="0" fillId="0" borderId="0" xfId="0" applyNumberFormat="1" applyFont="1"/>
    <xf numFmtId="0" fontId="0" fillId="0" borderId="0" xfId="0" applyNumberFormat="1" applyFont="1"/>
    <xf numFmtId="164" fontId="13" fillId="33" borderId="10" xfId="0" applyNumberFormat="1" applyFont="1" applyFill="1" applyBorder="1"/>
    <xf numFmtId="0" fontId="13" fillId="33" borderId="10" xfId="0" applyFont="1" applyFill="1" applyBorder="1"/>
    <xf numFmtId="0" fontId="0" fillId="34" borderId="0" xfId="0" applyFill="1"/>
    <xf numFmtId="165" fontId="0" fillId="0" borderId="0" xfId="0" applyNumberFormat="1"/>
    <xf numFmtId="0" fontId="16" fillId="0" borderId="0" xfId="0" applyFont="1"/>
    <xf numFmtId="0" fontId="0" fillId="35" borderId="0" xfId="0" applyFill="1"/>
    <xf numFmtId="0" fontId="19" fillId="0" borderId="0" xfId="0" applyFont="1"/>
    <xf numFmtId="167" fontId="0" fillId="0" borderId="0" xfId="0" applyNumberFormat="1"/>
    <xf numFmtId="22" fontId="0" fillId="35" borderId="0" xfId="0" applyNumberFormat="1" applyFill="1"/>
    <xf numFmtId="22" fontId="13" fillId="33" borderId="10" xfId="0" applyNumberFormat="1" applyFont="1" applyFill="1" applyBorder="1"/>
    <xf numFmtId="167" fontId="0" fillId="0" borderId="11" xfId="0" applyNumberFormat="1" applyFont="1" applyBorder="1"/>
    <xf numFmtId="167" fontId="0" fillId="0" borderId="12" xfId="0" applyNumberFormat="1" applyFont="1" applyBorder="1"/>
    <xf numFmtId="165" fontId="0" fillId="36" borderId="13" xfId="0" applyNumberFormat="1" applyFont="1" applyFill="1" applyBorder="1"/>
    <xf numFmtId="165" fontId="0" fillId="0" borderId="14" xfId="0" applyNumberFormat="1" applyFont="1" applyBorder="1"/>
    <xf numFmtId="168" fontId="0" fillId="0" borderId="0" xfId="0" applyNumberFormat="1"/>
    <xf numFmtId="0" fontId="13" fillId="33" borderId="10" xfId="0" applyFont="1" applyFill="1" applyBorder="1" applyAlignment="1">
      <alignment wrapText="1"/>
    </xf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8" formatCode="[h]:mm:ss;@"/>
    </dxf>
    <dxf>
      <numFmt numFmtId="0" formatCode="General"/>
    </dxf>
    <dxf>
      <numFmt numFmtId="168" formatCode="[h]:mm:ss;@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numFmt numFmtId="165" formatCode="[$-F800]dddd\,\ mmmm\ dd\,\ yyyy"/>
    </dxf>
    <dxf>
      <numFmt numFmtId="165" formatCode="[$-F800]dddd\,\ mmmm\ dd\,\ yyyy"/>
    </dxf>
    <dxf>
      <border diagonalUp="1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</border>
    </dxf>
  </dxfs>
  <tableStyles count="3" defaultTableStyle="TableStyleMedium2" defaultPivotStyle="PivotStyleLight16">
    <tableStyle name="Style de tableau 1" pivot="0" count="0"/>
    <tableStyle name="Style de tableau 2" pivot="0" count="0"/>
    <tableStyle name="test mise en forme tableau" pivot="0" count="1"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235323</xdr:colOff>
      <xdr:row>5</xdr:row>
      <xdr:rowOff>89647</xdr:rowOff>
    </xdr:from>
    <xdr:to>
      <xdr:col>16</xdr:col>
      <xdr:colOff>593911</xdr:colOff>
      <xdr:row>16</xdr:row>
      <xdr:rowOff>78441</xdr:rowOff>
    </xdr:to>
    <xdr:sp macro="" textlink="">
      <xdr:nvSpPr>
        <xdr:cNvPr id="2" name="ZoneTexte 1"/>
        <xdr:cNvSpPr txBox="1"/>
      </xdr:nvSpPr>
      <xdr:spPr>
        <a:xfrm>
          <a:off x="15227673" y="1051672"/>
          <a:ext cx="3406588" cy="2084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synthétiser: </a:t>
          </a:r>
        </a:p>
        <a:p>
          <a:r>
            <a:rPr lang="fr-FR" sz="1100"/>
            <a:t>Temps de traitement final = date de cloture</a:t>
          </a:r>
          <a:r>
            <a:rPr lang="fr-FR" sz="1100" baseline="0"/>
            <a:t> - date de création</a:t>
          </a:r>
        </a:p>
        <a:p>
          <a:r>
            <a:rPr lang="fr-FR" sz="1100" baseline="0"/>
            <a:t>hors nuits et hors jours de WE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4:B16" headerRowCount="0" totalsRowShown="0">
  <tableColumns count="2">
    <tableColumn id="1" name="Colonne1" headerRowDxfId="14" dataDxfId="13"/>
    <tableColumn id="2" name="Colonne2" dataDxfId="1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vacances" displayName="vacances" ref="D3:E5" totalsRowShown="0" tableBorderDxfId="11">
  <autoFilter ref="D3:E5"/>
  <tableColumns count="2">
    <tableColumn id="1" name="Date début vacances"/>
    <tableColumn id="2" name="Date fin vacanc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E6:L78" totalsRowShown="0" headerRowDxfId="10" dataDxfId="9" tableBorderDxfId="8">
  <autoFilter ref="E6:L78"/>
  <tableColumns count="8">
    <tableColumn id="6" name="Date création" dataDxfId="7"/>
    <tableColumn id="19" name="Heures" dataDxfId="6">
      <calculatedColumnFormula>Tableau13[[#This Row],[Date création]]-INT(Tableau13[[#This Row],[Date création]])</calculatedColumnFormula>
    </tableColumn>
    <tableColumn id="21" name="Dates création corrigées 1" dataDxfId="5">
      <calculatedColumnFormula>date_ouvrée(Tableau13[[#This Row],[Date création]])</calculatedColumnFormula>
    </tableColumn>
    <tableColumn id="22" name="Date de cloture" dataDxfId="4"/>
    <tableColumn id="23" name="Temps de traitement brut" dataDxfId="3">
      <calculatedColumnFormula>Tableau13[[#This Row],[Date de cloture]]-Tableau13[[#This Row],[Dates création corrigées 1]]</calculatedColumnFormula>
    </tableColumn>
    <tableColumn id="24" name="Nb nuits" dataDxfId="2">
      <calculatedColumnFormula>INT(Tableau13[[#This Row],[Date de cloture]])-INT(Tableau13[[#This Row],[Dates création corrigées 1]])</calculatedColumnFormula>
    </tableColumn>
    <tableColumn id="25" name="Temps de traitement Affiné 1" dataDxfId="1">
      <calculatedColumnFormula>Tableau13[[#This Row],[Temps de traitement brut]]-(0.666666666666667*Tableau13[[#This Row],[Nb nuits]])</calculatedColumnFormula>
    </tableColumn>
    <tableColumn id="26" name="Temps de traitement final" dataDxfId="0">
      <calculatedColumnFormula>NETWORKDAYS(Tableau13[[#This Row],[Temps de traitement Affiné 1]],Tableau13[[#This Row],[Temps de traitement Affiné 1]])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table" Target="../tables/table3.xml"/><Relationship Id="rId5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E16"/>
  <sheetViews>
    <sheetView workbookViewId="0">
      <selection activeCell="C27" sqref="C27"/>
    </sheetView>
  </sheetViews>
  <sheetFormatPr baseColWidth="10" defaultRowHeight="15" x14ac:dyDescent="0.2"/>
  <cols>
    <col min="1" max="1" width="26.5" bestFit="1" customWidth="1"/>
    <col min="2" max="2" width="18.33203125" bestFit="1" customWidth="1"/>
    <col min="4" max="4" width="24.83203125" customWidth="1"/>
    <col min="5" max="5" width="23.5" customWidth="1"/>
  </cols>
  <sheetData>
    <row r="1" spans="1:5" x14ac:dyDescent="0.2">
      <c r="A1" s="14" t="s">
        <v>3</v>
      </c>
      <c r="D1" s="14" t="s">
        <v>19</v>
      </c>
    </row>
    <row r="2" spans="1:5" s="2" customFormat="1" x14ac:dyDescent="0.2"/>
    <row r="3" spans="1:5" x14ac:dyDescent="0.2">
      <c r="D3" t="s">
        <v>17</v>
      </c>
      <c r="E3" s="2" t="s">
        <v>18</v>
      </c>
    </row>
    <row r="4" spans="1:5" x14ac:dyDescent="0.2">
      <c r="A4" s="13">
        <v>42370</v>
      </c>
      <c r="B4" s="1" t="s">
        <v>4</v>
      </c>
      <c r="D4" s="22">
        <v>42604</v>
      </c>
      <c r="E4" s="22">
        <v>42608</v>
      </c>
    </row>
    <row r="5" spans="1:5" x14ac:dyDescent="0.2">
      <c r="A5" s="13">
        <v>42456</v>
      </c>
      <c r="B5" s="1" t="s">
        <v>5</v>
      </c>
      <c r="D5" s="23">
        <v>42667</v>
      </c>
      <c r="E5" s="23">
        <v>42671</v>
      </c>
    </row>
    <row r="6" spans="1:5" x14ac:dyDescent="0.2">
      <c r="A6" s="13">
        <v>42457</v>
      </c>
      <c r="B6" s="1" t="s">
        <v>6</v>
      </c>
    </row>
    <row r="7" spans="1:5" x14ac:dyDescent="0.2">
      <c r="A7" s="13">
        <v>42491</v>
      </c>
      <c r="B7" s="1" t="s">
        <v>7</v>
      </c>
    </row>
    <row r="8" spans="1:5" x14ac:dyDescent="0.2">
      <c r="A8" s="13">
        <v>42495</v>
      </c>
      <c r="B8" s="1" t="s">
        <v>8</v>
      </c>
    </row>
    <row r="9" spans="1:5" x14ac:dyDescent="0.2">
      <c r="A9" s="13">
        <v>42498</v>
      </c>
      <c r="B9" s="1" t="s">
        <v>9</v>
      </c>
    </row>
    <row r="10" spans="1:5" x14ac:dyDescent="0.2">
      <c r="A10" s="13">
        <v>42505</v>
      </c>
      <c r="B10" s="1" t="s">
        <v>10</v>
      </c>
    </row>
    <row r="11" spans="1:5" x14ac:dyDescent="0.2">
      <c r="A11" s="13">
        <v>42506</v>
      </c>
      <c r="B11" s="1" t="s">
        <v>11</v>
      </c>
    </row>
    <row r="12" spans="1:5" x14ac:dyDescent="0.2">
      <c r="A12" s="13">
        <v>42565</v>
      </c>
      <c r="B12" s="1" t="s">
        <v>12</v>
      </c>
    </row>
    <row r="13" spans="1:5" x14ac:dyDescent="0.2">
      <c r="A13" s="13">
        <v>42597</v>
      </c>
      <c r="B13" s="1" t="s">
        <v>13</v>
      </c>
    </row>
    <row r="14" spans="1:5" x14ac:dyDescent="0.2">
      <c r="A14" s="13">
        <v>42675</v>
      </c>
      <c r="B14" s="1" t="s">
        <v>14</v>
      </c>
    </row>
    <row r="15" spans="1:5" x14ac:dyDescent="0.2">
      <c r="A15" s="13">
        <v>42685</v>
      </c>
      <c r="B15" s="1" t="s">
        <v>15</v>
      </c>
    </row>
    <row r="16" spans="1:5" x14ac:dyDescent="0.2">
      <c r="A16" s="13">
        <v>42729</v>
      </c>
      <c r="B16" s="1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O200"/>
  <sheetViews>
    <sheetView tabSelected="1" workbookViewId="0">
      <selection activeCell="K8" sqref="K8"/>
    </sheetView>
  </sheetViews>
  <sheetFormatPr baseColWidth="10" defaultColWidth="10.83203125" defaultRowHeight="15" x14ac:dyDescent="0.2"/>
  <cols>
    <col min="1" max="1" width="18.5" style="2" bestFit="1" customWidth="1"/>
    <col min="2" max="2" width="18.5" style="17" bestFit="1" customWidth="1"/>
    <col min="3" max="4" width="10.83203125" style="2"/>
    <col min="5" max="5" width="18.83203125" style="2" customWidth="1"/>
    <col min="6" max="6" width="10.83203125" style="2"/>
    <col min="7" max="7" width="24.1640625" style="2" customWidth="1"/>
    <col min="8" max="8" width="15.5" style="2" bestFit="1" customWidth="1"/>
    <col min="9" max="9" width="23.5" style="3" customWidth="1"/>
    <col min="10" max="10" width="10.83203125" style="2"/>
    <col min="11" max="11" width="24.33203125" style="2" customWidth="1"/>
    <col min="12" max="16384" width="10.83203125" style="2"/>
  </cols>
  <sheetData>
    <row r="1" spans="1:15" x14ac:dyDescent="0.2">
      <c r="A1"/>
      <c r="B1"/>
    </row>
    <row r="2" spans="1:15" x14ac:dyDescent="0.2">
      <c r="A2"/>
      <c r="B2"/>
      <c r="G2" s="4">
        <v>0.66666666666666696</v>
      </c>
      <c r="M2" s="7"/>
      <c r="O2" s="4"/>
    </row>
    <row r="3" spans="1:15" x14ac:dyDescent="0.2">
      <c r="J3" s="5"/>
      <c r="O3" s="4"/>
    </row>
    <row r="4" spans="1:15" x14ac:dyDescent="0.2">
      <c r="L4" s="14"/>
      <c r="O4" s="4"/>
    </row>
    <row r="5" spans="1:15" ht="16" x14ac:dyDescent="0.2">
      <c r="G5" s="16"/>
      <c r="H5" s="15"/>
      <c r="I5" s="18" t="s">
        <v>24</v>
      </c>
      <c r="J5" s="15"/>
      <c r="K5" s="15" t="s">
        <v>25</v>
      </c>
      <c r="L5" s="15" t="s">
        <v>26</v>
      </c>
    </row>
    <row r="6" spans="1:15" x14ac:dyDescent="0.2">
      <c r="E6" s="2" t="s">
        <v>0</v>
      </c>
      <c r="F6" s="10" t="s">
        <v>1</v>
      </c>
      <c r="G6" s="11" t="s">
        <v>2</v>
      </c>
      <c r="H6" s="12" t="s">
        <v>20</v>
      </c>
      <c r="I6" s="19" t="s">
        <v>21</v>
      </c>
      <c r="J6" s="11" t="s">
        <v>22</v>
      </c>
      <c r="K6" s="25" t="s">
        <v>23</v>
      </c>
      <c r="L6" s="11" t="s">
        <v>27</v>
      </c>
    </row>
    <row r="7" spans="1:15" x14ac:dyDescent="0.2">
      <c r="A7" s="20"/>
      <c r="E7" s="8">
        <v>42729</v>
      </c>
      <c r="F7" s="6">
        <f>Tableau13[[#This Row],[Date création]]-INT(Tableau13[[#This Row],[Date création]])</f>
        <v>0</v>
      </c>
      <c r="G7" s="8">
        <f>date_ouvrée(Tableau13[[#This Row],[Date création]])</f>
        <v>42730.375</v>
      </c>
      <c r="H7" s="8">
        <v>42730.458333333336</v>
      </c>
      <c r="I7" s="24">
        <f>Tableau13[[#This Row],[Date de cloture]]-Tableau13[[#This Row],[Dates création corrigées 1]]</f>
        <v>8.3333333335758653E-2</v>
      </c>
      <c r="J7">
        <f>INT(Tableau13[[#This Row],[Date de cloture]])-INT(Tableau13[[#This Row],[Dates création corrigées 1]])</f>
        <v>0</v>
      </c>
      <c r="K7" s="24">
        <f>Tableau13[[#This Row],[Temps de traitement brut]]-(0.666666666666667*Tableau13[[#This Row],[Nb nuits]])</f>
        <v>8.3333333335758653E-2</v>
      </c>
      <c r="L7" s="9"/>
      <c r="M7" s="7"/>
      <c r="N7" s="7"/>
    </row>
    <row r="8" spans="1:15" x14ac:dyDescent="0.2">
      <c r="A8" s="20"/>
      <c r="E8" s="8">
        <v>42370.625</v>
      </c>
      <c r="F8" s="6">
        <f>Tableau13[[#This Row],[Date création]]-INT(Tableau13[[#This Row],[Date création]])</f>
        <v>0.625</v>
      </c>
      <c r="G8" s="8">
        <f>date_ouvrée(Tableau13[[#This Row],[Date création]])</f>
        <v>42373.375</v>
      </c>
      <c r="H8" s="8">
        <v>42373.458333333336</v>
      </c>
      <c r="I8" s="24">
        <f>Tableau13[[#This Row],[Date de cloture]]-Tableau13[[#This Row],[Dates création corrigées 1]]</f>
        <v>8.3333333335758653E-2</v>
      </c>
      <c r="J8">
        <f>INT(Tableau13[[#This Row],[Date de cloture]])-INT(Tableau13[[#This Row],[Dates création corrigées 1]])</f>
        <v>0</v>
      </c>
      <c r="K8" s="24">
        <f>Tableau13[[#This Row],[Temps de traitement brut]]-(0.666666666666667*Tableau13[[#This Row],[Nb nuits]])</f>
        <v>8.3333333335758653E-2</v>
      </c>
      <c r="L8" s="9"/>
      <c r="M8" s="7"/>
      <c r="N8" s="7"/>
    </row>
    <row r="9" spans="1:15" x14ac:dyDescent="0.2">
      <c r="A9" s="20"/>
      <c r="E9" s="3">
        <v>42517.420810185184</v>
      </c>
      <c r="F9" s="6">
        <f>Tableau13[[#This Row],[Date création]]-INT(Tableau13[[#This Row],[Date création]])</f>
        <v>0.42081018518365454</v>
      </c>
      <c r="G9" s="8">
        <f>date_ouvrée(Tableau13[[#This Row],[Date création]])</f>
        <v>42517.420810185184</v>
      </c>
      <c r="H9" s="8">
        <v>42517.504143518519</v>
      </c>
      <c r="I9" s="24">
        <f>Tableau13[[#This Row],[Date de cloture]]-Tableau13[[#This Row],[Dates création corrigées 1]]</f>
        <v>8.3333333335758653E-2</v>
      </c>
      <c r="J9">
        <f>INT(Tableau13[[#This Row],[Date de cloture]])-INT(Tableau13[[#This Row],[Dates création corrigées 1]])</f>
        <v>0</v>
      </c>
      <c r="K9" s="24">
        <f>Tableau13[[#This Row],[Temps de traitement brut]]-(0.666666666666667*Tableau13[[#This Row],[Nb nuits]])</f>
        <v>8.3333333335758653E-2</v>
      </c>
      <c r="L9" s="9"/>
      <c r="M9" s="7"/>
      <c r="N9" s="7"/>
    </row>
    <row r="10" spans="1:15" x14ac:dyDescent="0.2">
      <c r="A10" s="20"/>
      <c r="E10" s="3">
        <v>42517.440393518518</v>
      </c>
      <c r="F10" s="6">
        <f>Tableau13[[#This Row],[Date création]]-INT(Tableau13[[#This Row],[Date création]])</f>
        <v>0.44039351851824904</v>
      </c>
      <c r="G10" s="8">
        <f>date_ouvrée(Tableau13[[#This Row],[Date création]])</f>
        <v>42517.440393518518</v>
      </c>
      <c r="H10" s="8">
        <v>42517.523726851854</v>
      </c>
      <c r="I10" s="24">
        <f>Tableau13[[#This Row],[Date de cloture]]-Tableau13[[#This Row],[Dates création corrigées 1]]</f>
        <v>8.3333333335758653E-2</v>
      </c>
      <c r="J10">
        <f>INT(Tableau13[[#This Row],[Date de cloture]])-INT(Tableau13[[#This Row],[Dates création corrigées 1]])</f>
        <v>0</v>
      </c>
      <c r="K10" s="24">
        <f>Tableau13[[#This Row],[Temps de traitement brut]]-(0.666666666666667*Tableau13[[#This Row],[Nb nuits]])</f>
        <v>8.3333333335758653E-2</v>
      </c>
      <c r="L10" s="9"/>
      <c r="M10" s="7"/>
      <c r="N10" s="7"/>
    </row>
    <row r="11" spans="1:15" x14ac:dyDescent="0.2">
      <c r="A11" s="20"/>
      <c r="E11" s="3">
        <v>42517.445717592593</v>
      </c>
      <c r="F11" s="6">
        <f>Tableau13[[#This Row],[Date création]]-INT(Tableau13[[#This Row],[Date création]])</f>
        <v>0.44571759259270038</v>
      </c>
      <c r="G11" s="8">
        <f>date_ouvrée(Tableau13[[#This Row],[Date création]])</f>
        <v>42517.445717592593</v>
      </c>
      <c r="H11" s="8">
        <v>42517.529050925928</v>
      </c>
      <c r="I11" s="24">
        <f>Tableau13[[#This Row],[Date de cloture]]-Tableau13[[#This Row],[Dates création corrigées 1]]</f>
        <v>8.3333333335758653E-2</v>
      </c>
      <c r="J11">
        <f>INT(Tableau13[[#This Row],[Date de cloture]])-INT(Tableau13[[#This Row],[Dates création corrigées 1]])</f>
        <v>0</v>
      </c>
      <c r="K11" s="24">
        <f>Tableau13[[#This Row],[Temps de traitement brut]]-(0.666666666666667*Tableau13[[#This Row],[Nb nuits]])</f>
        <v>8.3333333335758653E-2</v>
      </c>
      <c r="L11" s="9"/>
      <c r="M11" s="7"/>
      <c r="N11" s="7"/>
    </row>
    <row r="12" spans="1:15" x14ac:dyDescent="0.2">
      <c r="A12" s="20"/>
      <c r="E12" s="3">
        <v>42517.472025462965</v>
      </c>
      <c r="F12" s="6">
        <f>Tableau13[[#This Row],[Date création]]-INT(Tableau13[[#This Row],[Date création]])</f>
        <v>0.47202546296466608</v>
      </c>
      <c r="G12" s="8">
        <f>date_ouvrée(Tableau13[[#This Row],[Date création]])</f>
        <v>42517.472025462965</v>
      </c>
      <c r="H12" s="8">
        <v>42517.5553587963</v>
      </c>
      <c r="I12" s="24">
        <f>Tableau13[[#This Row],[Date de cloture]]-Tableau13[[#This Row],[Dates création corrigées 1]]</f>
        <v>8.3333333335758653E-2</v>
      </c>
      <c r="J12">
        <f>INT(Tableau13[[#This Row],[Date de cloture]])-INT(Tableau13[[#This Row],[Dates création corrigées 1]])</f>
        <v>0</v>
      </c>
      <c r="K12" s="24">
        <f>Tableau13[[#This Row],[Temps de traitement brut]]-(0.666666666666667*Tableau13[[#This Row],[Nb nuits]])</f>
        <v>8.3333333335758653E-2</v>
      </c>
      <c r="L12" s="9"/>
      <c r="M12" s="7"/>
      <c r="N12" s="7"/>
    </row>
    <row r="13" spans="1:15" x14ac:dyDescent="0.2">
      <c r="A13" s="20"/>
      <c r="E13" s="3">
        <v>42517.520115740743</v>
      </c>
      <c r="F13" s="6">
        <f>Tableau13[[#This Row],[Date création]]-INT(Tableau13[[#This Row],[Date création]])</f>
        <v>0.52011574074276723</v>
      </c>
      <c r="G13" s="8">
        <f>date_ouvrée(Tableau13[[#This Row],[Date création]])</f>
        <v>42517.520115740743</v>
      </c>
      <c r="H13" s="8">
        <v>42517.603449074079</v>
      </c>
      <c r="I13" s="24">
        <f>Tableau13[[#This Row],[Date de cloture]]-Tableau13[[#This Row],[Dates création corrigées 1]]</f>
        <v>8.3333333335758653E-2</v>
      </c>
      <c r="J13">
        <f>INT(Tableau13[[#This Row],[Date de cloture]])-INT(Tableau13[[#This Row],[Dates création corrigées 1]])</f>
        <v>0</v>
      </c>
      <c r="K13" s="24">
        <f>Tableau13[[#This Row],[Temps de traitement brut]]-(0.666666666666667*Tableau13[[#This Row],[Nb nuits]])</f>
        <v>8.3333333335758653E-2</v>
      </c>
      <c r="L13" s="9"/>
      <c r="M13" s="7"/>
      <c r="N13" s="7"/>
    </row>
    <row r="14" spans="1:15" x14ac:dyDescent="0.2">
      <c r="A14" s="20"/>
      <c r="E14" s="3">
        <v>42517.571562500001</v>
      </c>
      <c r="F14" s="6">
        <f>Tableau13[[#This Row],[Date création]]-INT(Tableau13[[#This Row],[Date création]])</f>
        <v>0.57156250000116415</v>
      </c>
      <c r="G14" s="8">
        <f>date_ouvrée(Tableau13[[#This Row],[Date création]])</f>
        <v>42517.571562500001</v>
      </c>
      <c r="H14" s="8">
        <v>42519.654895833337</v>
      </c>
      <c r="I14" s="24">
        <f>Tableau13[[#This Row],[Date de cloture]]-Tableau13[[#This Row],[Dates création corrigées 1]]</f>
        <v>2.0833333333357587</v>
      </c>
      <c r="J14">
        <f>INT(Tableau13[[#This Row],[Date de cloture]])-INT(Tableau13[[#This Row],[Dates création corrigées 1]])</f>
        <v>2</v>
      </c>
      <c r="K14" s="24">
        <f>Tableau13[[#This Row],[Temps de traitement brut]]-(0.666666666666667*Tableau13[[#This Row],[Nb nuits]])</f>
        <v>0.75000000000242473</v>
      </c>
      <c r="L14" s="9"/>
      <c r="M14" s="7"/>
      <c r="N14" s="7"/>
    </row>
    <row r="15" spans="1:15" x14ac:dyDescent="0.2">
      <c r="A15" s="20"/>
      <c r="E15" s="3">
        <v>42517.589039351849</v>
      </c>
      <c r="F15" s="6">
        <f>Tableau13[[#This Row],[Date création]]-INT(Tableau13[[#This Row],[Date création]])</f>
        <v>0.58903935184935108</v>
      </c>
      <c r="G15" s="8">
        <f>date_ouvrée(Tableau13[[#This Row],[Date création]])</f>
        <v>42517.589039351849</v>
      </c>
      <c r="H15" s="8">
        <v>42517.672372685185</v>
      </c>
      <c r="I15" s="24">
        <f>Tableau13[[#This Row],[Date de cloture]]-Tableau13[[#This Row],[Dates création corrigées 1]]</f>
        <v>8.3333333335758653E-2</v>
      </c>
      <c r="J15">
        <f>INT(Tableau13[[#This Row],[Date de cloture]])-INT(Tableau13[[#This Row],[Dates création corrigées 1]])</f>
        <v>0</v>
      </c>
      <c r="K15" s="24">
        <f>Tableau13[[#This Row],[Temps de traitement brut]]-(0.666666666666667*Tableau13[[#This Row],[Nb nuits]])</f>
        <v>8.3333333335758653E-2</v>
      </c>
      <c r="L15" s="9"/>
      <c r="M15" s="7"/>
      <c r="N15" s="7"/>
    </row>
    <row r="16" spans="1:15" x14ac:dyDescent="0.2">
      <c r="A16" s="20"/>
      <c r="E16" s="3">
        <v>42517.619456018518</v>
      </c>
      <c r="F16" s="6">
        <f>Tableau13[[#This Row],[Date création]]-INT(Tableau13[[#This Row],[Date création]])</f>
        <v>0.61945601851766696</v>
      </c>
      <c r="G16" s="8">
        <f>date_ouvrée(Tableau13[[#This Row],[Date création]])</f>
        <v>42517.619456018518</v>
      </c>
      <c r="H16" s="8">
        <v>42517.702789351853</v>
      </c>
      <c r="I16" s="24">
        <f>Tableau13[[#This Row],[Date de cloture]]-Tableau13[[#This Row],[Dates création corrigées 1]]</f>
        <v>8.3333333335758653E-2</v>
      </c>
      <c r="J16">
        <f>INT(Tableau13[[#This Row],[Date de cloture]])-INT(Tableau13[[#This Row],[Dates création corrigées 1]])</f>
        <v>0</v>
      </c>
      <c r="K16" s="24">
        <f>Tableau13[[#This Row],[Temps de traitement brut]]-(0.666666666666667*Tableau13[[#This Row],[Nb nuits]])</f>
        <v>8.3333333335758653E-2</v>
      </c>
      <c r="L16" s="9"/>
      <c r="M16" s="7"/>
      <c r="N16" s="7"/>
    </row>
    <row r="17" spans="1:14" x14ac:dyDescent="0.2">
      <c r="A17" s="20"/>
      <c r="E17" s="3">
        <v>42517.621192129627</v>
      </c>
      <c r="F17" s="6">
        <f>Tableau13[[#This Row],[Date création]]-INT(Tableau13[[#This Row],[Date création]])</f>
        <v>0.62119212962716119</v>
      </c>
      <c r="G17" s="8">
        <f>date_ouvrée(Tableau13[[#This Row],[Date création]])</f>
        <v>42517.621192129627</v>
      </c>
      <c r="H17" s="8">
        <v>42517.704525462963</v>
      </c>
      <c r="I17" s="24">
        <f>Tableau13[[#This Row],[Date de cloture]]-Tableau13[[#This Row],[Dates création corrigées 1]]</f>
        <v>8.3333333335758653E-2</v>
      </c>
      <c r="J17">
        <f>INT(Tableau13[[#This Row],[Date de cloture]])-INT(Tableau13[[#This Row],[Dates création corrigées 1]])</f>
        <v>0</v>
      </c>
      <c r="K17" s="24">
        <f>Tableau13[[#This Row],[Temps de traitement brut]]-(0.666666666666667*Tableau13[[#This Row],[Nb nuits]])</f>
        <v>8.3333333335758653E-2</v>
      </c>
      <c r="L17" s="9"/>
      <c r="M17" s="7"/>
      <c r="N17" s="7"/>
    </row>
    <row r="18" spans="1:14" x14ac:dyDescent="0.2">
      <c r="A18" s="20"/>
      <c r="E18" s="3">
        <v>42517.621689814812</v>
      </c>
      <c r="F18" s="6">
        <f>Tableau13[[#This Row],[Date création]]-INT(Tableau13[[#This Row],[Date création]])</f>
        <v>0.62168981481227092</v>
      </c>
      <c r="G18" s="8">
        <f>date_ouvrée(Tableau13[[#This Row],[Date création]])</f>
        <v>42517.621689814812</v>
      </c>
      <c r="H18" s="8">
        <v>42520.489583333336</v>
      </c>
      <c r="I18" s="24">
        <f>Tableau13[[#This Row],[Date de cloture]]-Tableau13[[#This Row],[Dates création corrigées 1]]</f>
        <v>2.8678935185234877</v>
      </c>
      <c r="J18">
        <f>INT(Tableau13[[#This Row],[Date de cloture]])-INT(Tableau13[[#This Row],[Dates création corrigées 1]])</f>
        <v>3</v>
      </c>
      <c r="K18" s="24">
        <f>Tableau13[[#This Row],[Temps de traitement brut]]-(0.666666666666667*Tableau13[[#This Row],[Nb nuits]])</f>
        <v>0.86789351852348684</v>
      </c>
      <c r="L18" s="9"/>
      <c r="M18" s="7"/>
      <c r="N18" s="7"/>
    </row>
    <row r="19" spans="1:14" x14ac:dyDescent="0.2">
      <c r="A19" s="20"/>
      <c r="E19" s="3">
        <v>42517.644108796296</v>
      </c>
      <c r="F19" s="6">
        <f>Tableau13[[#This Row],[Date création]]-INT(Tableau13[[#This Row],[Date création]])</f>
        <v>0.64410879629576812</v>
      </c>
      <c r="G19" s="8">
        <f>date_ouvrée(Tableau13[[#This Row],[Date création]])</f>
        <v>42517.644108796296</v>
      </c>
      <c r="H19" s="8">
        <v>42520.434027777781</v>
      </c>
      <c r="I19" s="24">
        <f>Tableau13[[#This Row],[Date de cloture]]-Tableau13[[#This Row],[Dates création corrigées 1]]</f>
        <v>2.7899189814852434</v>
      </c>
      <c r="J19">
        <f>INT(Tableau13[[#This Row],[Date de cloture]])-INT(Tableau13[[#This Row],[Dates création corrigées 1]])</f>
        <v>3</v>
      </c>
      <c r="K19" s="24">
        <f>Tableau13[[#This Row],[Temps de traitement brut]]-(0.666666666666667*Tableau13[[#This Row],[Nb nuits]])</f>
        <v>0.78991898148524253</v>
      </c>
      <c r="L19" s="9"/>
      <c r="M19" s="7"/>
      <c r="N19" s="7"/>
    </row>
    <row r="20" spans="1:14" x14ac:dyDescent="0.2">
      <c r="A20" s="20"/>
      <c r="E20" s="3">
        <v>42517.644780092596</v>
      </c>
      <c r="F20" s="6">
        <f>Tableau13[[#This Row],[Date création]]-INT(Tableau13[[#This Row],[Date création]])</f>
        <v>0.64478009259619284</v>
      </c>
      <c r="G20" s="8">
        <f>date_ouvrée(Tableau13[[#This Row],[Date création]])</f>
        <v>42517.644780092596</v>
      </c>
      <c r="H20" s="8">
        <v>42520.477083333331</v>
      </c>
      <c r="I20" s="24">
        <f>Tableau13[[#This Row],[Date de cloture]]-Tableau13[[#This Row],[Dates création corrigées 1]]</f>
        <v>2.8323032407352002</v>
      </c>
      <c r="J20">
        <f>INT(Tableau13[[#This Row],[Date de cloture]])-INT(Tableau13[[#This Row],[Dates création corrigées 1]])</f>
        <v>3</v>
      </c>
      <c r="K20" s="24">
        <f>Tableau13[[#This Row],[Temps de traitement brut]]-(0.666666666666667*Tableau13[[#This Row],[Nb nuits]])</f>
        <v>0.83230324073519935</v>
      </c>
      <c r="L20" s="9"/>
      <c r="M20" s="7"/>
      <c r="N20" s="7"/>
    </row>
    <row r="21" spans="1:14" x14ac:dyDescent="0.2">
      <c r="A21" s="20"/>
      <c r="E21" s="3">
        <v>42517.645949074074</v>
      </c>
      <c r="F21" s="6">
        <f>Tableau13[[#This Row],[Date création]]-INT(Tableau13[[#This Row],[Date création]])</f>
        <v>0.64594907407445135</v>
      </c>
      <c r="G21" s="8">
        <f>date_ouvrée(Tableau13[[#This Row],[Date création]])</f>
        <v>42517.645949074074</v>
      </c>
      <c r="H21" s="8">
        <v>42520.6875</v>
      </c>
      <c r="I21" s="24">
        <f>Tableau13[[#This Row],[Date de cloture]]-Tableau13[[#This Row],[Dates création corrigées 1]]</f>
        <v>3.0415509259255487</v>
      </c>
      <c r="J21">
        <f>INT(Tableau13[[#This Row],[Date de cloture]])-INT(Tableau13[[#This Row],[Dates création corrigées 1]])</f>
        <v>3</v>
      </c>
      <c r="K21" s="24">
        <f>Tableau13[[#This Row],[Temps de traitement brut]]-(0.666666666666667*Tableau13[[#This Row],[Nb nuits]])</f>
        <v>1.0415509259255478</v>
      </c>
      <c r="L21" s="9"/>
      <c r="M21" s="7"/>
      <c r="N21" s="7"/>
    </row>
    <row r="22" spans="1:14" x14ac:dyDescent="0.2">
      <c r="A22" s="20"/>
      <c r="E22" s="3">
        <v>42517.731342592589</v>
      </c>
      <c r="F22" s="6">
        <f>Tableau13[[#This Row],[Date création]]-INT(Tableau13[[#This Row],[Date création]])</f>
        <v>0.73134259258949896</v>
      </c>
      <c r="G22" s="8">
        <f>date_ouvrée(Tableau13[[#This Row],[Date création]])</f>
        <v>42520.375</v>
      </c>
      <c r="H22" s="8">
        <v>42520.625</v>
      </c>
      <c r="I22" s="24">
        <f>Tableau13[[#This Row],[Date de cloture]]-Tableau13[[#This Row],[Dates création corrigées 1]]</f>
        <v>0.25</v>
      </c>
      <c r="J22">
        <f>INT(Tableau13[[#This Row],[Date de cloture]])-INT(Tableau13[[#This Row],[Dates création corrigées 1]])</f>
        <v>0</v>
      </c>
      <c r="K22" s="24">
        <f>Tableau13[[#This Row],[Temps de traitement brut]]-(0.666666666666667*Tableau13[[#This Row],[Nb nuits]])</f>
        <v>0.25</v>
      </c>
      <c r="L22" s="9"/>
      <c r="M22" s="7"/>
      <c r="N22" s="7"/>
    </row>
    <row r="23" spans="1:14" x14ac:dyDescent="0.2">
      <c r="A23" s="20"/>
      <c r="E23" s="3">
        <v>42517.753298611111</v>
      </c>
      <c r="F23" s="6">
        <f>Tableau13[[#This Row],[Date création]]-INT(Tableau13[[#This Row],[Date création]])</f>
        <v>0.75329861111094942</v>
      </c>
      <c r="G23" s="8">
        <f>date_ouvrée(Tableau13[[#This Row],[Date création]])</f>
        <v>42520.375</v>
      </c>
      <c r="H23" s="8">
        <v>42520.458333333336</v>
      </c>
      <c r="I23" s="24">
        <f>Tableau13[[#This Row],[Date de cloture]]-Tableau13[[#This Row],[Dates création corrigées 1]]</f>
        <v>8.3333333335758653E-2</v>
      </c>
      <c r="J23">
        <f>INT(Tableau13[[#This Row],[Date de cloture]])-INT(Tableau13[[#This Row],[Dates création corrigées 1]])</f>
        <v>0</v>
      </c>
      <c r="K23" s="24">
        <f>Tableau13[[#This Row],[Temps de traitement brut]]-(0.666666666666667*Tableau13[[#This Row],[Nb nuits]])</f>
        <v>8.3333333335758653E-2</v>
      </c>
      <c r="L23" s="9"/>
      <c r="M23" s="7"/>
      <c r="N23" s="7"/>
    </row>
    <row r="24" spans="1:14" x14ac:dyDescent="0.2">
      <c r="A24" s="20"/>
      <c r="E24" s="3">
        <v>42517.765729166669</v>
      </c>
      <c r="F24" s="6">
        <f>Tableau13[[#This Row],[Date création]]-INT(Tableau13[[#This Row],[Date création]])</f>
        <v>0.765729166669189</v>
      </c>
      <c r="G24" s="8">
        <f>date_ouvrée(Tableau13[[#This Row],[Date création]])</f>
        <v>42520.375</v>
      </c>
      <c r="H24" s="8">
        <v>42520.458333333336</v>
      </c>
      <c r="I24" s="24">
        <f>Tableau13[[#This Row],[Date de cloture]]-Tableau13[[#This Row],[Dates création corrigées 1]]</f>
        <v>8.3333333335758653E-2</v>
      </c>
      <c r="J24">
        <f>INT(Tableau13[[#This Row],[Date de cloture]])-INT(Tableau13[[#This Row],[Dates création corrigées 1]])</f>
        <v>0</v>
      </c>
      <c r="K24" s="24">
        <f>Tableau13[[#This Row],[Temps de traitement brut]]-(0.666666666666667*Tableau13[[#This Row],[Nb nuits]])</f>
        <v>8.3333333335758653E-2</v>
      </c>
      <c r="L24" s="9"/>
      <c r="M24" s="7"/>
      <c r="N24" s="7"/>
    </row>
    <row r="25" spans="1:14" x14ac:dyDescent="0.2">
      <c r="A25" s="20"/>
      <c r="E25" s="3">
        <v>42517.790694444448</v>
      </c>
      <c r="F25" s="6">
        <f>Tableau13[[#This Row],[Date création]]-INT(Tableau13[[#This Row],[Date création]])</f>
        <v>0.79069444444758119</v>
      </c>
      <c r="G25" s="8">
        <f>date_ouvrée(Tableau13[[#This Row],[Date création]])</f>
        <v>42520.375</v>
      </c>
      <c r="H25" s="8">
        <v>42520.458333333336</v>
      </c>
      <c r="I25" s="24">
        <f>Tableau13[[#This Row],[Date de cloture]]-Tableau13[[#This Row],[Dates création corrigées 1]]</f>
        <v>8.3333333335758653E-2</v>
      </c>
      <c r="J25">
        <f>INT(Tableau13[[#This Row],[Date de cloture]])-INT(Tableau13[[#This Row],[Dates création corrigées 1]])</f>
        <v>0</v>
      </c>
      <c r="K25" s="24">
        <f>Tableau13[[#This Row],[Temps de traitement brut]]-(0.666666666666667*Tableau13[[#This Row],[Nb nuits]])</f>
        <v>8.3333333335758653E-2</v>
      </c>
      <c r="L25" s="9"/>
      <c r="M25" s="7"/>
      <c r="N25" s="7"/>
    </row>
    <row r="26" spans="1:14" x14ac:dyDescent="0.2">
      <c r="A26" s="20"/>
      <c r="E26" s="3">
        <v>42517.875011574077</v>
      </c>
      <c r="F26" s="6">
        <f>Tableau13[[#This Row],[Date création]]-INT(Tableau13[[#This Row],[Date création]])</f>
        <v>0.87501157407677965</v>
      </c>
      <c r="G26" s="8">
        <f>date_ouvrée(Tableau13[[#This Row],[Date création]])</f>
        <v>42520.375</v>
      </c>
      <c r="H26" s="8">
        <v>42520.621840277781</v>
      </c>
      <c r="I26" s="24">
        <f>Tableau13[[#This Row],[Date de cloture]]-Tableau13[[#This Row],[Dates création corrigées 1]]</f>
        <v>0.24684027778130258</v>
      </c>
      <c r="J26">
        <f>INT(Tableau13[[#This Row],[Date de cloture]])-INT(Tableau13[[#This Row],[Dates création corrigées 1]])</f>
        <v>0</v>
      </c>
      <c r="K26" s="24">
        <f>Tableau13[[#This Row],[Temps de traitement brut]]-(0.666666666666667*Tableau13[[#This Row],[Nb nuits]])</f>
        <v>0.24684027778130258</v>
      </c>
      <c r="L26" s="9"/>
      <c r="M26" s="7"/>
      <c r="N26" s="7"/>
    </row>
    <row r="27" spans="1:14" x14ac:dyDescent="0.2">
      <c r="A27" s="20"/>
      <c r="E27" s="3">
        <v>42517.897766203707</v>
      </c>
      <c r="F27" s="6">
        <f>Tableau13[[#This Row],[Date création]]-INT(Tableau13[[#This Row],[Date création]])</f>
        <v>0.89776620370685123</v>
      </c>
      <c r="G27" s="8">
        <f>date_ouvrée(Tableau13[[#This Row],[Date création]])</f>
        <v>42520.375</v>
      </c>
      <c r="H27" s="8">
        <v>42520.458333333336</v>
      </c>
      <c r="I27" s="24">
        <f>Tableau13[[#This Row],[Date de cloture]]-Tableau13[[#This Row],[Dates création corrigées 1]]</f>
        <v>8.3333333335758653E-2</v>
      </c>
      <c r="J27">
        <f>INT(Tableau13[[#This Row],[Date de cloture]])-INT(Tableau13[[#This Row],[Dates création corrigées 1]])</f>
        <v>0</v>
      </c>
      <c r="K27" s="24">
        <f>Tableau13[[#This Row],[Temps de traitement brut]]-(0.666666666666667*Tableau13[[#This Row],[Nb nuits]])</f>
        <v>8.3333333335758653E-2</v>
      </c>
      <c r="L27" s="9"/>
      <c r="M27" s="7"/>
      <c r="N27" s="7"/>
    </row>
    <row r="28" spans="1:14" x14ac:dyDescent="0.2">
      <c r="A28" s="20"/>
      <c r="E28" s="3">
        <v>42517.933287037034</v>
      </c>
      <c r="F28" s="6">
        <f>Tableau13[[#This Row],[Date création]]-INT(Tableau13[[#This Row],[Date création]])</f>
        <v>0.93328703703446081</v>
      </c>
      <c r="G28" s="8">
        <f>date_ouvrée(Tableau13[[#This Row],[Date création]])</f>
        <v>42520.375</v>
      </c>
      <c r="H28" s="8">
        <v>42520.458333333336</v>
      </c>
      <c r="I28" s="24">
        <f>Tableau13[[#This Row],[Date de cloture]]-Tableau13[[#This Row],[Dates création corrigées 1]]</f>
        <v>8.3333333335758653E-2</v>
      </c>
      <c r="J28">
        <f>INT(Tableau13[[#This Row],[Date de cloture]])-INT(Tableau13[[#This Row],[Dates création corrigées 1]])</f>
        <v>0</v>
      </c>
      <c r="K28" s="24">
        <f>Tableau13[[#This Row],[Temps de traitement brut]]-(0.666666666666667*Tableau13[[#This Row],[Nb nuits]])</f>
        <v>8.3333333335758653E-2</v>
      </c>
      <c r="L28" s="9"/>
      <c r="M28" s="7"/>
      <c r="N28" s="7"/>
    </row>
    <row r="29" spans="1:14" x14ac:dyDescent="0.2">
      <c r="A29" s="20"/>
      <c r="E29" s="3">
        <v>42518.041203703702</v>
      </c>
      <c r="F29" s="6">
        <f>Tableau13[[#This Row],[Date création]]-INT(Tableau13[[#This Row],[Date création]])</f>
        <v>4.1203703702194616E-2</v>
      </c>
      <c r="G29" s="8">
        <f>date_ouvrée(Tableau13[[#This Row],[Date création]])</f>
        <v>42520.375</v>
      </c>
      <c r="H29" s="8">
        <v>42520.458333333336</v>
      </c>
      <c r="I29" s="24">
        <f>Tableau13[[#This Row],[Date de cloture]]-Tableau13[[#This Row],[Dates création corrigées 1]]</f>
        <v>8.3333333335758653E-2</v>
      </c>
      <c r="J29">
        <f>INT(Tableau13[[#This Row],[Date de cloture]])-INT(Tableau13[[#This Row],[Dates création corrigées 1]])</f>
        <v>0</v>
      </c>
      <c r="K29" s="24">
        <f>Tableau13[[#This Row],[Temps de traitement brut]]-(0.666666666666667*Tableau13[[#This Row],[Nb nuits]])</f>
        <v>8.3333333335758653E-2</v>
      </c>
      <c r="L29" s="9"/>
      <c r="M29" s="7"/>
      <c r="N29" s="7"/>
    </row>
    <row r="30" spans="1:14" x14ac:dyDescent="0.2">
      <c r="A30" s="20"/>
      <c r="E30" s="3">
        <v>42518.098854166667</v>
      </c>
      <c r="F30" s="6">
        <f>Tableau13[[#This Row],[Date création]]-INT(Tableau13[[#This Row],[Date création]])</f>
        <v>9.8854166666569654E-2</v>
      </c>
      <c r="G30" s="8">
        <f>date_ouvrée(Tableau13[[#This Row],[Date création]])</f>
        <v>42520.375</v>
      </c>
      <c r="H30" s="8">
        <v>42520.458333333336</v>
      </c>
      <c r="I30" s="24">
        <f>Tableau13[[#This Row],[Date de cloture]]-Tableau13[[#This Row],[Dates création corrigées 1]]</f>
        <v>8.3333333335758653E-2</v>
      </c>
      <c r="J30">
        <f>INT(Tableau13[[#This Row],[Date de cloture]])-INT(Tableau13[[#This Row],[Dates création corrigées 1]])</f>
        <v>0</v>
      </c>
      <c r="K30" s="24">
        <f>Tableau13[[#This Row],[Temps de traitement brut]]-(0.666666666666667*Tableau13[[#This Row],[Nb nuits]])</f>
        <v>8.3333333335758653E-2</v>
      </c>
      <c r="L30" s="9"/>
      <c r="M30" s="7"/>
      <c r="N30" s="7"/>
    </row>
    <row r="31" spans="1:14" x14ac:dyDescent="0.2">
      <c r="A31" s="20"/>
      <c r="E31" s="3">
        <v>42518.327060185184</v>
      </c>
      <c r="F31" s="6">
        <f>Tableau13[[#This Row],[Date création]]-INT(Tableau13[[#This Row],[Date création]])</f>
        <v>0.32706018518365454</v>
      </c>
      <c r="G31" s="8">
        <f>date_ouvrée(Tableau13[[#This Row],[Date création]])</f>
        <v>42520.375</v>
      </c>
      <c r="H31" s="8">
        <v>42520.458333333336</v>
      </c>
      <c r="I31" s="24">
        <f>Tableau13[[#This Row],[Date de cloture]]-Tableau13[[#This Row],[Dates création corrigées 1]]</f>
        <v>8.3333333335758653E-2</v>
      </c>
      <c r="J31">
        <f>INT(Tableau13[[#This Row],[Date de cloture]])-INT(Tableau13[[#This Row],[Dates création corrigées 1]])</f>
        <v>0</v>
      </c>
      <c r="K31" s="24">
        <f>Tableau13[[#This Row],[Temps de traitement brut]]-(0.666666666666667*Tableau13[[#This Row],[Nb nuits]])</f>
        <v>8.3333333335758653E-2</v>
      </c>
      <c r="L31" s="9"/>
      <c r="M31" s="7"/>
      <c r="N31" s="7"/>
    </row>
    <row r="32" spans="1:14" x14ac:dyDescent="0.2">
      <c r="A32" s="20"/>
      <c r="E32" s="3">
        <v>42518.404502314814</v>
      </c>
      <c r="F32" s="6">
        <f>Tableau13[[#This Row],[Date création]]-INT(Tableau13[[#This Row],[Date création]])</f>
        <v>0.40450231481372612</v>
      </c>
      <c r="G32" s="8">
        <f>date_ouvrée(Tableau13[[#This Row],[Date création]])</f>
        <v>42520.375</v>
      </c>
      <c r="H32" s="8">
        <v>42520.458333333336</v>
      </c>
      <c r="I32" s="24">
        <f>Tableau13[[#This Row],[Date de cloture]]-Tableau13[[#This Row],[Dates création corrigées 1]]</f>
        <v>8.3333333335758653E-2</v>
      </c>
      <c r="J32">
        <f>INT(Tableau13[[#This Row],[Date de cloture]])-INT(Tableau13[[#This Row],[Dates création corrigées 1]])</f>
        <v>0</v>
      </c>
      <c r="K32" s="24">
        <f>Tableau13[[#This Row],[Temps de traitement brut]]-(0.666666666666667*Tableau13[[#This Row],[Nb nuits]])</f>
        <v>8.3333333335758653E-2</v>
      </c>
      <c r="L32" s="9"/>
      <c r="M32" s="7"/>
      <c r="N32" s="7"/>
    </row>
    <row r="33" spans="1:14" x14ac:dyDescent="0.2">
      <c r="A33" s="20"/>
      <c r="E33" s="3">
        <v>42518.418078703704</v>
      </c>
      <c r="F33" s="6">
        <f>Tableau13[[#This Row],[Date création]]-INT(Tableau13[[#This Row],[Date création]])</f>
        <v>0.41807870370394085</v>
      </c>
      <c r="G33" s="8">
        <f>date_ouvrée(Tableau13[[#This Row],[Date création]])</f>
        <v>42520.375</v>
      </c>
      <c r="H33" s="8">
        <v>42523.458333333336</v>
      </c>
      <c r="I33" s="24">
        <f>Tableau13[[#This Row],[Date de cloture]]-Tableau13[[#This Row],[Dates création corrigées 1]]</f>
        <v>3.0833333333357587</v>
      </c>
      <c r="J33">
        <f>INT(Tableau13[[#This Row],[Date de cloture]])-INT(Tableau13[[#This Row],[Dates création corrigées 1]])</f>
        <v>3</v>
      </c>
      <c r="K33" s="24">
        <f>Tableau13[[#This Row],[Temps de traitement brut]]-(0.666666666666667*Tableau13[[#This Row],[Nb nuits]])</f>
        <v>1.0833333333357578</v>
      </c>
      <c r="L33" s="9"/>
      <c r="M33" s="7"/>
      <c r="N33" s="7"/>
    </row>
    <row r="34" spans="1:14" x14ac:dyDescent="0.2">
      <c r="A34" s="20"/>
      <c r="E34" s="3">
        <v>42518.422013888892</v>
      </c>
      <c r="F34" s="6">
        <f>Tableau13[[#This Row],[Date création]]-INT(Tableau13[[#This Row],[Date création]])</f>
        <v>0.422013888892252</v>
      </c>
      <c r="G34" s="8">
        <f>date_ouvrée(Tableau13[[#This Row],[Date création]])</f>
        <v>42520.375</v>
      </c>
      <c r="H34" s="8">
        <v>42520.458333333336</v>
      </c>
      <c r="I34" s="24">
        <f>Tableau13[[#This Row],[Date de cloture]]-Tableau13[[#This Row],[Dates création corrigées 1]]</f>
        <v>8.3333333335758653E-2</v>
      </c>
      <c r="J34">
        <f>INT(Tableau13[[#This Row],[Date de cloture]])-INT(Tableau13[[#This Row],[Dates création corrigées 1]])</f>
        <v>0</v>
      </c>
      <c r="K34" s="24">
        <f>Tableau13[[#This Row],[Temps de traitement brut]]-(0.666666666666667*Tableau13[[#This Row],[Nb nuits]])</f>
        <v>8.3333333335758653E-2</v>
      </c>
      <c r="L34" s="9"/>
      <c r="M34" s="7"/>
      <c r="N34" s="7"/>
    </row>
    <row r="35" spans="1:14" x14ac:dyDescent="0.2">
      <c r="A35" s="20"/>
      <c r="E35" s="3">
        <v>42518.460740740738</v>
      </c>
      <c r="F35" s="6">
        <f>Tableau13[[#This Row],[Date création]]-INT(Tableau13[[#This Row],[Date création]])</f>
        <v>0.46074074073840166</v>
      </c>
      <c r="G35" s="8">
        <f>date_ouvrée(Tableau13[[#This Row],[Date création]])</f>
        <v>42520.375</v>
      </c>
      <c r="H35" s="8">
        <v>42520.458333333336</v>
      </c>
      <c r="I35" s="24">
        <f>Tableau13[[#This Row],[Date de cloture]]-Tableau13[[#This Row],[Dates création corrigées 1]]</f>
        <v>8.3333333335758653E-2</v>
      </c>
      <c r="J35">
        <f>INT(Tableau13[[#This Row],[Date de cloture]])-INT(Tableau13[[#This Row],[Dates création corrigées 1]])</f>
        <v>0</v>
      </c>
      <c r="K35" s="24">
        <f>Tableau13[[#This Row],[Temps de traitement brut]]-(0.666666666666667*Tableau13[[#This Row],[Nb nuits]])</f>
        <v>8.3333333335758653E-2</v>
      </c>
      <c r="L35" s="9"/>
      <c r="M35" s="7"/>
      <c r="N35" s="7"/>
    </row>
    <row r="36" spans="1:14" x14ac:dyDescent="0.2">
      <c r="A36" s="20"/>
      <c r="E36" s="3">
        <v>42518.508437500001</v>
      </c>
      <c r="F36" s="6">
        <f>Tableau13[[#This Row],[Date création]]-INT(Tableau13[[#This Row],[Date création]])</f>
        <v>0.50843750000058208</v>
      </c>
      <c r="G36" s="8">
        <f>date_ouvrée(Tableau13[[#This Row],[Date création]])</f>
        <v>42520.375</v>
      </c>
      <c r="H36" s="8">
        <v>42520.458333333336</v>
      </c>
      <c r="I36" s="24">
        <f>Tableau13[[#This Row],[Date de cloture]]-Tableau13[[#This Row],[Dates création corrigées 1]]</f>
        <v>8.3333333335758653E-2</v>
      </c>
      <c r="J36">
        <f>INT(Tableau13[[#This Row],[Date de cloture]])-INT(Tableau13[[#This Row],[Dates création corrigées 1]])</f>
        <v>0</v>
      </c>
      <c r="K36" s="24">
        <f>Tableau13[[#This Row],[Temps de traitement brut]]-(0.666666666666667*Tableau13[[#This Row],[Nb nuits]])</f>
        <v>8.3333333335758653E-2</v>
      </c>
      <c r="L36" s="9"/>
      <c r="M36" s="7"/>
      <c r="N36" s="7"/>
    </row>
    <row r="37" spans="1:14" x14ac:dyDescent="0.2">
      <c r="A37" s="20"/>
      <c r="E37" s="3">
        <v>42518.512337962966</v>
      </c>
      <c r="F37" s="6">
        <f>Tableau13[[#This Row],[Date création]]-INT(Tableau13[[#This Row],[Date création]])</f>
        <v>0.51233796296583023</v>
      </c>
      <c r="G37" s="8">
        <f>date_ouvrée(Tableau13[[#This Row],[Date création]])</f>
        <v>42520.375</v>
      </c>
      <c r="H37" s="8">
        <v>42520.458333333336</v>
      </c>
      <c r="I37" s="24">
        <f>Tableau13[[#This Row],[Date de cloture]]-Tableau13[[#This Row],[Dates création corrigées 1]]</f>
        <v>8.3333333335758653E-2</v>
      </c>
      <c r="J37">
        <f>INT(Tableau13[[#This Row],[Date de cloture]])-INT(Tableau13[[#This Row],[Dates création corrigées 1]])</f>
        <v>0</v>
      </c>
      <c r="K37" s="24">
        <f>Tableau13[[#This Row],[Temps de traitement brut]]-(0.666666666666667*Tableau13[[#This Row],[Nb nuits]])</f>
        <v>8.3333333335758653E-2</v>
      </c>
      <c r="L37" s="9"/>
      <c r="M37" s="7"/>
      <c r="N37" s="7"/>
    </row>
    <row r="38" spans="1:14" x14ac:dyDescent="0.2">
      <c r="A38" s="20"/>
      <c r="E38" s="3">
        <v>42518.686574074076</v>
      </c>
      <c r="F38" s="6">
        <f>Tableau13[[#This Row],[Date création]]-INT(Tableau13[[#This Row],[Date création]])</f>
        <v>0.68657407407590654</v>
      </c>
      <c r="G38" s="8">
        <f>date_ouvrée(Tableau13[[#This Row],[Date création]])</f>
        <v>42520.375</v>
      </c>
      <c r="H38" s="8">
        <v>42520.458333333336</v>
      </c>
      <c r="I38" s="24">
        <f>Tableau13[[#This Row],[Date de cloture]]-Tableau13[[#This Row],[Dates création corrigées 1]]</f>
        <v>8.3333333335758653E-2</v>
      </c>
      <c r="J38">
        <f>INT(Tableau13[[#This Row],[Date de cloture]])-INT(Tableau13[[#This Row],[Dates création corrigées 1]])</f>
        <v>0</v>
      </c>
      <c r="K38" s="24">
        <f>Tableau13[[#This Row],[Temps de traitement brut]]-(0.666666666666667*Tableau13[[#This Row],[Nb nuits]])</f>
        <v>8.3333333335758653E-2</v>
      </c>
      <c r="L38" s="9"/>
      <c r="M38" s="7"/>
      <c r="N38" s="7"/>
    </row>
    <row r="39" spans="1:14" x14ac:dyDescent="0.2">
      <c r="A39" s="20"/>
      <c r="E39" s="3">
        <v>42518.695347222223</v>
      </c>
      <c r="F39" s="6">
        <f>Tableau13[[#This Row],[Date création]]-INT(Tableau13[[#This Row],[Date création]])</f>
        <v>0.695347222223063</v>
      </c>
      <c r="G39" s="8">
        <f>date_ouvrée(Tableau13[[#This Row],[Date création]])</f>
        <v>42520.375</v>
      </c>
      <c r="H39" s="8">
        <v>42520.458333333336</v>
      </c>
      <c r="I39" s="24">
        <f>Tableau13[[#This Row],[Date de cloture]]-Tableau13[[#This Row],[Dates création corrigées 1]]</f>
        <v>8.3333333335758653E-2</v>
      </c>
      <c r="J39">
        <f>INT(Tableau13[[#This Row],[Date de cloture]])-INT(Tableau13[[#This Row],[Dates création corrigées 1]])</f>
        <v>0</v>
      </c>
      <c r="K39" s="24">
        <f>Tableau13[[#This Row],[Temps de traitement brut]]-(0.666666666666667*Tableau13[[#This Row],[Nb nuits]])</f>
        <v>8.3333333335758653E-2</v>
      </c>
      <c r="L39" s="9"/>
      <c r="M39" s="7"/>
      <c r="N39" s="7"/>
    </row>
    <row r="40" spans="1:14" x14ac:dyDescent="0.2">
      <c r="A40" s="20"/>
      <c r="E40" s="3">
        <v>42518.709386574075</v>
      </c>
      <c r="F40" s="6">
        <f>Tableau13[[#This Row],[Date création]]-INT(Tableau13[[#This Row],[Date création]])</f>
        <v>0.70938657407532446</v>
      </c>
      <c r="G40" s="8">
        <f>date_ouvrée(Tableau13[[#This Row],[Date création]])</f>
        <v>42520.375</v>
      </c>
      <c r="H40" s="8">
        <v>42520.458333333336</v>
      </c>
      <c r="I40" s="24">
        <f>Tableau13[[#This Row],[Date de cloture]]-Tableau13[[#This Row],[Dates création corrigées 1]]</f>
        <v>8.3333333335758653E-2</v>
      </c>
      <c r="J40">
        <f>INT(Tableau13[[#This Row],[Date de cloture]])-INT(Tableau13[[#This Row],[Dates création corrigées 1]])</f>
        <v>0</v>
      </c>
      <c r="K40" s="24">
        <f>Tableau13[[#This Row],[Temps de traitement brut]]-(0.666666666666667*Tableau13[[#This Row],[Nb nuits]])</f>
        <v>8.3333333335758653E-2</v>
      </c>
      <c r="L40" s="9"/>
      <c r="M40" s="7"/>
      <c r="N40" s="7"/>
    </row>
    <row r="41" spans="1:14" x14ac:dyDescent="0.2">
      <c r="A41" s="20"/>
      <c r="E41" s="3">
        <v>42518.74046296296</v>
      </c>
      <c r="F41" s="6">
        <f>Tableau13[[#This Row],[Date création]]-INT(Tableau13[[#This Row],[Date création]])</f>
        <v>0.74046296296000946</v>
      </c>
      <c r="G41" s="8">
        <f>date_ouvrée(Tableau13[[#This Row],[Date création]])</f>
        <v>42520.375</v>
      </c>
      <c r="H41" s="8">
        <v>42520.458333333336</v>
      </c>
      <c r="I41" s="24">
        <f>Tableau13[[#This Row],[Date de cloture]]-Tableau13[[#This Row],[Dates création corrigées 1]]</f>
        <v>8.3333333335758653E-2</v>
      </c>
      <c r="J41">
        <f>INT(Tableau13[[#This Row],[Date de cloture]])-INT(Tableau13[[#This Row],[Dates création corrigées 1]])</f>
        <v>0</v>
      </c>
      <c r="K41" s="24">
        <f>Tableau13[[#This Row],[Temps de traitement brut]]-(0.666666666666667*Tableau13[[#This Row],[Nb nuits]])</f>
        <v>8.3333333335758653E-2</v>
      </c>
      <c r="L41" s="9"/>
      <c r="M41" s="7"/>
      <c r="N41" s="7"/>
    </row>
    <row r="42" spans="1:14" x14ac:dyDescent="0.2">
      <c r="A42" s="20"/>
      <c r="E42" s="3">
        <v>42518.803807870368</v>
      </c>
      <c r="F42" s="6">
        <f>Tableau13[[#This Row],[Date création]]-INT(Tableau13[[#This Row],[Date création]])</f>
        <v>0.80380787036847323</v>
      </c>
      <c r="G42" s="8">
        <f>date_ouvrée(Tableau13[[#This Row],[Date création]])</f>
        <v>42520.375</v>
      </c>
      <c r="H42" s="8">
        <v>42520.458333333336</v>
      </c>
      <c r="I42" s="24">
        <f>Tableau13[[#This Row],[Date de cloture]]-Tableau13[[#This Row],[Dates création corrigées 1]]</f>
        <v>8.3333333335758653E-2</v>
      </c>
      <c r="J42">
        <f>INT(Tableau13[[#This Row],[Date de cloture]])-INT(Tableau13[[#This Row],[Dates création corrigées 1]])</f>
        <v>0</v>
      </c>
      <c r="K42" s="24">
        <f>Tableau13[[#This Row],[Temps de traitement brut]]-(0.666666666666667*Tableau13[[#This Row],[Nb nuits]])</f>
        <v>8.3333333335758653E-2</v>
      </c>
      <c r="L42" s="9"/>
      <c r="M42" s="7"/>
      <c r="N42" s="7"/>
    </row>
    <row r="43" spans="1:14" x14ac:dyDescent="0.2">
      <c r="A43" s="20"/>
      <c r="E43" s="3">
        <v>42518.817986111113</v>
      </c>
      <c r="F43" s="6">
        <f>Tableau13[[#This Row],[Date création]]-INT(Tableau13[[#This Row],[Date création]])</f>
        <v>0.81798611111298669</v>
      </c>
      <c r="G43" s="8">
        <f>date_ouvrée(Tableau13[[#This Row],[Date création]])</f>
        <v>42520.375</v>
      </c>
      <c r="H43" s="8">
        <v>42520.458333333336</v>
      </c>
      <c r="I43" s="24">
        <f>Tableau13[[#This Row],[Date de cloture]]-Tableau13[[#This Row],[Dates création corrigées 1]]</f>
        <v>8.3333333335758653E-2</v>
      </c>
      <c r="J43">
        <f>INT(Tableau13[[#This Row],[Date de cloture]])-INT(Tableau13[[#This Row],[Dates création corrigées 1]])</f>
        <v>0</v>
      </c>
      <c r="K43" s="24">
        <f>Tableau13[[#This Row],[Temps de traitement brut]]-(0.666666666666667*Tableau13[[#This Row],[Nb nuits]])</f>
        <v>8.3333333335758653E-2</v>
      </c>
      <c r="L43" s="9"/>
      <c r="M43" s="7"/>
      <c r="N43" s="7"/>
    </row>
    <row r="44" spans="1:14" x14ac:dyDescent="0.2">
      <c r="A44" s="20"/>
      <c r="E44" s="3">
        <v>42518.83803240741</v>
      </c>
      <c r="F44" s="6">
        <f>Tableau13[[#This Row],[Date création]]-INT(Tableau13[[#This Row],[Date création]])</f>
        <v>0.83803240740962792</v>
      </c>
      <c r="G44" s="8">
        <f>date_ouvrée(Tableau13[[#This Row],[Date création]])</f>
        <v>42520.375</v>
      </c>
      <c r="H44" s="8">
        <v>42520.458333333336</v>
      </c>
      <c r="I44" s="24">
        <f>Tableau13[[#This Row],[Date de cloture]]-Tableau13[[#This Row],[Dates création corrigées 1]]</f>
        <v>8.3333333335758653E-2</v>
      </c>
      <c r="J44">
        <f>INT(Tableau13[[#This Row],[Date de cloture]])-INT(Tableau13[[#This Row],[Dates création corrigées 1]])</f>
        <v>0</v>
      </c>
      <c r="K44" s="24">
        <f>Tableau13[[#This Row],[Temps de traitement brut]]-(0.666666666666667*Tableau13[[#This Row],[Nb nuits]])</f>
        <v>8.3333333335758653E-2</v>
      </c>
      <c r="L44" s="9"/>
      <c r="M44" s="7"/>
      <c r="N44" s="7"/>
    </row>
    <row r="45" spans="1:14" x14ac:dyDescent="0.2">
      <c r="A45" s="20"/>
      <c r="E45" s="3">
        <v>42518.838356481479</v>
      </c>
      <c r="F45" s="6">
        <f>Tableau13[[#This Row],[Date création]]-INT(Tableau13[[#This Row],[Date création]])</f>
        <v>0.83835648147942265</v>
      </c>
      <c r="G45" s="8">
        <f>date_ouvrée(Tableau13[[#This Row],[Date création]])</f>
        <v>42520.375</v>
      </c>
      <c r="H45" s="8">
        <v>42520.458333333336</v>
      </c>
      <c r="I45" s="24">
        <f>Tableau13[[#This Row],[Date de cloture]]-Tableau13[[#This Row],[Dates création corrigées 1]]</f>
        <v>8.3333333335758653E-2</v>
      </c>
      <c r="J45">
        <f>INT(Tableau13[[#This Row],[Date de cloture]])-INT(Tableau13[[#This Row],[Dates création corrigées 1]])</f>
        <v>0</v>
      </c>
      <c r="K45" s="24">
        <f>Tableau13[[#This Row],[Temps de traitement brut]]-(0.666666666666667*Tableau13[[#This Row],[Nb nuits]])</f>
        <v>8.3333333335758653E-2</v>
      </c>
      <c r="L45" s="9"/>
      <c r="M45" s="7"/>
      <c r="N45" s="7"/>
    </row>
    <row r="46" spans="1:14" x14ac:dyDescent="0.2">
      <c r="A46" s="20"/>
      <c r="E46" s="3">
        <v>42519.464131944442</v>
      </c>
      <c r="F46" s="6">
        <f>Tableau13[[#This Row],[Date création]]-INT(Tableau13[[#This Row],[Date création]])</f>
        <v>0.46413194444176042</v>
      </c>
      <c r="G46" s="8">
        <f>date_ouvrée(Tableau13[[#This Row],[Date création]])</f>
        <v>42520.375</v>
      </c>
      <c r="H46" s="8">
        <v>42520.458333333336</v>
      </c>
      <c r="I46" s="24">
        <f>Tableau13[[#This Row],[Date de cloture]]-Tableau13[[#This Row],[Dates création corrigées 1]]</f>
        <v>8.3333333335758653E-2</v>
      </c>
      <c r="J46">
        <f>INT(Tableau13[[#This Row],[Date de cloture]])-INT(Tableau13[[#This Row],[Dates création corrigées 1]])</f>
        <v>0</v>
      </c>
      <c r="K46" s="24">
        <f>Tableau13[[#This Row],[Temps de traitement brut]]-(0.666666666666667*Tableau13[[#This Row],[Nb nuits]])</f>
        <v>8.3333333335758653E-2</v>
      </c>
      <c r="L46" s="9"/>
      <c r="M46" s="7"/>
      <c r="N46" s="7"/>
    </row>
    <row r="47" spans="1:14" x14ac:dyDescent="0.2">
      <c r="A47" s="20"/>
      <c r="E47" s="3">
        <v>42519.46597222222</v>
      </c>
      <c r="F47" s="6">
        <f>Tableau13[[#This Row],[Date création]]-INT(Tableau13[[#This Row],[Date création]])</f>
        <v>0.46597222222044365</v>
      </c>
      <c r="G47" s="8">
        <f>date_ouvrée(Tableau13[[#This Row],[Date création]])</f>
        <v>42520.375</v>
      </c>
      <c r="H47" s="8">
        <v>42520.458333333336</v>
      </c>
      <c r="I47" s="24">
        <f>Tableau13[[#This Row],[Date de cloture]]-Tableau13[[#This Row],[Dates création corrigées 1]]</f>
        <v>8.3333333335758653E-2</v>
      </c>
      <c r="J47">
        <f>INT(Tableau13[[#This Row],[Date de cloture]])-INT(Tableau13[[#This Row],[Dates création corrigées 1]])</f>
        <v>0</v>
      </c>
      <c r="K47" s="24">
        <f>Tableau13[[#This Row],[Temps de traitement brut]]-(0.666666666666667*Tableau13[[#This Row],[Nb nuits]])</f>
        <v>8.3333333335758653E-2</v>
      </c>
      <c r="L47" s="9"/>
      <c r="M47" s="7"/>
      <c r="N47" s="7"/>
    </row>
    <row r="48" spans="1:14" x14ac:dyDescent="0.2">
      <c r="A48" s="20"/>
      <c r="E48" s="3">
        <v>42519.479004629633</v>
      </c>
      <c r="F48" s="6">
        <f>Tableau13[[#This Row],[Date création]]-INT(Tableau13[[#This Row],[Date création]])</f>
        <v>0.47900462963298196</v>
      </c>
      <c r="G48" s="8">
        <f>date_ouvrée(Tableau13[[#This Row],[Date création]])</f>
        <v>42520.375</v>
      </c>
      <c r="H48" s="8">
        <v>42520.458333333336</v>
      </c>
      <c r="I48" s="24">
        <f>Tableau13[[#This Row],[Date de cloture]]-Tableau13[[#This Row],[Dates création corrigées 1]]</f>
        <v>8.3333333335758653E-2</v>
      </c>
      <c r="J48">
        <f>INT(Tableau13[[#This Row],[Date de cloture]])-INT(Tableau13[[#This Row],[Dates création corrigées 1]])</f>
        <v>0</v>
      </c>
      <c r="K48" s="24">
        <f>Tableau13[[#This Row],[Temps de traitement brut]]-(0.666666666666667*Tableau13[[#This Row],[Nb nuits]])</f>
        <v>8.3333333335758653E-2</v>
      </c>
      <c r="L48" s="9"/>
      <c r="M48" s="7"/>
      <c r="N48" s="7"/>
    </row>
    <row r="49" spans="1:14" x14ac:dyDescent="0.2">
      <c r="A49" s="20"/>
      <c r="E49" s="3">
        <v>42519.4843287037</v>
      </c>
      <c r="F49" s="6">
        <f>Tableau13[[#This Row],[Date création]]-INT(Tableau13[[#This Row],[Date création]])</f>
        <v>0.48432870370015735</v>
      </c>
      <c r="G49" s="8">
        <f>date_ouvrée(Tableau13[[#This Row],[Date création]])</f>
        <v>42520.375</v>
      </c>
      <c r="H49" s="8">
        <v>42520.458333333336</v>
      </c>
      <c r="I49" s="24">
        <f>Tableau13[[#This Row],[Date de cloture]]-Tableau13[[#This Row],[Dates création corrigées 1]]</f>
        <v>8.3333333335758653E-2</v>
      </c>
      <c r="J49">
        <f>INT(Tableau13[[#This Row],[Date de cloture]])-INT(Tableau13[[#This Row],[Dates création corrigées 1]])</f>
        <v>0</v>
      </c>
      <c r="K49" s="24">
        <f>Tableau13[[#This Row],[Temps de traitement brut]]-(0.666666666666667*Tableau13[[#This Row],[Nb nuits]])</f>
        <v>8.3333333335758653E-2</v>
      </c>
      <c r="L49" s="9"/>
      <c r="M49" s="7"/>
      <c r="N49" s="7"/>
    </row>
    <row r="50" spans="1:14" x14ac:dyDescent="0.2">
      <c r="A50" s="20"/>
      <c r="E50" s="3">
        <v>42519.496550925927</v>
      </c>
      <c r="F50" s="6">
        <f>Tableau13[[#This Row],[Date création]]-INT(Tableau13[[#This Row],[Date création]])</f>
        <v>0.49655092592729488</v>
      </c>
      <c r="G50" s="8">
        <f>date_ouvrée(Tableau13[[#This Row],[Date création]])</f>
        <v>42520.375</v>
      </c>
      <c r="H50" s="8">
        <v>42520.458333333336</v>
      </c>
      <c r="I50" s="24">
        <f>Tableau13[[#This Row],[Date de cloture]]-Tableau13[[#This Row],[Dates création corrigées 1]]</f>
        <v>8.3333333335758653E-2</v>
      </c>
      <c r="J50">
        <f>INT(Tableau13[[#This Row],[Date de cloture]])-INT(Tableau13[[#This Row],[Dates création corrigées 1]])</f>
        <v>0</v>
      </c>
      <c r="K50" s="24">
        <f>Tableau13[[#This Row],[Temps de traitement brut]]-(0.666666666666667*Tableau13[[#This Row],[Nb nuits]])</f>
        <v>8.3333333335758653E-2</v>
      </c>
      <c r="L50" s="9"/>
      <c r="M50" s="7"/>
      <c r="N50" s="7"/>
    </row>
    <row r="51" spans="1:14" x14ac:dyDescent="0.2">
      <c r="A51" s="20"/>
      <c r="E51" s="3">
        <v>42519.604513888888</v>
      </c>
      <c r="F51" s="6">
        <f>Tableau13[[#This Row],[Date création]]-INT(Tableau13[[#This Row],[Date création]])</f>
        <v>0.60451388888759539</v>
      </c>
      <c r="G51" s="8">
        <f>date_ouvrée(Tableau13[[#This Row],[Date création]])</f>
        <v>42520.375</v>
      </c>
      <c r="H51" s="8">
        <v>42520.458333333336</v>
      </c>
      <c r="I51" s="24">
        <f>Tableau13[[#This Row],[Date de cloture]]-Tableau13[[#This Row],[Dates création corrigées 1]]</f>
        <v>8.3333333335758653E-2</v>
      </c>
      <c r="J51">
        <f>INT(Tableau13[[#This Row],[Date de cloture]])-INT(Tableau13[[#This Row],[Dates création corrigées 1]])</f>
        <v>0</v>
      </c>
      <c r="K51" s="24">
        <f>Tableau13[[#This Row],[Temps de traitement brut]]-(0.666666666666667*Tableau13[[#This Row],[Nb nuits]])</f>
        <v>8.3333333335758653E-2</v>
      </c>
      <c r="L51" s="9"/>
      <c r="M51" s="7"/>
      <c r="N51" s="7"/>
    </row>
    <row r="52" spans="1:14" x14ac:dyDescent="0.2">
      <c r="A52" s="20"/>
      <c r="E52" s="3">
        <v>42519.69327546296</v>
      </c>
      <c r="F52" s="6">
        <f>Tableau13[[#This Row],[Date création]]-INT(Tableau13[[#This Row],[Date création]])</f>
        <v>0.69327546295971842</v>
      </c>
      <c r="G52" s="8">
        <f>date_ouvrée(Tableau13[[#This Row],[Date création]])</f>
        <v>42520.375</v>
      </c>
      <c r="H52" s="8">
        <v>42520.458333333336</v>
      </c>
      <c r="I52" s="24">
        <f>Tableau13[[#This Row],[Date de cloture]]-Tableau13[[#This Row],[Dates création corrigées 1]]</f>
        <v>8.3333333335758653E-2</v>
      </c>
      <c r="J52">
        <f>INT(Tableau13[[#This Row],[Date de cloture]])-INT(Tableau13[[#This Row],[Dates création corrigées 1]])</f>
        <v>0</v>
      </c>
      <c r="K52" s="24">
        <f>Tableau13[[#This Row],[Temps de traitement brut]]-(0.666666666666667*Tableau13[[#This Row],[Nb nuits]])</f>
        <v>8.3333333335758653E-2</v>
      </c>
      <c r="L52" s="9"/>
      <c r="M52" s="7"/>
      <c r="N52" s="7"/>
    </row>
    <row r="53" spans="1:14" x14ac:dyDescent="0.2">
      <c r="A53" s="20"/>
      <c r="E53" s="3">
        <v>42519.706932870373</v>
      </c>
      <c r="F53" s="6">
        <f>Tableau13[[#This Row],[Date création]]-INT(Tableau13[[#This Row],[Date création]])</f>
        <v>0.70693287037283881</v>
      </c>
      <c r="G53" s="8">
        <f>date_ouvrée(Tableau13[[#This Row],[Date création]])</f>
        <v>42520.375</v>
      </c>
      <c r="H53" s="8">
        <v>42520.458333333336</v>
      </c>
      <c r="I53" s="24">
        <f>Tableau13[[#This Row],[Date de cloture]]-Tableau13[[#This Row],[Dates création corrigées 1]]</f>
        <v>8.3333333335758653E-2</v>
      </c>
      <c r="J53">
        <f>INT(Tableau13[[#This Row],[Date de cloture]])-INT(Tableau13[[#This Row],[Dates création corrigées 1]])</f>
        <v>0</v>
      </c>
      <c r="K53" s="24">
        <f>Tableau13[[#This Row],[Temps de traitement brut]]-(0.666666666666667*Tableau13[[#This Row],[Nb nuits]])</f>
        <v>8.3333333335758653E-2</v>
      </c>
      <c r="L53" s="9"/>
      <c r="M53" s="7"/>
      <c r="N53" s="7"/>
    </row>
    <row r="54" spans="1:14" x14ac:dyDescent="0.2">
      <c r="A54" s="20"/>
      <c r="E54" s="3">
        <v>42519.712650462963</v>
      </c>
      <c r="F54" s="6">
        <f>Tableau13[[#This Row],[Date création]]-INT(Tableau13[[#This Row],[Date création]])</f>
        <v>0.71265046296321088</v>
      </c>
      <c r="G54" s="8">
        <f>date_ouvrée(Tableau13[[#This Row],[Date création]])</f>
        <v>42520.375</v>
      </c>
      <c r="H54" s="8">
        <v>42520.458333333336</v>
      </c>
      <c r="I54" s="24">
        <f>Tableau13[[#This Row],[Date de cloture]]-Tableau13[[#This Row],[Dates création corrigées 1]]</f>
        <v>8.3333333335758653E-2</v>
      </c>
      <c r="J54">
        <f>INT(Tableau13[[#This Row],[Date de cloture]])-INT(Tableau13[[#This Row],[Dates création corrigées 1]])</f>
        <v>0</v>
      </c>
      <c r="K54" s="24">
        <f>Tableau13[[#This Row],[Temps de traitement brut]]-(0.666666666666667*Tableau13[[#This Row],[Nb nuits]])</f>
        <v>8.3333333335758653E-2</v>
      </c>
      <c r="L54" s="9"/>
      <c r="M54" s="7"/>
      <c r="N54" s="7"/>
    </row>
    <row r="55" spans="1:14" x14ac:dyDescent="0.2">
      <c r="A55" s="20"/>
      <c r="E55" s="3">
        <v>42519.720775462964</v>
      </c>
      <c r="F55" s="6">
        <f>Tableau13[[#This Row],[Date création]]-INT(Tableau13[[#This Row],[Date création]])</f>
        <v>0.72077546296350192</v>
      </c>
      <c r="G55" s="8">
        <f>date_ouvrée(Tableau13[[#This Row],[Date création]])</f>
        <v>42520.375</v>
      </c>
      <c r="H55" s="8">
        <v>42520.458333333336</v>
      </c>
      <c r="I55" s="24">
        <f>Tableau13[[#This Row],[Date de cloture]]-Tableau13[[#This Row],[Dates création corrigées 1]]</f>
        <v>8.3333333335758653E-2</v>
      </c>
      <c r="J55">
        <f>INT(Tableau13[[#This Row],[Date de cloture]])-INT(Tableau13[[#This Row],[Dates création corrigées 1]])</f>
        <v>0</v>
      </c>
      <c r="K55" s="24">
        <f>Tableau13[[#This Row],[Temps de traitement brut]]-(0.666666666666667*Tableau13[[#This Row],[Nb nuits]])</f>
        <v>8.3333333335758653E-2</v>
      </c>
      <c r="L55" s="9"/>
      <c r="M55" s="7"/>
      <c r="N55" s="7"/>
    </row>
    <row r="56" spans="1:14" x14ac:dyDescent="0.2">
      <c r="A56" s="20"/>
      <c r="E56" s="3">
        <v>42519.824756944443</v>
      </c>
      <c r="F56" s="6">
        <f>Tableau13[[#This Row],[Date création]]-INT(Tableau13[[#This Row],[Date création]])</f>
        <v>0.82475694444292458</v>
      </c>
      <c r="G56" s="8">
        <f>date_ouvrée(Tableau13[[#This Row],[Date création]])</f>
        <v>42520.375</v>
      </c>
      <c r="H56" s="8">
        <v>42520.458333333336</v>
      </c>
      <c r="I56" s="24">
        <f>Tableau13[[#This Row],[Date de cloture]]-Tableau13[[#This Row],[Dates création corrigées 1]]</f>
        <v>8.3333333335758653E-2</v>
      </c>
      <c r="J56">
        <f>INT(Tableau13[[#This Row],[Date de cloture]])-INT(Tableau13[[#This Row],[Dates création corrigées 1]])</f>
        <v>0</v>
      </c>
      <c r="K56" s="24">
        <f>Tableau13[[#This Row],[Temps de traitement brut]]-(0.666666666666667*Tableau13[[#This Row],[Nb nuits]])</f>
        <v>8.3333333335758653E-2</v>
      </c>
      <c r="L56" s="9"/>
      <c r="M56" s="7"/>
      <c r="N56" s="7"/>
    </row>
    <row r="57" spans="1:14" x14ac:dyDescent="0.2">
      <c r="A57" s="20"/>
      <c r="E57" s="3">
        <v>42519.839907407404</v>
      </c>
      <c r="F57" s="6">
        <f>Tableau13[[#This Row],[Date création]]-INT(Tableau13[[#This Row],[Date création]])</f>
        <v>0.83990740740409819</v>
      </c>
      <c r="G57" s="8">
        <f>date_ouvrée(Tableau13[[#This Row],[Date création]])</f>
        <v>42520.375</v>
      </c>
      <c r="H57" s="8">
        <v>42520.458333333336</v>
      </c>
      <c r="I57" s="24">
        <f>Tableau13[[#This Row],[Date de cloture]]-Tableau13[[#This Row],[Dates création corrigées 1]]</f>
        <v>8.3333333335758653E-2</v>
      </c>
      <c r="J57">
        <f>INT(Tableau13[[#This Row],[Date de cloture]])-INT(Tableau13[[#This Row],[Dates création corrigées 1]])</f>
        <v>0</v>
      </c>
      <c r="K57" s="24">
        <f>Tableau13[[#This Row],[Temps de traitement brut]]-(0.666666666666667*Tableau13[[#This Row],[Nb nuits]])</f>
        <v>8.3333333335758653E-2</v>
      </c>
      <c r="L57" s="9"/>
      <c r="M57" s="7"/>
      <c r="N57" s="7"/>
    </row>
    <row r="58" spans="1:14" x14ac:dyDescent="0.2">
      <c r="A58" s="20"/>
      <c r="E58" s="3">
        <v>42519.861655092594</v>
      </c>
      <c r="F58" s="6">
        <f>Tableau13[[#This Row],[Date création]]-INT(Tableau13[[#This Row],[Date création]])</f>
        <v>0.86165509259444661</v>
      </c>
      <c r="G58" s="8">
        <f>date_ouvrée(Tableau13[[#This Row],[Date création]])</f>
        <v>42520.375</v>
      </c>
      <c r="H58" s="8">
        <v>42520.458333333336</v>
      </c>
      <c r="I58" s="24">
        <f>Tableau13[[#This Row],[Date de cloture]]-Tableau13[[#This Row],[Dates création corrigées 1]]</f>
        <v>8.3333333335758653E-2</v>
      </c>
      <c r="J58">
        <f>INT(Tableau13[[#This Row],[Date de cloture]])-INT(Tableau13[[#This Row],[Dates création corrigées 1]])</f>
        <v>0</v>
      </c>
      <c r="K58" s="24">
        <f>Tableau13[[#This Row],[Temps de traitement brut]]-(0.666666666666667*Tableau13[[#This Row],[Nb nuits]])</f>
        <v>8.3333333335758653E-2</v>
      </c>
      <c r="L58" s="9"/>
      <c r="M58" s="7"/>
      <c r="N58" s="7"/>
    </row>
    <row r="59" spans="1:14" x14ac:dyDescent="0.2">
      <c r="A59" s="20"/>
      <c r="E59" s="3">
        <v>42519.868460648147</v>
      </c>
      <c r="F59" s="6">
        <f>Tableau13[[#This Row],[Date création]]-INT(Tableau13[[#This Row],[Date création]])</f>
        <v>0.8684606481474475</v>
      </c>
      <c r="G59" s="8">
        <f>date_ouvrée(Tableau13[[#This Row],[Date création]])</f>
        <v>42520.375</v>
      </c>
      <c r="H59" s="8">
        <v>42520.458333333336</v>
      </c>
      <c r="I59" s="24">
        <f>Tableau13[[#This Row],[Date de cloture]]-Tableau13[[#This Row],[Dates création corrigées 1]]</f>
        <v>8.3333333335758653E-2</v>
      </c>
      <c r="J59">
        <f>INT(Tableau13[[#This Row],[Date de cloture]])-INT(Tableau13[[#This Row],[Dates création corrigées 1]])</f>
        <v>0</v>
      </c>
      <c r="K59" s="24">
        <f>Tableau13[[#This Row],[Temps de traitement brut]]-(0.666666666666667*Tableau13[[#This Row],[Nb nuits]])</f>
        <v>8.3333333335758653E-2</v>
      </c>
      <c r="L59" s="9"/>
      <c r="M59" s="7"/>
      <c r="N59" s="7"/>
    </row>
    <row r="60" spans="1:14" x14ac:dyDescent="0.2">
      <c r="A60" s="20"/>
      <c r="E60" s="3">
        <v>42519.91</v>
      </c>
      <c r="F60" s="6">
        <f>Tableau13[[#This Row],[Date création]]-INT(Tableau13[[#This Row],[Date création]])</f>
        <v>0.91000000000349246</v>
      </c>
      <c r="G60" s="8">
        <f>date_ouvrée(Tableau13[[#This Row],[Date création]])</f>
        <v>42520.375</v>
      </c>
      <c r="H60" s="8">
        <v>42520.458333333336</v>
      </c>
      <c r="I60" s="24">
        <f>Tableau13[[#This Row],[Date de cloture]]-Tableau13[[#This Row],[Dates création corrigées 1]]</f>
        <v>8.3333333335758653E-2</v>
      </c>
      <c r="J60">
        <f>INT(Tableau13[[#This Row],[Date de cloture]])-INT(Tableau13[[#This Row],[Dates création corrigées 1]])</f>
        <v>0</v>
      </c>
      <c r="K60" s="24">
        <f>Tableau13[[#This Row],[Temps de traitement brut]]-(0.666666666666667*Tableau13[[#This Row],[Nb nuits]])</f>
        <v>8.3333333335758653E-2</v>
      </c>
      <c r="L60" s="9"/>
      <c r="M60" s="7"/>
      <c r="N60" s="7"/>
    </row>
    <row r="61" spans="1:14" x14ac:dyDescent="0.2">
      <c r="A61" s="20"/>
      <c r="E61" s="3">
        <v>42519.916168981479</v>
      </c>
      <c r="F61" s="6">
        <f>Tableau13[[#This Row],[Date création]]-INT(Tableau13[[#This Row],[Date création]])</f>
        <v>0.91616898147913162</v>
      </c>
      <c r="G61" s="8">
        <f>date_ouvrée(Tableau13[[#This Row],[Date création]])</f>
        <v>42520.375</v>
      </c>
      <c r="H61" s="8">
        <v>42520.458333333336</v>
      </c>
      <c r="I61" s="24">
        <f>Tableau13[[#This Row],[Date de cloture]]-Tableau13[[#This Row],[Dates création corrigées 1]]</f>
        <v>8.3333333335758653E-2</v>
      </c>
      <c r="J61">
        <f>INT(Tableau13[[#This Row],[Date de cloture]])-INT(Tableau13[[#This Row],[Dates création corrigées 1]])</f>
        <v>0</v>
      </c>
      <c r="K61" s="24">
        <f>Tableau13[[#This Row],[Temps de traitement brut]]-(0.666666666666667*Tableau13[[#This Row],[Nb nuits]])</f>
        <v>8.3333333335758653E-2</v>
      </c>
      <c r="L61" s="9"/>
      <c r="M61" s="7"/>
      <c r="N61" s="7"/>
    </row>
    <row r="62" spans="1:14" x14ac:dyDescent="0.2">
      <c r="A62" s="20"/>
      <c r="E62" s="3">
        <v>42519.947453703702</v>
      </c>
      <c r="F62" s="6">
        <f>Tableau13[[#This Row],[Date création]]-INT(Tableau13[[#This Row],[Date création]])</f>
        <v>0.94745370370219462</v>
      </c>
      <c r="G62" s="8">
        <f>date_ouvrée(Tableau13[[#This Row],[Date création]])</f>
        <v>42520.375</v>
      </c>
      <c r="H62" s="8">
        <v>42520.458333333336</v>
      </c>
      <c r="I62" s="24">
        <f>Tableau13[[#This Row],[Date de cloture]]-Tableau13[[#This Row],[Dates création corrigées 1]]</f>
        <v>8.3333333335758653E-2</v>
      </c>
      <c r="J62">
        <f>INT(Tableau13[[#This Row],[Date de cloture]])-INT(Tableau13[[#This Row],[Dates création corrigées 1]])</f>
        <v>0</v>
      </c>
      <c r="K62" s="24">
        <f>Tableau13[[#This Row],[Temps de traitement brut]]-(0.666666666666667*Tableau13[[#This Row],[Nb nuits]])</f>
        <v>8.3333333335758653E-2</v>
      </c>
      <c r="L62" s="9"/>
      <c r="M62" s="7"/>
      <c r="N62" s="7"/>
    </row>
    <row r="63" spans="1:14" x14ac:dyDescent="0.2">
      <c r="A63" s="20"/>
      <c r="E63" s="3">
        <v>42519.951979166668</v>
      </c>
      <c r="F63" s="6">
        <f>Tableau13[[#This Row],[Date création]]-INT(Tableau13[[#This Row],[Date création]])</f>
        <v>0.95197916666802485</v>
      </c>
      <c r="G63" s="8">
        <f>date_ouvrée(Tableau13[[#This Row],[Date création]])</f>
        <v>42520.375</v>
      </c>
      <c r="H63" s="8">
        <v>42520.458333333336</v>
      </c>
      <c r="I63" s="24">
        <f>Tableau13[[#This Row],[Date de cloture]]-Tableau13[[#This Row],[Dates création corrigées 1]]</f>
        <v>8.3333333335758653E-2</v>
      </c>
      <c r="J63">
        <f>INT(Tableau13[[#This Row],[Date de cloture]])-INT(Tableau13[[#This Row],[Dates création corrigées 1]])</f>
        <v>0</v>
      </c>
      <c r="K63" s="24">
        <f>Tableau13[[#This Row],[Temps de traitement brut]]-(0.666666666666667*Tableau13[[#This Row],[Nb nuits]])</f>
        <v>8.3333333335758653E-2</v>
      </c>
      <c r="L63" s="9"/>
      <c r="M63" s="7"/>
      <c r="N63" s="7"/>
    </row>
    <row r="64" spans="1:14" x14ac:dyDescent="0.2">
      <c r="A64" s="20"/>
      <c r="E64" s="3">
        <v>42519.955960648149</v>
      </c>
      <c r="F64" s="6">
        <f>Tableau13[[#This Row],[Date création]]-INT(Tableau13[[#This Row],[Date création]])</f>
        <v>0.95596064814890269</v>
      </c>
      <c r="G64" s="8">
        <f>date_ouvrée(Tableau13[[#This Row],[Date création]])</f>
        <v>42520.375</v>
      </c>
      <c r="H64" s="8">
        <v>42520.458333333336</v>
      </c>
      <c r="I64" s="24">
        <f>Tableau13[[#This Row],[Date de cloture]]-Tableau13[[#This Row],[Dates création corrigées 1]]</f>
        <v>8.3333333335758653E-2</v>
      </c>
      <c r="J64">
        <f>INT(Tableau13[[#This Row],[Date de cloture]])-INT(Tableau13[[#This Row],[Dates création corrigées 1]])</f>
        <v>0</v>
      </c>
      <c r="K64" s="24">
        <f>Tableau13[[#This Row],[Temps de traitement brut]]-(0.666666666666667*Tableau13[[#This Row],[Nb nuits]])</f>
        <v>8.3333333335758653E-2</v>
      </c>
      <c r="L64" s="9"/>
      <c r="M64" s="7"/>
      <c r="N64" s="7"/>
    </row>
    <row r="65" spans="1:14" x14ac:dyDescent="0.2">
      <c r="A65" s="20"/>
      <c r="E65" s="3">
        <v>42519.9606712963</v>
      </c>
      <c r="F65" s="6">
        <f>Tableau13[[#This Row],[Date création]]-INT(Tableau13[[#This Row],[Date création]])</f>
        <v>0.96067129629955161</v>
      </c>
      <c r="G65" s="8">
        <f>date_ouvrée(Tableau13[[#This Row],[Date création]])</f>
        <v>42520.375</v>
      </c>
      <c r="H65" s="8">
        <v>42520.458333333336</v>
      </c>
      <c r="I65" s="24">
        <f>Tableau13[[#This Row],[Date de cloture]]-Tableau13[[#This Row],[Dates création corrigées 1]]</f>
        <v>8.3333333335758653E-2</v>
      </c>
      <c r="J65">
        <f>INT(Tableau13[[#This Row],[Date de cloture]])-INT(Tableau13[[#This Row],[Dates création corrigées 1]])</f>
        <v>0</v>
      </c>
      <c r="K65" s="24">
        <f>Tableau13[[#This Row],[Temps de traitement brut]]-(0.666666666666667*Tableau13[[#This Row],[Nb nuits]])</f>
        <v>8.3333333335758653E-2</v>
      </c>
      <c r="L65" s="9"/>
      <c r="M65" s="7"/>
      <c r="N65" s="7"/>
    </row>
    <row r="66" spans="1:14" x14ac:dyDescent="0.2">
      <c r="A66" s="20"/>
      <c r="E66" s="3">
        <v>42520.008425925924</v>
      </c>
      <c r="F66" s="6">
        <f>Tableau13[[#This Row],[Date création]]-INT(Tableau13[[#This Row],[Date création]])</f>
        <v>8.4259259238024242E-3</v>
      </c>
      <c r="G66" s="8">
        <f>date_ouvrée(Tableau13[[#This Row],[Date création]])</f>
        <v>42520.375</v>
      </c>
      <c r="H66" s="8">
        <v>42520.458333333336</v>
      </c>
      <c r="I66" s="24">
        <f>Tableau13[[#This Row],[Date de cloture]]-Tableau13[[#This Row],[Dates création corrigées 1]]</f>
        <v>8.3333333335758653E-2</v>
      </c>
      <c r="J66">
        <f>INT(Tableau13[[#This Row],[Date de cloture]])-INT(Tableau13[[#This Row],[Dates création corrigées 1]])</f>
        <v>0</v>
      </c>
      <c r="K66" s="24">
        <f>Tableau13[[#This Row],[Temps de traitement brut]]-(0.666666666666667*Tableau13[[#This Row],[Nb nuits]])</f>
        <v>8.3333333335758653E-2</v>
      </c>
      <c r="L66" s="9"/>
      <c r="M66" s="7"/>
      <c r="N66" s="7"/>
    </row>
    <row r="67" spans="1:14" x14ac:dyDescent="0.2">
      <c r="A67" s="20"/>
      <c r="E67" s="3">
        <v>42520.024594907409</v>
      </c>
      <c r="F67" s="6">
        <f>Tableau13[[#This Row],[Date création]]-INT(Tableau13[[#This Row],[Date création]])</f>
        <v>2.4594907408754807E-2</v>
      </c>
      <c r="G67" s="8">
        <f>date_ouvrée(Tableau13[[#This Row],[Date création]])</f>
        <v>42520.375</v>
      </c>
      <c r="H67" s="8">
        <v>42520.458333333336</v>
      </c>
      <c r="I67" s="24">
        <f>Tableau13[[#This Row],[Date de cloture]]-Tableau13[[#This Row],[Dates création corrigées 1]]</f>
        <v>8.3333333335758653E-2</v>
      </c>
      <c r="J67">
        <f>INT(Tableau13[[#This Row],[Date de cloture]])-INT(Tableau13[[#This Row],[Dates création corrigées 1]])</f>
        <v>0</v>
      </c>
      <c r="K67" s="24">
        <f>Tableau13[[#This Row],[Temps de traitement brut]]-(0.666666666666667*Tableau13[[#This Row],[Nb nuits]])</f>
        <v>8.3333333335758653E-2</v>
      </c>
      <c r="L67" s="9"/>
      <c r="M67" s="7"/>
      <c r="N67" s="7"/>
    </row>
    <row r="68" spans="1:14" x14ac:dyDescent="0.2">
      <c r="A68" s="20"/>
      <c r="E68" s="3">
        <v>42520.045173611114</v>
      </c>
      <c r="F68" s="6">
        <f>Tableau13[[#This Row],[Date création]]-INT(Tableau13[[#This Row],[Date création]])</f>
        <v>4.5173611113568768E-2</v>
      </c>
      <c r="G68" s="8">
        <f>date_ouvrée(Tableau13[[#This Row],[Date création]])</f>
        <v>42520.375</v>
      </c>
      <c r="H68" s="8">
        <v>42520.458333333336</v>
      </c>
      <c r="I68" s="24">
        <f>Tableau13[[#This Row],[Date de cloture]]-Tableau13[[#This Row],[Dates création corrigées 1]]</f>
        <v>8.3333333335758653E-2</v>
      </c>
      <c r="J68">
        <f>INT(Tableau13[[#This Row],[Date de cloture]])-INT(Tableau13[[#This Row],[Dates création corrigées 1]])</f>
        <v>0</v>
      </c>
      <c r="K68" s="24">
        <f>Tableau13[[#This Row],[Temps de traitement brut]]-(0.666666666666667*Tableau13[[#This Row],[Nb nuits]])</f>
        <v>8.3333333335758653E-2</v>
      </c>
      <c r="L68" s="9"/>
      <c r="M68" s="7"/>
      <c r="N68" s="7"/>
    </row>
    <row r="69" spans="1:14" x14ac:dyDescent="0.2">
      <c r="A69" s="20"/>
      <c r="E69" s="3">
        <v>42520.053923611114</v>
      </c>
      <c r="F69" s="6">
        <f>Tableau13[[#This Row],[Date création]]-INT(Tableau13[[#This Row],[Date création]])</f>
        <v>5.3923611114441883E-2</v>
      </c>
      <c r="G69" s="8">
        <f>date_ouvrée(Tableau13[[#This Row],[Date création]])</f>
        <v>42520.375</v>
      </c>
      <c r="H69" s="8">
        <v>42520.458333333336</v>
      </c>
      <c r="I69" s="24">
        <f>Tableau13[[#This Row],[Date de cloture]]-Tableau13[[#This Row],[Dates création corrigées 1]]</f>
        <v>8.3333333335758653E-2</v>
      </c>
      <c r="J69">
        <f>INT(Tableau13[[#This Row],[Date de cloture]])-INT(Tableau13[[#This Row],[Dates création corrigées 1]])</f>
        <v>0</v>
      </c>
      <c r="K69" s="24">
        <f>Tableau13[[#This Row],[Temps de traitement brut]]-(0.666666666666667*Tableau13[[#This Row],[Nb nuits]])</f>
        <v>8.3333333335758653E-2</v>
      </c>
      <c r="L69" s="9"/>
      <c r="M69" s="7"/>
      <c r="N69" s="7"/>
    </row>
    <row r="70" spans="1:14" x14ac:dyDescent="0.2">
      <c r="A70" s="20"/>
      <c r="E70" s="3">
        <v>42520.386446759258</v>
      </c>
      <c r="F70" s="6">
        <f>Tableau13[[#This Row],[Date création]]-INT(Tableau13[[#This Row],[Date création]])</f>
        <v>0.38644675925752381</v>
      </c>
      <c r="G70" s="8">
        <f>date_ouvrée(Tableau13[[#This Row],[Date création]])</f>
        <v>42520.386446759258</v>
      </c>
      <c r="H70" s="8">
        <v>42520.469780092593</v>
      </c>
      <c r="I70" s="24">
        <f>Tableau13[[#This Row],[Date de cloture]]-Tableau13[[#This Row],[Dates création corrigées 1]]</f>
        <v>8.3333333335758653E-2</v>
      </c>
      <c r="J70">
        <f>INT(Tableau13[[#This Row],[Date de cloture]])-INT(Tableau13[[#This Row],[Dates création corrigées 1]])</f>
        <v>0</v>
      </c>
      <c r="K70" s="24">
        <f>Tableau13[[#This Row],[Temps de traitement brut]]-(0.666666666666667*Tableau13[[#This Row],[Nb nuits]])</f>
        <v>8.3333333335758653E-2</v>
      </c>
      <c r="L70" s="9"/>
      <c r="M70" s="7"/>
      <c r="N70" s="7"/>
    </row>
    <row r="71" spans="1:14" x14ac:dyDescent="0.2">
      <c r="A71" s="20"/>
      <c r="E71" s="3">
        <v>42520.39739583333</v>
      </c>
      <c r="F71" s="6">
        <f>Tableau13[[#This Row],[Date création]]-INT(Tableau13[[#This Row],[Date création]])</f>
        <v>0.39739583332993789</v>
      </c>
      <c r="G71" s="8">
        <f>date_ouvrée(Tableau13[[#This Row],[Date création]])</f>
        <v>42520.39739583333</v>
      </c>
      <c r="H71" s="8">
        <v>42520.480729166666</v>
      </c>
      <c r="I71" s="24">
        <f>Tableau13[[#This Row],[Date de cloture]]-Tableau13[[#This Row],[Dates création corrigées 1]]</f>
        <v>8.3333333335758653E-2</v>
      </c>
      <c r="J71">
        <f>INT(Tableau13[[#This Row],[Date de cloture]])-INT(Tableau13[[#This Row],[Dates création corrigées 1]])</f>
        <v>0</v>
      </c>
      <c r="K71" s="24">
        <f>Tableau13[[#This Row],[Temps de traitement brut]]-(0.666666666666667*Tableau13[[#This Row],[Nb nuits]])</f>
        <v>8.3333333335758653E-2</v>
      </c>
      <c r="L71" s="9"/>
      <c r="M71" s="7"/>
      <c r="N71" s="7"/>
    </row>
    <row r="72" spans="1:14" x14ac:dyDescent="0.2">
      <c r="A72" s="20"/>
      <c r="E72" s="3">
        <v>42520.421342592592</v>
      </c>
      <c r="F72" s="6">
        <f>Tableau13[[#This Row],[Date création]]-INT(Tableau13[[#This Row],[Date création]])</f>
        <v>0.42134259259182727</v>
      </c>
      <c r="G72" s="8">
        <f>date_ouvrée(Tableau13[[#This Row],[Date création]])</f>
        <v>42520.421342592592</v>
      </c>
      <c r="H72" s="8">
        <v>42520.588009259256</v>
      </c>
      <c r="I72" s="24">
        <f>Tableau13[[#This Row],[Date de cloture]]-Tableau13[[#This Row],[Dates création corrigées 1]]</f>
        <v>0.16666666666424135</v>
      </c>
      <c r="J72">
        <f>INT(Tableau13[[#This Row],[Date de cloture]])-INT(Tableau13[[#This Row],[Dates création corrigées 1]])</f>
        <v>0</v>
      </c>
      <c r="K72" s="24">
        <f>Tableau13[[#This Row],[Temps de traitement brut]]-(0.666666666666667*Tableau13[[#This Row],[Nb nuits]])</f>
        <v>0.16666666666424135</v>
      </c>
      <c r="L72" s="9"/>
      <c r="M72" s="7"/>
      <c r="N72" s="7"/>
    </row>
    <row r="73" spans="1:14" x14ac:dyDescent="0.2">
      <c r="A73" s="20"/>
      <c r="E73" s="3">
        <v>42520.456516203703</v>
      </c>
      <c r="F73" s="6">
        <f>Tableau13[[#This Row],[Date création]]-INT(Tableau13[[#This Row],[Date création]])</f>
        <v>0.45651620370335877</v>
      </c>
      <c r="G73" s="8">
        <f>date_ouvrée(Tableau13[[#This Row],[Date création]])</f>
        <v>42520.456516203703</v>
      </c>
      <c r="H73" s="8">
        <v>42520.664849537039</v>
      </c>
      <c r="I73" s="24">
        <f>Tableau13[[#This Row],[Date de cloture]]-Tableau13[[#This Row],[Dates création corrigées 1]]</f>
        <v>0.20833333333575865</v>
      </c>
      <c r="J73">
        <f>INT(Tableau13[[#This Row],[Date de cloture]])-INT(Tableau13[[#This Row],[Dates création corrigées 1]])</f>
        <v>0</v>
      </c>
      <c r="K73" s="24">
        <f>Tableau13[[#This Row],[Temps de traitement brut]]-(0.666666666666667*Tableau13[[#This Row],[Nb nuits]])</f>
        <v>0.20833333333575865</v>
      </c>
      <c r="L73" s="9"/>
      <c r="M73" s="7"/>
      <c r="N73" s="7"/>
    </row>
    <row r="74" spans="1:14" x14ac:dyDescent="0.2">
      <c r="A74" s="20"/>
      <c r="E74" s="3">
        <v>42520.477777777778</v>
      </c>
      <c r="F74" s="6">
        <f>Tableau13[[#This Row],[Date création]]-INT(Tableau13[[#This Row],[Date création]])</f>
        <v>0.47777777777810115</v>
      </c>
      <c r="G74" s="8">
        <f>date_ouvrée(Tableau13[[#This Row],[Date création]])</f>
        <v>42520.477777777778</v>
      </c>
      <c r="H74" s="8">
        <v>42520.571527777778</v>
      </c>
      <c r="I74" s="24">
        <f>Tableau13[[#This Row],[Date de cloture]]-Tableau13[[#This Row],[Dates création corrigées 1]]</f>
        <v>9.375E-2</v>
      </c>
      <c r="J74">
        <f>INT(Tableau13[[#This Row],[Date de cloture]])-INT(Tableau13[[#This Row],[Dates création corrigées 1]])</f>
        <v>0</v>
      </c>
      <c r="K74" s="24">
        <f>Tableau13[[#This Row],[Temps de traitement brut]]-(0.666666666666667*Tableau13[[#This Row],[Nb nuits]])</f>
        <v>9.375E-2</v>
      </c>
      <c r="L74" s="9"/>
      <c r="M74" s="7"/>
      <c r="N74" s="7"/>
    </row>
    <row r="75" spans="1:14" x14ac:dyDescent="0.2">
      <c r="A75" s="20"/>
      <c r="E75" s="3">
        <v>42520.488587962966</v>
      </c>
      <c r="F75" s="6">
        <f>Tableau13[[#This Row],[Date création]]-INT(Tableau13[[#This Row],[Date création]])</f>
        <v>0.48858796296553919</v>
      </c>
      <c r="G75" s="8">
        <f>date_ouvrée(Tableau13[[#This Row],[Date création]])</f>
        <v>42520.488587962966</v>
      </c>
      <c r="H75" s="8">
        <v>42520.571921296301</v>
      </c>
      <c r="I75" s="24">
        <f>Tableau13[[#This Row],[Date de cloture]]-Tableau13[[#This Row],[Dates création corrigées 1]]</f>
        <v>8.3333333335758653E-2</v>
      </c>
      <c r="J75">
        <f>INT(Tableau13[[#This Row],[Date de cloture]])-INT(Tableau13[[#This Row],[Dates création corrigées 1]])</f>
        <v>0</v>
      </c>
      <c r="K75" s="24">
        <f>Tableau13[[#This Row],[Temps de traitement brut]]-(0.666666666666667*Tableau13[[#This Row],[Nb nuits]])</f>
        <v>8.3333333335758653E-2</v>
      </c>
      <c r="L75" s="9"/>
      <c r="M75" s="7"/>
      <c r="N75" s="7"/>
    </row>
    <row r="76" spans="1:14" x14ac:dyDescent="0.2">
      <c r="A76" s="20"/>
      <c r="E76" s="3">
        <v>42520.507673611108</v>
      </c>
      <c r="F76" s="6">
        <f>Tableau13[[#This Row],[Date création]]-INT(Tableau13[[#This Row],[Date création]])</f>
        <v>0.507673611107748</v>
      </c>
      <c r="G76" s="8">
        <f>date_ouvrée(Tableau13[[#This Row],[Date création]])</f>
        <v>42520.507673611108</v>
      </c>
      <c r="H76" s="8">
        <v>42520.591006944444</v>
      </c>
      <c r="I76" s="24">
        <f>Tableau13[[#This Row],[Date de cloture]]-Tableau13[[#This Row],[Dates création corrigées 1]]</f>
        <v>8.3333333335758653E-2</v>
      </c>
      <c r="J76">
        <f>INT(Tableau13[[#This Row],[Date de cloture]])-INT(Tableau13[[#This Row],[Dates création corrigées 1]])</f>
        <v>0</v>
      </c>
      <c r="K76" s="24">
        <f>Tableau13[[#This Row],[Temps de traitement brut]]-(0.666666666666667*Tableau13[[#This Row],[Nb nuits]])</f>
        <v>8.3333333335758653E-2</v>
      </c>
      <c r="L76" s="9"/>
      <c r="M76" s="7"/>
      <c r="N76" s="7"/>
    </row>
    <row r="77" spans="1:14" x14ac:dyDescent="0.2">
      <c r="A77" s="20"/>
      <c r="E77" s="3">
        <v>42597.514722222222</v>
      </c>
      <c r="F77" s="6">
        <f>Tableau13[[#This Row],[Date création]]-INT(Tableau13[[#This Row],[Date création]])</f>
        <v>0.51472222222218988</v>
      </c>
      <c r="G77" s="8">
        <f>date_ouvrée(Tableau13[[#This Row],[Date création]])</f>
        <v>42598.375</v>
      </c>
      <c r="H77" s="8">
        <v>42598.458333333336</v>
      </c>
      <c r="I77" s="24">
        <f>Tableau13[[#This Row],[Date de cloture]]-Tableau13[[#This Row],[Dates création corrigées 1]]</f>
        <v>8.3333333335758653E-2</v>
      </c>
      <c r="J77">
        <f>INT(Tableau13[[#This Row],[Date de cloture]])-INT(Tableau13[[#This Row],[Dates création corrigées 1]])</f>
        <v>0</v>
      </c>
      <c r="K77" s="24">
        <f>Tableau13[[#This Row],[Temps de traitement brut]]-(0.666666666666667*Tableau13[[#This Row],[Nb nuits]])</f>
        <v>8.3333333335758653E-2</v>
      </c>
      <c r="L77" s="9"/>
      <c r="M77" s="7"/>
      <c r="N77" s="7"/>
    </row>
    <row r="78" spans="1:14" x14ac:dyDescent="0.2">
      <c r="A78" s="21"/>
      <c r="E78" s="3">
        <v>42607.529016203705</v>
      </c>
      <c r="F78" s="6">
        <f>Tableau13[[#This Row],[Date création]]-INT(Tableau13[[#This Row],[Date création]])</f>
        <v>0.52901620370539604</v>
      </c>
      <c r="G78" s="8">
        <f>date_ouvrée(Tableau13[[#This Row],[Date création]])</f>
        <v>42611.375</v>
      </c>
      <c r="H78" s="8">
        <v>42611.458333333336</v>
      </c>
      <c r="I78" s="24">
        <f>Tableau13[[#This Row],[Date de cloture]]-Tableau13[[#This Row],[Dates création corrigées 1]]</f>
        <v>8.3333333335758653E-2</v>
      </c>
      <c r="J78">
        <f>INT(Tableau13[[#This Row],[Date de cloture]])-INT(Tableau13[[#This Row],[Dates création corrigées 1]])</f>
        <v>0</v>
      </c>
      <c r="K78" s="24">
        <f>Tableau13[[#This Row],[Temps de traitement brut]]-(0.666666666666667*Tableau13[[#This Row],[Nb nuits]])</f>
        <v>8.3333333335758653E-2</v>
      </c>
      <c r="L78" s="9"/>
      <c r="M78" s="7"/>
      <c r="N78" s="7"/>
    </row>
    <row r="79" spans="1:14" x14ac:dyDescent="0.2">
      <c r="H79"/>
      <c r="I79"/>
      <c r="J79"/>
      <c r="K79"/>
    </row>
    <row r="80" spans="1:14" x14ac:dyDescent="0.2">
      <c r="H80"/>
      <c r="I80"/>
      <c r="J80"/>
      <c r="K80"/>
    </row>
    <row r="81" spans="8:11" x14ac:dyDescent="0.2">
      <c r="H81"/>
      <c r="I81"/>
      <c r="J81"/>
      <c r="K81"/>
    </row>
    <row r="82" spans="8:11" x14ac:dyDescent="0.2">
      <c r="H82"/>
      <c r="I82"/>
      <c r="J82"/>
      <c r="K82"/>
    </row>
    <row r="83" spans="8:11" x14ac:dyDescent="0.2">
      <c r="H83"/>
      <c r="I83"/>
      <c r="J83"/>
      <c r="K83"/>
    </row>
    <row r="84" spans="8:11" x14ac:dyDescent="0.2">
      <c r="H84"/>
      <c r="I84"/>
      <c r="J84"/>
      <c r="K84"/>
    </row>
    <row r="85" spans="8:11" x14ac:dyDescent="0.2">
      <c r="H85"/>
      <c r="I85"/>
      <c r="J85"/>
      <c r="K85"/>
    </row>
    <row r="86" spans="8:11" x14ac:dyDescent="0.2">
      <c r="H86"/>
      <c r="I86"/>
      <c r="J86"/>
      <c r="K86"/>
    </row>
    <row r="87" spans="8:11" x14ac:dyDescent="0.2">
      <c r="H87"/>
      <c r="I87"/>
      <c r="J87"/>
      <c r="K87"/>
    </row>
    <row r="88" spans="8:11" x14ac:dyDescent="0.2">
      <c r="H88"/>
      <c r="I88"/>
      <c r="J88"/>
      <c r="K88"/>
    </row>
    <row r="89" spans="8:11" x14ac:dyDescent="0.2">
      <c r="H89"/>
      <c r="I89"/>
      <c r="J89"/>
      <c r="K89"/>
    </row>
    <row r="90" spans="8:11" x14ac:dyDescent="0.2">
      <c r="H90"/>
      <c r="I90"/>
      <c r="J90"/>
      <c r="K90"/>
    </row>
    <row r="91" spans="8:11" x14ac:dyDescent="0.2">
      <c r="H91"/>
      <c r="I91"/>
      <c r="J91"/>
      <c r="K91"/>
    </row>
    <row r="92" spans="8:11" x14ac:dyDescent="0.2">
      <c r="H92"/>
      <c r="I92"/>
      <c r="J92"/>
      <c r="K92"/>
    </row>
    <row r="93" spans="8:11" x14ac:dyDescent="0.2">
      <c r="H93"/>
      <c r="I93"/>
      <c r="J93"/>
      <c r="K93"/>
    </row>
    <row r="94" spans="8:11" x14ac:dyDescent="0.2">
      <c r="H94"/>
      <c r="I94"/>
      <c r="J94"/>
      <c r="K94"/>
    </row>
    <row r="95" spans="8:11" x14ac:dyDescent="0.2">
      <c r="H95"/>
      <c r="I95"/>
      <c r="J95"/>
      <c r="K95"/>
    </row>
    <row r="96" spans="8:11" x14ac:dyDescent="0.2">
      <c r="H96"/>
      <c r="I96"/>
      <c r="J96"/>
      <c r="K96"/>
    </row>
    <row r="97" spans="8:11" x14ac:dyDescent="0.2">
      <c r="H97"/>
      <c r="I97"/>
      <c r="J97"/>
      <c r="K97"/>
    </row>
    <row r="98" spans="8:11" x14ac:dyDescent="0.2">
      <c r="H98"/>
      <c r="I98"/>
      <c r="J98"/>
      <c r="K98"/>
    </row>
    <row r="99" spans="8:11" x14ac:dyDescent="0.2">
      <c r="H99"/>
      <c r="I99"/>
      <c r="J99"/>
      <c r="K99"/>
    </row>
    <row r="100" spans="8:11" x14ac:dyDescent="0.2">
      <c r="H100"/>
      <c r="I100"/>
      <c r="J100"/>
      <c r="K100"/>
    </row>
    <row r="101" spans="8:11" x14ac:dyDescent="0.2">
      <c r="H101"/>
      <c r="I101"/>
      <c r="J101"/>
      <c r="K101"/>
    </row>
    <row r="102" spans="8:11" x14ac:dyDescent="0.2">
      <c r="H102"/>
      <c r="I102"/>
      <c r="J102"/>
      <c r="K102"/>
    </row>
    <row r="103" spans="8:11" x14ac:dyDescent="0.2">
      <c r="H103"/>
      <c r="I103"/>
      <c r="J103"/>
      <c r="K103"/>
    </row>
    <row r="104" spans="8:11" x14ac:dyDescent="0.2">
      <c r="H104"/>
      <c r="I104"/>
      <c r="J104"/>
      <c r="K104"/>
    </row>
    <row r="105" spans="8:11" x14ac:dyDescent="0.2">
      <c r="H105"/>
      <c r="I105"/>
      <c r="J105"/>
      <c r="K105"/>
    </row>
    <row r="106" spans="8:11" x14ac:dyDescent="0.2">
      <c r="H106"/>
      <c r="I106"/>
      <c r="J106"/>
      <c r="K106"/>
    </row>
    <row r="107" spans="8:11" x14ac:dyDescent="0.2">
      <c r="H107"/>
      <c r="I107"/>
      <c r="J107"/>
      <c r="K107"/>
    </row>
    <row r="108" spans="8:11" x14ac:dyDescent="0.2">
      <c r="H108"/>
      <c r="I108"/>
      <c r="J108"/>
      <c r="K108"/>
    </row>
    <row r="109" spans="8:11" x14ac:dyDescent="0.2">
      <c r="H109"/>
      <c r="I109"/>
      <c r="J109"/>
      <c r="K109"/>
    </row>
    <row r="110" spans="8:11" x14ac:dyDescent="0.2">
      <c r="H110"/>
      <c r="I110"/>
      <c r="J110"/>
      <c r="K110"/>
    </row>
    <row r="111" spans="8:11" x14ac:dyDescent="0.2">
      <c r="H111"/>
      <c r="I111"/>
      <c r="J111"/>
      <c r="K111"/>
    </row>
    <row r="112" spans="8:11" x14ac:dyDescent="0.2">
      <c r="H112"/>
      <c r="I112"/>
      <c r="J112"/>
      <c r="K112"/>
    </row>
    <row r="113" spans="8:11" x14ac:dyDescent="0.2">
      <c r="H113"/>
      <c r="I113"/>
      <c r="J113"/>
      <c r="K113"/>
    </row>
    <row r="114" spans="8:11" x14ac:dyDescent="0.2">
      <c r="H114"/>
      <c r="I114"/>
      <c r="J114"/>
      <c r="K114"/>
    </row>
    <row r="115" spans="8:11" x14ac:dyDescent="0.2">
      <c r="H115"/>
      <c r="I115"/>
      <c r="J115"/>
      <c r="K115"/>
    </row>
    <row r="116" spans="8:11" x14ac:dyDescent="0.2">
      <c r="H116"/>
      <c r="I116"/>
      <c r="J116"/>
      <c r="K116"/>
    </row>
    <row r="117" spans="8:11" x14ac:dyDescent="0.2">
      <c r="H117"/>
      <c r="I117"/>
      <c r="J117"/>
      <c r="K117"/>
    </row>
    <row r="118" spans="8:11" x14ac:dyDescent="0.2">
      <c r="H118"/>
      <c r="I118"/>
      <c r="J118"/>
      <c r="K118"/>
    </row>
    <row r="119" spans="8:11" x14ac:dyDescent="0.2">
      <c r="H119"/>
      <c r="I119"/>
      <c r="J119"/>
      <c r="K119"/>
    </row>
    <row r="120" spans="8:11" x14ac:dyDescent="0.2">
      <c r="H120"/>
      <c r="I120"/>
      <c r="J120"/>
      <c r="K120"/>
    </row>
    <row r="121" spans="8:11" x14ac:dyDescent="0.2">
      <c r="H121"/>
      <c r="I121"/>
      <c r="J121"/>
      <c r="K121"/>
    </row>
    <row r="122" spans="8:11" x14ac:dyDescent="0.2">
      <c r="H122"/>
      <c r="I122"/>
      <c r="J122"/>
      <c r="K122"/>
    </row>
    <row r="123" spans="8:11" x14ac:dyDescent="0.2">
      <c r="H123"/>
      <c r="I123"/>
      <c r="J123"/>
      <c r="K123"/>
    </row>
    <row r="124" spans="8:11" x14ac:dyDescent="0.2">
      <c r="H124"/>
      <c r="I124"/>
      <c r="J124"/>
      <c r="K124"/>
    </row>
    <row r="125" spans="8:11" x14ac:dyDescent="0.2">
      <c r="H125"/>
      <c r="I125"/>
      <c r="J125"/>
      <c r="K125"/>
    </row>
    <row r="126" spans="8:11" x14ac:dyDescent="0.2">
      <c r="H126"/>
      <c r="I126"/>
      <c r="J126"/>
      <c r="K126"/>
    </row>
    <row r="127" spans="8:11" x14ac:dyDescent="0.2">
      <c r="H127"/>
      <c r="I127"/>
      <c r="J127"/>
      <c r="K127"/>
    </row>
    <row r="128" spans="8:11" x14ac:dyDescent="0.2">
      <c r="H128"/>
      <c r="I128"/>
      <c r="J128"/>
      <c r="K128"/>
    </row>
    <row r="129" spans="8:11" x14ac:dyDescent="0.2">
      <c r="H129"/>
      <c r="I129"/>
      <c r="J129"/>
      <c r="K129"/>
    </row>
    <row r="130" spans="8:11" x14ac:dyDescent="0.2">
      <c r="H130"/>
      <c r="I130"/>
      <c r="J130"/>
      <c r="K130"/>
    </row>
    <row r="131" spans="8:11" x14ac:dyDescent="0.2">
      <c r="H131"/>
      <c r="I131"/>
      <c r="J131"/>
      <c r="K131"/>
    </row>
    <row r="132" spans="8:11" x14ac:dyDescent="0.2">
      <c r="H132"/>
      <c r="I132"/>
      <c r="J132"/>
      <c r="K132"/>
    </row>
    <row r="133" spans="8:11" x14ac:dyDescent="0.2">
      <c r="H133"/>
      <c r="I133"/>
      <c r="J133"/>
      <c r="K133"/>
    </row>
    <row r="134" spans="8:11" x14ac:dyDescent="0.2">
      <c r="H134"/>
      <c r="I134"/>
      <c r="J134"/>
      <c r="K134"/>
    </row>
    <row r="135" spans="8:11" x14ac:dyDescent="0.2">
      <c r="H135"/>
      <c r="I135"/>
      <c r="J135"/>
      <c r="K135"/>
    </row>
    <row r="136" spans="8:11" x14ac:dyDescent="0.2">
      <c r="H136"/>
      <c r="I136"/>
      <c r="J136"/>
      <c r="K136"/>
    </row>
    <row r="137" spans="8:11" x14ac:dyDescent="0.2">
      <c r="H137"/>
      <c r="I137"/>
      <c r="J137"/>
      <c r="K137"/>
    </row>
    <row r="138" spans="8:11" x14ac:dyDescent="0.2">
      <c r="H138"/>
      <c r="I138"/>
      <c r="J138"/>
      <c r="K138"/>
    </row>
    <row r="139" spans="8:11" x14ac:dyDescent="0.2">
      <c r="H139"/>
      <c r="I139"/>
      <c r="J139"/>
      <c r="K139"/>
    </row>
    <row r="140" spans="8:11" x14ac:dyDescent="0.2">
      <c r="H140"/>
      <c r="I140"/>
      <c r="J140"/>
      <c r="K140"/>
    </row>
    <row r="141" spans="8:11" x14ac:dyDescent="0.2">
      <c r="H141"/>
      <c r="I141"/>
      <c r="J141"/>
      <c r="K141"/>
    </row>
    <row r="142" spans="8:11" x14ac:dyDescent="0.2">
      <c r="H142"/>
      <c r="I142"/>
      <c r="J142"/>
      <c r="K142"/>
    </row>
    <row r="143" spans="8:11" x14ac:dyDescent="0.2">
      <c r="H143"/>
      <c r="I143"/>
      <c r="J143"/>
      <c r="K143"/>
    </row>
    <row r="144" spans="8:11" x14ac:dyDescent="0.2">
      <c r="H144"/>
      <c r="I144"/>
      <c r="J144"/>
      <c r="K144"/>
    </row>
    <row r="145" spans="8:11" x14ac:dyDescent="0.2">
      <c r="H145"/>
      <c r="I145"/>
      <c r="J145"/>
      <c r="K145"/>
    </row>
    <row r="146" spans="8:11" x14ac:dyDescent="0.2">
      <c r="H146"/>
      <c r="I146"/>
      <c r="J146"/>
      <c r="K146"/>
    </row>
    <row r="147" spans="8:11" x14ac:dyDescent="0.2">
      <c r="H147"/>
      <c r="I147"/>
      <c r="J147"/>
      <c r="K147"/>
    </row>
    <row r="148" spans="8:11" x14ac:dyDescent="0.2">
      <c r="H148"/>
      <c r="I148"/>
      <c r="J148"/>
      <c r="K148"/>
    </row>
    <row r="149" spans="8:11" x14ac:dyDescent="0.2">
      <c r="H149"/>
      <c r="I149"/>
      <c r="J149"/>
      <c r="K149"/>
    </row>
    <row r="150" spans="8:11" x14ac:dyDescent="0.2">
      <c r="H150"/>
      <c r="I150"/>
      <c r="J150"/>
      <c r="K150"/>
    </row>
    <row r="151" spans="8:11" x14ac:dyDescent="0.2">
      <c r="H151"/>
      <c r="I151"/>
      <c r="J151"/>
      <c r="K151"/>
    </row>
    <row r="152" spans="8:11" x14ac:dyDescent="0.2">
      <c r="H152"/>
      <c r="I152"/>
      <c r="J152"/>
      <c r="K152"/>
    </row>
    <row r="153" spans="8:11" x14ac:dyDescent="0.2">
      <c r="H153"/>
      <c r="I153"/>
      <c r="J153"/>
      <c r="K153"/>
    </row>
    <row r="154" spans="8:11" x14ac:dyDescent="0.2">
      <c r="H154"/>
      <c r="I154"/>
      <c r="J154"/>
      <c r="K154"/>
    </row>
    <row r="155" spans="8:11" x14ac:dyDescent="0.2">
      <c r="H155"/>
      <c r="I155"/>
      <c r="J155"/>
      <c r="K155"/>
    </row>
    <row r="156" spans="8:11" x14ac:dyDescent="0.2">
      <c r="H156"/>
      <c r="I156"/>
      <c r="J156"/>
      <c r="K156"/>
    </row>
    <row r="157" spans="8:11" x14ac:dyDescent="0.2">
      <c r="H157"/>
      <c r="I157"/>
      <c r="J157"/>
      <c r="K157"/>
    </row>
    <row r="158" spans="8:11" x14ac:dyDescent="0.2">
      <c r="H158"/>
      <c r="I158"/>
      <c r="J158"/>
      <c r="K158"/>
    </row>
    <row r="159" spans="8:11" x14ac:dyDescent="0.2">
      <c r="H159"/>
      <c r="I159"/>
      <c r="J159"/>
      <c r="K159"/>
    </row>
    <row r="160" spans="8:11" x14ac:dyDescent="0.2">
      <c r="H160"/>
      <c r="I160"/>
      <c r="J160"/>
      <c r="K160"/>
    </row>
    <row r="161" spans="8:11" x14ac:dyDescent="0.2">
      <c r="H161"/>
      <c r="I161"/>
      <c r="J161"/>
      <c r="K161"/>
    </row>
    <row r="162" spans="8:11" x14ac:dyDescent="0.2">
      <c r="H162"/>
      <c r="I162"/>
      <c r="J162"/>
      <c r="K162"/>
    </row>
    <row r="163" spans="8:11" x14ac:dyDescent="0.2">
      <c r="H163"/>
      <c r="I163"/>
      <c r="J163"/>
      <c r="K163"/>
    </row>
    <row r="164" spans="8:11" x14ac:dyDescent="0.2">
      <c r="H164"/>
      <c r="I164"/>
      <c r="J164"/>
      <c r="K164"/>
    </row>
    <row r="165" spans="8:11" x14ac:dyDescent="0.2">
      <c r="H165"/>
      <c r="I165"/>
      <c r="J165"/>
      <c r="K165"/>
    </row>
    <row r="166" spans="8:11" x14ac:dyDescent="0.2">
      <c r="H166"/>
      <c r="I166"/>
      <c r="J166"/>
      <c r="K166"/>
    </row>
    <row r="167" spans="8:11" x14ac:dyDescent="0.2">
      <c r="H167"/>
      <c r="I167"/>
      <c r="J167"/>
      <c r="K167"/>
    </row>
    <row r="168" spans="8:11" x14ac:dyDescent="0.2">
      <c r="H168"/>
      <c r="I168"/>
      <c r="J168"/>
      <c r="K168"/>
    </row>
    <row r="169" spans="8:11" x14ac:dyDescent="0.2">
      <c r="H169"/>
      <c r="I169"/>
      <c r="J169"/>
      <c r="K169"/>
    </row>
    <row r="170" spans="8:11" x14ac:dyDescent="0.2">
      <c r="H170"/>
      <c r="I170"/>
      <c r="J170"/>
      <c r="K170"/>
    </row>
    <row r="171" spans="8:11" x14ac:dyDescent="0.2">
      <c r="H171"/>
      <c r="I171"/>
      <c r="J171"/>
      <c r="K171"/>
    </row>
    <row r="172" spans="8:11" x14ac:dyDescent="0.2">
      <c r="H172"/>
      <c r="I172"/>
      <c r="J172"/>
      <c r="K172"/>
    </row>
    <row r="173" spans="8:11" x14ac:dyDescent="0.2">
      <c r="H173"/>
      <c r="I173"/>
      <c r="J173"/>
      <c r="K173"/>
    </row>
    <row r="174" spans="8:11" x14ac:dyDescent="0.2">
      <c r="H174"/>
      <c r="I174"/>
      <c r="J174"/>
      <c r="K174"/>
    </row>
    <row r="175" spans="8:11" x14ac:dyDescent="0.2">
      <c r="H175"/>
      <c r="I175"/>
      <c r="J175"/>
      <c r="K175"/>
    </row>
    <row r="176" spans="8:11" x14ac:dyDescent="0.2">
      <c r="H176"/>
      <c r="I176"/>
      <c r="J176"/>
      <c r="K176"/>
    </row>
    <row r="177" spans="8:11" x14ac:dyDescent="0.2">
      <c r="H177"/>
      <c r="I177"/>
      <c r="J177"/>
      <c r="K177"/>
    </row>
    <row r="178" spans="8:11" x14ac:dyDescent="0.2">
      <c r="H178"/>
      <c r="I178"/>
      <c r="J178"/>
      <c r="K178"/>
    </row>
    <row r="179" spans="8:11" x14ac:dyDescent="0.2">
      <c r="H179"/>
      <c r="I179"/>
      <c r="J179"/>
      <c r="K179"/>
    </row>
    <row r="180" spans="8:11" x14ac:dyDescent="0.2">
      <c r="H180"/>
      <c r="I180"/>
      <c r="J180"/>
      <c r="K180"/>
    </row>
    <row r="181" spans="8:11" x14ac:dyDescent="0.2">
      <c r="H181"/>
      <c r="I181"/>
      <c r="J181"/>
      <c r="K181"/>
    </row>
    <row r="182" spans="8:11" x14ac:dyDescent="0.2">
      <c r="H182"/>
      <c r="I182"/>
      <c r="J182"/>
      <c r="K182"/>
    </row>
    <row r="183" spans="8:11" x14ac:dyDescent="0.2">
      <c r="H183"/>
      <c r="I183"/>
      <c r="J183"/>
      <c r="K183"/>
    </row>
    <row r="184" spans="8:11" x14ac:dyDescent="0.2">
      <c r="H184"/>
      <c r="I184"/>
      <c r="J184"/>
      <c r="K184"/>
    </row>
    <row r="185" spans="8:11" x14ac:dyDescent="0.2">
      <c r="H185"/>
      <c r="I185"/>
      <c r="J185"/>
      <c r="K185"/>
    </row>
    <row r="186" spans="8:11" x14ac:dyDescent="0.2">
      <c r="H186"/>
      <c r="I186"/>
      <c r="J186"/>
      <c r="K186"/>
    </row>
    <row r="187" spans="8:11" x14ac:dyDescent="0.2">
      <c r="H187"/>
      <c r="I187"/>
      <c r="J187"/>
      <c r="K187"/>
    </row>
    <row r="188" spans="8:11" x14ac:dyDescent="0.2">
      <c r="H188"/>
      <c r="I188"/>
      <c r="J188"/>
      <c r="K188"/>
    </row>
    <row r="189" spans="8:11" x14ac:dyDescent="0.2">
      <c r="H189"/>
      <c r="I189"/>
      <c r="J189"/>
      <c r="K189"/>
    </row>
    <row r="190" spans="8:11" x14ac:dyDescent="0.2">
      <c r="H190"/>
      <c r="I190"/>
      <c r="J190"/>
      <c r="K190"/>
    </row>
    <row r="191" spans="8:11" x14ac:dyDescent="0.2">
      <c r="H191"/>
      <c r="I191"/>
      <c r="J191"/>
      <c r="K191"/>
    </row>
    <row r="192" spans="8:11" x14ac:dyDescent="0.2">
      <c r="H192"/>
      <c r="I192"/>
      <c r="J192"/>
      <c r="K192"/>
    </row>
    <row r="193" spans="8:11" x14ac:dyDescent="0.2">
      <c r="H193"/>
      <c r="I193"/>
      <c r="J193"/>
      <c r="K193"/>
    </row>
    <row r="194" spans="8:11" x14ac:dyDescent="0.2">
      <c r="H194"/>
      <c r="I194"/>
      <c r="J194"/>
      <c r="K194"/>
    </row>
    <row r="195" spans="8:11" x14ac:dyDescent="0.2">
      <c r="H195"/>
      <c r="I195"/>
      <c r="J195"/>
      <c r="K195"/>
    </row>
    <row r="196" spans="8:11" x14ac:dyDescent="0.2">
      <c r="H196"/>
      <c r="I196"/>
      <c r="J196"/>
      <c r="K196"/>
    </row>
    <row r="197" spans="8:11" x14ac:dyDescent="0.2">
      <c r="H197"/>
      <c r="I197"/>
      <c r="J197"/>
      <c r="K197"/>
    </row>
    <row r="198" spans="8:11" x14ac:dyDescent="0.2">
      <c r="H198"/>
      <c r="I198"/>
      <c r="J198"/>
      <c r="K198"/>
    </row>
    <row r="199" spans="8:11" x14ac:dyDescent="0.2">
      <c r="H199"/>
      <c r="I199"/>
      <c r="J199"/>
      <c r="K199"/>
    </row>
    <row r="200" spans="8:11" x14ac:dyDescent="0.2">
      <c r="H200"/>
      <c r="I200"/>
      <c r="J200"/>
      <c r="K200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 fériés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JACOB MONIER - U495810</dc:creator>
  <cp:lastModifiedBy>Francois-Jacob Monier</cp:lastModifiedBy>
  <dcterms:created xsi:type="dcterms:W3CDTF">2016-07-11T10:29:17Z</dcterms:created>
  <dcterms:modified xsi:type="dcterms:W3CDTF">2016-08-24T16:51:24Z</dcterms:modified>
</cp:coreProperties>
</file>