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3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780" windowWidth="25605" windowHeight="13080" tabRatio="764" activeTab="2"/>
  </bookViews>
  <sheets>
    <sheet name="Données brutes" sheetId="1" r:id="rId1"/>
    <sheet name="Jours fériés" sheetId="32" r:id="rId2"/>
    <sheet name="Feuil1" sheetId="33" r:id="rId3"/>
  </sheets>
  <definedNames>
    <definedName name="_xlnm._FilterDatabase" localSheetId="0" hidden="1">'Données brutes'!$A$6:$E$6</definedName>
    <definedName name="PlageACFinal" comment="Plage dynamique pour graph. cdes AC finalisées">OFFSET(#REF!,0,0,COUNTA(#REF!)-1)</definedName>
    <definedName name="PlageACFinalMois" comment="Plage dynamique AC total mois pour graphique ">OFFSET(#REF!,0,0,COUNTA(#REF!)-1)</definedName>
    <definedName name="PlageAPFinal" comment="Plage dynamique AP finalisée par le client">OFFSET(#REF!,0,0,COUNTA(#REF!)-1)</definedName>
    <definedName name="PlageAPFinalMois" comment="Plage dynamique cdes par mois pour graphique">OFFSET(#REF!,0,0,COUNTA(#REF!)-1)</definedName>
    <definedName name="PlageAutoTot" comment="Plage dynamique toutes marques imprimées en auto">OFFSET(#REF!,0,0,COUNTA(#REF!)-1)</definedName>
    <definedName name="PlageCAAC" comment="Plage dynamique CA pour AC">OFFSET(#REF!,0,0,COUNTA(#REF!)-1)</definedName>
    <definedName name="PlageCAAP" comment="Plage dynamique CA pour AP">OFFSET(#REF!,0,0,COUNTA(#REF!)-1)</definedName>
    <definedName name="PlageCATot" comment="Plage dynamique CA pour le total">OFFSET(#REF!,0,0,COUNTA(#REF!)-1)</definedName>
    <definedName name="PlageDate" comment="Plage dynamique dates">OFFSET(#REF!,0,0,COUNTA(#REF!)-2)</definedName>
    <definedName name="PlageDateMois" comment="Plage dynamique de dates pour graphique mois">OFFSET(#REF!,0,0,COUNTA(#REF!)-2)</definedName>
    <definedName name="PlageTotFinal" comment="Plage dynamique cdes finalisées par le client">OFFSET(#REF!,0,0,COUNTA(#REF!)-1)</definedName>
    <definedName name="PlageTotFinalMois" comment="Plage dynamique cdes totales par mois pour graphique">OFFSET(#REF!,0,0,COUNTA(#REF!)-1)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7" i="33" l="1"/>
  <c r="G8" i="33"/>
  <c r="I7" i="1" l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G9" i="1"/>
  <c r="F7" i="33"/>
  <c r="F8" i="33"/>
  <c r="F9" i="33"/>
  <c r="G9" i="33"/>
  <c r="F10" i="33"/>
  <c r="G10" i="33"/>
  <c r="F11" i="33"/>
  <c r="F12" i="33"/>
  <c r="G12" i="33"/>
  <c r="F13" i="33"/>
  <c r="G13" i="33"/>
  <c r="F14" i="33"/>
  <c r="G14" i="33"/>
  <c r="F15" i="33"/>
  <c r="F16" i="33"/>
  <c r="F17" i="33"/>
  <c r="G17" i="33"/>
  <c r="F18" i="33"/>
  <c r="G18" i="33"/>
  <c r="F19" i="33"/>
  <c r="F20" i="33"/>
  <c r="G20" i="33"/>
  <c r="F21" i="33"/>
  <c r="G21" i="33"/>
  <c r="F22" i="33"/>
  <c r="G22" i="33"/>
  <c r="F23" i="33"/>
  <c r="F24" i="33"/>
  <c r="F25" i="33"/>
  <c r="G25" i="33"/>
  <c r="F26" i="33"/>
  <c r="G26" i="33"/>
  <c r="F27" i="33"/>
  <c r="F28" i="33"/>
  <c r="F29" i="33"/>
  <c r="G29" i="33"/>
  <c r="F30" i="33"/>
  <c r="G30" i="33"/>
  <c r="F31" i="33"/>
  <c r="F32" i="33"/>
  <c r="F33" i="33"/>
  <c r="G33" i="33"/>
  <c r="F34" i="33"/>
  <c r="G34" i="33"/>
  <c r="F35" i="33"/>
  <c r="F36" i="33"/>
  <c r="G36" i="33"/>
  <c r="F37" i="33"/>
  <c r="G37" i="33"/>
  <c r="F38" i="33"/>
  <c r="G38" i="33"/>
  <c r="F39" i="33"/>
  <c r="F40" i="33"/>
  <c r="G40" i="33"/>
  <c r="F41" i="33"/>
  <c r="G41" i="33"/>
  <c r="F42" i="33"/>
  <c r="G42" i="33"/>
  <c r="F43" i="33"/>
  <c r="F44" i="33"/>
  <c r="G44" i="33"/>
  <c r="F45" i="33"/>
  <c r="G45" i="33"/>
  <c r="F46" i="33"/>
  <c r="G46" i="33"/>
  <c r="F47" i="33"/>
  <c r="F48" i="33"/>
  <c r="F49" i="33"/>
  <c r="G49" i="33"/>
  <c r="F50" i="33"/>
  <c r="G50" i="33"/>
  <c r="F51" i="33"/>
  <c r="F52" i="33"/>
  <c r="G52" i="33"/>
  <c r="F53" i="33"/>
  <c r="G53" i="33"/>
  <c r="F54" i="33"/>
  <c r="G54" i="33"/>
  <c r="F55" i="33"/>
  <c r="F56" i="33"/>
  <c r="F57" i="33"/>
  <c r="G57" i="33"/>
  <c r="F58" i="33"/>
  <c r="G58" i="33"/>
  <c r="F59" i="33"/>
  <c r="F60" i="33"/>
  <c r="F61" i="33"/>
  <c r="G61" i="33"/>
  <c r="F62" i="33"/>
  <c r="G62" i="33"/>
  <c r="F63" i="33"/>
  <c r="F64" i="33"/>
  <c r="G64" i="33"/>
  <c r="F65" i="33"/>
  <c r="G65" i="33"/>
  <c r="F66" i="33"/>
  <c r="G66" i="33"/>
  <c r="F67" i="33"/>
  <c r="F68" i="33"/>
  <c r="G68" i="33"/>
  <c r="F69" i="33"/>
  <c r="G69" i="33"/>
  <c r="F70" i="33"/>
  <c r="G70" i="33"/>
  <c r="F71" i="33"/>
  <c r="F72" i="33"/>
  <c r="F73" i="33"/>
  <c r="G73" i="33"/>
  <c r="F74" i="33"/>
  <c r="G74" i="33"/>
  <c r="F75" i="33"/>
  <c r="F76" i="33"/>
  <c r="G76" i="33"/>
  <c r="F77" i="33"/>
  <c r="G77" i="33"/>
  <c r="F78" i="33"/>
  <c r="G78" i="33"/>
  <c r="G75" i="33"/>
  <c r="G72" i="33"/>
  <c r="G71" i="33"/>
  <c r="G67" i="33"/>
  <c r="G63" i="33"/>
  <c r="G60" i="33"/>
  <c r="G59" i="33"/>
  <c r="G56" i="33"/>
  <c r="G55" i="33"/>
  <c r="G51" i="33"/>
  <c r="G48" i="33"/>
  <c r="G47" i="33"/>
  <c r="G43" i="33"/>
  <c r="G39" i="33"/>
  <c r="G35" i="33"/>
  <c r="G32" i="33"/>
  <c r="G31" i="33"/>
  <c r="G28" i="33"/>
  <c r="G27" i="33"/>
  <c r="G24" i="33"/>
  <c r="G23" i="33"/>
  <c r="G19" i="33"/>
  <c r="G16" i="33"/>
  <c r="G15" i="33"/>
  <c r="G11" i="33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G71" i="1"/>
  <c r="H71" i="1"/>
  <c r="J71" i="1"/>
  <c r="K71" i="1"/>
  <c r="G67" i="1"/>
  <c r="H67" i="1"/>
  <c r="J67" i="1"/>
  <c r="K67" i="1"/>
  <c r="G55" i="1"/>
  <c r="H55" i="1"/>
  <c r="J55" i="1"/>
  <c r="K55" i="1"/>
  <c r="G43" i="1"/>
  <c r="H43" i="1"/>
  <c r="J43" i="1"/>
  <c r="K43" i="1"/>
  <c r="G31" i="1"/>
  <c r="H31" i="1"/>
  <c r="J31" i="1"/>
  <c r="K31" i="1"/>
  <c r="G23" i="1"/>
  <c r="H23" i="1"/>
  <c r="J23" i="1"/>
  <c r="K23" i="1"/>
  <c r="G15" i="1"/>
  <c r="H15" i="1"/>
  <c r="J15" i="1"/>
  <c r="K15" i="1"/>
  <c r="G78" i="1"/>
  <c r="H78" i="1"/>
  <c r="J78" i="1"/>
  <c r="K78" i="1"/>
  <c r="G74" i="1"/>
  <c r="H74" i="1"/>
  <c r="J74" i="1"/>
  <c r="K74" i="1"/>
  <c r="G70" i="1"/>
  <c r="H70" i="1"/>
  <c r="J70" i="1"/>
  <c r="K70" i="1"/>
  <c r="G66" i="1"/>
  <c r="H66" i="1"/>
  <c r="J66" i="1"/>
  <c r="K66" i="1"/>
  <c r="G62" i="1"/>
  <c r="H62" i="1"/>
  <c r="J62" i="1"/>
  <c r="K62" i="1"/>
  <c r="G58" i="1"/>
  <c r="H58" i="1"/>
  <c r="J58" i="1"/>
  <c r="K58" i="1"/>
  <c r="G54" i="1"/>
  <c r="H54" i="1"/>
  <c r="J54" i="1"/>
  <c r="K54" i="1"/>
  <c r="G50" i="1"/>
  <c r="H50" i="1"/>
  <c r="J50" i="1"/>
  <c r="K50" i="1"/>
  <c r="G46" i="1"/>
  <c r="H46" i="1"/>
  <c r="J46" i="1"/>
  <c r="K46" i="1"/>
  <c r="G42" i="1"/>
  <c r="H42" i="1"/>
  <c r="J42" i="1"/>
  <c r="K42" i="1"/>
  <c r="G38" i="1"/>
  <c r="H38" i="1"/>
  <c r="J38" i="1"/>
  <c r="K38" i="1"/>
  <c r="G34" i="1"/>
  <c r="H34" i="1"/>
  <c r="J34" i="1"/>
  <c r="K34" i="1"/>
  <c r="G30" i="1"/>
  <c r="H30" i="1"/>
  <c r="J30" i="1"/>
  <c r="K30" i="1"/>
  <c r="G26" i="1"/>
  <c r="H26" i="1"/>
  <c r="J26" i="1"/>
  <c r="K26" i="1"/>
  <c r="G22" i="1"/>
  <c r="H22" i="1"/>
  <c r="J22" i="1"/>
  <c r="K22" i="1"/>
  <c r="G18" i="1"/>
  <c r="H18" i="1"/>
  <c r="J18" i="1"/>
  <c r="K18" i="1"/>
  <c r="G14" i="1"/>
  <c r="H14" i="1"/>
  <c r="J14" i="1"/>
  <c r="K14" i="1"/>
  <c r="G10" i="1"/>
  <c r="H10" i="1"/>
  <c r="J10" i="1"/>
  <c r="K10" i="1"/>
  <c r="G75" i="1"/>
  <c r="H75" i="1"/>
  <c r="J75" i="1"/>
  <c r="K75" i="1"/>
  <c r="G59" i="1"/>
  <c r="H59" i="1"/>
  <c r="J59" i="1"/>
  <c r="K59" i="1"/>
  <c r="G47" i="1"/>
  <c r="H47" i="1"/>
  <c r="J47" i="1"/>
  <c r="K47" i="1"/>
  <c r="G39" i="1"/>
  <c r="H39" i="1"/>
  <c r="J39" i="1"/>
  <c r="K39" i="1"/>
  <c r="G27" i="1"/>
  <c r="H27" i="1"/>
  <c r="J27" i="1"/>
  <c r="K27" i="1"/>
  <c r="G11" i="1"/>
  <c r="H11" i="1"/>
  <c r="J11" i="1"/>
  <c r="K11" i="1"/>
  <c r="G77" i="1"/>
  <c r="H77" i="1"/>
  <c r="J77" i="1"/>
  <c r="K77" i="1"/>
  <c r="G73" i="1"/>
  <c r="H73" i="1"/>
  <c r="J73" i="1"/>
  <c r="K73" i="1"/>
  <c r="G69" i="1"/>
  <c r="H69" i="1"/>
  <c r="J69" i="1"/>
  <c r="K69" i="1"/>
  <c r="G65" i="1"/>
  <c r="H65" i="1"/>
  <c r="J65" i="1"/>
  <c r="K65" i="1"/>
  <c r="G61" i="1"/>
  <c r="H61" i="1"/>
  <c r="J61" i="1"/>
  <c r="K61" i="1"/>
  <c r="G57" i="1"/>
  <c r="H57" i="1"/>
  <c r="J57" i="1"/>
  <c r="K57" i="1"/>
  <c r="G53" i="1"/>
  <c r="H53" i="1"/>
  <c r="J53" i="1"/>
  <c r="K53" i="1"/>
  <c r="G49" i="1"/>
  <c r="H49" i="1"/>
  <c r="J49" i="1"/>
  <c r="K49" i="1"/>
  <c r="G45" i="1"/>
  <c r="H45" i="1"/>
  <c r="J45" i="1"/>
  <c r="K45" i="1"/>
  <c r="G41" i="1"/>
  <c r="H41" i="1"/>
  <c r="J41" i="1"/>
  <c r="K41" i="1"/>
  <c r="G37" i="1"/>
  <c r="H37" i="1"/>
  <c r="J37" i="1"/>
  <c r="K37" i="1"/>
  <c r="G33" i="1"/>
  <c r="H33" i="1"/>
  <c r="J33" i="1"/>
  <c r="K33" i="1"/>
  <c r="G29" i="1"/>
  <c r="H29" i="1"/>
  <c r="J29" i="1"/>
  <c r="K29" i="1"/>
  <c r="G25" i="1"/>
  <c r="H25" i="1"/>
  <c r="J25" i="1"/>
  <c r="K25" i="1"/>
  <c r="G21" i="1"/>
  <c r="H21" i="1"/>
  <c r="J21" i="1"/>
  <c r="K21" i="1"/>
  <c r="G17" i="1"/>
  <c r="H17" i="1"/>
  <c r="J17" i="1"/>
  <c r="K17" i="1"/>
  <c r="G13" i="1"/>
  <c r="H13" i="1"/>
  <c r="J13" i="1"/>
  <c r="K13" i="1"/>
  <c r="H9" i="1"/>
  <c r="J9" i="1"/>
  <c r="K9" i="1"/>
  <c r="G63" i="1"/>
  <c r="H63" i="1"/>
  <c r="J63" i="1"/>
  <c r="K63" i="1"/>
  <c r="G51" i="1"/>
  <c r="H51" i="1"/>
  <c r="J51" i="1"/>
  <c r="K51" i="1"/>
  <c r="G35" i="1"/>
  <c r="H35" i="1"/>
  <c r="J35" i="1"/>
  <c r="K35" i="1"/>
  <c r="G19" i="1"/>
  <c r="H19" i="1"/>
  <c r="J19" i="1"/>
  <c r="K19" i="1"/>
  <c r="G7" i="1"/>
  <c r="H7" i="1"/>
  <c r="J7" i="1"/>
  <c r="K7" i="1"/>
  <c r="G76" i="1"/>
  <c r="H76" i="1"/>
  <c r="J76" i="1"/>
  <c r="K76" i="1"/>
  <c r="G72" i="1"/>
  <c r="H72" i="1"/>
  <c r="J72" i="1"/>
  <c r="K72" i="1"/>
  <c r="G68" i="1"/>
  <c r="H68" i="1"/>
  <c r="J68" i="1"/>
  <c r="K68" i="1"/>
  <c r="G64" i="1"/>
  <c r="H64" i="1"/>
  <c r="J64" i="1"/>
  <c r="K64" i="1"/>
  <c r="G60" i="1"/>
  <c r="H60" i="1"/>
  <c r="J60" i="1"/>
  <c r="K60" i="1"/>
  <c r="G56" i="1"/>
  <c r="H56" i="1"/>
  <c r="J56" i="1"/>
  <c r="K56" i="1"/>
  <c r="G52" i="1"/>
  <c r="H52" i="1"/>
  <c r="J52" i="1"/>
  <c r="K52" i="1"/>
  <c r="G48" i="1"/>
  <c r="H48" i="1"/>
  <c r="J48" i="1"/>
  <c r="K48" i="1"/>
  <c r="G44" i="1"/>
  <c r="H44" i="1"/>
  <c r="J44" i="1"/>
  <c r="K44" i="1"/>
  <c r="G40" i="1"/>
  <c r="H40" i="1"/>
  <c r="J40" i="1"/>
  <c r="K40" i="1"/>
  <c r="G36" i="1"/>
  <c r="H36" i="1"/>
  <c r="J36" i="1"/>
  <c r="K36" i="1"/>
  <c r="G32" i="1"/>
  <c r="H32" i="1"/>
  <c r="J32" i="1"/>
  <c r="K32" i="1"/>
  <c r="G28" i="1"/>
  <c r="H28" i="1"/>
  <c r="J28" i="1"/>
  <c r="K28" i="1"/>
  <c r="G24" i="1"/>
  <c r="H24" i="1"/>
  <c r="J24" i="1"/>
  <c r="K24" i="1"/>
  <c r="G20" i="1"/>
  <c r="H20" i="1"/>
  <c r="J20" i="1"/>
  <c r="K20" i="1"/>
  <c r="G16" i="1"/>
  <c r="H16" i="1"/>
  <c r="J16" i="1"/>
  <c r="K16" i="1"/>
  <c r="G12" i="1"/>
  <c r="H12" i="1"/>
  <c r="J12" i="1"/>
  <c r="K12" i="1"/>
  <c r="G8" i="1"/>
  <c r="H8" i="1"/>
  <c r="J8" i="1"/>
  <c r="K8" i="1"/>
  <c r="L13" i="1"/>
  <c r="L53" i="1"/>
  <c r="L75" i="1"/>
  <c r="L12" i="1"/>
  <c r="L36" i="1"/>
  <c r="L60" i="1"/>
  <c r="L19" i="1"/>
  <c r="L51" i="1"/>
  <c r="L14" i="1"/>
  <c r="L22" i="1"/>
  <c r="L30" i="1"/>
  <c r="L38" i="1"/>
  <c r="L46" i="1"/>
  <c r="L54" i="1"/>
  <c r="L62" i="1"/>
  <c r="L70" i="1"/>
  <c r="L78" i="1"/>
  <c r="L23" i="1"/>
  <c r="L43" i="1"/>
  <c r="L67" i="1"/>
  <c r="L29" i="1"/>
  <c r="L45" i="1"/>
  <c r="L77" i="1"/>
  <c r="L27" i="1"/>
  <c r="L9" i="1"/>
  <c r="L17" i="1"/>
  <c r="L25" i="1"/>
  <c r="L33" i="1"/>
  <c r="L41" i="1"/>
  <c r="L49" i="1"/>
  <c r="L57" i="1"/>
  <c r="L65" i="1"/>
  <c r="L73" i="1"/>
  <c r="L11" i="1"/>
  <c r="L39" i="1"/>
  <c r="L59" i="1"/>
  <c r="L21" i="1"/>
  <c r="L37" i="1"/>
  <c r="L61" i="1"/>
  <c r="L69" i="1"/>
  <c r="L47" i="1"/>
  <c r="L20" i="1"/>
  <c r="L28" i="1"/>
  <c r="L44" i="1"/>
  <c r="L52" i="1"/>
  <c r="L68" i="1"/>
  <c r="L76" i="1"/>
  <c r="L8" i="1"/>
  <c r="L16" i="1"/>
  <c r="L24" i="1"/>
  <c r="L32" i="1"/>
  <c r="L40" i="1"/>
  <c r="L48" i="1"/>
  <c r="L56" i="1"/>
  <c r="L64" i="1"/>
  <c r="L72" i="1"/>
  <c r="L7" i="1"/>
  <c r="L35" i="1"/>
  <c r="L63" i="1"/>
  <c r="L10" i="1"/>
  <c r="L18" i="1"/>
  <c r="L26" i="1"/>
  <c r="L34" i="1"/>
  <c r="L42" i="1"/>
  <c r="L50" i="1"/>
  <c r="L58" i="1"/>
  <c r="L66" i="1"/>
  <c r="L74" i="1"/>
  <c r="L15" i="1"/>
  <c r="L31" i="1"/>
  <c r="L55" i="1"/>
  <c r="L71" i="1"/>
</calcChain>
</file>

<file path=xl/comments1.xml><?xml version="1.0" encoding="utf-8"?>
<comments xmlns="http://schemas.openxmlformats.org/spreadsheetml/2006/main">
  <authors>
    <author>FRANCOIS-JACOB MONIER - U495810</author>
  </authors>
  <commentList>
    <comment ref="G6" authorId="0">
      <text>
        <r>
          <rPr>
            <b/>
            <sz val="9"/>
            <color indexed="81"/>
            <rFont val="Tahoma"/>
            <family val="2"/>
          </rPr>
          <t xml:space="preserve"> Si heures &gt;17h
    • Alors : date heure lendemain 9H
    • Sinon :
         Si heure avant 9h
           o Alors date du jour à 9h
           o Sinon (si la date est dans le créneau 9h-17h):
                Si date création n’est pas un jour ouvré
                  o Alors date j à 9H
                  o Sinon date création de base
0,708333333333333 = 17:00
0;375 = 09:00
</t>
        </r>
      </text>
    </comment>
    <comment ref="H6" authorId="0">
      <text>
        <r>
          <rPr>
            <b/>
            <sz val="9"/>
            <color indexed="81"/>
            <rFont val="Tahoma"/>
            <family val="2"/>
          </rPr>
          <t>la date de créa corr.1 est elle un J.Ouvré?</t>
        </r>
      </text>
    </comment>
    <comment ref="I6" authorId="0">
      <text>
        <r>
          <rPr>
            <b/>
            <sz val="9"/>
            <color indexed="81"/>
            <rFont val="Tahoma"/>
            <family val="2"/>
          </rPr>
          <t>- Si date de création corrigée n'est pas un j.ouvré (si j.o.=0)
    • Alors : Date et h+1j
    • Sinon :OK on conserve la date corr.1</t>
        </r>
      </text>
    </comment>
  </commentList>
</comments>
</file>

<file path=xl/comments2.xml><?xml version="1.0" encoding="utf-8"?>
<comments xmlns="http://schemas.openxmlformats.org/spreadsheetml/2006/main">
  <authors>
    <author>FRANCOIS-JACOB MONIER - U495810</author>
  </authors>
  <commentList>
    <comment ref="G6" authorId="0">
      <text>
        <r>
          <rPr>
            <b/>
            <sz val="9"/>
            <color indexed="81"/>
            <rFont val="Tahoma"/>
            <family val="2"/>
          </rPr>
          <t xml:space="preserve"> Si heures &gt;17h
    • Alors : date heure lendemain 9H
    • Sinon :
         Si heure avant 9h
           o Alors date du jour à 9h
           o Sinon (si la date est dans le créneau 9h-17h):
                Si date création n’est pas un jour ouvré
                  o Alors date j à 9H
                  o Sinon date création de base
0,708333333333333 = 17:00
0;375 = 09:00
</t>
        </r>
      </text>
    </comment>
    <comment ref="H6" authorId="0">
      <text>
        <r>
          <rPr>
            <b/>
            <sz val="9"/>
            <color indexed="81"/>
            <rFont val="Tahoma"/>
            <family val="2"/>
          </rPr>
          <t>la date de créa corr.1 est elle un J.Ouvré?</t>
        </r>
      </text>
    </comment>
  </commentList>
</comments>
</file>

<file path=xl/sharedStrings.xml><?xml version="1.0" encoding="utf-8"?>
<sst xmlns="http://schemas.openxmlformats.org/spreadsheetml/2006/main" count="180" uniqueCount="31">
  <si>
    <t>Commande n°</t>
  </si>
  <si>
    <t>Statut General</t>
  </si>
  <si>
    <t>Statut General Date</t>
  </si>
  <si>
    <t>Statut Detaille</t>
  </si>
  <si>
    <t>Date création</t>
  </si>
  <si>
    <t>Terminée</t>
  </si>
  <si>
    <t>Heures</t>
  </si>
  <si>
    <t>Dates création corrigées 1</t>
  </si>
  <si>
    <t>J.Ouvré?</t>
  </si>
  <si>
    <t>Dates création corrigées 2 si 0 J.O.</t>
  </si>
  <si>
    <t>Dates création corrigées 3 si 0 J.O.</t>
  </si>
  <si>
    <t>J.Ouvré?2</t>
  </si>
  <si>
    <t>J.Ouvré?3</t>
  </si>
  <si>
    <t>Annulation</t>
  </si>
  <si>
    <t>Traité</t>
  </si>
  <si>
    <t>Traité auto</t>
  </si>
  <si>
    <t>Table jours fériés</t>
  </si>
  <si>
    <t>Jour de l'An</t>
  </si>
  <si>
    <t>Pâques</t>
  </si>
  <si>
    <t>Lundi de Pâques</t>
  </si>
  <si>
    <t>Fête du Travail</t>
  </si>
  <si>
    <t>Ascension</t>
  </si>
  <si>
    <t>Victoire 1945</t>
  </si>
  <si>
    <t>Pentecôte</t>
  </si>
  <si>
    <t>Lundi de Pentecôte</t>
  </si>
  <si>
    <t>Fête Nationale</t>
  </si>
  <si>
    <t>Assomption</t>
  </si>
  <si>
    <t>Toussaint</t>
  </si>
  <si>
    <t>Armistice 1918</t>
  </si>
  <si>
    <t>Noel</t>
  </si>
  <si>
    <t xml:space="preserve">On teste cette date --&gt;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</si>
</sst>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;@"/>
    <numFmt numFmtId="165" formatCode="[$-F800]dddd\,\ mmmm\ dd\,\ yyyy"/>
    <numFmt numFmtId="166" formatCode="[$-F400]h:mm:ss\ AM/PM"/>
    <numFmt numFmtId="167" formatCode="dd/mm/yyyy\ hh:mm:ss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12"/>
      <color theme="1"/>
      <name val="Calibri"/>
      <family val="2"/>
      <scheme val="minor"/>
    </font>
    <font>
      <sz val="12"/>
      <color rgb="FF000000"/>
      <name val="Helvetica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50"/>
        <bgColor theme="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4"/>
      </left>
      <right style="thin">
        <color theme="4"/>
      </right>
      <top/>
      <bottom/>
      <diagonal/>
    </border>
    <border>
      <left/>
      <right/>
      <top style="thin">
        <color theme="4"/>
      </top>
      <bottom/>
      <diagonal/>
    </border>
    <border>
      <left/>
      <right/>
      <top style="thin">
        <color theme="4"/>
      </top>
      <bottom style="thin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22" fontId="0" fillId="0" borderId="0" xfId="0" applyNumberFormat="1"/>
    <xf numFmtId="0" fontId="0" fillId="0" borderId="0" xfId="0" applyNumberFormat="1"/>
    <xf numFmtId="14" fontId="0" fillId="0" borderId="0" xfId="0" applyNumberFormat="1"/>
    <xf numFmtId="164" fontId="18" fillId="0" borderId="0" xfId="0" applyNumberFormat="1" applyFont="1"/>
    <xf numFmtId="0" fontId="0" fillId="0" borderId="0" xfId="0" applyFont="1"/>
    <xf numFmtId="22" fontId="0" fillId="0" borderId="0" xfId="0" applyNumberFormat="1" applyFont="1"/>
    <xf numFmtId="0" fontId="0" fillId="0" borderId="0" xfId="0" applyNumberFormat="1" applyFont="1"/>
    <xf numFmtId="164" fontId="13" fillId="33" borderId="10" xfId="0" applyNumberFormat="1" applyFont="1" applyFill="1" applyBorder="1"/>
    <xf numFmtId="0" fontId="13" fillId="33" borderId="10" xfId="0" applyFont="1" applyFill="1" applyBorder="1"/>
    <xf numFmtId="0" fontId="0" fillId="34" borderId="0" xfId="0" applyFill="1"/>
    <xf numFmtId="165" fontId="0" fillId="0" borderId="0" xfId="0" applyNumberFormat="1"/>
    <xf numFmtId="0" fontId="16" fillId="0" borderId="0" xfId="0" applyFont="1"/>
    <xf numFmtId="166" fontId="0" fillId="0" borderId="0" xfId="0" applyNumberFormat="1"/>
    <xf numFmtId="0" fontId="0" fillId="0" borderId="0" xfId="0" quotePrefix="1"/>
    <xf numFmtId="0" fontId="0" fillId="35" borderId="0" xfId="0" applyFill="1"/>
    <xf numFmtId="0" fontId="20" fillId="0" borderId="0" xfId="0" applyFont="1"/>
    <xf numFmtId="20" fontId="0" fillId="0" borderId="0" xfId="0" applyNumberFormat="1"/>
    <xf numFmtId="167" fontId="0" fillId="0" borderId="0" xfId="0" applyNumberFormat="1"/>
    <xf numFmtId="22" fontId="0" fillId="35" borderId="0" xfId="0" applyNumberFormat="1" applyFill="1"/>
    <xf numFmtId="22" fontId="13" fillId="33" borderId="10" xfId="0" applyNumberFormat="1" applyFont="1" applyFill="1" applyBorder="1"/>
    <xf numFmtId="167" fontId="0" fillId="0" borderId="11" xfId="0" applyNumberFormat="1" applyFont="1" applyBorder="1"/>
    <xf numFmtId="167" fontId="0" fillId="0" borderId="12" xfId="0" applyNumberFormat="1" applyFont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numFmt numFmtId="167" formatCode="dd/mm/yyyy\ hh:mm:ss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h:mm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  <border diagonalUp="0" diagonalDown="0" outline="0">
        <left/>
        <right/>
        <top style="thin">
          <color theme="4"/>
        </top>
        <bottom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alignment horizontal="center" vertical="bottom" textRotation="0" wrapText="0" indent="0" justifyLastLine="0" shrinkToFit="0" readingOrder="0"/>
    </dxf>
    <dxf>
      <numFmt numFmtId="165" formatCode="[$-F800]dddd\,\ mmmm\ dd\,\ yyyy"/>
    </dxf>
    <dxf>
      <numFmt numFmtId="165" formatCode="[$-F800]dddd\,\ mmmm\ dd\,\ 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h:mm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border diagonalUp="1" diagonalDown="1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diagonal style="thin">
          <color auto="1"/>
        </diagonal>
      </border>
    </dxf>
  </dxfs>
  <tableStyles count="3" defaultTableStyle="TableStyleMedium2" defaultPivotStyle="PivotStyleLight16">
    <tableStyle name="Style de tableau 1" pivot="0" count="0"/>
    <tableStyle name="Style de tableau 2" pivot="0" count="0"/>
    <tableStyle name="test mise en forme tableau" pivot="0" count="1">
      <tableStyleElement type="headerRow" dxfId="26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235323</xdr:colOff>
      <xdr:row>5</xdr:row>
      <xdr:rowOff>89647</xdr:rowOff>
    </xdr:from>
    <xdr:to>
      <xdr:col>16</xdr:col>
      <xdr:colOff>593911</xdr:colOff>
      <xdr:row>16</xdr:row>
      <xdr:rowOff>78441</xdr:rowOff>
    </xdr:to>
    <xdr:sp macro="" textlink="">
      <xdr:nvSpPr>
        <xdr:cNvPr id="2" name="ZoneTexte 1"/>
        <xdr:cNvSpPr txBox="1"/>
      </xdr:nvSpPr>
      <xdr:spPr>
        <a:xfrm>
          <a:off x="15228794" y="1053353"/>
          <a:ext cx="3406588" cy="208429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synthétiser: </a:t>
          </a:r>
        </a:p>
        <a:p>
          <a:pPr lvl="0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Test date NB.JOURS.OUVRES(date;date;plage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jours fériés)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lvl="0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• Si résultat =1 : on affiche la date testée.</a:t>
          </a:r>
        </a:p>
        <a:p>
          <a:pPr lvl="0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• Si résultat =0 : on fait Date+1 et on teste à nouveau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235323</xdr:colOff>
      <xdr:row>5</xdr:row>
      <xdr:rowOff>89647</xdr:rowOff>
    </xdr:from>
    <xdr:to>
      <xdr:col>16</xdr:col>
      <xdr:colOff>593911</xdr:colOff>
      <xdr:row>16</xdr:row>
      <xdr:rowOff>78441</xdr:rowOff>
    </xdr:to>
    <xdr:sp macro="" textlink="">
      <xdr:nvSpPr>
        <xdr:cNvPr id="2" name="ZoneTexte 1"/>
        <xdr:cNvSpPr txBox="1"/>
      </xdr:nvSpPr>
      <xdr:spPr>
        <a:xfrm>
          <a:off x="15227673" y="1051672"/>
          <a:ext cx="3406588" cy="208429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synthétiser: </a:t>
          </a:r>
        </a:p>
        <a:p>
          <a:pPr lvl="0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Test date NB.JOURS.OUVRES(date;date;plage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jours fériés)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lvl="0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• Si résultat =1 : on affiche la date testée.</a:t>
          </a:r>
        </a:p>
        <a:p>
          <a:pPr lvl="0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• Si résultat =0 : on fait Date+1 et on teste à nouveau</a:t>
          </a:r>
        </a:p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800100</xdr:colOff>
          <xdr:row>1</xdr:row>
          <xdr:rowOff>57150</xdr:rowOff>
        </xdr:from>
        <xdr:to>
          <xdr:col>3</xdr:col>
          <xdr:colOff>523875</xdr:colOff>
          <xdr:row>6</xdr:row>
          <xdr:rowOff>38100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Activer macro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6:L78" totalsRowShown="0" headerRowDxfId="25" dataDxfId="24" tableBorderDxfId="23">
  <autoFilter ref="A6:L78"/>
  <tableColumns count="12">
    <tableColumn id="1" name="Commande n°" dataDxfId="22"/>
    <tableColumn id="2" name="Statut General" dataDxfId="21"/>
    <tableColumn id="3" name="Statut General Date" dataDxfId="20"/>
    <tableColumn id="4" name="Statut Detaille" dataDxfId="19"/>
    <tableColumn id="6" name="Date création" dataDxfId="18"/>
    <tableColumn id="19" name="Heures" dataDxfId="17">
      <calculatedColumnFormula>Tableau1[[#This Row],[Date création]]-INT(Tableau1[[#This Row],[Date création]])</calculatedColumnFormula>
    </tableColumn>
    <tableColumn id="21" name="Dates création corrigées 1" dataDxfId="16">
      <calculatedColumnFormula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calculatedColumnFormula>
    </tableColumn>
    <tableColumn id="22" name="J.Ouvré?" dataDxfId="15">
      <calculatedColumnFormula>NETWORKDAYS(Tableau1[[#This Row],[Dates création corrigées 1]],Tableau1[[#This Row],[Dates création corrigées 1]])</calculatedColumnFormula>
    </tableColumn>
    <tableColumn id="23" name="Dates création corrigées 2 si 0 J.O." dataDxfId="14">
      <calculatedColumnFormula>IF(Tableau1[[#This Row],[J.Ouvré?]]=0,Tableau1[[#This Row],[Dates création corrigées 1]]+1,Tableau1[[#This Row],[Dates création corrigées 1]])</calculatedColumnFormula>
    </tableColumn>
    <tableColumn id="24" name="J.Ouvré?2" dataDxfId="13">
      <calculatedColumnFormula>NETWORKDAYS(Tableau1[[#This Row],[Dates création corrigées 2 si 0 J.O.]],Tableau1[[#This Row],[Dates création corrigées 2 si 0 J.O.]])</calculatedColumnFormula>
    </tableColumn>
    <tableColumn id="25" name="Dates création corrigées 3 si 0 J.O." dataDxfId="12">
      <calculatedColumnFormula>IF(Tableau1[[#This Row],[J.Ouvré?2]]=0,Tableau1[[#This Row],[Dates création corrigées 2 si 0 J.O.]]+1,Tableau1[[#This Row],[Dates création corrigées 2 si 0 J.O.]])</calculatedColumnFormula>
    </tableColumn>
    <tableColumn id="26" name="J.Ouvré?3" dataDxfId="11">
      <calculatedColumnFormula>NETWORKDAYS(Tableau1[[#This Row],[Dates création corrigées 3 si 0 J.O.]],Tableau1[[#This Row],[Dates création corrigées 3 si 0 J.O.]])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4:B16" headerRowCount="0" totalsRowShown="0">
  <tableColumns count="2">
    <tableColumn id="1" name="Colonne1" headerRowDxfId="10" dataDxfId="9"/>
    <tableColumn id="2" name="Colonne2" dataDxfId="8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2" name="Tableau13" displayName="Tableau13" ref="E6:L78" totalsRowShown="0" headerRowDxfId="7" dataDxfId="6" tableBorderDxfId="5">
  <autoFilter ref="E6:L78"/>
  <tableColumns count="8">
    <tableColumn id="6" name="Date création" dataDxfId="4"/>
    <tableColumn id="19" name="Heures" dataDxfId="3">
      <calculatedColumnFormula>Tableau13[[#This Row],[Date création]]-INT(Tableau13[[#This Row],[Date création]])</calculatedColumnFormula>
    </tableColumn>
    <tableColumn id="21" name="Dates création corrigées 1" dataDxfId="2">
      <calculatedColumnFormula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calculatedColumnFormula>
    </tableColumn>
    <tableColumn id="22" name="J.Ouvré?"/>
    <tableColumn id="23" name="Dates création corrigées 2 si 0 J.O." dataDxfId="1"/>
    <tableColumn id="24" name="J.Ouvré?2"/>
    <tableColumn id="25" name="Dates création corrigées 3 si 0 J.O."/>
    <tableColumn id="26" name="J.Ouvré?3" dataDxfId="0">
      <calculatedColumnFormula>NETWORKDAYS(Tableau13[[#This Row],[Dates création corrigées 3 si 0 J.O.]],Tableau13[[#This Row],[Dates création corrigées 3 si 0 J.O.]])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2.xml"/><Relationship Id="rId5" Type="http://schemas.openxmlformats.org/officeDocument/2006/relationships/table" Target="../tables/table3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tabColor rgb="FFFFC000"/>
  </sheetPr>
  <dimension ref="A2:O78"/>
  <sheetViews>
    <sheetView zoomScale="85" zoomScaleNormal="85" zoomScalePageLayoutView="85" workbookViewId="0">
      <selection activeCell="I9" sqref="I9"/>
    </sheetView>
  </sheetViews>
  <sheetFormatPr baseColWidth="10" defaultRowHeight="15" x14ac:dyDescent="0.25"/>
  <cols>
    <col min="1" max="1" width="15.42578125" customWidth="1"/>
    <col min="2" max="2" width="16" customWidth="1"/>
    <col min="3" max="3" width="20.42578125" customWidth="1"/>
    <col min="4" max="4" width="36.140625" bestFit="1" customWidth="1"/>
    <col min="5" max="5" width="18.85546875" customWidth="1"/>
    <col min="7" max="7" width="24.140625" customWidth="1"/>
    <col min="8" max="8" width="10.85546875" style="2"/>
    <col min="9" max="9" width="23.42578125" style="2" customWidth="1"/>
    <col min="10" max="10" width="10.85546875" style="2"/>
    <col min="11" max="11" width="24.28515625" style="2" customWidth="1"/>
    <col min="12" max="15" width="10.85546875" style="2"/>
  </cols>
  <sheetData>
    <row r="2" spans="1:15" x14ac:dyDescent="0.2">
      <c r="A2" s="19"/>
      <c r="B2" s="16"/>
      <c r="C2" s="15"/>
      <c r="O2" s="4"/>
    </row>
    <row r="3" spans="1:15" x14ac:dyDescent="0.2">
      <c r="I3" s="4"/>
      <c r="J3" s="5"/>
      <c r="O3" s="4"/>
    </row>
    <row r="4" spans="1:15" x14ac:dyDescent="0.2">
      <c r="O4" s="4"/>
    </row>
    <row r="5" spans="1:15" ht="15.95" x14ac:dyDescent="0.2">
      <c r="G5" s="18" t="s">
        <v>30</v>
      </c>
      <c r="H5" s="17"/>
      <c r="I5" s="17"/>
      <c r="J5" s="17"/>
      <c r="K5" s="17"/>
      <c r="L5" s="17"/>
    </row>
    <row r="6" spans="1:15" x14ac:dyDescent="0.25">
      <c r="A6" s="2" t="s">
        <v>0</v>
      </c>
      <c r="B6" s="2" t="s">
        <v>1</v>
      </c>
      <c r="C6" s="2" t="s">
        <v>2</v>
      </c>
      <c r="D6" s="2" t="s">
        <v>3</v>
      </c>
      <c r="E6" s="2" t="s">
        <v>4</v>
      </c>
      <c r="F6" s="10" t="s">
        <v>6</v>
      </c>
      <c r="G6" s="11" t="s">
        <v>7</v>
      </c>
      <c r="H6" s="12" t="s">
        <v>8</v>
      </c>
      <c r="I6" s="11" t="s">
        <v>9</v>
      </c>
      <c r="J6" s="11" t="s">
        <v>11</v>
      </c>
      <c r="K6" s="11" t="s">
        <v>10</v>
      </c>
      <c r="L6" s="11" t="s">
        <v>12</v>
      </c>
      <c r="N6"/>
    </row>
    <row r="7" spans="1:15" x14ac:dyDescent="0.25">
      <c r="A7" s="2">
        <v>1</v>
      </c>
      <c r="B7" s="2" t="s">
        <v>5</v>
      </c>
      <c r="C7" s="3">
        <v>42523.897719907407</v>
      </c>
      <c r="D7" s="2" t="s">
        <v>15</v>
      </c>
      <c r="E7" s="3">
        <v>42517.400543981479</v>
      </c>
      <c r="F7" s="6">
        <f>Tableau1[[#This Row],[Date création]]-INT(Tableau1[[#This Row],[Date création]])</f>
        <v>0.40054398147913162</v>
      </c>
      <c r="G7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42517.400543981479</v>
      </c>
      <c r="H7" s="7">
        <f>NETWORKDAYS(Tableau1[[#This Row],[Dates création corrigées 1]],Tableau1[[#This Row],[Dates création corrigées 1]])</f>
        <v>1</v>
      </c>
      <c r="I7" s="8">
        <f>IF(Tableau1[[#This Row],[J.Ouvré?]]=0,Tableau1[[#This Row],[Dates création corrigées 1]]+1,Tableau1[[#This Row],[Dates création corrigées 1]])</f>
        <v>42517.400543981479</v>
      </c>
      <c r="J7" s="7">
        <f>NETWORKDAYS(Tableau1[[#This Row],[Dates création corrigées 2 si 0 J.O.]],Tableau1[[#This Row],[Dates création corrigées 2 si 0 J.O.]])</f>
        <v>1</v>
      </c>
      <c r="K7" s="8">
        <f>IF(Tableau1[[#This Row],[J.Ouvré?2]]=0,Tableau1[[#This Row],[Dates création corrigées 2 si 0 J.O.]]+1,Tableau1[[#This Row],[Dates création corrigées 2 si 0 J.O.]])</f>
        <v>42517.400543981479</v>
      </c>
      <c r="L7" s="9">
        <f>NETWORKDAYS(Tableau1[[#This Row],[Dates création corrigées 3 si 0 J.O.]],Tableau1[[#This Row],[Dates création corrigées 3 si 0 J.O.]])</f>
        <v>1</v>
      </c>
      <c r="M7" s="7"/>
      <c r="N7" s="7"/>
    </row>
    <row r="8" spans="1:15" x14ac:dyDescent="0.25">
      <c r="A8" s="2">
        <v>2</v>
      </c>
      <c r="B8" s="2" t="s">
        <v>5</v>
      </c>
      <c r="C8" s="3">
        <v>42517.939004629632</v>
      </c>
      <c r="D8" s="2" t="s">
        <v>15</v>
      </c>
      <c r="E8" s="3">
        <v>42517.419618055559</v>
      </c>
      <c r="F8" s="6">
        <f>Tableau1[[#This Row],[Date création]]-INT(Tableau1[[#This Row],[Date création]])</f>
        <v>0.41961805555911269</v>
      </c>
      <c r="G8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42517.419618055559</v>
      </c>
      <c r="H8" s="7">
        <f>NETWORKDAYS(Tableau1[[#This Row],[Dates création corrigées 1]],Tableau1[[#This Row],[Dates création corrigées 1]])</f>
        <v>1</v>
      </c>
      <c r="I8" s="8">
        <f>IF(Tableau1[[#This Row],[J.Ouvré?]]=0,Tableau1[[#This Row],[Dates création corrigées 1]]+1,Tableau1[[#This Row],[Dates création corrigées 1]])</f>
        <v>42517.419618055559</v>
      </c>
      <c r="J8" s="7">
        <f>NETWORKDAYS(Tableau1[[#This Row],[Dates création corrigées 2 si 0 J.O.]],Tableau1[[#This Row],[Dates création corrigées 2 si 0 J.O.]])</f>
        <v>1</v>
      </c>
      <c r="K8" s="8">
        <f>IF(Tableau1[[#This Row],[J.Ouvré?2]]=0,Tableau1[[#This Row],[Dates création corrigées 2 si 0 J.O.]]+1,Tableau1[[#This Row],[Dates création corrigées 2 si 0 J.O.]])</f>
        <v>42517.419618055559</v>
      </c>
      <c r="L8" s="9">
        <f>NETWORKDAYS(Tableau1[[#This Row],[Dates création corrigées 3 si 0 J.O.]],Tableau1[[#This Row],[Dates création corrigées 3 si 0 J.O.]])</f>
        <v>1</v>
      </c>
      <c r="M8" s="7"/>
      <c r="N8" s="7"/>
    </row>
    <row r="9" spans="1:15" x14ac:dyDescent="0.25">
      <c r="A9" s="2">
        <v>3</v>
      </c>
      <c r="B9" s="2" t="s">
        <v>5</v>
      </c>
      <c r="C9" s="3">
        <v>42520.401342592595</v>
      </c>
      <c r="D9" s="2" t="s">
        <v>14</v>
      </c>
      <c r="E9" s="3">
        <v>42517.420810185184</v>
      </c>
      <c r="F9" s="6">
        <f>Tableau1[[#This Row],[Date création]]-INT(Tableau1[[#This Row],[Date création]])</f>
        <v>0.42081018518365454</v>
      </c>
      <c r="G9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42517.420810185184</v>
      </c>
      <c r="H9" s="7">
        <f>NETWORKDAYS(Tableau1[[#This Row],[Dates création corrigées 1]],Tableau1[[#This Row],[Dates création corrigées 1]])</f>
        <v>1</v>
      </c>
      <c r="I9" s="8">
        <f>IF(Tableau1[[#This Row],[J.Ouvré?]]=0,Tableau1[[#This Row],[Dates création corrigées 1]]+1,Tableau1[[#This Row],[Dates création corrigées 1]])</f>
        <v>42517.420810185184</v>
      </c>
      <c r="J9" s="7">
        <f>NETWORKDAYS(Tableau1[[#This Row],[Dates création corrigées 2 si 0 J.O.]],Tableau1[[#This Row],[Dates création corrigées 2 si 0 J.O.]])</f>
        <v>1</v>
      </c>
      <c r="K9" s="8">
        <f>IF(Tableau1[[#This Row],[J.Ouvré?2]]=0,Tableau1[[#This Row],[Dates création corrigées 2 si 0 J.O.]]+1,Tableau1[[#This Row],[Dates création corrigées 2 si 0 J.O.]])</f>
        <v>42517.420810185184</v>
      </c>
      <c r="L9" s="9">
        <f>NETWORKDAYS(Tableau1[[#This Row],[Dates création corrigées 3 si 0 J.O.]],Tableau1[[#This Row],[Dates création corrigées 3 si 0 J.O.]])</f>
        <v>1</v>
      </c>
      <c r="M9" s="7"/>
      <c r="N9" s="7"/>
    </row>
    <row r="10" spans="1:15" x14ac:dyDescent="0.25">
      <c r="A10" s="2">
        <v>4</v>
      </c>
      <c r="B10" s="2" t="s">
        <v>5</v>
      </c>
      <c r="C10" s="3">
        <v>42517.442291666666</v>
      </c>
      <c r="D10" s="2" t="s">
        <v>13</v>
      </c>
      <c r="E10" s="3">
        <v>42517.440393518518</v>
      </c>
      <c r="F10" s="6">
        <f>Tableau1[[#This Row],[Date création]]-INT(Tableau1[[#This Row],[Date création]])</f>
        <v>0.44039351851824904</v>
      </c>
      <c r="G10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42517.440393518518</v>
      </c>
      <c r="H10" s="7">
        <f>NETWORKDAYS(Tableau1[[#This Row],[Dates création corrigées 1]],Tableau1[[#This Row],[Dates création corrigées 1]])</f>
        <v>1</v>
      </c>
      <c r="I10" s="8">
        <f>IF(Tableau1[[#This Row],[J.Ouvré?]]=0,Tableau1[[#This Row],[Dates création corrigées 1]]+1,Tableau1[[#This Row],[Dates création corrigées 1]])</f>
        <v>42517.440393518518</v>
      </c>
      <c r="J10" s="7">
        <f>NETWORKDAYS(Tableau1[[#This Row],[Dates création corrigées 2 si 0 J.O.]],Tableau1[[#This Row],[Dates création corrigées 2 si 0 J.O.]])</f>
        <v>1</v>
      </c>
      <c r="K10" s="8">
        <f>IF(Tableau1[[#This Row],[J.Ouvré?2]]=0,Tableau1[[#This Row],[Dates création corrigées 2 si 0 J.O.]]+1,Tableau1[[#This Row],[Dates création corrigées 2 si 0 J.O.]])</f>
        <v>42517.440393518518</v>
      </c>
      <c r="L10" s="9">
        <f>NETWORKDAYS(Tableau1[[#This Row],[Dates création corrigées 3 si 0 J.O.]],Tableau1[[#This Row],[Dates création corrigées 3 si 0 J.O.]])</f>
        <v>1</v>
      </c>
      <c r="M10" s="7"/>
      <c r="N10" s="7"/>
    </row>
    <row r="11" spans="1:15" x14ac:dyDescent="0.25">
      <c r="A11" s="2">
        <v>5</v>
      </c>
      <c r="B11" s="2" t="s">
        <v>5</v>
      </c>
      <c r="C11" s="3">
        <v>42520.412407407406</v>
      </c>
      <c r="D11" s="2" t="s">
        <v>14</v>
      </c>
      <c r="E11" s="3">
        <v>42517.445717592593</v>
      </c>
      <c r="F11" s="6">
        <f>Tableau1[[#This Row],[Date création]]-INT(Tableau1[[#This Row],[Date création]])</f>
        <v>0.44571759259270038</v>
      </c>
      <c r="G11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42517.445717592593</v>
      </c>
      <c r="H11" s="7">
        <f>NETWORKDAYS(Tableau1[[#This Row],[Dates création corrigées 1]],Tableau1[[#This Row],[Dates création corrigées 1]])</f>
        <v>1</v>
      </c>
      <c r="I11" s="8">
        <f>IF(Tableau1[[#This Row],[J.Ouvré?]]=0,Tableau1[[#This Row],[Dates création corrigées 1]]+1,Tableau1[[#This Row],[Dates création corrigées 1]])</f>
        <v>42517.445717592593</v>
      </c>
      <c r="J11" s="7">
        <f>NETWORKDAYS(Tableau1[[#This Row],[Dates création corrigées 2 si 0 J.O.]],Tableau1[[#This Row],[Dates création corrigées 2 si 0 J.O.]])</f>
        <v>1</v>
      </c>
      <c r="K11" s="8">
        <f>IF(Tableau1[[#This Row],[J.Ouvré?2]]=0,Tableau1[[#This Row],[Dates création corrigées 2 si 0 J.O.]]+1,Tableau1[[#This Row],[Dates création corrigées 2 si 0 J.O.]])</f>
        <v>42517.445717592593</v>
      </c>
      <c r="L11" s="9">
        <f>NETWORKDAYS(Tableau1[[#This Row],[Dates création corrigées 3 si 0 J.O.]],Tableau1[[#This Row],[Dates création corrigées 3 si 0 J.O.]])</f>
        <v>1</v>
      </c>
      <c r="M11" s="7"/>
      <c r="N11" s="7"/>
    </row>
    <row r="12" spans="1:15" x14ac:dyDescent="0.25">
      <c r="A12" s="2">
        <v>6</v>
      </c>
      <c r="B12" s="2" t="s">
        <v>5</v>
      </c>
      <c r="C12" s="3">
        <v>42517.939062500001</v>
      </c>
      <c r="D12" s="2" t="s">
        <v>15</v>
      </c>
      <c r="E12" s="3">
        <v>42517.472025462965</v>
      </c>
      <c r="F12" s="6">
        <f>Tableau1[[#This Row],[Date création]]-INT(Tableau1[[#This Row],[Date création]])</f>
        <v>0.47202546296466608</v>
      </c>
      <c r="G12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42517.472025462965</v>
      </c>
      <c r="H12" s="7">
        <f>NETWORKDAYS(Tableau1[[#This Row],[Dates création corrigées 1]],Tableau1[[#This Row],[Dates création corrigées 1]])</f>
        <v>1</v>
      </c>
      <c r="I12" s="8">
        <f>IF(Tableau1[[#This Row],[J.Ouvré?]]=0,Tableau1[[#This Row],[Dates création corrigées 1]]+1,Tableau1[[#This Row],[Dates création corrigées 1]])</f>
        <v>42517.472025462965</v>
      </c>
      <c r="J12" s="7">
        <f>NETWORKDAYS(Tableau1[[#This Row],[Dates création corrigées 2 si 0 J.O.]],Tableau1[[#This Row],[Dates création corrigées 2 si 0 J.O.]])</f>
        <v>1</v>
      </c>
      <c r="K12" s="8">
        <f>IF(Tableau1[[#This Row],[J.Ouvré?2]]=0,Tableau1[[#This Row],[Dates création corrigées 2 si 0 J.O.]]+1,Tableau1[[#This Row],[Dates création corrigées 2 si 0 J.O.]])</f>
        <v>42517.472025462965</v>
      </c>
      <c r="L12" s="9">
        <f>NETWORKDAYS(Tableau1[[#This Row],[Dates création corrigées 3 si 0 J.O.]],Tableau1[[#This Row],[Dates création corrigées 3 si 0 J.O.]])</f>
        <v>1</v>
      </c>
      <c r="M12" s="7"/>
      <c r="N12" s="7"/>
    </row>
    <row r="13" spans="1:15" x14ac:dyDescent="0.25">
      <c r="A13" s="2">
        <v>7</v>
      </c>
      <c r="B13" s="2" t="s">
        <v>5</v>
      </c>
      <c r="C13" s="3">
        <v>42517.609016203707</v>
      </c>
      <c r="D13" s="2" t="s">
        <v>14</v>
      </c>
      <c r="E13" s="3">
        <v>42517.520115740743</v>
      </c>
      <c r="F13" s="6">
        <f>Tableau1[[#This Row],[Date création]]-INT(Tableau1[[#This Row],[Date création]])</f>
        <v>0.52011574074276723</v>
      </c>
      <c r="G13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42517.520115740743</v>
      </c>
      <c r="H13" s="7">
        <f>NETWORKDAYS(Tableau1[[#This Row],[Dates création corrigées 1]],Tableau1[[#This Row],[Dates création corrigées 1]])</f>
        <v>1</v>
      </c>
      <c r="I13" s="8">
        <f>IF(Tableau1[[#This Row],[J.Ouvré?]]=0,Tableau1[[#This Row],[Dates création corrigées 1]]+1,Tableau1[[#This Row],[Dates création corrigées 1]])</f>
        <v>42517.520115740743</v>
      </c>
      <c r="J13" s="7">
        <f>NETWORKDAYS(Tableau1[[#This Row],[Dates création corrigées 2 si 0 J.O.]],Tableau1[[#This Row],[Dates création corrigées 2 si 0 J.O.]])</f>
        <v>1</v>
      </c>
      <c r="K13" s="8">
        <f>IF(Tableau1[[#This Row],[J.Ouvré?2]]=0,Tableau1[[#This Row],[Dates création corrigées 2 si 0 J.O.]]+1,Tableau1[[#This Row],[Dates création corrigées 2 si 0 J.O.]])</f>
        <v>42517.520115740743</v>
      </c>
      <c r="L13" s="9">
        <f>NETWORKDAYS(Tableau1[[#This Row],[Dates création corrigées 3 si 0 J.O.]],Tableau1[[#This Row],[Dates création corrigées 3 si 0 J.O.]])</f>
        <v>1</v>
      </c>
      <c r="M13" s="7"/>
      <c r="N13" s="7"/>
    </row>
    <row r="14" spans="1:15" x14ac:dyDescent="0.25">
      <c r="A14" s="2">
        <v>8</v>
      </c>
      <c r="B14" s="2" t="s">
        <v>5</v>
      </c>
      <c r="C14" s="3">
        <v>42517.939050925925</v>
      </c>
      <c r="D14" s="2" t="s">
        <v>15</v>
      </c>
      <c r="E14" s="3">
        <v>42517.571562500001</v>
      </c>
      <c r="F14" s="6">
        <f>Tableau1[[#This Row],[Date création]]-INT(Tableau1[[#This Row],[Date création]])</f>
        <v>0.57156250000116415</v>
      </c>
      <c r="G14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42517.571562500001</v>
      </c>
      <c r="H14" s="7">
        <f>NETWORKDAYS(Tableau1[[#This Row],[Dates création corrigées 1]],Tableau1[[#This Row],[Dates création corrigées 1]])</f>
        <v>1</v>
      </c>
      <c r="I14" s="8">
        <f>IF(Tableau1[[#This Row],[J.Ouvré?]]=0,Tableau1[[#This Row],[Dates création corrigées 1]]+1,Tableau1[[#This Row],[Dates création corrigées 1]])</f>
        <v>42517.571562500001</v>
      </c>
      <c r="J14" s="7">
        <f>NETWORKDAYS(Tableau1[[#This Row],[Dates création corrigées 2 si 0 J.O.]],Tableau1[[#This Row],[Dates création corrigées 2 si 0 J.O.]])</f>
        <v>1</v>
      </c>
      <c r="K14" s="8">
        <f>IF(Tableau1[[#This Row],[J.Ouvré?2]]=0,Tableau1[[#This Row],[Dates création corrigées 2 si 0 J.O.]]+1,Tableau1[[#This Row],[Dates création corrigées 2 si 0 J.O.]])</f>
        <v>42517.571562500001</v>
      </c>
      <c r="L14" s="9">
        <f>NETWORKDAYS(Tableau1[[#This Row],[Dates création corrigées 3 si 0 J.O.]],Tableau1[[#This Row],[Dates création corrigées 3 si 0 J.O.]])</f>
        <v>1</v>
      </c>
      <c r="M14" s="7"/>
      <c r="N14" s="7"/>
    </row>
    <row r="15" spans="1:15" x14ac:dyDescent="0.25">
      <c r="A15" s="2">
        <v>9</v>
      </c>
      <c r="B15" s="2" t="s">
        <v>5</v>
      </c>
      <c r="C15" s="3">
        <v>42517.590057870373</v>
      </c>
      <c r="D15" s="2" t="s">
        <v>13</v>
      </c>
      <c r="E15" s="3">
        <v>42517.589039351849</v>
      </c>
      <c r="F15" s="6">
        <f>Tableau1[[#This Row],[Date création]]-INT(Tableau1[[#This Row],[Date création]])</f>
        <v>0.58903935184935108</v>
      </c>
      <c r="G15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42517.589039351849</v>
      </c>
      <c r="H15" s="7">
        <f>NETWORKDAYS(Tableau1[[#This Row],[Dates création corrigées 1]],Tableau1[[#This Row],[Dates création corrigées 1]])</f>
        <v>1</v>
      </c>
      <c r="I15" s="8">
        <f>IF(Tableau1[[#This Row],[J.Ouvré?]]=0,Tableau1[[#This Row],[Dates création corrigées 1]]+1,Tableau1[[#This Row],[Dates création corrigées 1]])</f>
        <v>42517.589039351849</v>
      </c>
      <c r="J15" s="7">
        <f>NETWORKDAYS(Tableau1[[#This Row],[Dates création corrigées 2 si 0 J.O.]],Tableau1[[#This Row],[Dates création corrigées 2 si 0 J.O.]])</f>
        <v>1</v>
      </c>
      <c r="K15" s="8">
        <f>IF(Tableau1[[#This Row],[J.Ouvré?2]]=0,Tableau1[[#This Row],[Dates création corrigées 2 si 0 J.O.]]+1,Tableau1[[#This Row],[Dates création corrigées 2 si 0 J.O.]])</f>
        <v>42517.589039351849</v>
      </c>
      <c r="L15" s="9">
        <f>NETWORKDAYS(Tableau1[[#This Row],[Dates création corrigées 3 si 0 J.O.]],Tableau1[[#This Row],[Dates création corrigées 3 si 0 J.O.]])</f>
        <v>1</v>
      </c>
      <c r="M15" s="7"/>
      <c r="N15" s="7"/>
    </row>
    <row r="16" spans="1:15" x14ac:dyDescent="0.25">
      <c r="A16" s="2">
        <v>10</v>
      </c>
      <c r="B16" s="2" t="s">
        <v>5</v>
      </c>
      <c r="C16" s="3">
        <v>42517.897372685184</v>
      </c>
      <c r="D16" s="2" t="s">
        <v>15</v>
      </c>
      <c r="E16" s="3">
        <v>42517.619456018518</v>
      </c>
      <c r="F16" s="6">
        <f>Tableau1[[#This Row],[Date création]]-INT(Tableau1[[#This Row],[Date création]])</f>
        <v>0.61945601851766696</v>
      </c>
      <c r="G16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42517.619456018518</v>
      </c>
      <c r="H16" s="7">
        <f>NETWORKDAYS(Tableau1[[#This Row],[Dates création corrigées 1]],Tableau1[[#This Row],[Dates création corrigées 1]])</f>
        <v>1</v>
      </c>
      <c r="I16" s="8">
        <f>IF(Tableau1[[#This Row],[J.Ouvré?]]=0,Tableau1[[#This Row],[Dates création corrigées 1]]+1,Tableau1[[#This Row],[Dates création corrigées 1]])</f>
        <v>42517.619456018518</v>
      </c>
      <c r="J16" s="7">
        <f>NETWORKDAYS(Tableau1[[#This Row],[Dates création corrigées 2 si 0 J.O.]],Tableau1[[#This Row],[Dates création corrigées 2 si 0 J.O.]])</f>
        <v>1</v>
      </c>
      <c r="K16" s="8">
        <f>IF(Tableau1[[#This Row],[J.Ouvré?2]]=0,Tableau1[[#This Row],[Dates création corrigées 2 si 0 J.O.]]+1,Tableau1[[#This Row],[Dates création corrigées 2 si 0 J.O.]])</f>
        <v>42517.619456018518</v>
      </c>
      <c r="L16" s="9">
        <f>NETWORKDAYS(Tableau1[[#This Row],[Dates création corrigées 3 si 0 J.O.]],Tableau1[[#This Row],[Dates création corrigées 3 si 0 J.O.]])</f>
        <v>1</v>
      </c>
      <c r="M16" s="7"/>
      <c r="N16" s="7"/>
    </row>
    <row r="17" spans="1:14" customFormat="1" x14ac:dyDescent="0.25">
      <c r="A17" s="2">
        <v>11</v>
      </c>
      <c r="B17" s="2" t="s">
        <v>5</v>
      </c>
      <c r="C17" s="3">
        <v>42520.416655092595</v>
      </c>
      <c r="D17" s="2" t="s">
        <v>14</v>
      </c>
      <c r="E17" s="3">
        <v>42517.621192129627</v>
      </c>
      <c r="F17" s="6">
        <f>Tableau1[[#This Row],[Date création]]-INT(Tableau1[[#This Row],[Date création]])</f>
        <v>0.62119212962716119</v>
      </c>
      <c r="G17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42517.621192129627</v>
      </c>
      <c r="H17" s="7">
        <f>NETWORKDAYS(Tableau1[[#This Row],[Dates création corrigées 1]],Tableau1[[#This Row],[Dates création corrigées 1]])</f>
        <v>1</v>
      </c>
      <c r="I17" s="8">
        <f>IF(Tableau1[[#This Row],[J.Ouvré?]]=0,Tableau1[[#This Row],[Dates création corrigées 1]]+1,Tableau1[[#This Row],[Dates création corrigées 1]])</f>
        <v>42517.621192129627</v>
      </c>
      <c r="J17" s="7">
        <f>NETWORKDAYS(Tableau1[[#This Row],[Dates création corrigées 2 si 0 J.O.]],Tableau1[[#This Row],[Dates création corrigées 2 si 0 J.O.]])</f>
        <v>1</v>
      </c>
      <c r="K17" s="8">
        <f>IF(Tableau1[[#This Row],[J.Ouvré?2]]=0,Tableau1[[#This Row],[Dates création corrigées 2 si 0 J.O.]]+1,Tableau1[[#This Row],[Dates création corrigées 2 si 0 J.O.]])</f>
        <v>42517.621192129627</v>
      </c>
      <c r="L17" s="9">
        <f>NETWORKDAYS(Tableau1[[#This Row],[Dates création corrigées 3 si 0 J.O.]],Tableau1[[#This Row],[Dates création corrigées 3 si 0 J.O.]])</f>
        <v>1</v>
      </c>
      <c r="M17" s="7"/>
      <c r="N17" s="7"/>
    </row>
    <row r="18" spans="1:14" customFormat="1" x14ac:dyDescent="0.25">
      <c r="A18" s="2">
        <v>12</v>
      </c>
      <c r="B18" s="2" t="s">
        <v>5</v>
      </c>
      <c r="C18" s="3">
        <v>42517.939074074071</v>
      </c>
      <c r="D18" s="2" t="s">
        <v>15</v>
      </c>
      <c r="E18" s="3">
        <v>42517.621689814812</v>
      </c>
      <c r="F18" s="6">
        <f>Tableau1[[#This Row],[Date création]]-INT(Tableau1[[#This Row],[Date création]])</f>
        <v>0.62168981481227092</v>
      </c>
      <c r="G18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42517.621689814812</v>
      </c>
      <c r="H18" s="7">
        <f>NETWORKDAYS(Tableau1[[#This Row],[Dates création corrigées 1]],Tableau1[[#This Row],[Dates création corrigées 1]])</f>
        <v>1</v>
      </c>
      <c r="I18" s="8">
        <f>IF(Tableau1[[#This Row],[J.Ouvré?]]=0,Tableau1[[#This Row],[Dates création corrigées 1]]+1,Tableau1[[#This Row],[Dates création corrigées 1]])</f>
        <v>42517.621689814812</v>
      </c>
      <c r="J18" s="7">
        <f>NETWORKDAYS(Tableau1[[#This Row],[Dates création corrigées 2 si 0 J.O.]],Tableau1[[#This Row],[Dates création corrigées 2 si 0 J.O.]])</f>
        <v>1</v>
      </c>
      <c r="K18" s="8">
        <f>IF(Tableau1[[#This Row],[J.Ouvré?2]]=0,Tableau1[[#This Row],[Dates création corrigées 2 si 0 J.O.]]+1,Tableau1[[#This Row],[Dates création corrigées 2 si 0 J.O.]])</f>
        <v>42517.621689814812</v>
      </c>
      <c r="L18" s="9">
        <f>NETWORKDAYS(Tableau1[[#This Row],[Dates création corrigées 3 si 0 J.O.]],Tableau1[[#This Row],[Dates création corrigées 3 si 0 J.O.]])</f>
        <v>1</v>
      </c>
      <c r="M18" s="7"/>
      <c r="N18" s="7"/>
    </row>
    <row r="19" spans="1:14" customFormat="1" x14ac:dyDescent="0.25">
      <c r="A19" s="2">
        <v>13</v>
      </c>
      <c r="B19" s="2" t="s">
        <v>5</v>
      </c>
      <c r="C19" s="3">
        <v>42517.696712962963</v>
      </c>
      <c r="D19" s="2" t="s">
        <v>14</v>
      </c>
      <c r="E19" s="3">
        <v>42517.644108796296</v>
      </c>
      <c r="F19" s="6">
        <f>Tableau1[[#This Row],[Date création]]-INT(Tableau1[[#This Row],[Date création]])</f>
        <v>0.64410879629576812</v>
      </c>
      <c r="G19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42517.644108796296</v>
      </c>
      <c r="H19" s="7">
        <f>NETWORKDAYS(Tableau1[[#This Row],[Dates création corrigées 1]],Tableau1[[#This Row],[Dates création corrigées 1]])</f>
        <v>1</v>
      </c>
      <c r="I19" s="8">
        <f>IF(Tableau1[[#This Row],[J.Ouvré?]]=0,Tableau1[[#This Row],[Dates création corrigées 1]]+1,Tableau1[[#This Row],[Dates création corrigées 1]])</f>
        <v>42517.644108796296</v>
      </c>
      <c r="J19" s="7">
        <f>NETWORKDAYS(Tableau1[[#This Row],[Dates création corrigées 2 si 0 J.O.]],Tableau1[[#This Row],[Dates création corrigées 2 si 0 J.O.]])</f>
        <v>1</v>
      </c>
      <c r="K19" s="8">
        <f>IF(Tableau1[[#This Row],[J.Ouvré?2]]=0,Tableau1[[#This Row],[Dates création corrigées 2 si 0 J.O.]]+1,Tableau1[[#This Row],[Dates création corrigées 2 si 0 J.O.]])</f>
        <v>42517.644108796296</v>
      </c>
      <c r="L19" s="9">
        <f>NETWORKDAYS(Tableau1[[#This Row],[Dates création corrigées 3 si 0 J.O.]],Tableau1[[#This Row],[Dates création corrigées 3 si 0 J.O.]])</f>
        <v>1</v>
      </c>
      <c r="M19" s="7"/>
      <c r="N19" s="7"/>
    </row>
    <row r="20" spans="1:14" customFormat="1" x14ac:dyDescent="0.25">
      <c r="A20" s="2">
        <v>14</v>
      </c>
      <c r="B20" s="2" t="s">
        <v>5</v>
      </c>
      <c r="C20" s="3">
        <v>42520.421944444446</v>
      </c>
      <c r="D20" s="2" t="s">
        <v>14</v>
      </c>
      <c r="E20" s="3">
        <v>42517.644780092596</v>
      </c>
      <c r="F20" s="6">
        <f>Tableau1[[#This Row],[Date création]]-INT(Tableau1[[#This Row],[Date création]])</f>
        <v>0.64478009259619284</v>
      </c>
      <c r="G20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42517.644780092596</v>
      </c>
      <c r="H20" s="7">
        <f>NETWORKDAYS(Tableau1[[#This Row],[Dates création corrigées 1]],Tableau1[[#This Row],[Dates création corrigées 1]])</f>
        <v>1</v>
      </c>
      <c r="I20" s="8">
        <f>IF(Tableau1[[#This Row],[J.Ouvré?]]=0,Tableau1[[#This Row],[Dates création corrigées 1]]+1,Tableau1[[#This Row],[Dates création corrigées 1]])</f>
        <v>42517.644780092596</v>
      </c>
      <c r="J20" s="7">
        <f>NETWORKDAYS(Tableau1[[#This Row],[Dates création corrigées 2 si 0 J.O.]],Tableau1[[#This Row],[Dates création corrigées 2 si 0 J.O.]])</f>
        <v>1</v>
      </c>
      <c r="K20" s="8">
        <f>IF(Tableau1[[#This Row],[J.Ouvré?2]]=0,Tableau1[[#This Row],[Dates création corrigées 2 si 0 J.O.]]+1,Tableau1[[#This Row],[Dates création corrigées 2 si 0 J.O.]])</f>
        <v>42517.644780092596</v>
      </c>
      <c r="L20" s="9">
        <f>NETWORKDAYS(Tableau1[[#This Row],[Dates création corrigées 3 si 0 J.O.]],Tableau1[[#This Row],[Dates création corrigées 3 si 0 J.O.]])</f>
        <v>1</v>
      </c>
      <c r="M20" s="7"/>
      <c r="N20" s="7"/>
    </row>
    <row r="21" spans="1:14" customFormat="1" x14ac:dyDescent="0.25">
      <c r="A21" s="2">
        <v>15</v>
      </c>
      <c r="B21" s="2" t="s">
        <v>5</v>
      </c>
      <c r="C21" s="3">
        <v>42517.64943287037</v>
      </c>
      <c r="D21" s="2" t="s">
        <v>13</v>
      </c>
      <c r="E21" s="3">
        <v>42517.645949074074</v>
      </c>
      <c r="F21" s="6">
        <f>Tableau1[[#This Row],[Date création]]-INT(Tableau1[[#This Row],[Date création]])</f>
        <v>0.64594907407445135</v>
      </c>
      <c r="G21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42517.645949074074</v>
      </c>
      <c r="H21" s="7">
        <f>NETWORKDAYS(Tableau1[[#This Row],[Dates création corrigées 1]],Tableau1[[#This Row],[Dates création corrigées 1]])</f>
        <v>1</v>
      </c>
      <c r="I21" s="8">
        <f>IF(Tableau1[[#This Row],[J.Ouvré?]]=0,Tableau1[[#This Row],[Dates création corrigées 1]]+1,Tableau1[[#This Row],[Dates création corrigées 1]])</f>
        <v>42517.645949074074</v>
      </c>
      <c r="J21" s="7">
        <f>NETWORKDAYS(Tableau1[[#This Row],[Dates création corrigées 2 si 0 J.O.]],Tableau1[[#This Row],[Dates création corrigées 2 si 0 J.O.]])</f>
        <v>1</v>
      </c>
      <c r="K21" s="8">
        <f>IF(Tableau1[[#This Row],[J.Ouvré?2]]=0,Tableau1[[#This Row],[Dates création corrigées 2 si 0 J.O.]]+1,Tableau1[[#This Row],[Dates création corrigées 2 si 0 J.O.]])</f>
        <v>42517.645949074074</v>
      </c>
      <c r="L21" s="9">
        <f>NETWORKDAYS(Tableau1[[#This Row],[Dates création corrigées 3 si 0 J.O.]],Tableau1[[#This Row],[Dates création corrigées 3 si 0 J.O.]])</f>
        <v>1</v>
      </c>
      <c r="M21" s="7"/>
      <c r="N21" s="7"/>
    </row>
    <row r="22" spans="1:14" customFormat="1" x14ac:dyDescent="0.25">
      <c r="A22" s="2">
        <v>16</v>
      </c>
      <c r="B22" s="2" t="s">
        <v>5</v>
      </c>
      <c r="C22" s="3">
        <v>42520.425949074073</v>
      </c>
      <c r="D22" s="2" t="s">
        <v>14</v>
      </c>
      <c r="E22" s="3">
        <v>42517.731342592589</v>
      </c>
      <c r="F22" s="6">
        <f>Tableau1[[#This Row],[Date création]]-INT(Tableau1[[#This Row],[Date création]])</f>
        <v>0.73134259258949896</v>
      </c>
      <c r="G22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22" s="7">
        <f>NETWORKDAYS(Tableau1[[#This Row],[Dates création corrigées 1]],Tableau1[[#This Row],[Dates création corrigées 1]])</f>
        <v>0</v>
      </c>
      <c r="I22" s="8">
        <f>IF(Tableau1[[#This Row],[J.Ouvré?]]=0,Tableau1[[#This Row],[Dates création corrigées 1]]+1,Tableau1[[#This Row],[Dates création corrigées 1]])</f>
        <v>42519.375</v>
      </c>
      <c r="J22" s="7">
        <f>NETWORKDAYS(Tableau1[[#This Row],[Dates création corrigées 2 si 0 J.O.]],Tableau1[[#This Row],[Dates création corrigées 2 si 0 J.O.]])</f>
        <v>0</v>
      </c>
      <c r="K22" s="8">
        <f>IF(Tableau1[[#This Row],[J.Ouvré?2]]=0,Tableau1[[#This Row],[Dates création corrigées 2 si 0 J.O.]]+1,Tableau1[[#This Row],[Dates création corrigées 2 si 0 J.O.]])</f>
        <v>42520.375</v>
      </c>
      <c r="L22" s="9">
        <f>NETWORKDAYS(Tableau1[[#This Row],[Dates création corrigées 3 si 0 J.O.]],Tableau1[[#This Row],[Dates création corrigées 3 si 0 J.O.]])</f>
        <v>1</v>
      </c>
      <c r="M22" s="7"/>
      <c r="N22" s="7"/>
    </row>
    <row r="23" spans="1:14" customFormat="1" x14ac:dyDescent="0.25">
      <c r="A23" s="2">
        <v>17</v>
      </c>
      <c r="B23" s="2" t="s">
        <v>5</v>
      </c>
      <c r="C23" s="3">
        <v>42517.757685185185</v>
      </c>
      <c r="D23" s="2" t="s">
        <v>13</v>
      </c>
      <c r="E23" s="3">
        <v>42517.753298611111</v>
      </c>
      <c r="F23" s="6">
        <f>Tableau1[[#This Row],[Date création]]-INT(Tableau1[[#This Row],[Date création]])</f>
        <v>0.75329861111094942</v>
      </c>
      <c r="G23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23" s="7">
        <f>NETWORKDAYS(Tableau1[[#This Row],[Dates création corrigées 1]],Tableau1[[#This Row],[Dates création corrigées 1]])</f>
        <v>0</v>
      </c>
      <c r="I23" s="8">
        <f>IF(Tableau1[[#This Row],[J.Ouvré?]]=0,Tableau1[[#This Row],[Dates création corrigées 1]]+1,Tableau1[[#This Row],[Dates création corrigées 1]])</f>
        <v>42519.375</v>
      </c>
      <c r="J23" s="7">
        <f>NETWORKDAYS(Tableau1[[#This Row],[Dates création corrigées 2 si 0 J.O.]],Tableau1[[#This Row],[Dates création corrigées 2 si 0 J.O.]])</f>
        <v>0</v>
      </c>
      <c r="K23" s="8">
        <f>IF(Tableau1[[#This Row],[J.Ouvré?2]]=0,Tableau1[[#This Row],[Dates création corrigées 2 si 0 J.O.]]+1,Tableau1[[#This Row],[Dates création corrigées 2 si 0 J.O.]])</f>
        <v>42520.375</v>
      </c>
      <c r="L23" s="9">
        <f>NETWORKDAYS(Tableau1[[#This Row],[Dates création corrigées 3 si 0 J.O.]],Tableau1[[#This Row],[Dates création corrigées 3 si 0 J.O.]])</f>
        <v>1</v>
      </c>
      <c r="M23" s="7"/>
      <c r="N23" s="7"/>
    </row>
    <row r="24" spans="1:14" customFormat="1" x14ac:dyDescent="0.25">
      <c r="A24" s="2">
        <v>18</v>
      </c>
      <c r="B24" s="2" t="s">
        <v>5</v>
      </c>
      <c r="C24" s="3">
        <v>42520.431793981479</v>
      </c>
      <c r="D24" s="2" t="s">
        <v>14</v>
      </c>
      <c r="E24" s="3">
        <v>42517.765729166669</v>
      </c>
      <c r="F24" s="6">
        <f>Tableau1[[#This Row],[Date création]]-INT(Tableau1[[#This Row],[Date création]])</f>
        <v>0.765729166669189</v>
      </c>
      <c r="G24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24" s="7">
        <f>NETWORKDAYS(Tableau1[[#This Row],[Dates création corrigées 1]],Tableau1[[#This Row],[Dates création corrigées 1]])</f>
        <v>0</v>
      </c>
      <c r="I24" s="8">
        <f>IF(Tableau1[[#This Row],[J.Ouvré?]]=0,Tableau1[[#This Row],[Dates création corrigées 1]]+1,Tableau1[[#This Row],[Dates création corrigées 1]])</f>
        <v>42519.375</v>
      </c>
      <c r="J24" s="7">
        <f>NETWORKDAYS(Tableau1[[#This Row],[Dates création corrigées 2 si 0 J.O.]],Tableau1[[#This Row],[Dates création corrigées 2 si 0 J.O.]])</f>
        <v>0</v>
      </c>
      <c r="K24" s="8">
        <f>IF(Tableau1[[#This Row],[J.Ouvré?2]]=0,Tableau1[[#This Row],[Dates création corrigées 2 si 0 J.O.]]+1,Tableau1[[#This Row],[Dates création corrigées 2 si 0 J.O.]])</f>
        <v>42520.375</v>
      </c>
      <c r="L24" s="9">
        <f>NETWORKDAYS(Tableau1[[#This Row],[Dates création corrigées 3 si 0 J.O.]],Tableau1[[#This Row],[Dates création corrigées 3 si 0 J.O.]])</f>
        <v>1</v>
      </c>
      <c r="M24" s="7"/>
      <c r="N24" s="7"/>
    </row>
    <row r="25" spans="1:14" customFormat="1" x14ac:dyDescent="0.25">
      <c r="A25" s="2">
        <v>19</v>
      </c>
      <c r="B25" s="2" t="s">
        <v>5</v>
      </c>
      <c r="C25" s="3">
        <v>42520.439872685187</v>
      </c>
      <c r="D25" s="2" t="s">
        <v>14</v>
      </c>
      <c r="E25" s="3">
        <v>42517.790694444448</v>
      </c>
      <c r="F25" s="6">
        <f>Tableau1[[#This Row],[Date création]]-INT(Tableau1[[#This Row],[Date création]])</f>
        <v>0.79069444444758119</v>
      </c>
      <c r="G25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25" s="7">
        <f>NETWORKDAYS(Tableau1[[#This Row],[Dates création corrigées 1]],Tableau1[[#This Row],[Dates création corrigées 1]])</f>
        <v>0</v>
      </c>
      <c r="I25" s="8">
        <f>IF(Tableau1[[#This Row],[J.Ouvré?]]=0,Tableau1[[#This Row],[Dates création corrigées 1]]+1,Tableau1[[#This Row],[Dates création corrigées 1]])</f>
        <v>42519.375</v>
      </c>
      <c r="J25" s="7">
        <f>NETWORKDAYS(Tableau1[[#This Row],[Dates création corrigées 2 si 0 J.O.]],Tableau1[[#This Row],[Dates création corrigées 2 si 0 J.O.]])</f>
        <v>0</v>
      </c>
      <c r="K25" s="8">
        <f>IF(Tableau1[[#This Row],[J.Ouvré?2]]=0,Tableau1[[#This Row],[Dates création corrigées 2 si 0 J.O.]]+1,Tableau1[[#This Row],[Dates création corrigées 2 si 0 J.O.]])</f>
        <v>42520.375</v>
      </c>
      <c r="L25" s="9">
        <f>NETWORKDAYS(Tableau1[[#This Row],[Dates création corrigées 3 si 0 J.O.]],Tableau1[[#This Row],[Dates création corrigées 3 si 0 J.O.]])</f>
        <v>1</v>
      </c>
      <c r="M25" s="7"/>
      <c r="N25" s="7"/>
    </row>
    <row r="26" spans="1:14" customFormat="1" x14ac:dyDescent="0.25">
      <c r="A26" s="2">
        <v>20</v>
      </c>
      <c r="B26" s="2" t="s">
        <v>5</v>
      </c>
      <c r="C26" s="3">
        <v>42520.461076388892</v>
      </c>
      <c r="D26" s="2" t="s">
        <v>14</v>
      </c>
      <c r="E26" s="3">
        <v>42517.875011574077</v>
      </c>
      <c r="F26" s="6">
        <f>Tableau1[[#This Row],[Date création]]-INT(Tableau1[[#This Row],[Date création]])</f>
        <v>0.87501157407677965</v>
      </c>
      <c r="G26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26" s="7">
        <f>NETWORKDAYS(Tableau1[[#This Row],[Dates création corrigées 1]],Tableau1[[#This Row],[Dates création corrigées 1]])</f>
        <v>0</v>
      </c>
      <c r="I26" s="8">
        <f>IF(Tableau1[[#This Row],[J.Ouvré?]]=0,Tableau1[[#This Row],[Dates création corrigées 1]]+1,Tableau1[[#This Row],[Dates création corrigées 1]])</f>
        <v>42519.375</v>
      </c>
      <c r="J26" s="7">
        <f>NETWORKDAYS(Tableau1[[#This Row],[Dates création corrigées 2 si 0 J.O.]],Tableau1[[#This Row],[Dates création corrigées 2 si 0 J.O.]])</f>
        <v>0</v>
      </c>
      <c r="K26" s="8">
        <f>IF(Tableau1[[#This Row],[J.Ouvré?2]]=0,Tableau1[[#This Row],[Dates création corrigées 2 si 0 J.O.]]+1,Tableau1[[#This Row],[Dates création corrigées 2 si 0 J.O.]])</f>
        <v>42520.375</v>
      </c>
      <c r="L26" s="9">
        <f>NETWORKDAYS(Tableau1[[#This Row],[Dates création corrigées 3 si 0 J.O.]],Tableau1[[#This Row],[Dates création corrigées 3 si 0 J.O.]])</f>
        <v>1</v>
      </c>
      <c r="M26" s="7"/>
      <c r="N26" s="7"/>
    </row>
    <row r="27" spans="1:14" customFormat="1" x14ac:dyDescent="0.25">
      <c r="A27" s="2">
        <v>21</v>
      </c>
      <c r="B27" s="2" t="s">
        <v>5</v>
      </c>
      <c r="C27" s="3">
        <v>42520.465729166666</v>
      </c>
      <c r="D27" s="2" t="s">
        <v>14</v>
      </c>
      <c r="E27" s="3">
        <v>42517.897766203707</v>
      </c>
      <c r="F27" s="6">
        <f>Tableau1[[#This Row],[Date création]]-INT(Tableau1[[#This Row],[Date création]])</f>
        <v>0.89776620370685123</v>
      </c>
      <c r="G27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27" s="7">
        <f>NETWORKDAYS(Tableau1[[#This Row],[Dates création corrigées 1]],Tableau1[[#This Row],[Dates création corrigées 1]])</f>
        <v>0</v>
      </c>
      <c r="I27" s="8">
        <f>IF(Tableau1[[#This Row],[J.Ouvré?]]=0,Tableau1[[#This Row],[Dates création corrigées 1]]+1,Tableau1[[#This Row],[Dates création corrigées 1]])</f>
        <v>42519.375</v>
      </c>
      <c r="J27" s="7">
        <f>NETWORKDAYS(Tableau1[[#This Row],[Dates création corrigées 2 si 0 J.O.]],Tableau1[[#This Row],[Dates création corrigées 2 si 0 J.O.]])</f>
        <v>0</v>
      </c>
      <c r="K27" s="8">
        <f>IF(Tableau1[[#This Row],[J.Ouvré?2]]=0,Tableau1[[#This Row],[Dates création corrigées 2 si 0 J.O.]]+1,Tableau1[[#This Row],[Dates création corrigées 2 si 0 J.O.]])</f>
        <v>42520.375</v>
      </c>
      <c r="L27" s="9">
        <f>NETWORKDAYS(Tableau1[[#This Row],[Dates création corrigées 3 si 0 J.O.]],Tableau1[[#This Row],[Dates création corrigées 3 si 0 J.O.]])</f>
        <v>1</v>
      </c>
      <c r="M27" s="7"/>
      <c r="N27" s="7"/>
    </row>
    <row r="28" spans="1:14" customFormat="1" x14ac:dyDescent="0.25">
      <c r="A28" s="2">
        <v>22</v>
      </c>
      <c r="B28" s="2" t="s">
        <v>5</v>
      </c>
      <c r="C28" s="3">
        <v>42520.421203703707</v>
      </c>
      <c r="D28" s="2" t="s">
        <v>14</v>
      </c>
      <c r="E28" s="3">
        <v>42517.933287037034</v>
      </c>
      <c r="F28" s="6">
        <f>Tableau1[[#This Row],[Date création]]-INT(Tableau1[[#This Row],[Date création]])</f>
        <v>0.93328703703446081</v>
      </c>
      <c r="G28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28" s="7">
        <f>NETWORKDAYS(Tableau1[[#This Row],[Dates création corrigées 1]],Tableau1[[#This Row],[Dates création corrigées 1]])</f>
        <v>0</v>
      </c>
      <c r="I28" s="8">
        <f>IF(Tableau1[[#This Row],[J.Ouvré?]]=0,Tableau1[[#This Row],[Dates création corrigées 1]]+1,Tableau1[[#This Row],[Dates création corrigées 1]])</f>
        <v>42519.375</v>
      </c>
      <c r="J28" s="7">
        <f>NETWORKDAYS(Tableau1[[#This Row],[Dates création corrigées 2 si 0 J.O.]],Tableau1[[#This Row],[Dates création corrigées 2 si 0 J.O.]])</f>
        <v>0</v>
      </c>
      <c r="K28" s="8">
        <f>IF(Tableau1[[#This Row],[J.Ouvré?2]]=0,Tableau1[[#This Row],[Dates création corrigées 2 si 0 J.O.]]+1,Tableau1[[#This Row],[Dates création corrigées 2 si 0 J.O.]])</f>
        <v>42520.375</v>
      </c>
      <c r="L28" s="9">
        <f>NETWORKDAYS(Tableau1[[#This Row],[Dates création corrigées 3 si 0 J.O.]],Tableau1[[#This Row],[Dates création corrigées 3 si 0 J.O.]])</f>
        <v>1</v>
      </c>
      <c r="M28" s="7"/>
      <c r="N28" s="7"/>
    </row>
    <row r="29" spans="1:14" customFormat="1" x14ac:dyDescent="0.25">
      <c r="A29" s="2">
        <v>23</v>
      </c>
      <c r="B29" s="2" t="s">
        <v>5</v>
      </c>
      <c r="C29" s="3">
        <v>42520.515983796293</v>
      </c>
      <c r="D29" s="2" t="s">
        <v>14</v>
      </c>
      <c r="E29" s="3">
        <v>42518.041203703702</v>
      </c>
      <c r="F29" s="6">
        <f>Tableau1[[#This Row],[Date création]]-INT(Tableau1[[#This Row],[Date création]])</f>
        <v>4.1203703702194616E-2</v>
      </c>
      <c r="G29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29" s="7">
        <f>NETWORKDAYS(Tableau1[[#This Row],[Dates création corrigées 1]],Tableau1[[#This Row],[Dates création corrigées 1]])</f>
        <v>0</v>
      </c>
      <c r="I29" s="8">
        <f>IF(Tableau1[[#This Row],[J.Ouvré?]]=0,Tableau1[[#This Row],[Dates création corrigées 1]]+1,Tableau1[[#This Row],[Dates création corrigées 1]])</f>
        <v>42519.375</v>
      </c>
      <c r="J29" s="7">
        <f>NETWORKDAYS(Tableau1[[#This Row],[Dates création corrigées 2 si 0 J.O.]],Tableau1[[#This Row],[Dates création corrigées 2 si 0 J.O.]])</f>
        <v>0</v>
      </c>
      <c r="K29" s="8">
        <f>IF(Tableau1[[#This Row],[J.Ouvré?2]]=0,Tableau1[[#This Row],[Dates création corrigées 2 si 0 J.O.]]+1,Tableau1[[#This Row],[Dates création corrigées 2 si 0 J.O.]])</f>
        <v>42520.375</v>
      </c>
      <c r="L29" s="9">
        <f>NETWORKDAYS(Tableau1[[#This Row],[Dates création corrigées 3 si 0 J.O.]],Tableau1[[#This Row],[Dates création corrigées 3 si 0 J.O.]])</f>
        <v>1</v>
      </c>
      <c r="M29" s="7"/>
      <c r="N29" s="7"/>
    </row>
    <row r="30" spans="1:14" customFormat="1" x14ac:dyDescent="0.25">
      <c r="A30" s="2">
        <v>24</v>
      </c>
      <c r="B30" s="2" t="s">
        <v>5</v>
      </c>
      <c r="C30" s="3">
        <v>42520.479363425926</v>
      </c>
      <c r="D30" s="2" t="s">
        <v>14</v>
      </c>
      <c r="E30" s="3">
        <v>42518.098854166667</v>
      </c>
      <c r="F30" s="6">
        <f>Tableau1[[#This Row],[Date création]]-INT(Tableau1[[#This Row],[Date création]])</f>
        <v>9.8854166666569654E-2</v>
      </c>
      <c r="G30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30" s="7">
        <f>NETWORKDAYS(Tableau1[[#This Row],[Dates création corrigées 1]],Tableau1[[#This Row],[Dates création corrigées 1]])</f>
        <v>0</v>
      </c>
      <c r="I30" s="8">
        <f>IF(Tableau1[[#This Row],[J.Ouvré?]]=0,Tableau1[[#This Row],[Dates création corrigées 1]]+1,Tableau1[[#This Row],[Dates création corrigées 1]])</f>
        <v>42519.375</v>
      </c>
      <c r="J30" s="7">
        <f>NETWORKDAYS(Tableau1[[#This Row],[Dates création corrigées 2 si 0 J.O.]],Tableau1[[#This Row],[Dates création corrigées 2 si 0 J.O.]])</f>
        <v>0</v>
      </c>
      <c r="K30" s="8">
        <f>IF(Tableau1[[#This Row],[J.Ouvré?2]]=0,Tableau1[[#This Row],[Dates création corrigées 2 si 0 J.O.]]+1,Tableau1[[#This Row],[Dates création corrigées 2 si 0 J.O.]])</f>
        <v>42520.375</v>
      </c>
      <c r="L30" s="9">
        <f>NETWORKDAYS(Tableau1[[#This Row],[Dates création corrigées 3 si 0 J.O.]],Tableau1[[#This Row],[Dates création corrigées 3 si 0 J.O.]])</f>
        <v>1</v>
      </c>
      <c r="M30" s="7"/>
      <c r="N30" s="7"/>
    </row>
    <row r="31" spans="1:14" customFormat="1" x14ac:dyDescent="0.25">
      <c r="A31" s="2">
        <v>25</v>
      </c>
      <c r="B31" s="2" t="s">
        <v>5</v>
      </c>
      <c r="C31" s="3">
        <v>42520.491087962961</v>
      </c>
      <c r="D31" s="2" t="s">
        <v>14</v>
      </c>
      <c r="E31" s="3">
        <v>42518.327060185184</v>
      </c>
      <c r="F31" s="6">
        <f>Tableau1[[#This Row],[Date création]]-INT(Tableau1[[#This Row],[Date création]])</f>
        <v>0.32706018518365454</v>
      </c>
      <c r="G31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31" s="7">
        <f>NETWORKDAYS(Tableau1[[#This Row],[Dates création corrigées 1]],Tableau1[[#This Row],[Dates création corrigées 1]])</f>
        <v>0</v>
      </c>
      <c r="I31" s="8">
        <f>IF(Tableau1[[#This Row],[J.Ouvré?]]=0,Tableau1[[#This Row],[Dates création corrigées 1]]+1,Tableau1[[#This Row],[Dates création corrigées 1]])</f>
        <v>42519.375</v>
      </c>
      <c r="J31" s="7">
        <f>NETWORKDAYS(Tableau1[[#This Row],[Dates création corrigées 2 si 0 J.O.]],Tableau1[[#This Row],[Dates création corrigées 2 si 0 J.O.]])</f>
        <v>0</v>
      </c>
      <c r="K31" s="8">
        <f>IF(Tableau1[[#This Row],[J.Ouvré?2]]=0,Tableau1[[#This Row],[Dates création corrigées 2 si 0 J.O.]]+1,Tableau1[[#This Row],[Dates création corrigées 2 si 0 J.O.]])</f>
        <v>42520.375</v>
      </c>
      <c r="L31" s="9">
        <f>NETWORKDAYS(Tableau1[[#This Row],[Dates création corrigées 3 si 0 J.O.]],Tableau1[[#This Row],[Dates création corrigées 3 si 0 J.O.]])</f>
        <v>1</v>
      </c>
      <c r="M31" s="7"/>
      <c r="N31" s="7"/>
    </row>
    <row r="32" spans="1:14" customFormat="1" x14ac:dyDescent="0.25">
      <c r="A32" s="2">
        <v>26</v>
      </c>
      <c r="B32" s="2" t="s">
        <v>5</v>
      </c>
      <c r="C32" s="3">
        <v>42518.407939814817</v>
      </c>
      <c r="D32" s="2" t="s">
        <v>13</v>
      </c>
      <c r="E32" s="3">
        <v>42518.404502314814</v>
      </c>
      <c r="F32" s="6">
        <f>Tableau1[[#This Row],[Date création]]-INT(Tableau1[[#This Row],[Date création]])</f>
        <v>0.40450231481372612</v>
      </c>
      <c r="G32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32" s="7">
        <f>NETWORKDAYS(Tableau1[[#This Row],[Dates création corrigées 1]],Tableau1[[#This Row],[Dates création corrigées 1]])</f>
        <v>0</v>
      </c>
      <c r="I32" s="8">
        <f>IF(Tableau1[[#This Row],[J.Ouvré?]]=0,Tableau1[[#This Row],[Dates création corrigées 1]]+1,Tableau1[[#This Row],[Dates création corrigées 1]])</f>
        <v>42519.375</v>
      </c>
      <c r="J32" s="7">
        <f>NETWORKDAYS(Tableau1[[#This Row],[Dates création corrigées 2 si 0 J.O.]],Tableau1[[#This Row],[Dates création corrigées 2 si 0 J.O.]])</f>
        <v>0</v>
      </c>
      <c r="K32" s="8">
        <f>IF(Tableau1[[#This Row],[J.Ouvré?2]]=0,Tableau1[[#This Row],[Dates création corrigées 2 si 0 J.O.]]+1,Tableau1[[#This Row],[Dates création corrigées 2 si 0 J.O.]])</f>
        <v>42520.375</v>
      </c>
      <c r="L32" s="9">
        <f>NETWORKDAYS(Tableau1[[#This Row],[Dates création corrigées 3 si 0 J.O.]],Tableau1[[#This Row],[Dates création corrigées 3 si 0 J.O.]])</f>
        <v>1</v>
      </c>
      <c r="M32" s="7"/>
      <c r="N32" s="7"/>
    </row>
    <row r="33" spans="1:14" customFormat="1" x14ac:dyDescent="0.25">
      <c r="A33" s="2">
        <v>27</v>
      </c>
      <c r="B33" s="2" t="s">
        <v>5</v>
      </c>
      <c r="C33" s="3">
        <v>42520.897962962961</v>
      </c>
      <c r="D33" s="2" t="s">
        <v>15</v>
      </c>
      <c r="E33" s="3">
        <v>42518.418078703704</v>
      </c>
      <c r="F33" s="6">
        <f>Tableau1[[#This Row],[Date création]]-INT(Tableau1[[#This Row],[Date création]])</f>
        <v>0.41807870370394085</v>
      </c>
      <c r="G33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33" s="7">
        <f>NETWORKDAYS(Tableau1[[#This Row],[Dates création corrigées 1]],Tableau1[[#This Row],[Dates création corrigées 1]])</f>
        <v>0</v>
      </c>
      <c r="I33" s="8">
        <f>IF(Tableau1[[#This Row],[J.Ouvré?]]=0,Tableau1[[#This Row],[Dates création corrigées 1]]+1,Tableau1[[#This Row],[Dates création corrigées 1]])</f>
        <v>42519.375</v>
      </c>
      <c r="J33" s="7">
        <f>NETWORKDAYS(Tableau1[[#This Row],[Dates création corrigées 2 si 0 J.O.]],Tableau1[[#This Row],[Dates création corrigées 2 si 0 J.O.]])</f>
        <v>0</v>
      </c>
      <c r="K33" s="8">
        <f>IF(Tableau1[[#This Row],[J.Ouvré?2]]=0,Tableau1[[#This Row],[Dates création corrigées 2 si 0 J.O.]]+1,Tableau1[[#This Row],[Dates création corrigées 2 si 0 J.O.]])</f>
        <v>42520.375</v>
      </c>
      <c r="L33" s="9">
        <f>NETWORKDAYS(Tableau1[[#This Row],[Dates création corrigées 3 si 0 J.O.]],Tableau1[[#This Row],[Dates création corrigées 3 si 0 J.O.]])</f>
        <v>1</v>
      </c>
      <c r="M33" s="7"/>
      <c r="N33" s="7"/>
    </row>
    <row r="34" spans="1:14" customFormat="1" x14ac:dyDescent="0.25">
      <c r="A34" s="2">
        <v>28</v>
      </c>
      <c r="B34" s="2" t="s">
        <v>5</v>
      </c>
      <c r="C34" s="3">
        <v>42518.423263888886</v>
      </c>
      <c r="D34" s="2" t="s">
        <v>13</v>
      </c>
      <c r="E34" s="3">
        <v>42518.422013888892</v>
      </c>
      <c r="F34" s="6">
        <f>Tableau1[[#This Row],[Date création]]-INT(Tableau1[[#This Row],[Date création]])</f>
        <v>0.422013888892252</v>
      </c>
      <c r="G34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34" s="7">
        <f>NETWORKDAYS(Tableau1[[#This Row],[Dates création corrigées 1]],Tableau1[[#This Row],[Dates création corrigées 1]])</f>
        <v>0</v>
      </c>
      <c r="I34" s="8">
        <f>IF(Tableau1[[#This Row],[J.Ouvré?]]=0,Tableau1[[#This Row],[Dates création corrigées 1]]+1,Tableau1[[#This Row],[Dates création corrigées 1]])</f>
        <v>42519.375</v>
      </c>
      <c r="J34" s="7">
        <f>NETWORKDAYS(Tableau1[[#This Row],[Dates création corrigées 2 si 0 J.O.]],Tableau1[[#This Row],[Dates création corrigées 2 si 0 J.O.]])</f>
        <v>0</v>
      </c>
      <c r="K34" s="8">
        <f>IF(Tableau1[[#This Row],[J.Ouvré?2]]=0,Tableau1[[#This Row],[Dates création corrigées 2 si 0 J.O.]]+1,Tableau1[[#This Row],[Dates création corrigées 2 si 0 J.O.]])</f>
        <v>42520.375</v>
      </c>
      <c r="L34" s="9">
        <f>NETWORKDAYS(Tableau1[[#This Row],[Dates création corrigées 3 si 0 J.O.]],Tableau1[[#This Row],[Dates création corrigées 3 si 0 J.O.]])</f>
        <v>1</v>
      </c>
      <c r="M34" s="7"/>
      <c r="N34" s="7"/>
    </row>
    <row r="35" spans="1:14" customFormat="1" x14ac:dyDescent="0.25">
      <c r="A35" s="2">
        <v>29</v>
      </c>
      <c r="B35" s="2" t="s">
        <v>5</v>
      </c>
      <c r="C35" s="3">
        <v>42520.495717592596</v>
      </c>
      <c r="D35" s="2" t="s">
        <v>14</v>
      </c>
      <c r="E35" s="3">
        <v>42518.460740740738</v>
      </c>
      <c r="F35" s="6">
        <f>Tableau1[[#This Row],[Date création]]-INT(Tableau1[[#This Row],[Date création]])</f>
        <v>0.46074074073840166</v>
      </c>
      <c r="G35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35" s="7">
        <f>NETWORKDAYS(Tableau1[[#This Row],[Dates création corrigées 1]],Tableau1[[#This Row],[Dates création corrigées 1]])</f>
        <v>0</v>
      </c>
      <c r="I35" s="8">
        <f>IF(Tableau1[[#This Row],[J.Ouvré?]]=0,Tableau1[[#This Row],[Dates création corrigées 1]]+1,Tableau1[[#This Row],[Dates création corrigées 1]])</f>
        <v>42519.375</v>
      </c>
      <c r="J35" s="7">
        <f>NETWORKDAYS(Tableau1[[#This Row],[Dates création corrigées 2 si 0 J.O.]],Tableau1[[#This Row],[Dates création corrigées 2 si 0 J.O.]])</f>
        <v>0</v>
      </c>
      <c r="K35" s="8">
        <f>IF(Tableau1[[#This Row],[J.Ouvré?2]]=0,Tableau1[[#This Row],[Dates création corrigées 2 si 0 J.O.]]+1,Tableau1[[#This Row],[Dates création corrigées 2 si 0 J.O.]])</f>
        <v>42520.375</v>
      </c>
      <c r="L35" s="9">
        <f>NETWORKDAYS(Tableau1[[#This Row],[Dates création corrigées 3 si 0 J.O.]],Tableau1[[#This Row],[Dates création corrigées 3 si 0 J.O.]])</f>
        <v>1</v>
      </c>
      <c r="M35" s="7"/>
      <c r="N35" s="7"/>
    </row>
    <row r="36" spans="1:14" customFormat="1" x14ac:dyDescent="0.25">
      <c r="A36" s="2">
        <v>30</v>
      </c>
      <c r="B36" s="2" t="s">
        <v>5</v>
      </c>
      <c r="C36" s="3">
        <v>42518.509895833333</v>
      </c>
      <c r="D36" s="2" t="s">
        <v>13</v>
      </c>
      <c r="E36" s="3">
        <v>42518.508437500001</v>
      </c>
      <c r="F36" s="6">
        <f>Tableau1[[#This Row],[Date création]]-INT(Tableau1[[#This Row],[Date création]])</f>
        <v>0.50843750000058208</v>
      </c>
      <c r="G36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36" s="7">
        <f>NETWORKDAYS(Tableau1[[#This Row],[Dates création corrigées 1]],Tableau1[[#This Row],[Dates création corrigées 1]])</f>
        <v>0</v>
      </c>
      <c r="I36" s="8">
        <f>IF(Tableau1[[#This Row],[J.Ouvré?]]=0,Tableau1[[#This Row],[Dates création corrigées 1]]+1,Tableau1[[#This Row],[Dates création corrigées 1]])</f>
        <v>42519.375</v>
      </c>
      <c r="J36" s="7">
        <f>NETWORKDAYS(Tableau1[[#This Row],[Dates création corrigées 2 si 0 J.O.]],Tableau1[[#This Row],[Dates création corrigées 2 si 0 J.O.]])</f>
        <v>0</v>
      </c>
      <c r="K36" s="8">
        <f>IF(Tableau1[[#This Row],[J.Ouvré?2]]=0,Tableau1[[#This Row],[Dates création corrigées 2 si 0 J.O.]]+1,Tableau1[[#This Row],[Dates création corrigées 2 si 0 J.O.]])</f>
        <v>42520.375</v>
      </c>
      <c r="L36" s="9">
        <f>NETWORKDAYS(Tableau1[[#This Row],[Dates création corrigées 3 si 0 J.O.]],Tableau1[[#This Row],[Dates création corrigées 3 si 0 J.O.]])</f>
        <v>1</v>
      </c>
      <c r="M36" s="7"/>
      <c r="N36" s="7"/>
    </row>
    <row r="37" spans="1:14" customFormat="1" x14ac:dyDescent="0.25">
      <c r="A37" s="2">
        <v>31</v>
      </c>
      <c r="B37" s="2" t="s">
        <v>5</v>
      </c>
      <c r="C37" s="3">
        <v>42520.561539351853</v>
      </c>
      <c r="D37" s="2" t="s">
        <v>14</v>
      </c>
      <c r="E37" s="3">
        <v>42518.512337962966</v>
      </c>
      <c r="F37" s="6">
        <f>Tableau1[[#This Row],[Date création]]-INT(Tableau1[[#This Row],[Date création]])</f>
        <v>0.51233796296583023</v>
      </c>
      <c r="G37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37" s="7">
        <f>NETWORKDAYS(Tableau1[[#This Row],[Dates création corrigées 1]],Tableau1[[#This Row],[Dates création corrigées 1]])</f>
        <v>0</v>
      </c>
      <c r="I37" s="8">
        <f>IF(Tableau1[[#This Row],[J.Ouvré?]]=0,Tableau1[[#This Row],[Dates création corrigées 1]]+1,Tableau1[[#This Row],[Dates création corrigées 1]])</f>
        <v>42519.375</v>
      </c>
      <c r="J37" s="7">
        <f>NETWORKDAYS(Tableau1[[#This Row],[Dates création corrigées 2 si 0 J.O.]],Tableau1[[#This Row],[Dates création corrigées 2 si 0 J.O.]])</f>
        <v>0</v>
      </c>
      <c r="K37" s="8">
        <f>IF(Tableau1[[#This Row],[J.Ouvré?2]]=0,Tableau1[[#This Row],[Dates création corrigées 2 si 0 J.O.]]+1,Tableau1[[#This Row],[Dates création corrigées 2 si 0 J.O.]])</f>
        <v>42520.375</v>
      </c>
      <c r="L37" s="9">
        <f>NETWORKDAYS(Tableau1[[#This Row],[Dates création corrigées 3 si 0 J.O.]],Tableau1[[#This Row],[Dates création corrigées 3 si 0 J.O.]])</f>
        <v>1</v>
      </c>
      <c r="M37" s="7"/>
      <c r="N37" s="7"/>
    </row>
    <row r="38" spans="1:14" customFormat="1" x14ac:dyDescent="0.25">
      <c r="A38" s="2">
        <v>32</v>
      </c>
      <c r="B38" s="2" t="s">
        <v>5</v>
      </c>
      <c r="C38" s="3">
        <v>42518.690046296295</v>
      </c>
      <c r="D38" s="2" t="s">
        <v>13</v>
      </c>
      <c r="E38" s="3">
        <v>42518.686574074076</v>
      </c>
      <c r="F38" s="6">
        <f>Tableau1[[#This Row],[Date création]]-INT(Tableau1[[#This Row],[Date création]])</f>
        <v>0.68657407407590654</v>
      </c>
      <c r="G38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38" s="7">
        <f>NETWORKDAYS(Tableau1[[#This Row],[Dates création corrigées 1]],Tableau1[[#This Row],[Dates création corrigées 1]])</f>
        <v>0</v>
      </c>
      <c r="I38" s="8">
        <f>IF(Tableau1[[#This Row],[J.Ouvré?]]=0,Tableau1[[#This Row],[Dates création corrigées 1]]+1,Tableau1[[#This Row],[Dates création corrigées 1]])</f>
        <v>42519.375</v>
      </c>
      <c r="J38" s="7">
        <f>NETWORKDAYS(Tableau1[[#This Row],[Dates création corrigées 2 si 0 J.O.]],Tableau1[[#This Row],[Dates création corrigées 2 si 0 J.O.]])</f>
        <v>0</v>
      </c>
      <c r="K38" s="8">
        <f>IF(Tableau1[[#This Row],[J.Ouvré?2]]=0,Tableau1[[#This Row],[Dates création corrigées 2 si 0 J.O.]]+1,Tableau1[[#This Row],[Dates création corrigées 2 si 0 J.O.]])</f>
        <v>42520.375</v>
      </c>
      <c r="L38" s="9">
        <f>NETWORKDAYS(Tableau1[[#This Row],[Dates création corrigées 3 si 0 J.O.]],Tableau1[[#This Row],[Dates création corrigées 3 si 0 J.O.]])</f>
        <v>1</v>
      </c>
      <c r="M38" s="7"/>
      <c r="N38" s="7"/>
    </row>
    <row r="39" spans="1:14" customFormat="1" x14ac:dyDescent="0.25">
      <c r="A39" s="2">
        <v>33</v>
      </c>
      <c r="B39" s="2" t="s">
        <v>5</v>
      </c>
      <c r="C39" s="3">
        <v>42518.708124999997</v>
      </c>
      <c r="D39" s="2" t="s">
        <v>13</v>
      </c>
      <c r="E39" s="3">
        <v>42518.695347222223</v>
      </c>
      <c r="F39" s="6">
        <f>Tableau1[[#This Row],[Date création]]-INT(Tableau1[[#This Row],[Date création]])</f>
        <v>0.695347222223063</v>
      </c>
      <c r="G39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42518.375</v>
      </c>
      <c r="H39" s="7">
        <f>NETWORKDAYS(Tableau1[[#This Row],[Dates création corrigées 1]],Tableau1[[#This Row],[Dates création corrigées 1]])</f>
        <v>0</v>
      </c>
      <c r="I39" s="8">
        <f>IF(Tableau1[[#This Row],[J.Ouvré?]]=0,Tableau1[[#This Row],[Dates création corrigées 1]]+1,Tableau1[[#This Row],[Dates création corrigées 1]])</f>
        <v>42519.375</v>
      </c>
      <c r="J39" s="7">
        <f>NETWORKDAYS(Tableau1[[#This Row],[Dates création corrigées 2 si 0 J.O.]],Tableau1[[#This Row],[Dates création corrigées 2 si 0 J.O.]])</f>
        <v>0</v>
      </c>
      <c r="K39" s="8">
        <f>IF(Tableau1[[#This Row],[J.Ouvré?2]]=0,Tableau1[[#This Row],[Dates création corrigées 2 si 0 J.O.]]+1,Tableau1[[#This Row],[Dates création corrigées 2 si 0 J.O.]])</f>
        <v>42520.375</v>
      </c>
      <c r="L39" s="9">
        <f>NETWORKDAYS(Tableau1[[#This Row],[Dates création corrigées 3 si 0 J.O.]],Tableau1[[#This Row],[Dates création corrigées 3 si 0 J.O.]])</f>
        <v>1</v>
      </c>
      <c r="M39" s="7"/>
      <c r="N39" s="7"/>
    </row>
    <row r="40" spans="1:14" customFormat="1" x14ac:dyDescent="0.25">
      <c r="A40" s="2">
        <v>34</v>
      </c>
      <c r="B40" s="2" t="s">
        <v>5</v>
      </c>
      <c r="C40" s="3">
        <v>42520.56832175926</v>
      </c>
      <c r="D40" s="2" t="s">
        <v>14</v>
      </c>
      <c r="E40" s="3">
        <v>42518.709386574075</v>
      </c>
      <c r="F40" s="6">
        <f>Tableau1[[#This Row],[Date création]]-INT(Tableau1[[#This Row],[Date création]])</f>
        <v>0.70938657407532446</v>
      </c>
      <c r="G40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40" s="7">
        <f>NETWORKDAYS(Tableau1[[#This Row],[Dates création corrigées 1]],Tableau1[[#This Row],[Dates création corrigées 1]])</f>
        <v>0</v>
      </c>
      <c r="I40" s="8">
        <f>IF(Tableau1[[#This Row],[J.Ouvré?]]=0,Tableau1[[#This Row],[Dates création corrigées 1]]+1,Tableau1[[#This Row],[Dates création corrigées 1]])</f>
        <v>42520.375</v>
      </c>
      <c r="J40" s="7">
        <f>NETWORKDAYS(Tableau1[[#This Row],[Dates création corrigées 2 si 0 J.O.]],Tableau1[[#This Row],[Dates création corrigées 2 si 0 J.O.]])</f>
        <v>1</v>
      </c>
      <c r="K40" s="8">
        <f>IF(Tableau1[[#This Row],[J.Ouvré?2]]=0,Tableau1[[#This Row],[Dates création corrigées 2 si 0 J.O.]]+1,Tableau1[[#This Row],[Dates création corrigées 2 si 0 J.O.]])</f>
        <v>42520.375</v>
      </c>
      <c r="L40" s="9">
        <f>NETWORKDAYS(Tableau1[[#This Row],[Dates création corrigées 3 si 0 J.O.]],Tableau1[[#This Row],[Dates création corrigées 3 si 0 J.O.]])</f>
        <v>1</v>
      </c>
      <c r="M40" s="7"/>
      <c r="N40" s="7"/>
    </row>
    <row r="41" spans="1:14" customFormat="1" x14ac:dyDescent="0.25">
      <c r="A41" s="2">
        <v>35</v>
      </c>
      <c r="B41" s="2" t="s">
        <v>5</v>
      </c>
      <c r="C41" s="3">
        <v>42520.593958333331</v>
      </c>
      <c r="D41" s="2" t="s">
        <v>14</v>
      </c>
      <c r="E41" s="3">
        <v>42518.74046296296</v>
      </c>
      <c r="F41" s="6">
        <f>Tableau1[[#This Row],[Date création]]-INT(Tableau1[[#This Row],[Date création]])</f>
        <v>0.74046296296000946</v>
      </c>
      <c r="G41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41" s="7">
        <f>NETWORKDAYS(Tableau1[[#This Row],[Dates création corrigées 1]],Tableau1[[#This Row],[Dates création corrigées 1]])</f>
        <v>0</v>
      </c>
      <c r="I41" s="8">
        <f>IF(Tableau1[[#This Row],[J.Ouvré?]]=0,Tableau1[[#This Row],[Dates création corrigées 1]]+1,Tableau1[[#This Row],[Dates création corrigées 1]])</f>
        <v>42520.375</v>
      </c>
      <c r="J41" s="7">
        <f>NETWORKDAYS(Tableau1[[#This Row],[Dates création corrigées 2 si 0 J.O.]],Tableau1[[#This Row],[Dates création corrigées 2 si 0 J.O.]])</f>
        <v>1</v>
      </c>
      <c r="K41" s="8">
        <f>IF(Tableau1[[#This Row],[J.Ouvré?2]]=0,Tableau1[[#This Row],[Dates création corrigées 2 si 0 J.O.]]+1,Tableau1[[#This Row],[Dates création corrigées 2 si 0 J.O.]])</f>
        <v>42520.375</v>
      </c>
      <c r="L41" s="9">
        <f>NETWORKDAYS(Tableau1[[#This Row],[Dates création corrigées 3 si 0 J.O.]],Tableau1[[#This Row],[Dates création corrigées 3 si 0 J.O.]])</f>
        <v>1</v>
      </c>
      <c r="M41" s="7"/>
      <c r="N41" s="7"/>
    </row>
    <row r="42" spans="1:14" customFormat="1" x14ac:dyDescent="0.25">
      <c r="A42" s="2">
        <v>36</v>
      </c>
      <c r="B42" s="2" t="s">
        <v>5</v>
      </c>
      <c r="C42" s="3">
        <v>42518.81050925926</v>
      </c>
      <c r="D42" s="2" t="s">
        <v>13</v>
      </c>
      <c r="E42" s="3">
        <v>42518.803807870368</v>
      </c>
      <c r="F42" s="6">
        <f>Tableau1[[#This Row],[Date création]]-INT(Tableau1[[#This Row],[Date création]])</f>
        <v>0.80380787036847323</v>
      </c>
      <c r="G42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42" s="7">
        <f>NETWORKDAYS(Tableau1[[#This Row],[Dates création corrigées 1]],Tableau1[[#This Row],[Dates création corrigées 1]])</f>
        <v>0</v>
      </c>
      <c r="I42" s="8">
        <f>IF(Tableau1[[#This Row],[J.Ouvré?]]=0,Tableau1[[#This Row],[Dates création corrigées 1]]+1,Tableau1[[#This Row],[Dates création corrigées 1]])</f>
        <v>42520.375</v>
      </c>
      <c r="J42" s="7">
        <f>NETWORKDAYS(Tableau1[[#This Row],[Dates création corrigées 2 si 0 J.O.]],Tableau1[[#This Row],[Dates création corrigées 2 si 0 J.O.]])</f>
        <v>1</v>
      </c>
      <c r="K42" s="8">
        <f>IF(Tableau1[[#This Row],[J.Ouvré?2]]=0,Tableau1[[#This Row],[Dates création corrigées 2 si 0 J.O.]]+1,Tableau1[[#This Row],[Dates création corrigées 2 si 0 J.O.]])</f>
        <v>42520.375</v>
      </c>
      <c r="L42" s="9">
        <f>NETWORKDAYS(Tableau1[[#This Row],[Dates création corrigées 3 si 0 J.O.]],Tableau1[[#This Row],[Dates création corrigées 3 si 0 J.O.]])</f>
        <v>1</v>
      </c>
      <c r="M42" s="7"/>
      <c r="N42" s="7"/>
    </row>
    <row r="43" spans="1:14" customFormat="1" x14ac:dyDescent="0.25">
      <c r="A43" s="2">
        <v>37</v>
      </c>
      <c r="B43" s="2" t="s">
        <v>5</v>
      </c>
      <c r="C43" s="3">
        <v>42520.50271990741</v>
      </c>
      <c r="D43" s="2" t="s">
        <v>14</v>
      </c>
      <c r="E43" s="3">
        <v>42518.817986111113</v>
      </c>
      <c r="F43" s="6">
        <f>Tableau1[[#This Row],[Date création]]-INT(Tableau1[[#This Row],[Date création]])</f>
        <v>0.81798611111298669</v>
      </c>
      <c r="G43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43" s="7">
        <f>NETWORKDAYS(Tableau1[[#This Row],[Dates création corrigées 1]],Tableau1[[#This Row],[Dates création corrigées 1]])</f>
        <v>0</v>
      </c>
      <c r="I43" s="8">
        <f>IF(Tableau1[[#This Row],[J.Ouvré?]]=0,Tableau1[[#This Row],[Dates création corrigées 1]]+1,Tableau1[[#This Row],[Dates création corrigées 1]])</f>
        <v>42520.375</v>
      </c>
      <c r="J43" s="7">
        <f>NETWORKDAYS(Tableau1[[#This Row],[Dates création corrigées 2 si 0 J.O.]],Tableau1[[#This Row],[Dates création corrigées 2 si 0 J.O.]])</f>
        <v>1</v>
      </c>
      <c r="K43" s="8">
        <f>IF(Tableau1[[#This Row],[J.Ouvré?2]]=0,Tableau1[[#This Row],[Dates création corrigées 2 si 0 J.O.]]+1,Tableau1[[#This Row],[Dates création corrigées 2 si 0 J.O.]])</f>
        <v>42520.375</v>
      </c>
      <c r="L43" s="9">
        <f>NETWORKDAYS(Tableau1[[#This Row],[Dates création corrigées 3 si 0 J.O.]],Tableau1[[#This Row],[Dates création corrigées 3 si 0 J.O.]])</f>
        <v>1</v>
      </c>
      <c r="M43" s="7"/>
      <c r="N43" s="7"/>
    </row>
    <row r="44" spans="1:14" customFormat="1" x14ac:dyDescent="0.25">
      <c r="A44" s="2">
        <v>38</v>
      </c>
      <c r="B44" s="2" t="s">
        <v>5</v>
      </c>
      <c r="C44" s="3">
        <v>42520.575185185182</v>
      </c>
      <c r="D44" s="2" t="s">
        <v>14</v>
      </c>
      <c r="E44" s="3">
        <v>42518.83803240741</v>
      </c>
      <c r="F44" s="6">
        <f>Tableau1[[#This Row],[Date création]]-INT(Tableau1[[#This Row],[Date création]])</f>
        <v>0.83803240740962792</v>
      </c>
      <c r="G44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44" s="7">
        <f>NETWORKDAYS(Tableau1[[#This Row],[Dates création corrigées 1]],Tableau1[[#This Row],[Dates création corrigées 1]])</f>
        <v>0</v>
      </c>
      <c r="I44" s="8">
        <f>IF(Tableau1[[#This Row],[J.Ouvré?]]=0,Tableau1[[#This Row],[Dates création corrigées 1]]+1,Tableau1[[#This Row],[Dates création corrigées 1]])</f>
        <v>42520.375</v>
      </c>
      <c r="J44" s="7">
        <f>NETWORKDAYS(Tableau1[[#This Row],[Dates création corrigées 2 si 0 J.O.]],Tableau1[[#This Row],[Dates création corrigées 2 si 0 J.O.]])</f>
        <v>1</v>
      </c>
      <c r="K44" s="8">
        <f>IF(Tableau1[[#This Row],[J.Ouvré?2]]=0,Tableau1[[#This Row],[Dates création corrigées 2 si 0 J.O.]]+1,Tableau1[[#This Row],[Dates création corrigées 2 si 0 J.O.]])</f>
        <v>42520.375</v>
      </c>
      <c r="L44" s="9">
        <f>NETWORKDAYS(Tableau1[[#This Row],[Dates création corrigées 3 si 0 J.O.]],Tableau1[[#This Row],[Dates création corrigées 3 si 0 J.O.]])</f>
        <v>1</v>
      </c>
      <c r="M44" s="7"/>
      <c r="N44" s="7"/>
    </row>
    <row r="45" spans="1:14" customFormat="1" x14ac:dyDescent="0.25">
      <c r="A45" s="2">
        <v>39</v>
      </c>
      <c r="B45" s="2" t="s">
        <v>5</v>
      </c>
      <c r="C45" s="3">
        <v>42552.715011574073</v>
      </c>
      <c r="D45" s="2" t="s">
        <v>14</v>
      </c>
      <c r="E45" s="3">
        <v>42518.838356481479</v>
      </c>
      <c r="F45" s="6">
        <f>Tableau1[[#This Row],[Date création]]-INT(Tableau1[[#This Row],[Date création]])</f>
        <v>0.83835648147942265</v>
      </c>
      <c r="G45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45" s="7">
        <f>NETWORKDAYS(Tableau1[[#This Row],[Dates création corrigées 1]],Tableau1[[#This Row],[Dates création corrigées 1]])</f>
        <v>0</v>
      </c>
      <c r="I45" s="8">
        <f>IF(Tableau1[[#This Row],[J.Ouvré?]]=0,Tableau1[[#This Row],[Dates création corrigées 1]]+1,Tableau1[[#This Row],[Dates création corrigées 1]])</f>
        <v>42520.375</v>
      </c>
      <c r="J45" s="7">
        <f>NETWORKDAYS(Tableau1[[#This Row],[Dates création corrigées 2 si 0 J.O.]],Tableau1[[#This Row],[Dates création corrigées 2 si 0 J.O.]])</f>
        <v>1</v>
      </c>
      <c r="K45" s="8">
        <f>IF(Tableau1[[#This Row],[J.Ouvré?2]]=0,Tableau1[[#This Row],[Dates création corrigées 2 si 0 J.O.]]+1,Tableau1[[#This Row],[Dates création corrigées 2 si 0 J.O.]])</f>
        <v>42520.375</v>
      </c>
      <c r="L45" s="9">
        <f>NETWORKDAYS(Tableau1[[#This Row],[Dates création corrigées 3 si 0 J.O.]],Tableau1[[#This Row],[Dates création corrigées 3 si 0 J.O.]])</f>
        <v>1</v>
      </c>
      <c r="M45" s="7"/>
      <c r="N45" s="7"/>
    </row>
    <row r="46" spans="1:14" customFormat="1" x14ac:dyDescent="0.25">
      <c r="A46" s="2">
        <v>40</v>
      </c>
      <c r="B46" s="2" t="s">
        <v>5</v>
      </c>
      <c r="C46" s="3">
        <v>42520.467407407406</v>
      </c>
      <c r="D46" s="2" t="s">
        <v>14</v>
      </c>
      <c r="E46" s="3">
        <v>42519.464131944442</v>
      </c>
      <c r="F46" s="6">
        <f>Tableau1[[#This Row],[Date création]]-INT(Tableau1[[#This Row],[Date création]])</f>
        <v>0.46413194444176042</v>
      </c>
      <c r="G46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46" s="7">
        <f>NETWORKDAYS(Tableau1[[#This Row],[Dates création corrigées 1]],Tableau1[[#This Row],[Dates création corrigées 1]])</f>
        <v>0</v>
      </c>
      <c r="I46" s="8">
        <f>IF(Tableau1[[#This Row],[J.Ouvré?]]=0,Tableau1[[#This Row],[Dates création corrigées 1]]+1,Tableau1[[#This Row],[Dates création corrigées 1]])</f>
        <v>42520.375</v>
      </c>
      <c r="J46" s="7">
        <f>NETWORKDAYS(Tableau1[[#This Row],[Dates création corrigées 2 si 0 J.O.]],Tableau1[[#This Row],[Dates création corrigées 2 si 0 J.O.]])</f>
        <v>1</v>
      </c>
      <c r="K46" s="8">
        <f>IF(Tableau1[[#This Row],[J.Ouvré?2]]=0,Tableau1[[#This Row],[Dates création corrigées 2 si 0 J.O.]]+1,Tableau1[[#This Row],[Dates création corrigées 2 si 0 J.O.]])</f>
        <v>42520.375</v>
      </c>
      <c r="L46" s="9">
        <f>NETWORKDAYS(Tableau1[[#This Row],[Dates création corrigées 3 si 0 J.O.]],Tableau1[[#This Row],[Dates création corrigées 3 si 0 J.O.]])</f>
        <v>1</v>
      </c>
      <c r="M46" s="7"/>
      <c r="N46" s="7"/>
    </row>
    <row r="47" spans="1:14" customFormat="1" x14ac:dyDescent="0.25">
      <c r="A47" s="2">
        <v>41</v>
      </c>
      <c r="B47" s="2" t="s">
        <v>5</v>
      </c>
      <c r="C47" s="3">
        <v>42520.580810185187</v>
      </c>
      <c r="D47" s="2" t="s">
        <v>14</v>
      </c>
      <c r="E47" s="3">
        <v>42519.46597222222</v>
      </c>
      <c r="F47" s="6">
        <f>Tableau1[[#This Row],[Date création]]-INT(Tableau1[[#This Row],[Date création]])</f>
        <v>0.46597222222044365</v>
      </c>
      <c r="G47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47" s="7">
        <f>NETWORKDAYS(Tableau1[[#This Row],[Dates création corrigées 1]],Tableau1[[#This Row],[Dates création corrigées 1]])</f>
        <v>0</v>
      </c>
      <c r="I47" s="8">
        <f>IF(Tableau1[[#This Row],[J.Ouvré?]]=0,Tableau1[[#This Row],[Dates création corrigées 1]]+1,Tableau1[[#This Row],[Dates création corrigées 1]])</f>
        <v>42520.375</v>
      </c>
      <c r="J47" s="7">
        <f>NETWORKDAYS(Tableau1[[#This Row],[Dates création corrigées 2 si 0 J.O.]],Tableau1[[#This Row],[Dates création corrigées 2 si 0 J.O.]])</f>
        <v>1</v>
      </c>
      <c r="K47" s="8">
        <f>IF(Tableau1[[#This Row],[J.Ouvré?2]]=0,Tableau1[[#This Row],[Dates création corrigées 2 si 0 J.O.]]+1,Tableau1[[#This Row],[Dates création corrigées 2 si 0 J.O.]])</f>
        <v>42520.375</v>
      </c>
      <c r="L47" s="9">
        <f>NETWORKDAYS(Tableau1[[#This Row],[Dates création corrigées 3 si 0 J.O.]],Tableau1[[#This Row],[Dates création corrigées 3 si 0 J.O.]])</f>
        <v>1</v>
      </c>
      <c r="M47" s="7"/>
      <c r="N47" s="7"/>
    </row>
    <row r="48" spans="1:14" customFormat="1" x14ac:dyDescent="0.25">
      <c r="A48" s="2">
        <v>42</v>
      </c>
      <c r="B48" s="2" t="s">
        <v>5</v>
      </c>
      <c r="C48" s="3">
        <v>42519.481145833335</v>
      </c>
      <c r="D48" s="2" t="s">
        <v>13</v>
      </c>
      <c r="E48" s="3">
        <v>42519.479004629633</v>
      </c>
      <c r="F48" s="6">
        <f>Tableau1[[#This Row],[Date création]]-INT(Tableau1[[#This Row],[Date création]])</f>
        <v>0.47900462963298196</v>
      </c>
      <c r="G48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48" s="7">
        <f>NETWORKDAYS(Tableau1[[#This Row],[Dates création corrigées 1]],Tableau1[[#This Row],[Dates création corrigées 1]])</f>
        <v>0</v>
      </c>
      <c r="I48" s="8">
        <f>IF(Tableau1[[#This Row],[J.Ouvré?]]=0,Tableau1[[#This Row],[Dates création corrigées 1]]+1,Tableau1[[#This Row],[Dates création corrigées 1]])</f>
        <v>42520.375</v>
      </c>
      <c r="J48" s="7">
        <f>NETWORKDAYS(Tableau1[[#This Row],[Dates création corrigées 2 si 0 J.O.]],Tableau1[[#This Row],[Dates création corrigées 2 si 0 J.O.]])</f>
        <v>1</v>
      </c>
      <c r="K48" s="8">
        <f>IF(Tableau1[[#This Row],[J.Ouvré?2]]=0,Tableau1[[#This Row],[Dates création corrigées 2 si 0 J.O.]]+1,Tableau1[[#This Row],[Dates création corrigées 2 si 0 J.O.]])</f>
        <v>42520.375</v>
      </c>
      <c r="L48" s="9">
        <f>NETWORKDAYS(Tableau1[[#This Row],[Dates création corrigées 3 si 0 J.O.]],Tableau1[[#This Row],[Dates création corrigées 3 si 0 J.O.]])</f>
        <v>1</v>
      </c>
      <c r="M48" s="7"/>
      <c r="N48" s="7"/>
    </row>
    <row r="49" spans="1:14" customFormat="1" x14ac:dyDescent="0.25">
      <c r="A49" s="2">
        <v>43</v>
      </c>
      <c r="B49" s="2" t="s">
        <v>5</v>
      </c>
      <c r="C49" s="3">
        <v>42519.486828703702</v>
      </c>
      <c r="D49" s="2" t="s">
        <v>13</v>
      </c>
      <c r="E49" s="3">
        <v>42519.4843287037</v>
      </c>
      <c r="F49" s="6">
        <f>Tableau1[[#This Row],[Date création]]-INT(Tableau1[[#This Row],[Date création]])</f>
        <v>0.48432870370015735</v>
      </c>
      <c r="G49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49" s="7">
        <f>NETWORKDAYS(Tableau1[[#This Row],[Dates création corrigées 1]],Tableau1[[#This Row],[Dates création corrigées 1]])</f>
        <v>0</v>
      </c>
      <c r="I49" s="8">
        <f>IF(Tableau1[[#This Row],[J.Ouvré?]]=0,Tableau1[[#This Row],[Dates création corrigées 1]]+1,Tableau1[[#This Row],[Dates création corrigées 1]])</f>
        <v>42520.375</v>
      </c>
      <c r="J49" s="7">
        <f>NETWORKDAYS(Tableau1[[#This Row],[Dates création corrigées 2 si 0 J.O.]],Tableau1[[#This Row],[Dates création corrigées 2 si 0 J.O.]])</f>
        <v>1</v>
      </c>
      <c r="K49" s="8">
        <f>IF(Tableau1[[#This Row],[J.Ouvré?2]]=0,Tableau1[[#This Row],[Dates création corrigées 2 si 0 J.O.]]+1,Tableau1[[#This Row],[Dates création corrigées 2 si 0 J.O.]])</f>
        <v>42520.375</v>
      </c>
      <c r="L49" s="9">
        <f>NETWORKDAYS(Tableau1[[#This Row],[Dates création corrigées 3 si 0 J.O.]],Tableau1[[#This Row],[Dates création corrigées 3 si 0 J.O.]])</f>
        <v>1</v>
      </c>
      <c r="M49" s="7"/>
      <c r="N49" s="7"/>
    </row>
    <row r="50" spans="1:14" customFormat="1" x14ac:dyDescent="0.25">
      <c r="A50" s="2">
        <v>44</v>
      </c>
      <c r="B50" s="2" t="s">
        <v>5</v>
      </c>
      <c r="C50" s="3">
        <v>42520.897928240738</v>
      </c>
      <c r="D50" s="2" t="s">
        <v>15</v>
      </c>
      <c r="E50" s="3">
        <v>42519.496550925927</v>
      </c>
      <c r="F50" s="6">
        <f>Tableau1[[#This Row],[Date création]]-INT(Tableau1[[#This Row],[Date création]])</f>
        <v>0.49655092592729488</v>
      </c>
      <c r="G50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50" s="7">
        <f>NETWORKDAYS(Tableau1[[#This Row],[Dates création corrigées 1]],Tableau1[[#This Row],[Dates création corrigées 1]])</f>
        <v>0</v>
      </c>
      <c r="I50" s="8">
        <f>IF(Tableau1[[#This Row],[J.Ouvré?]]=0,Tableau1[[#This Row],[Dates création corrigées 1]]+1,Tableau1[[#This Row],[Dates création corrigées 1]])</f>
        <v>42520.375</v>
      </c>
      <c r="J50" s="7">
        <f>NETWORKDAYS(Tableau1[[#This Row],[Dates création corrigées 2 si 0 J.O.]],Tableau1[[#This Row],[Dates création corrigées 2 si 0 J.O.]])</f>
        <v>1</v>
      </c>
      <c r="K50" s="8">
        <f>IF(Tableau1[[#This Row],[J.Ouvré?2]]=0,Tableau1[[#This Row],[Dates création corrigées 2 si 0 J.O.]]+1,Tableau1[[#This Row],[Dates création corrigées 2 si 0 J.O.]])</f>
        <v>42520.375</v>
      </c>
      <c r="L50" s="9">
        <f>NETWORKDAYS(Tableau1[[#This Row],[Dates création corrigées 3 si 0 J.O.]],Tableau1[[#This Row],[Dates création corrigées 3 si 0 J.O.]])</f>
        <v>1</v>
      </c>
      <c r="M50" s="7"/>
      <c r="N50" s="7"/>
    </row>
    <row r="51" spans="1:14" customFormat="1" x14ac:dyDescent="0.25">
      <c r="A51" s="2">
        <v>45</v>
      </c>
      <c r="B51" s="2" t="s">
        <v>5</v>
      </c>
      <c r="C51" s="3">
        <v>42520.897881944446</v>
      </c>
      <c r="D51" s="2" t="s">
        <v>15</v>
      </c>
      <c r="E51" s="3">
        <v>42519.604513888888</v>
      </c>
      <c r="F51" s="6">
        <f>Tableau1[[#This Row],[Date création]]-INT(Tableau1[[#This Row],[Date création]])</f>
        <v>0.60451388888759539</v>
      </c>
      <c r="G51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51" s="7">
        <f>NETWORKDAYS(Tableau1[[#This Row],[Dates création corrigées 1]],Tableau1[[#This Row],[Dates création corrigées 1]])</f>
        <v>0</v>
      </c>
      <c r="I51" s="8">
        <f>IF(Tableau1[[#This Row],[J.Ouvré?]]=0,Tableau1[[#This Row],[Dates création corrigées 1]]+1,Tableau1[[#This Row],[Dates création corrigées 1]])</f>
        <v>42520.375</v>
      </c>
      <c r="J51" s="7">
        <f>NETWORKDAYS(Tableau1[[#This Row],[Dates création corrigées 2 si 0 J.O.]],Tableau1[[#This Row],[Dates création corrigées 2 si 0 J.O.]])</f>
        <v>1</v>
      </c>
      <c r="K51" s="8">
        <f>IF(Tableau1[[#This Row],[J.Ouvré?2]]=0,Tableau1[[#This Row],[Dates création corrigées 2 si 0 J.O.]]+1,Tableau1[[#This Row],[Dates création corrigées 2 si 0 J.O.]])</f>
        <v>42520.375</v>
      </c>
      <c r="L51" s="9">
        <f>NETWORKDAYS(Tableau1[[#This Row],[Dates création corrigées 3 si 0 J.O.]],Tableau1[[#This Row],[Dates création corrigées 3 si 0 J.O.]])</f>
        <v>1</v>
      </c>
      <c r="M51" s="7"/>
      <c r="N51" s="7"/>
    </row>
    <row r="52" spans="1:14" customFormat="1" x14ac:dyDescent="0.25">
      <c r="A52" s="2">
        <v>46</v>
      </c>
      <c r="B52" s="2" t="s">
        <v>5</v>
      </c>
      <c r="C52" s="3">
        <v>42520.601284722223</v>
      </c>
      <c r="D52" s="2" t="s">
        <v>14</v>
      </c>
      <c r="E52" s="3">
        <v>42519.69327546296</v>
      </c>
      <c r="F52" s="6">
        <f>Tableau1[[#This Row],[Date création]]-INT(Tableau1[[#This Row],[Date création]])</f>
        <v>0.69327546295971842</v>
      </c>
      <c r="G52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52" s="7">
        <f>NETWORKDAYS(Tableau1[[#This Row],[Dates création corrigées 1]],Tableau1[[#This Row],[Dates création corrigées 1]])</f>
        <v>0</v>
      </c>
      <c r="I52" s="8">
        <f>IF(Tableau1[[#This Row],[J.Ouvré?]]=0,Tableau1[[#This Row],[Dates création corrigées 1]]+1,Tableau1[[#This Row],[Dates création corrigées 1]])</f>
        <v>42520.375</v>
      </c>
      <c r="J52" s="7">
        <f>NETWORKDAYS(Tableau1[[#This Row],[Dates création corrigées 2 si 0 J.O.]],Tableau1[[#This Row],[Dates création corrigées 2 si 0 J.O.]])</f>
        <v>1</v>
      </c>
      <c r="K52" s="8">
        <f>IF(Tableau1[[#This Row],[J.Ouvré?2]]=0,Tableau1[[#This Row],[Dates création corrigées 2 si 0 J.O.]]+1,Tableau1[[#This Row],[Dates création corrigées 2 si 0 J.O.]])</f>
        <v>42520.375</v>
      </c>
      <c r="L52" s="9">
        <f>NETWORKDAYS(Tableau1[[#This Row],[Dates création corrigées 3 si 0 J.O.]],Tableau1[[#This Row],[Dates création corrigées 3 si 0 J.O.]])</f>
        <v>1</v>
      </c>
      <c r="M52" s="7"/>
      <c r="N52" s="7"/>
    </row>
    <row r="53" spans="1:14" customFormat="1" x14ac:dyDescent="0.25">
      <c r="A53" s="2">
        <v>47</v>
      </c>
      <c r="B53" s="2" t="s">
        <v>5</v>
      </c>
      <c r="C53" s="3">
        <v>42519.708437499998</v>
      </c>
      <c r="D53" s="2" t="s">
        <v>13</v>
      </c>
      <c r="E53" s="3">
        <v>42519.706932870373</v>
      </c>
      <c r="F53" s="6">
        <f>Tableau1[[#This Row],[Date création]]-INT(Tableau1[[#This Row],[Date création]])</f>
        <v>0.70693287037283881</v>
      </c>
      <c r="G53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42519.375</v>
      </c>
      <c r="H53" s="7">
        <f>NETWORKDAYS(Tableau1[[#This Row],[Dates création corrigées 1]],Tableau1[[#This Row],[Dates création corrigées 1]])</f>
        <v>0</v>
      </c>
      <c r="I53" s="8">
        <f>IF(Tableau1[[#This Row],[J.Ouvré?]]=0,Tableau1[[#This Row],[Dates création corrigées 1]]+1,Tableau1[[#This Row],[Dates création corrigées 1]])</f>
        <v>42520.375</v>
      </c>
      <c r="J53" s="7">
        <f>NETWORKDAYS(Tableau1[[#This Row],[Dates création corrigées 2 si 0 J.O.]],Tableau1[[#This Row],[Dates création corrigées 2 si 0 J.O.]])</f>
        <v>1</v>
      </c>
      <c r="K53" s="8">
        <f>IF(Tableau1[[#This Row],[J.Ouvré?2]]=0,Tableau1[[#This Row],[Dates création corrigées 2 si 0 J.O.]]+1,Tableau1[[#This Row],[Dates création corrigées 2 si 0 J.O.]])</f>
        <v>42520.375</v>
      </c>
      <c r="L53" s="9">
        <f>NETWORKDAYS(Tableau1[[#This Row],[Dates création corrigées 3 si 0 J.O.]],Tableau1[[#This Row],[Dates création corrigées 3 si 0 J.O.]])</f>
        <v>1</v>
      </c>
      <c r="M53" s="7"/>
      <c r="N53" s="7"/>
    </row>
    <row r="54" spans="1:14" customFormat="1" x14ac:dyDescent="0.25">
      <c r="A54" s="2">
        <v>48</v>
      </c>
      <c r="B54" s="2" t="s">
        <v>5</v>
      </c>
      <c r="C54" s="3">
        <v>42519.718032407407</v>
      </c>
      <c r="D54" s="2" t="s">
        <v>13</v>
      </c>
      <c r="E54" s="3">
        <v>42519.712650462963</v>
      </c>
      <c r="F54" s="6">
        <f>Tableau1[[#This Row],[Date création]]-INT(Tableau1[[#This Row],[Date création]])</f>
        <v>0.71265046296321088</v>
      </c>
      <c r="G54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54" s="7">
        <f>NETWORKDAYS(Tableau1[[#This Row],[Dates création corrigées 1]],Tableau1[[#This Row],[Dates création corrigées 1]])</f>
        <v>1</v>
      </c>
      <c r="I54" s="8">
        <f>IF(Tableau1[[#This Row],[J.Ouvré?]]=0,Tableau1[[#This Row],[Dates création corrigées 1]]+1,Tableau1[[#This Row],[Dates création corrigées 1]])</f>
        <v>42520.375</v>
      </c>
      <c r="J54" s="7">
        <f>NETWORKDAYS(Tableau1[[#This Row],[Dates création corrigées 2 si 0 J.O.]],Tableau1[[#This Row],[Dates création corrigées 2 si 0 J.O.]])</f>
        <v>1</v>
      </c>
      <c r="K54" s="8">
        <f>IF(Tableau1[[#This Row],[J.Ouvré?2]]=0,Tableau1[[#This Row],[Dates création corrigées 2 si 0 J.O.]]+1,Tableau1[[#This Row],[Dates création corrigées 2 si 0 J.O.]])</f>
        <v>42520.375</v>
      </c>
      <c r="L54" s="9">
        <f>NETWORKDAYS(Tableau1[[#This Row],[Dates création corrigées 3 si 0 J.O.]],Tableau1[[#This Row],[Dates création corrigées 3 si 0 J.O.]])</f>
        <v>1</v>
      </c>
      <c r="M54" s="7"/>
      <c r="N54" s="7"/>
    </row>
    <row r="55" spans="1:14" customFormat="1" x14ac:dyDescent="0.25">
      <c r="A55" s="2">
        <v>49</v>
      </c>
      <c r="B55" s="2" t="s">
        <v>5</v>
      </c>
      <c r="C55" s="3">
        <v>42520.432534722226</v>
      </c>
      <c r="D55" s="2" t="s">
        <v>14</v>
      </c>
      <c r="E55" s="3">
        <v>42519.720775462964</v>
      </c>
      <c r="F55" s="6">
        <f>Tableau1[[#This Row],[Date création]]-INT(Tableau1[[#This Row],[Date création]])</f>
        <v>0.72077546296350192</v>
      </c>
      <c r="G55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55" s="7">
        <f>NETWORKDAYS(Tableau1[[#This Row],[Dates création corrigées 1]],Tableau1[[#This Row],[Dates création corrigées 1]])</f>
        <v>1</v>
      </c>
      <c r="I55" s="8">
        <f>IF(Tableau1[[#This Row],[J.Ouvré?]]=0,Tableau1[[#This Row],[Dates création corrigées 1]]+1,Tableau1[[#This Row],[Dates création corrigées 1]])</f>
        <v>42520.375</v>
      </c>
      <c r="J55" s="7">
        <f>NETWORKDAYS(Tableau1[[#This Row],[Dates création corrigées 2 si 0 J.O.]],Tableau1[[#This Row],[Dates création corrigées 2 si 0 J.O.]])</f>
        <v>1</v>
      </c>
      <c r="K55" s="8">
        <f>IF(Tableau1[[#This Row],[J.Ouvré?2]]=0,Tableau1[[#This Row],[Dates création corrigées 2 si 0 J.O.]]+1,Tableau1[[#This Row],[Dates création corrigées 2 si 0 J.O.]])</f>
        <v>42520.375</v>
      </c>
      <c r="L55" s="9">
        <f>NETWORKDAYS(Tableau1[[#This Row],[Dates création corrigées 3 si 0 J.O.]],Tableau1[[#This Row],[Dates création corrigées 3 si 0 J.O.]])</f>
        <v>1</v>
      </c>
      <c r="M55" s="7"/>
      <c r="N55" s="7"/>
    </row>
    <row r="56" spans="1:14" customFormat="1" x14ac:dyDescent="0.25">
      <c r="A56" s="2">
        <v>50</v>
      </c>
      <c r="B56" s="2" t="s">
        <v>5</v>
      </c>
      <c r="C56" s="3">
        <v>42520.648946759262</v>
      </c>
      <c r="D56" s="2" t="s">
        <v>14</v>
      </c>
      <c r="E56" s="3">
        <v>42519.824756944443</v>
      </c>
      <c r="F56" s="6">
        <f>Tableau1[[#This Row],[Date création]]-INT(Tableau1[[#This Row],[Date création]])</f>
        <v>0.82475694444292458</v>
      </c>
      <c r="G56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56" s="7">
        <f>NETWORKDAYS(Tableau1[[#This Row],[Dates création corrigées 1]],Tableau1[[#This Row],[Dates création corrigées 1]])</f>
        <v>1</v>
      </c>
      <c r="I56" s="8">
        <f>IF(Tableau1[[#This Row],[J.Ouvré?]]=0,Tableau1[[#This Row],[Dates création corrigées 1]]+1,Tableau1[[#This Row],[Dates création corrigées 1]])</f>
        <v>42520.375</v>
      </c>
      <c r="J56" s="7">
        <f>NETWORKDAYS(Tableau1[[#This Row],[Dates création corrigées 2 si 0 J.O.]],Tableau1[[#This Row],[Dates création corrigées 2 si 0 J.O.]])</f>
        <v>1</v>
      </c>
      <c r="K56" s="8">
        <f>IF(Tableau1[[#This Row],[J.Ouvré?2]]=0,Tableau1[[#This Row],[Dates création corrigées 2 si 0 J.O.]]+1,Tableau1[[#This Row],[Dates création corrigées 2 si 0 J.O.]])</f>
        <v>42520.375</v>
      </c>
      <c r="L56" s="9">
        <f>NETWORKDAYS(Tableau1[[#This Row],[Dates création corrigées 3 si 0 J.O.]],Tableau1[[#This Row],[Dates création corrigées 3 si 0 J.O.]])</f>
        <v>1</v>
      </c>
      <c r="M56" s="7"/>
      <c r="N56" s="7"/>
    </row>
    <row r="57" spans="1:14" customFormat="1" x14ac:dyDescent="0.25">
      <c r="A57" s="2">
        <v>51</v>
      </c>
      <c r="B57" s="2" t="s">
        <v>5</v>
      </c>
      <c r="C57" s="3">
        <v>42520.64398148148</v>
      </c>
      <c r="D57" s="2" t="s">
        <v>14</v>
      </c>
      <c r="E57" s="3">
        <v>42519.839907407404</v>
      </c>
      <c r="F57" s="6">
        <f>Tableau1[[#This Row],[Date création]]-INT(Tableau1[[#This Row],[Date création]])</f>
        <v>0.83990740740409819</v>
      </c>
      <c r="G57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57" s="7">
        <f>NETWORKDAYS(Tableau1[[#This Row],[Dates création corrigées 1]],Tableau1[[#This Row],[Dates création corrigées 1]])</f>
        <v>1</v>
      </c>
      <c r="I57" s="8">
        <f>IF(Tableau1[[#This Row],[J.Ouvré?]]=0,Tableau1[[#This Row],[Dates création corrigées 1]]+1,Tableau1[[#This Row],[Dates création corrigées 1]])</f>
        <v>42520.375</v>
      </c>
      <c r="J57" s="7">
        <f>NETWORKDAYS(Tableau1[[#This Row],[Dates création corrigées 2 si 0 J.O.]],Tableau1[[#This Row],[Dates création corrigées 2 si 0 J.O.]])</f>
        <v>1</v>
      </c>
      <c r="K57" s="8">
        <f>IF(Tableau1[[#This Row],[J.Ouvré?2]]=0,Tableau1[[#This Row],[Dates création corrigées 2 si 0 J.O.]]+1,Tableau1[[#This Row],[Dates création corrigées 2 si 0 J.O.]])</f>
        <v>42520.375</v>
      </c>
      <c r="L57" s="9">
        <f>NETWORKDAYS(Tableau1[[#This Row],[Dates création corrigées 3 si 0 J.O.]],Tableau1[[#This Row],[Dates création corrigées 3 si 0 J.O.]])</f>
        <v>1</v>
      </c>
      <c r="M57" s="7"/>
      <c r="N57" s="7"/>
    </row>
    <row r="58" spans="1:14" customFormat="1" x14ac:dyDescent="0.25">
      <c r="A58" s="2">
        <v>52</v>
      </c>
      <c r="B58" s="2" t="s">
        <v>5</v>
      </c>
      <c r="C58" s="3">
        <v>42520.660497685189</v>
      </c>
      <c r="D58" s="2" t="s">
        <v>14</v>
      </c>
      <c r="E58" s="3">
        <v>42519.861655092594</v>
      </c>
      <c r="F58" s="6">
        <f>Tableau1[[#This Row],[Date création]]-INT(Tableau1[[#This Row],[Date création]])</f>
        <v>0.86165509259444661</v>
      </c>
      <c r="G58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58" s="7">
        <f>NETWORKDAYS(Tableau1[[#This Row],[Dates création corrigées 1]],Tableau1[[#This Row],[Dates création corrigées 1]])</f>
        <v>1</v>
      </c>
      <c r="I58" s="8">
        <f>IF(Tableau1[[#This Row],[J.Ouvré?]]=0,Tableau1[[#This Row],[Dates création corrigées 1]]+1,Tableau1[[#This Row],[Dates création corrigées 1]])</f>
        <v>42520.375</v>
      </c>
      <c r="J58" s="7">
        <f>NETWORKDAYS(Tableau1[[#This Row],[Dates création corrigées 2 si 0 J.O.]],Tableau1[[#This Row],[Dates création corrigées 2 si 0 J.O.]])</f>
        <v>1</v>
      </c>
      <c r="K58" s="8">
        <f>IF(Tableau1[[#This Row],[J.Ouvré?2]]=0,Tableau1[[#This Row],[Dates création corrigées 2 si 0 J.O.]]+1,Tableau1[[#This Row],[Dates création corrigées 2 si 0 J.O.]])</f>
        <v>42520.375</v>
      </c>
      <c r="L58" s="9">
        <f>NETWORKDAYS(Tableau1[[#This Row],[Dates création corrigées 3 si 0 J.O.]],Tableau1[[#This Row],[Dates création corrigées 3 si 0 J.O.]])</f>
        <v>1</v>
      </c>
      <c r="M58" s="7"/>
      <c r="N58" s="7"/>
    </row>
    <row r="59" spans="1:14" customFormat="1" x14ac:dyDescent="0.25">
      <c r="A59" s="2">
        <v>53</v>
      </c>
      <c r="B59" s="2" t="s">
        <v>5</v>
      </c>
      <c r="C59" s="3">
        <v>42520.671597222223</v>
      </c>
      <c r="D59" s="2" t="s">
        <v>14</v>
      </c>
      <c r="E59" s="3">
        <v>42519.868460648147</v>
      </c>
      <c r="F59" s="6">
        <f>Tableau1[[#This Row],[Date création]]-INT(Tableau1[[#This Row],[Date création]])</f>
        <v>0.8684606481474475</v>
      </c>
      <c r="G59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59" s="7">
        <f>NETWORKDAYS(Tableau1[[#This Row],[Dates création corrigées 1]],Tableau1[[#This Row],[Dates création corrigées 1]])</f>
        <v>1</v>
      </c>
      <c r="I59" s="8">
        <f>IF(Tableau1[[#This Row],[J.Ouvré?]]=0,Tableau1[[#This Row],[Dates création corrigées 1]]+1,Tableau1[[#This Row],[Dates création corrigées 1]])</f>
        <v>42520.375</v>
      </c>
      <c r="J59" s="7">
        <f>NETWORKDAYS(Tableau1[[#This Row],[Dates création corrigées 2 si 0 J.O.]],Tableau1[[#This Row],[Dates création corrigées 2 si 0 J.O.]])</f>
        <v>1</v>
      </c>
      <c r="K59" s="8">
        <f>IF(Tableau1[[#This Row],[J.Ouvré?2]]=0,Tableau1[[#This Row],[Dates création corrigées 2 si 0 J.O.]]+1,Tableau1[[#This Row],[Dates création corrigées 2 si 0 J.O.]])</f>
        <v>42520.375</v>
      </c>
      <c r="L59" s="9">
        <f>NETWORKDAYS(Tableau1[[#This Row],[Dates création corrigées 3 si 0 J.O.]],Tableau1[[#This Row],[Dates création corrigées 3 si 0 J.O.]])</f>
        <v>1</v>
      </c>
      <c r="M59" s="7"/>
      <c r="N59" s="7"/>
    </row>
    <row r="60" spans="1:14" customFormat="1" x14ac:dyDescent="0.25">
      <c r="A60" s="2">
        <v>54</v>
      </c>
      <c r="B60" s="2" t="s">
        <v>5</v>
      </c>
      <c r="C60" s="3">
        <v>42520.676701388889</v>
      </c>
      <c r="D60" s="2" t="s">
        <v>14</v>
      </c>
      <c r="E60" s="3">
        <v>42519.91</v>
      </c>
      <c r="F60" s="6">
        <f>Tableau1[[#This Row],[Date création]]-INT(Tableau1[[#This Row],[Date création]])</f>
        <v>0.91000000000349246</v>
      </c>
      <c r="G60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60" s="7">
        <f>NETWORKDAYS(Tableau1[[#This Row],[Dates création corrigées 1]],Tableau1[[#This Row],[Dates création corrigées 1]])</f>
        <v>1</v>
      </c>
      <c r="I60" s="8">
        <f>IF(Tableau1[[#This Row],[J.Ouvré?]]=0,Tableau1[[#This Row],[Dates création corrigées 1]]+1,Tableau1[[#This Row],[Dates création corrigées 1]])</f>
        <v>42520.375</v>
      </c>
      <c r="J60" s="7">
        <f>NETWORKDAYS(Tableau1[[#This Row],[Dates création corrigées 2 si 0 J.O.]],Tableau1[[#This Row],[Dates création corrigées 2 si 0 J.O.]])</f>
        <v>1</v>
      </c>
      <c r="K60" s="8">
        <f>IF(Tableau1[[#This Row],[J.Ouvré?2]]=0,Tableau1[[#This Row],[Dates création corrigées 2 si 0 J.O.]]+1,Tableau1[[#This Row],[Dates création corrigées 2 si 0 J.O.]])</f>
        <v>42520.375</v>
      </c>
      <c r="L60" s="9">
        <f>NETWORKDAYS(Tableau1[[#This Row],[Dates création corrigées 3 si 0 J.O.]],Tableau1[[#This Row],[Dates création corrigées 3 si 0 J.O.]])</f>
        <v>1</v>
      </c>
      <c r="M60" s="7"/>
      <c r="N60" s="7"/>
    </row>
    <row r="61" spans="1:14" customFormat="1" x14ac:dyDescent="0.25">
      <c r="A61" s="2">
        <v>55</v>
      </c>
      <c r="B61" s="2" t="s">
        <v>5</v>
      </c>
      <c r="C61" s="3">
        <v>42520.682569444441</v>
      </c>
      <c r="D61" s="2" t="s">
        <v>14</v>
      </c>
      <c r="E61" s="3">
        <v>42519.916168981479</v>
      </c>
      <c r="F61" s="6">
        <f>Tableau1[[#This Row],[Date création]]-INT(Tableau1[[#This Row],[Date création]])</f>
        <v>0.91616898147913162</v>
      </c>
      <c r="G61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61" s="7">
        <f>NETWORKDAYS(Tableau1[[#This Row],[Dates création corrigées 1]],Tableau1[[#This Row],[Dates création corrigées 1]])</f>
        <v>1</v>
      </c>
      <c r="I61" s="8">
        <f>IF(Tableau1[[#This Row],[J.Ouvré?]]=0,Tableau1[[#This Row],[Dates création corrigées 1]]+1,Tableau1[[#This Row],[Dates création corrigées 1]])</f>
        <v>42520.375</v>
      </c>
      <c r="J61" s="7">
        <f>NETWORKDAYS(Tableau1[[#This Row],[Dates création corrigées 2 si 0 J.O.]],Tableau1[[#This Row],[Dates création corrigées 2 si 0 J.O.]])</f>
        <v>1</v>
      </c>
      <c r="K61" s="8">
        <f>IF(Tableau1[[#This Row],[J.Ouvré?2]]=0,Tableau1[[#This Row],[Dates création corrigées 2 si 0 J.O.]]+1,Tableau1[[#This Row],[Dates création corrigées 2 si 0 J.O.]])</f>
        <v>42520.375</v>
      </c>
      <c r="L61" s="9">
        <f>NETWORKDAYS(Tableau1[[#This Row],[Dates création corrigées 3 si 0 J.O.]],Tableau1[[#This Row],[Dates création corrigées 3 si 0 J.O.]])</f>
        <v>1</v>
      </c>
      <c r="M61" s="7"/>
      <c r="N61" s="7"/>
    </row>
    <row r="62" spans="1:14" customFormat="1" x14ac:dyDescent="0.25">
      <c r="A62" s="2">
        <v>56</v>
      </c>
      <c r="B62" s="2" t="s">
        <v>5</v>
      </c>
      <c r="C62" s="3">
        <v>42519.950439814813</v>
      </c>
      <c r="D62" s="2" t="s">
        <v>13</v>
      </c>
      <c r="E62" s="3">
        <v>42519.947453703702</v>
      </c>
      <c r="F62" s="6">
        <f>Tableau1[[#This Row],[Date création]]-INT(Tableau1[[#This Row],[Date création]])</f>
        <v>0.94745370370219462</v>
      </c>
      <c r="G62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62" s="7">
        <f>NETWORKDAYS(Tableau1[[#This Row],[Dates création corrigées 1]],Tableau1[[#This Row],[Dates création corrigées 1]])</f>
        <v>1</v>
      </c>
      <c r="I62" s="8">
        <f>IF(Tableau1[[#This Row],[J.Ouvré?]]=0,Tableau1[[#This Row],[Dates création corrigées 1]]+1,Tableau1[[#This Row],[Dates création corrigées 1]])</f>
        <v>42520.375</v>
      </c>
      <c r="J62" s="7">
        <f>NETWORKDAYS(Tableau1[[#This Row],[Dates création corrigées 2 si 0 J.O.]],Tableau1[[#This Row],[Dates création corrigées 2 si 0 J.O.]])</f>
        <v>1</v>
      </c>
      <c r="K62" s="8">
        <f>IF(Tableau1[[#This Row],[J.Ouvré?2]]=0,Tableau1[[#This Row],[Dates création corrigées 2 si 0 J.O.]]+1,Tableau1[[#This Row],[Dates création corrigées 2 si 0 J.O.]])</f>
        <v>42520.375</v>
      </c>
      <c r="L62" s="9">
        <f>NETWORKDAYS(Tableau1[[#This Row],[Dates création corrigées 3 si 0 J.O.]],Tableau1[[#This Row],[Dates création corrigées 3 si 0 J.O.]])</f>
        <v>1</v>
      </c>
      <c r="M62" s="7"/>
      <c r="N62" s="7"/>
    </row>
    <row r="63" spans="1:14" customFormat="1" x14ac:dyDescent="0.25">
      <c r="A63" s="2">
        <v>57</v>
      </c>
      <c r="B63" s="2" t="s">
        <v>5</v>
      </c>
      <c r="C63" s="3">
        <v>42520.500856481478</v>
      </c>
      <c r="D63" s="2" t="s">
        <v>14</v>
      </c>
      <c r="E63" s="3">
        <v>42519.951979166668</v>
      </c>
      <c r="F63" s="6">
        <f>Tableau1[[#This Row],[Date création]]-INT(Tableau1[[#This Row],[Date création]])</f>
        <v>0.95197916666802485</v>
      </c>
      <c r="G63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63" s="7">
        <f>NETWORKDAYS(Tableau1[[#This Row],[Dates création corrigées 1]],Tableau1[[#This Row],[Dates création corrigées 1]])</f>
        <v>1</v>
      </c>
      <c r="I63" s="8">
        <f>IF(Tableau1[[#This Row],[J.Ouvré?]]=0,Tableau1[[#This Row],[Dates création corrigées 1]]+1,Tableau1[[#This Row],[Dates création corrigées 1]])</f>
        <v>42520.375</v>
      </c>
      <c r="J63" s="7">
        <f>NETWORKDAYS(Tableau1[[#This Row],[Dates création corrigées 2 si 0 J.O.]],Tableau1[[#This Row],[Dates création corrigées 2 si 0 J.O.]])</f>
        <v>1</v>
      </c>
      <c r="K63" s="8">
        <f>IF(Tableau1[[#This Row],[J.Ouvré?2]]=0,Tableau1[[#This Row],[Dates création corrigées 2 si 0 J.O.]]+1,Tableau1[[#This Row],[Dates création corrigées 2 si 0 J.O.]])</f>
        <v>42520.375</v>
      </c>
      <c r="L63" s="9">
        <f>NETWORKDAYS(Tableau1[[#This Row],[Dates création corrigées 3 si 0 J.O.]],Tableau1[[#This Row],[Dates création corrigées 3 si 0 J.O.]])</f>
        <v>1</v>
      </c>
      <c r="M63" s="7"/>
      <c r="N63" s="7"/>
    </row>
    <row r="64" spans="1:14" customFormat="1" x14ac:dyDescent="0.25">
      <c r="A64" s="2">
        <v>58</v>
      </c>
      <c r="B64" s="2" t="s">
        <v>5</v>
      </c>
      <c r="C64" s="3">
        <v>42520.939062500001</v>
      </c>
      <c r="D64" s="2" t="s">
        <v>15</v>
      </c>
      <c r="E64" s="3">
        <v>42519.955960648149</v>
      </c>
      <c r="F64" s="6">
        <f>Tableau1[[#This Row],[Date création]]-INT(Tableau1[[#This Row],[Date création]])</f>
        <v>0.95596064814890269</v>
      </c>
      <c r="G64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64" s="7">
        <f>NETWORKDAYS(Tableau1[[#This Row],[Dates création corrigées 1]],Tableau1[[#This Row],[Dates création corrigées 1]])</f>
        <v>1</v>
      </c>
      <c r="I64" s="8">
        <f>IF(Tableau1[[#This Row],[J.Ouvré?]]=0,Tableau1[[#This Row],[Dates création corrigées 1]]+1,Tableau1[[#This Row],[Dates création corrigées 1]])</f>
        <v>42520.375</v>
      </c>
      <c r="J64" s="7">
        <f>NETWORKDAYS(Tableau1[[#This Row],[Dates création corrigées 2 si 0 J.O.]],Tableau1[[#This Row],[Dates création corrigées 2 si 0 J.O.]])</f>
        <v>1</v>
      </c>
      <c r="K64" s="8">
        <f>IF(Tableau1[[#This Row],[J.Ouvré?2]]=0,Tableau1[[#This Row],[Dates création corrigées 2 si 0 J.O.]]+1,Tableau1[[#This Row],[Dates création corrigées 2 si 0 J.O.]])</f>
        <v>42520.375</v>
      </c>
      <c r="L64" s="9">
        <f>NETWORKDAYS(Tableau1[[#This Row],[Dates création corrigées 3 si 0 J.O.]],Tableau1[[#This Row],[Dates création corrigées 3 si 0 J.O.]])</f>
        <v>1</v>
      </c>
      <c r="M64" s="7"/>
      <c r="N64" s="7"/>
    </row>
    <row r="65" spans="1:14" customFormat="1" x14ac:dyDescent="0.25">
      <c r="A65" s="2">
        <v>59</v>
      </c>
      <c r="B65" s="2" t="s">
        <v>5</v>
      </c>
      <c r="C65" s="3">
        <v>42520.688043981485</v>
      </c>
      <c r="D65" s="2" t="s">
        <v>14</v>
      </c>
      <c r="E65" s="3">
        <v>42519.9606712963</v>
      </c>
      <c r="F65" s="6">
        <f>Tableau1[[#This Row],[Date création]]-INT(Tableau1[[#This Row],[Date création]])</f>
        <v>0.96067129629955161</v>
      </c>
      <c r="G65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65" s="7">
        <f>NETWORKDAYS(Tableau1[[#This Row],[Dates création corrigées 1]],Tableau1[[#This Row],[Dates création corrigées 1]])</f>
        <v>1</v>
      </c>
      <c r="I65" s="8">
        <f>IF(Tableau1[[#This Row],[J.Ouvré?]]=0,Tableau1[[#This Row],[Dates création corrigées 1]]+1,Tableau1[[#This Row],[Dates création corrigées 1]])</f>
        <v>42520.375</v>
      </c>
      <c r="J65" s="7">
        <f>NETWORKDAYS(Tableau1[[#This Row],[Dates création corrigées 2 si 0 J.O.]],Tableau1[[#This Row],[Dates création corrigées 2 si 0 J.O.]])</f>
        <v>1</v>
      </c>
      <c r="K65" s="8">
        <f>IF(Tableau1[[#This Row],[J.Ouvré?2]]=0,Tableau1[[#This Row],[Dates création corrigées 2 si 0 J.O.]]+1,Tableau1[[#This Row],[Dates création corrigées 2 si 0 J.O.]])</f>
        <v>42520.375</v>
      </c>
      <c r="L65" s="9">
        <f>NETWORKDAYS(Tableau1[[#This Row],[Dates création corrigées 3 si 0 J.O.]],Tableau1[[#This Row],[Dates création corrigées 3 si 0 J.O.]])</f>
        <v>1</v>
      </c>
      <c r="M65" s="7"/>
      <c r="N65" s="7"/>
    </row>
    <row r="66" spans="1:14" customFormat="1" x14ac:dyDescent="0.25">
      <c r="A66" s="2">
        <v>60</v>
      </c>
      <c r="B66" s="2" t="s">
        <v>5</v>
      </c>
      <c r="C66" s="3">
        <v>42520.498877314814</v>
      </c>
      <c r="D66" s="2" t="s">
        <v>14</v>
      </c>
      <c r="E66" s="3">
        <v>42520.008425925924</v>
      </c>
      <c r="F66" s="6">
        <f>Tableau1[[#This Row],[Date création]]-INT(Tableau1[[#This Row],[Date création]])</f>
        <v>8.4259259238024242E-3</v>
      </c>
      <c r="G66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66" s="7">
        <f>NETWORKDAYS(Tableau1[[#This Row],[Dates création corrigées 1]],Tableau1[[#This Row],[Dates création corrigées 1]])</f>
        <v>1</v>
      </c>
      <c r="I66" s="8">
        <f>IF(Tableau1[[#This Row],[J.Ouvré?]]=0,Tableau1[[#This Row],[Dates création corrigées 1]]+1,Tableau1[[#This Row],[Dates création corrigées 1]])</f>
        <v>42520.375</v>
      </c>
      <c r="J66" s="7">
        <f>NETWORKDAYS(Tableau1[[#This Row],[Dates création corrigées 2 si 0 J.O.]],Tableau1[[#This Row],[Dates création corrigées 2 si 0 J.O.]])</f>
        <v>1</v>
      </c>
      <c r="K66" s="8">
        <f>IF(Tableau1[[#This Row],[J.Ouvré?2]]=0,Tableau1[[#This Row],[Dates création corrigées 2 si 0 J.O.]]+1,Tableau1[[#This Row],[Dates création corrigées 2 si 0 J.O.]])</f>
        <v>42520.375</v>
      </c>
      <c r="L66" s="9">
        <f>NETWORKDAYS(Tableau1[[#This Row],[Dates création corrigées 3 si 0 J.O.]],Tableau1[[#This Row],[Dates création corrigées 3 si 0 J.O.]])</f>
        <v>1</v>
      </c>
      <c r="M66" s="7"/>
      <c r="N66" s="7"/>
    </row>
    <row r="67" spans="1:14" customFormat="1" x14ac:dyDescent="0.25">
      <c r="A67" s="2">
        <v>61</v>
      </c>
      <c r="B67" s="2" t="s">
        <v>5</v>
      </c>
      <c r="C67" s="3">
        <v>42520.693437499998</v>
      </c>
      <c r="D67" s="2" t="s">
        <v>14</v>
      </c>
      <c r="E67" s="3">
        <v>42520.024594907409</v>
      </c>
      <c r="F67" s="6">
        <f>Tableau1[[#This Row],[Date création]]-INT(Tableau1[[#This Row],[Date création]])</f>
        <v>2.4594907408754807E-2</v>
      </c>
      <c r="G67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67" s="7">
        <f>NETWORKDAYS(Tableau1[[#This Row],[Dates création corrigées 1]],Tableau1[[#This Row],[Dates création corrigées 1]])</f>
        <v>1</v>
      </c>
      <c r="I67" s="8">
        <f>IF(Tableau1[[#This Row],[J.Ouvré?]]=0,Tableau1[[#This Row],[Dates création corrigées 1]]+1,Tableau1[[#This Row],[Dates création corrigées 1]])</f>
        <v>42520.375</v>
      </c>
      <c r="J67" s="7">
        <f>NETWORKDAYS(Tableau1[[#This Row],[Dates création corrigées 2 si 0 J.O.]],Tableau1[[#This Row],[Dates création corrigées 2 si 0 J.O.]])</f>
        <v>1</v>
      </c>
      <c r="K67" s="8">
        <f>IF(Tableau1[[#This Row],[J.Ouvré?2]]=0,Tableau1[[#This Row],[Dates création corrigées 2 si 0 J.O.]]+1,Tableau1[[#This Row],[Dates création corrigées 2 si 0 J.O.]])</f>
        <v>42520.375</v>
      </c>
      <c r="L67" s="9">
        <f>NETWORKDAYS(Tableau1[[#This Row],[Dates création corrigées 3 si 0 J.O.]],Tableau1[[#This Row],[Dates création corrigées 3 si 0 J.O.]])</f>
        <v>1</v>
      </c>
      <c r="M67" s="7"/>
      <c r="N67" s="7"/>
    </row>
    <row r="68" spans="1:14" customFormat="1" x14ac:dyDescent="0.25">
      <c r="A68" s="2">
        <v>62</v>
      </c>
      <c r="B68" s="2" t="s">
        <v>5</v>
      </c>
      <c r="C68" s="3">
        <v>42520.486724537041</v>
      </c>
      <c r="D68" s="2" t="s">
        <v>14</v>
      </c>
      <c r="E68" s="3">
        <v>42520.045173611114</v>
      </c>
      <c r="F68" s="6">
        <f>Tableau1[[#This Row],[Date création]]-INT(Tableau1[[#This Row],[Date création]])</f>
        <v>4.5173611113568768E-2</v>
      </c>
      <c r="G68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68" s="7">
        <f>NETWORKDAYS(Tableau1[[#This Row],[Dates création corrigées 1]],Tableau1[[#This Row],[Dates création corrigées 1]])</f>
        <v>1</v>
      </c>
      <c r="I68" s="8">
        <f>IF(Tableau1[[#This Row],[J.Ouvré?]]=0,Tableau1[[#This Row],[Dates création corrigées 1]]+1,Tableau1[[#This Row],[Dates création corrigées 1]])</f>
        <v>42520.375</v>
      </c>
      <c r="J68" s="7">
        <f>NETWORKDAYS(Tableau1[[#This Row],[Dates création corrigées 2 si 0 J.O.]],Tableau1[[#This Row],[Dates création corrigées 2 si 0 J.O.]])</f>
        <v>1</v>
      </c>
      <c r="K68" s="8">
        <f>IF(Tableau1[[#This Row],[J.Ouvré?2]]=0,Tableau1[[#This Row],[Dates création corrigées 2 si 0 J.O.]]+1,Tableau1[[#This Row],[Dates création corrigées 2 si 0 J.O.]])</f>
        <v>42520.375</v>
      </c>
      <c r="L68" s="9">
        <f>NETWORKDAYS(Tableau1[[#This Row],[Dates création corrigées 3 si 0 J.O.]],Tableau1[[#This Row],[Dates création corrigées 3 si 0 J.O.]])</f>
        <v>1</v>
      </c>
      <c r="M68" s="7"/>
      <c r="N68" s="7"/>
    </row>
    <row r="69" spans="1:14" customFormat="1" x14ac:dyDescent="0.25">
      <c r="A69" s="2">
        <v>63</v>
      </c>
      <c r="B69" s="2" t="s">
        <v>5</v>
      </c>
      <c r="C69" s="3">
        <v>42522.527314814812</v>
      </c>
      <c r="D69" s="2" t="s">
        <v>14</v>
      </c>
      <c r="E69" s="3">
        <v>42520.053923611114</v>
      </c>
      <c r="F69" s="6">
        <f>Tableau1[[#This Row],[Date création]]-INT(Tableau1[[#This Row],[Date création]])</f>
        <v>5.3923611114441883E-2</v>
      </c>
      <c r="G69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42520.375</v>
      </c>
      <c r="H69" s="7">
        <f>NETWORKDAYS(Tableau1[[#This Row],[Dates création corrigées 1]],Tableau1[[#This Row],[Dates création corrigées 1]])</f>
        <v>1</v>
      </c>
      <c r="I69" s="8">
        <f>IF(Tableau1[[#This Row],[J.Ouvré?]]=0,Tableau1[[#This Row],[Dates création corrigées 1]]+1,Tableau1[[#This Row],[Dates création corrigées 1]])</f>
        <v>42520.375</v>
      </c>
      <c r="J69" s="7">
        <f>NETWORKDAYS(Tableau1[[#This Row],[Dates création corrigées 2 si 0 J.O.]],Tableau1[[#This Row],[Dates création corrigées 2 si 0 J.O.]])</f>
        <v>1</v>
      </c>
      <c r="K69" s="8">
        <f>IF(Tableau1[[#This Row],[J.Ouvré?2]]=0,Tableau1[[#This Row],[Dates création corrigées 2 si 0 J.O.]]+1,Tableau1[[#This Row],[Dates création corrigées 2 si 0 J.O.]])</f>
        <v>42520.375</v>
      </c>
      <c r="L69" s="9">
        <f>NETWORKDAYS(Tableau1[[#This Row],[Dates création corrigées 3 si 0 J.O.]],Tableau1[[#This Row],[Dates création corrigées 3 si 0 J.O.]])</f>
        <v>1</v>
      </c>
      <c r="M69" s="7"/>
      <c r="N69" s="7"/>
    </row>
    <row r="70" spans="1:14" customFormat="1" x14ac:dyDescent="0.25">
      <c r="A70" s="2">
        <v>64</v>
      </c>
      <c r="B70" s="2" t="s">
        <v>5</v>
      </c>
      <c r="C70" s="3">
        <v>42520.699201388888</v>
      </c>
      <c r="D70" s="2" t="s">
        <v>14</v>
      </c>
      <c r="E70" s="3">
        <v>42520.386446759258</v>
      </c>
      <c r="F70" s="6">
        <f>Tableau1[[#This Row],[Date création]]-INT(Tableau1[[#This Row],[Date création]])</f>
        <v>0.38644675925752381</v>
      </c>
      <c r="G70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42520.386446759258</v>
      </c>
      <c r="H70" s="7">
        <f>NETWORKDAYS(Tableau1[[#This Row],[Dates création corrigées 1]],Tableau1[[#This Row],[Dates création corrigées 1]])</f>
        <v>1</v>
      </c>
      <c r="I70" s="8">
        <f>IF(Tableau1[[#This Row],[J.Ouvré?]]=0,Tableau1[[#This Row],[Dates création corrigées 1]]+1,Tableau1[[#This Row],[Dates création corrigées 1]])</f>
        <v>42520.386446759258</v>
      </c>
      <c r="J70" s="7">
        <f>NETWORKDAYS(Tableau1[[#This Row],[Dates création corrigées 2 si 0 J.O.]],Tableau1[[#This Row],[Dates création corrigées 2 si 0 J.O.]])</f>
        <v>1</v>
      </c>
      <c r="K70" s="8">
        <f>IF(Tableau1[[#This Row],[J.Ouvré?2]]=0,Tableau1[[#This Row],[Dates création corrigées 2 si 0 J.O.]]+1,Tableau1[[#This Row],[Dates création corrigées 2 si 0 J.O.]])</f>
        <v>42520.386446759258</v>
      </c>
      <c r="L70" s="9">
        <f>NETWORKDAYS(Tableau1[[#This Row],[Dates création corrigées 3 si 0 J.O.]],Tableau1[[#This Row],[Dates création corrigées 3 si 0 J.O.]])</f>
        <v>1</v>
      </c>
      <c r="M70" s="7"/>
      <c r="N70" s="7"/>
    </row>
    <row r="71" spans="1:14" customFormat="1" x14ac:dyDescent="0.25">
      <c r="A71" s="2">
        <v>65</v>
      </c>
      <c r="B71" s="2" t="s">
        <v>5</v>
      </c>
      <c r="C71" s="3">
        <v>42520.703715277778</v>
      </c>
      <c r="D71" s="2" t="s">
        <v>14</v>
      </c>
      <c r="E71" s="3">
        <v>42520.39739583333</v>
      </c>
      <c r="F71" s="6">
        <f>Tableau1[[#This Row],[Date création]]-INT(Tableau1[[#This Row],[Date création]])</f>
        <v>0.39739583332993789</v>
      </c>
      <c r="G71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42520.39739583333</v>
      </c>
      <c r="H71" s="7">
        <f>NETWORKDAYS(Tableau1[[#This Row],[Dates création corrigées 1]],Tableau1[[#This Row],[Dates création corrigées 1]])</f>
        <v>1</v>
      </c>
      <c r="I71" s="8">
        <f>IF(Tableau1[[#This Row],[J.Ouvré?]]=0,Tableau1[[#This Row],[Dates création corrigées 1]]+1,Tableau1[[#This Row],[Dates création corrigées 1]])</f>
        <v>42520.39739583333</v>
      </c>
      <c r="J71" s="7">
        <f>NETWORKDAYS(Tableau1[[#This Row],[Dates création corrigées 2 si 0 J.O.]],Tableau1[[#This Row],[Dates création corrigées 2 si 0 J.O.]])</f>
        <v>1</v>
      </c>
      <c r="K71" s="8">
        <f>IF(Tableau1[[#This Row],[J.Ouvré?2]]=0,Tableau1[[#This Row],[Dates création corrigées 2 si 0 J.O.]]+1,Tableau1[[#This Row],[Dates création corrigées 2 si 0 J.O.]])</f>
        <v>42520.39739583333</v>
      </c>
      <c r="L71" s="9">
        <f>NETWORKDAYS(Tableau1[[#This Row],[Dates création corrigées 3 si 0 J.O.]],Tableau1[[#This Row],[Dates création corrigées 3 si 0 J.O.]])</f>
        <v>1</v>
      </c>
      <c r="M71" s="7"/>
      <c r="N71" s="7"/>
    </row>
    <row r="72" spans="1:14" customFormat="1" x14ac:dyDescent="0.25">
      <c r="A72" s="2">
        <v>66</v>
      </c>
      <c r="B72" s="2" t="s">
        <v>5</v>
      </c>
      <c r="C72" s="3">
        <v>42520.442407407405</v>
      </c>
      <c r="D72" s="2" t="s">
        <v>14</v>
      </c>
      <c r="E72" s="3">
        <v>42520.421342592592</v>
      </c>
      <c r="F72" s="6">
        <f>Tableau1[[#This Row],[Date création]]-INT(Tableau1[[#This Row],[Date création]])</f>
        <v>0.42134259259182727</v>
      </c>
      <c r="G72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42520.421342592592</v>
      </c>
      <c r="H72" s="7">
        <f>NETWORKDAYS(Tableau1[[#This Row],[Dates création corrigées 1]],Tableau1[[#This Row],[Dates création corrigées 1]])</f>
        <v>1</v>
      </c>
      <c r="I72" s="8">
        <f>IF(Tableau1[[#This Row],[J.Ouvré?]]=0,Tableau1[[#This Row],[Dates création corrigées 1]]+1,Tableau1[[#This Row],[Dates création corrigées 1]])</f>
        <v>42520.421342592592</v>
      </c>
      <c r="J72" s="7">
        <f>NETWORKDAYS(Tableau1[[#This Row],[Dates création corrigées 2 si 0 J.O.]],Tableau1[[#This Row],[Dates création corrigées 2 si 0 J.O.]])</f>
        <v>1</v>
      </c>
      <c r="K72" s="8">
        <f>IF(Tableau1[[#This Row],[J.Ouvré?2]]=0,Tableau1[[#This Row],[Dates création corrigées 2 si 0 J.O.]]+1,Tableau1[[#This Row],[Dates création corrigées 2 si 0 J.O.]])</f>
        <v>42520.421342592592</v>
      </c>
      <c r="L72" s="9">
        <f>NETWORKDAYS(Tableau1[[#This Row],[Dates création corrigées 3 si 0 J.O.]],Tableau1[[#This Row],[Dates création corrigées 3 si 0 J.O.]])</f>
        <v>1</v>
      </c>
      <c r="M72" s="7"/>
      <c r="N72" s="7"/>
    </row>
    <row r="73" spans="1:14" customFormat="1" x14ac:dyDescent="0.25">
      <c r="A73" s="2">
        <v>67</v>
      </c>
      <c r="B73" s="2" t="s">
        <v>5</v>
      </c>
      <c r="C73" s="3">
        <v>42520.938993055555</v>
      </c>
      <c r="D73" s="2" t="s">
        <v>15</v>
      </c>
      <c r="E73" s="3">
        <v>42520.456516203703</v>
      </c>
      <c r="F73" s="6">
        <f>Tableau1[[#This Row],[Date création]]-INT(Tableau1[[#This Row],[Date création]])</f>
        <v>0.45651620370335877</v>
      </c>
      <c r="G73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42520.456516203703</v>
      </c>
      <c r="H73" s="7">
        <f>NETWORKDAYS(Tableau1[[#This Row],[Dates création corrigées 1]],Tableau1[[#This Row],[Dates création corrigées 1]])</f>
        <v>1</v>
      </c>
      <c r="I73" s="8">
        <f>IF(Tableau1[[#This Row],[J.Ouvré?]]=0,Tableau1[[#This Row],[Dates création corrigées 1]]+1,Tableau1[[#This Row],[Dates création corrigées 1]])</f>
        <v>42520.456516203703</v>
      </c>
      <c r="J73" s="7">
        <f>NETWORKDAYS(Tableau1[[#This Row],[Dates création corrigées 2 si 0 J.O.]],Tableau1[[#This Row],[Dates création corrigées 2 si 0 J.O.]])</f>
        <v>1</v>
      </c>
      <c r="K73" s="8">
        <f>IF(Tableau1[[#This Row],[J.Ouvré?2]]=0,Tableau1[[#This Row],[Dates création corrigées 2 si 0 J.O.]]+1,Tableau1[[#This Row],[Dates création corrigées 2 si 0 J.O.]])</f>
        <v>42520.456516203703</v>
      </c>
      <c r="L73" s="9">
        <f>NETWORKDAYS(Tableau1[[#This Row],[Dates création corrigées 3 si 0 J.O.]],Tableau1[[#This Row],[Dates création corrigées 3 si 0 J.O.]])</f>
        <v>1</v>
      </c>
      <c r="M73" s="7"/>
      <c r="N73" s="7"/>
    </row>
    <row r="74" spans="1:14" customFormat="1" x14ac:dyDescent="0.25">
      <c r="A74" s="2">
        <v>68</v>
      </c>
      <c r="B74" s="2" t="s">
        <v>5</v>
      </c>
      <c r="C74" s="3">
        <v>42520.712048611109</v>
      </c>
      <c r="D74" s="2" t="s">
        <v>14</v>
      </c>
      <c r="E74" s="3">
        <v>42520.477777777778</v>
      </c>
      <c r="F74" s="6">
        <f>Tableau1[[#This Row],[Date création]]-INT(Tableau1[[#This Row],[Date création]])</f>
        <v>0.47777777777810115</v>
      </c>
      <c r="G74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42520.477777777778</v>
      </c>
      <c r="H74" s="7">
        <f>NETWORKDAYS(Tableau1[[#This Row],[Dates création corrigées 1]],Tableau1[[#This Row],[Dates création corrigées 1]])</f>
        <v>1</v>
      </c>
      <c r="I74" s="8">
        <f>IF(Tableau1[[#This Row],[J.Ouvré?]]=0,Tableau1[[#This Row],[Dates création corrigées 1]]+1,Tableau1[[#This Row],[Dates création corrigées 1]])</f>
        <v>42520.477777777778</v>
      </c>
      <c r="J74" s="7">
        <f>NETWORKDAYS(Tableau1[[#This Row],[Dates création corrigées 2 si 0 J.O.]],Tableau1[[#This Row],[Dates création corrigées 2 si 0 J.O.]])</f>
        <v>1</v>
      </c>
      <c r="K74" s="8">
        <f>IF(Tableau1[[#This Row],[J.Ouvré?2]]=0,Tableau1[[#This Row],[Dates création corrigées 2 si 0 J.O.]]+1,Tableau1[[#This Row],[Dates création corrigées 2 si 0 J.O.]])</f>
        <v>42520.477777777778</v>
      </c>
      <c r="L74" s="9">
        <f>NETWORKDAYS(Tableau1[[#This Row],[Dates création corrigées 3 si 0 J.O.]],Tableau1[[#This Row],[Dates création corrigées 3 si 0 J.O.]])</f>
        <v>1</v>
      </c>
      <c r="M74" s="7"/>
      <c r="N74" s="7"/>
    </row>
    <row r="75" spans="1:14" customFormat="1" x14ac:dyDescent="0.25">
      <c r="A75" s="2">
        <v>69</v>
      </c>
      <c r="B75" s="2" t="s">
        <v>5</v>
      </c>
      <c r="C75" s="3">
        <v>42520.939027777778</v>
      </c>
      <c r="D75" s="2" t="s">
        <v>15</v>
      </c>
      <c r="E75" s="3">
        <v>42520.488587962966</v>
      </c>
      <c r="F75" s="6">
        <f>Tableau1[[#This Row],[Date création]]-INT(Tableau1[[#This Row],[Date création]])</f>
        <v>0.48858796296553919</v>
      </c>
      <c r="G75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42520.488587962966</v>
      </c>
      <c r="H75" s="7">
        <f>NETWORKDAYS(Tableau1[[#This Row],[Dates création corrigées 1]],Tableau1[[#This Row],[Dates création corrigées 1]])</f>
        <v>1</v>
      </c>
      <c r="I75" s="8">
        <f>IF(Tableau1[[#This Row],[J.Ouvré?]]=0,Tableau1[[#This Row],[Dates création corrigées 1]]+1,Tableau1[[#This Row],[Dates création corrigées 1]])</f>
        <v>42520.488587962966</v>
      </c>
      <c r="J75" s="7">
        <f>NETWORKDAYS(Tableau1[[#This Row],[Dates création corrigées 2 si 0 J.O.]],Tableau1[[#This Row],[Dates création corrigées 2 si 0 J.O.]])</f>
        <v>1</v>
      </c>
      <c r="K75" s="8">
        <f>IF(Tableau1[[#This Row],[J.Ouvré?2]]=0,Tableau1[[#This Row],[Dates création corrigées 2 si 0 J.O.]]+1,Tableau1[[#This Row],[Dates création corrigées 2 si 0 J.O.]])</f>
        <v>42520.488587962966</v>
      </c>
      <c r="L75" s="9">
        <f>NETWORKDAYS(Tableau1[[#This Row],[Dates création corrigées 3 si 0 J.O.]],Tableau1[[#This Row],[Dates création corrigées 3 si 0 J.O.]])</f>
        <v>1</v>
      </c>
      <c r="M75" s="7"/>
      <c r="N75" s="7"/>
    </row>
    <row r="76" spans="1:14" customFormat="1" x14ac:dyDescent="0.25">
      <c r="A76" s="2">
        <v>70</v>
      </c>
      <c r="B76" s="2" t="s">
        <v>5</v>
      </c>
      <c r="C76" s="3">
        <v>42520.717766203707</v>
      </c>
      <c r="D76" s="2" t="s">
        <v>14</v>
      </c>
      <c r="E76" s="3">
        <v>42520.507673611108</v>
      </c>
      <c r="F76" s="6">
        <f>Tableau1[[#This Row],[Date création]]-INT(Tableau1[[#This Row],[Date création]])</f>
        <v>0.507673611107748</v>
      </c>
      <c r="G76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42520.507673611108</v>
      </c>
      <c r="H76" s="7">
        <f>NETWORKDAYS(Tableau1[[#This Row],[Dates création corrigées 1]],Tableau1[[#This Row],[Dates création corrigées 1]])</f>
        <v>1</v>
      </c>
      <c r="I76" s="8">
        <f>IF(Tableau1[[#This Row],[J.Ouvré?]]=0,Tableau1[[#This Row],[Dates création corrigées 1]]+1,Tableau1[[#This Row],[Dates création corrigées 1]])</f>
        <v>42520.507673611108</v>
      </c>
      <c r="J76" s="7">
        <f>NETWORKDAYS(Tableau1[[#This Row],[Dates création corrigées 2 si 0 J.O.]],Tableau1[[#This Row],[Dates création corrigées 2 si 0 J.O.]])</f>
        <v>1</v>
      </c>
      <c r="K76" s="8">
        <f>IF(Tableau1[[#This Row],[J.Ouvré?2]]=0,Tableau1[[#This Row],[Dates création corrigées 2 si 0 J.O.]]+1,Tableau1[[#This Row],[Dates création corrigées 2 si 0 J.O.]])</f>
        <v>42520.507673611108</v>
      </c>
      <c r="L76" s="9">
        <f>NETWORKDAYS(Tableau1[[#This Row],[Dates création corrigées 3 si 0 J.O.]],Tableau1[[#This Row],[Dates création corrigées 3 si 0 J.O.]])</f>
        <v>1</v>
      </c>
      <c r="M76" s="7"/>
      <c r="N76" s="7"/>
    </row>
    <row r="77" spans="1:14" customFormat="1" x14ac:dyDescent="0.25">
      <c r="A77" s="2">
        <v>71</v>
      </c>
      <c r="B77" s="2" t="s">
        <v>5</v>
      </c>
      <c r="C77" s="3">
        <v>42520.897916666669</v>
      </c>
      <c r="D77" s="2" t="s">
        <v>15</v>
      </c>
      <c r="E77" s="3">
        <v>42520.514722222222</v>
      </c>
      <c r="F77" s="6">
        <f>Tableau1[[#This Row],[Date création]]-INT(Tableau1[[#This Row],[Date création]])</f>
        <v>0.51472222222218988</v>
      </c>
      <c r="G77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42520.514722222222</v>
      </c>
      <c r="H77" s="7">
        <f>NETWORKDAYS(Tableau1[[#This Row],[Dates création corrigées 1]],Tableau1[[#This Row],[Dates création corrigées 1]])</f>
        <v>1</v>
      </c>
      <c r="I77" s="8">
        <f>IF(Tableau1[[#This Row],[J.Ouvré?]]=0,Tableau1[[#This Row],[Dates création corrigées 1]]+1,Tableau1[[#This Row],[Dates création corrigées 1]])</f>
        <v>42520.514722222222</v>
      </c>
      <c r="J77" s="7">
        <f>NETWORKDAYS(Tableau1[[#This Row],[Dates création corrigées 2 si 0 J.O.]],Tableau1[[#This Row],[Dates création corrigées 2 si 0 J.O.]])</f>
        <v>1</v>
      </c>
      <c r="K77" s="8">
        <f>IF(Tableau1[[#This Row],[J.Ouvré?2]]=0,Tableau1[[#This Row],[Dates création corrigées 2 si 0 J.O.]]+1,Tableau1[[#This Row],[Dates création corrigées 2 si 0 J.O.]])</f>
        <v>42520.514722222222</v>
      </c>
      <c r="L77" s="9">
        <f>NETWORKDAYS(Tableau1[[#This Row],[Dates création corrigées 3 si 0 J.O.]],Tableau1[[#This Row],[Dates création corrigées 3 si 0 J.O.]])</f>
        <v>1</v>
      </c>
      <c r="M77" s="7"/>
      <c r="N77" s="7"/>
    </row>
    <row r="78" spans="1:14" customFormat="1" x14ac:dyDescent="0.25">
      <c r="A78" s="2">
        <v>72</v>
      </c>
      <c r="B78" s="2" t="s">
        <v>5</v>
      </c>
      <c r="C78" s="3">
        <v>42520.726944444446</v>
      </c>
      <c r="D78" s="2" t="s">
        <v>14</v>
      </c>
      <c r="E78" s="3">
        <v>42520.529016203705</v>
      </c>
      <c r="F78" s="6">
        <f>Tableau1[[#This Row],[Date création]]-INT(Tableau1[[#This Row],[Date création]])</f>
        <v>0.52901620370539604</v>
      </c>
      <c r="G78" s="8">
        <f>IF(Tableau1[[#This Row],[Heures]]&gt;0.708333333333333,(INT(Tableau1[[#This Row],[Date création]])+1.375),IF(Tableau1[[#This Row],[Heures]]&lt;0.375,INT(Tableau1[[#This Row],[Date création]])+0.375,IF((NETWORKDAYS(Tableau1[[#This Row],[Date création]],Tableau1[[#This Row],[Date création]]))=0,(INT(Tableau1[[#This Row],[Date création]]))+0.375,Tableau1[[#This Row],[Date création]])))</f>
        <v>42520.529016203705</v>
      </c>
      <c r="H78" s="7">
        <f>NETWORKDAYS(Tableau1[[#This Row],[Dates création corrigées 1]],Tableau1[[#This Row],[Dates création corrigées 1]])</f>
        <v>1</v>
      </c>
      <c r="I78" s="8">
        <f>IF(Tableau1[[#This Row],[J.Ouvré?]]=0,Tableau1[[#This Row],[Dates création corrigées 1]]+1,Tableau1[[#This Row],[Dates création corrigées 1]])</f>
        <v>42520.529016203705</v>
      </c>
      <c r="J78" s="7">
        <f>NETWORKDAYS(Tableau1[[#This Row],[Dates création corrigées 2 si 0 J.O.]],Tableau1[[#This Row],[Dates création corrigées 2 si 0 J.O.]])</f>
        <v>1</v>
      </c>
      <c r="K78" s="8">
        <f>IF(Tableau1[[#This Row],[J.Ouvré?2]]=0,Tableau1[[#This Row],[Dates création corrigées 2 si 0 J.O.]]+1,Tableau1[[#This Row],[Dates création corrigées 2 si 0 J.O.]])</f>
        <v>42520.529016203705</v>
      </c>
      <c r="L78" s="9">
        <f>NETWORKDAYS(Tableau1[[#This Row],[Dates création corrigées 3 si 0 J.O.]],Tableau1[[#This Row],[Dates création corrigées 3 si 0 J.O.]])</f>
        <v>1</v>
      </c>
      <c r="M78" s="7"/>
      <c r="N78" s="7"/>
    </row>
  </sheetData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B16"/>
  <sheetViews>
    <sheetView workbookViewId="0">
      <selection activeCell="A14" sqref="A14"/>
    </sheetView>
  </sheetViews>
  <sheetFormatPr baseColWidth="10" defaultRowHeight="15" x14ac:dyDescent="0.25"/>
  <cols>
    <col min="1" max="1" width="26.42578125" bestFit="1" customWidth="1"/>
    <col min="2" max="2" width="18.28515625" bestFit="1" customWidth="1"/>
  </cols>
  <sheetData>
    <row r="1" spans="1:2" x14ac:dyDescent="0.25">
      <c r="A1" s="14" t="s">
        <v>16</v>
      </c>
    </row>
    <row r="2" spans="1:2" s="2" customFormat="1" x14ac:dyDescent="0.2"/>
    <row r="4" spans="1:2" x14ac:dyDescent="0.2">
      <c r="A4" s="13">
        <v>42370</v>
      </c>
      <c r="B4" s="1" t="s">
        <v>17</v>
      </c>
    </row>
    <row r="5" spans="1:2" x14ac:dyDescent="0.25">
      <c r="A5" s="13">
        <v>42456</v>
      </c>
      <c r="B5" s="1" t="s">
        <v>18</v>
      </c>
    </row>
    <row r="6" spans="1:2" x14ac:dyDescent="0.25">
      <c r="A6" s="13">
        <v>42457</v>
      </c>
      <c r="B6" s="1" t="s">
        <v>19</v>
      </c>
    </row>
    <row r="7" spans="1:2" x14ac:dyDescent="0.25">
      <c r="A7" s="13">
        <v>42491</v>
      </c>
      <c r="B7" s="1" t="s">
        <v>20</v>
      </c>
    </row>
    <row r="8" spans="1:2" x14ac:dyDescent="0.2">
      <c r="A8" s="13">
        <v>42495</v>
      </c>
      <c r="B8" s="1" t="s">
        <v>21</v>
      </c>
    </row>
    <row r="9" spans="1:2" x14ac:dyDescent="0.2">
      <c r="A9" s="13">
        <v>42498</v>
      </c>
      <c r="B9" s="1" t="s">
        <v>22</v>
      </c>
    </row>
    <row r="10" spans="1:2" x14ac:dyDescent="0.25">
      <c r="A10" s="13">
        <v>42505</v>
      </c>
      <c r="B10" s="1" t="s">
        <v>23</v>
      </c>
    </row>
    <row r="11" spans="1:2" x14ac:dyDescent="0.25">
      <c r="A11" s="13">
        <v>42506</v>
      </c>
      <c r="B11" s="1" t="s">
        <v>24</v>
      </c>
    </row>
    <row r="12" spans="1:2" x14ac:dyDescent="0.25">
      <c r="A12" s="13">
        <v>42565</v>
      </c>
      <c r="B12" s="1" t="s">
        <v>25</v>
      </c>
    </row>
    <row r="13" spans="1:2" x14ac:dyDescent="0.2">
      <c r="A13" s="13">
        <v>42597</v>
      </c>
      <c r="B13" s="1" t="s">
        <v>26</v>
      </c>
    </row>
    <row r="14" spans="1:2" x14ac:dyDescent="0.2">
      <c r="A14" s="13">
        <v>42675</v>
      </c>
      <c r="B14" s="1" t="s">
        <v>27</v>
      </c>
    </row>
    <row r="15" spans="1:2" x14ac:dyDescent="0.2">
      <c r="A15" s="13">
        <v>42685</v>
      </c>
      <c r="B15" s="1" t="s">
        <v>28</v>
      </c>
    </row>
    <row r="16" spans="1:2" x14ac:dyDescent="0.2">
      <c r="A16" s="13">
        <v>42729</v>
      </c>
      <c r="B16" s="1" t="s">
        <v>29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enableFormatConditionsCalculation="0"/>
  <dimension ref="A1:O200"/>
  <sheetViews>
    <sheetView tabSelected="1" workbookViewId="0">
      <selection activeCell="G22" sqref="G22"/>
    </sheetView>
  </sheetViews>
  <sheetFormatPr baseColWidth="10" defaultColWidth="10.85546875" defaultRowHeight="15" x14ac:dyDescent="0.25"/>
  <cols>
    <col min="1" max="1" width="18.42578125" style="2" bestFit="1" customWidth="1"/>
    <col min="2" max="2" width="18.42578125" style="20" bestFit="1" customWidth="1"/>
    <col min="3" max="4" width="10.85546875" style="2"/>
    <col min="5" max="5" width="18.85546875" style="2" customWidth="1"/>
    <col min="6" max="6" width="10.85546875" style="2"/>
    <col min="7" max="7" width="24.140625" style="2" customWidth="1"/>
    <col min="8" max="8" width="10.85546875" style="2"/>
    <col min="9" max="9" width="23.42578125" style="3" customWidth="1"/>
    <col min="10" max="10" width="10.85546875" style="2"/>
    <col min="11" max="11" width="24.28515625" style="2" customWidth="1"/>
    <col min="12" max="16384" width="10.85546875" style="2"/>
  </cols>
  <sheetData>
    <row r="1" spans="1:15" x14ac:dyDescent="0.2">
      <c r="A1"/>
      <c r="B1"/>
    </row>
    <row r="2" spans="1:15" x14ac:dyDescent="0.25">
      <c r="A2"/>
      <c r="B2"/>
      <c r="M2" s="7"/>
      <c r="O2" s="4"/>
    </row>
    <row r="3" spans="1:15" x14ac:dyDescent="0.2">
      <c r="J3" s="5"/>
      <c r="O3" s="4"/>
    </row>
    <row r="4" spans="1:15" x14ac:dyDescent="0.25">
      <c r="L4" s="14"/>
      <c r="O4" s="4"/>
    </row>
    <row r="5" spans="1:15" ht="15.95" x14ac:dyDescent="0.2">
      <c r="G5" s="18" t="s">
        <v>30</v>
      </c>
      <c r="H5" s="17"/>
      <c r="I5" s="21"/>
      <c r="J5" s="17"/>
      <c r="K5" s="17"/>
      <c r="L5" s="17"/>
    </row>
    <row r="6" spans="1:15" x14ac:dyDescent="0.25">
      <c r="E6" s="2" t="s">
        <v>4</v>
      </c>
      <c r="F6" s="10" t="s">
        <v>6</v>
      </c>
      <c r="G6" s="11" t="s">
        <v>7</v>
      </c>
      <c r="H6" s="12" t="s">
        <v>8</v>
      </c>
      <c r="I6" s="22" t="s">
        <v>9</v>
      </c>
      <c r="J6" s="11" t="s">
        <v>11</v>
      </c>
      <c r="K6" s="11" t="s">
        <v>10</v>
      </c>
      <c r="L6" s="11" t="s">
        <v>12</v>
      </c>
    </row>
    <row r="7" spans="1:15" x14ac:dyDescent="0.2">
      <c r="A7" s="23"/>
      <c r="E7" s="8">
        <v>42729</v>
      </c>
      <c r="F7" s="6">
        <f>Tableau13[[#This Row],[Date création]]-INT(Tableau13[[#This Row],[Date création]])</f>
        <v>0</v>
      </c>
      <c r="G7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42729.375</v>
      </c>
      <c r="H7"/>
      <c r="I7" s="20"/>
      <c r="J7"/>
      <c r="K7"/>
      <c r="L7" s="9"/>
      <c r="M7" s="7"/>
      <c r="N7" s="7"/>
    </row>
    <row r="8" spans="1:15" x14ac:dyDescent="0.2">
      <c r="A8" s="23"/>
      <c r="E8" s="8">
        <v>42370.625</v>
      </c>
      <c r="F8" s="6">
        <f>Tableau13[[#This Row],[Date création]]-INT(Tableau13[[#This Row],[Date création]])</f>
        <v>0.625</v>
      </c>
      <c r="G8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42370.625</v>
      </c>
      <c r="H8"/>
      <c r="I8" s="20"/>
      <c r="J8"/>
      <c r="K8"/>
      <c r="L8" s="9"/>
      <c r="M8" s="7"/>
      <c r="N8" s="7"/>
    </row>
    <row r="9" spans="1:15" x14ac:dyDescent="0.2">
      <c r="A9" s="23"/>
      <c r="E9" s="3">
        <v>42517.420810185184</v>
      </c>
      <c r="F9" s="6">
        <f>Tableau13[[#This Row],[Date création]]-INT(Tableau13[[#This Row],[Date création]])</f>
        <v>0.42081018518365454</v>
      </c>
      <c r="G9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42517.420810185184</v>
      </c>
      <c r="H9"/>
      <c r="I9" s="20"/>
      <c r="J9"/>
      <c r="K9"/>
      <c r="L9" s="9"/>
      <c r="M9" s="7"/>
      <c r="N9" s="7"/>
    </row>
    <row r="10" spans="1:15" x14ac:dyDescent="0.2">
      <c r="A10" s="23"/>
      <c r="E10" s="3">
        <v>42517.440393518518</v>
      </c>
      <c r="F10" s="6">
        <f>Tableau13[[#This Row],[Date création]]-INT(Tableau13[[#This Row],[Date création]])</f>
        <v>0.44039351851824904</v>
      </c>
      <c r="G10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42517.440393518518</v>
      </c>
      <c r="H10"/>
      <c r="I10" s="20"/>
      <c r="J10"/>
      <c r="K10"/>
      <c r="L10" s="9"/>
      <c r="M10" s="7"/>
      <c r="N10" s="7"/>
    </row>
    <row r="11" spans="1:15" x14ac:dyDescent="0.2">
      <c r="A11" s="23"/>
      <c r="E11" s="3">
        <v>42517.445717592593</v>
      </c>
      <c r="F11" s="6">
        <f>Tableau13[[#This Row],[Date création]]-INT(Tableau13[[#This Row],[Date création]])</f>
        <v>0.44571759259270038</v>
      </c>
      <c r="G11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42517.445717592593</v>
      </c>
      <c r="H11"/>
      <c r="I11" s="20"/>
      <c r="J11"/>
      <c r="K11"/>
      <c r="L11" s="9"/>
      <c r="M11" s="7"/>
      <c r="N11" s="7"/>
    </row>
    <row r="12" spans="1:15" x14ac:dyDescent="0.2">
      <c r="A12" s="23"/>
      <c r="E12" s="3">
        <v>42517.472025462965</v>
      </c>
      <c r="F12" s="6">
        <f>Tableau13[[#This Row],[Date création]]-INT(Tableau13[[#This Row],[Date création]])</f>
        <v>0.47202546296466608</v>
      </c>
      <c r="G12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42517.472025462965</v>
      </c>
      <c r="H12"/>
      <c r="I12" s="20"/>
      <c r="J12"/>
      <c r="K12"/>
      <c r="L12" s="9"/>
      <c r="M12" s="7"/>
      <c r="N12" s="7"/>
    </row>
    <row r="13" spans="1:15" x14ac:dyDescent="0.2">
      <c r="A13" s="23"/>
      <c r="E13" s="3">
        <v>42517.520115740743</v>
      </c>
      <c r="F13" s="6">
        <f>Tableau13[[#This Row],[Date création]]-INT(Tableau13[[#This Row],[Date création]])</f>
        <v>0.52011574074276723</v>
      </c>
      <c r="G13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42517.520115740743</v>
      </c>
      <c r="H13"/>
      <c r="I13" s="20"/>
      <c r="J13"/>
      <c r="K13"/>
      <c r="L13" s="9"/>
      <c r="M13" s="7"/>
      <c r="N13" s="7"/>
    </row>
    <row r="14" spans="1:15" x14ac:dyDescent="0.2">
      <c r="A14" s="23"/>
      <c r="E14" s="3">
        <v>42517.571562500001</v>
      </c>
      <c r="F14" s="6">
        <f>Tableau13[[#This Row],[Date création]]-INT(Tableau13[[#This Row],[Date création]])</f>
        <v>0.57156250000116415</v>
      </c>
      <c r="G14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42517.571562500001</v>
      </c>
      <c r="H14"/>
      <c r="I14" s="20"/>
      <c r="J14"/>
      <c r="K14"/>
      <c r="L14" s="9"/>
      <c r="M14" s="7"/>
      <c r="N14" s="7"/>
    </row>
    <row r="15" spans="1:15" x14ac:dyDescent="0.2">
      <c r="A15" s="23"/>
      <c r="E15" s="3">
        <v>42517.589039351849</v>
      </c>
      <c r="F15" s="6">
        <f>Tableau13[[#This Row],[Date création]]-INT(Tableau13[[#This Row],[Date création]])</f>
        <v>0.58903935184935108</v>
      </c>
      <c r="G15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42517.589039351849</v>
      </c>
      <c r="H15"/>
      <c r="I15" s="20"/>
      <c r="J15"/>
      <c r="K15"/>
      <c r="L15" s="9"/>
      <c r="M15" s="7"/>
      <c r="N15" s="7"/>
    </row>
    <row r="16" spans="1:15" x14ac:dyDescent="0.2">
      <c r="A16" s="23"/>
      <c r="E16" s="3">
        <v>42517.619456018518</v>
      </c>
      <c r="F16" s="6">
        <f>Tableau13[[#This Row],[Date création]]-INT(Tableau13[[#This Row],[Date création]])</f>
        <v>0.61945601851766696</v>
      </c>
      <c r="G16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42517.619456018518</v>
      </c>
      <c r="H16"/>
      <c r="I16" s="20"/>
      <c r="J16"/>
      <c r="K16"/>
      <c r="L16" s="9"/>
      <c r="M16" s="7"/>
      <c r="N16" s="7"/>
    </row>
    <row r="17" spans="1:14" x14ac:dyDescent="0.2">
      <c r="A17" s="23"/>
      <c r="E17" s="3">
        <v>42517.621192129627</v>
      </c>
      <c r="F17" s="6">
        <f>Tableau13[[#This Row],[Date création]]-INT(Tableau13[[#This Row],[Date création]])</f>
        <v>0.62119212962716119</v>
      </c>
      <c r="G17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42517.621192129627</v>
      </c>
      <c r="H17"/>
      <c r="I17" s="20"/>
      <c r="J17"/>
      <c r="K17"/>
      <c r="L17" s="9"/>
      <c r="M17" s="7"/>
      <c r="N17" s="7"/>
    </row>
    <row r="18" spans="1:14" x14ac:dyDescent="0.2">
      <c r="A18" s="23"/>
      <c r="E18" s="3">
        <v>42517.621689814812</v>
      </c>
      <c r="F18" s="6">
        <f>Tableau13[[#This Row],[Date création]]-INT(Tableau13[[#This Row],[Date création]])</f>
        <v>0.62168981481227092</v>
      </c>
      <c r="G18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42517.621689814812</v>
      </c>
      <c r="H18"/>
      <c r="I18" s="20"/>
      <c r="J18"/>
      <c r="K18"/>
      <c r="L18" s="9"/>
      <c r="M18" s="7"/>
      <c r="N18" s="7"/>
    </row>
    <row r="19" spans="1:14" x14ac:dyDescent="0.2">
      <c r="A19" s="23"/>
      <c r="E19" s="3">
        <v>42517.644108796296</v>
      </c>
      <c r="F19" s="6">
        <f>Tableau13[[#This Row],[Date création]]-INT(Tableau13[[#This Row],[Date création]])</f>
        <v>0.64410879629576812</v>
      </c>
      <c r="G19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42517.644108796296</v>
      </c>
      <c r="H19"/>
      <c r="I19" s="20"/>
      <c r="J19"/>
      <c r="K19"/>
      <c r="L19" s="9"/>
      <c r="M19" s="7"/>
      <c r="N19" s="7"/>
    </row>
    <row r="20" spans="1:14" x14ac:dyDescent="0.2">
      <c r="A20" s="23"/>
      <c r="E20" s="3">
        <v>42517.644780092596</v>
      </c>
      <c r="F20" s="6">
        <f>Tableau13[[#This Row],[Date création]]-INT(Tableau13[[#This Row],[Date création]])</f>
        <v>0.64478009259619284</v>
      </c>
      <c r="G20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42517.644780092596</v>
      </c>
      <c r="H20"/>
      <c r="I20" s="20"/>
      <c r="J20"/>
      <c r="K20"/>
      <c r="L20" s="9"/>
      <c r="M20" s="7"/>
      <c r="N20" s="7"/>
    </row>
    <row r="21" spans="1:14" x14ac:dyDescent="0.2">
      <c r="A21" s="23"/>
      <c r="E21" s="3">
        <v>42517.645949074074</v>
      </c>
      <c r="F21" s="6">
        <f>Tableau13[[#This Row],[Date création]]-INT(Tableau13[[#This Row],[Date création]])</f>
        <v>0.64594907407445135</v>
      </c>
      <c r="G21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42517.645949074074</v>
      </c>
      <c r="H21"/>
      <c r="I21" s="20"/>
      <c r="J21"/>
      <c r="K21"/>
      <c r="L21" s="9"/>
      <c r="M21" s="7"/>
      <c r="N21" s="7"/>
    </row>
    <row r="22" spans="1:14" x14ac:dyDescent="0.2">
      <c r="A22" s="23"/>
      <c r="E22" s="3">
        <v>42517.731342592589</v>
      </c>
      <c r="F22" s="6">
        <f>Tableau13[[#This Row],[Date création]]-INT(Tableau13[[#This Row],[Date création]])</f>
        <v>0.73134259258949896</v>
      </c>
      <c r="G22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42518.375</v>
      </c>
      <c r="H22"/>
      <c r="I22" s="20"/>
      <c r="J22"/>
      <c r="K22"/>
      <c r="L22" s="9"/>
      <c r="M22" s="7"/>
      <c r="N22" s="7"/>
    </row>
    <row r="23" spans="1:14" x14ac:dyDescent="0.2">
      <c r="A23" s="23"/>
      <c r="E23" s="3">
        <v>42517.753298611111</v>
      </c>
      <c r="F23" s="6">
        <f>Tableau13[[#This Row],[Date création]]-INT(Tableau13[[#This Row],[Date création]])</f>
        <v>0.75329861111094942</v>
      </c>
      <c r="G23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42518.375</v>
      </c>
      <c r="H23"/>
      <c r="I23" s="20"/>
      <c r="J23"/>
      <c r="K23"/>
      <c r="L23" s="9"/>
      <c r="M23" s="7"/>
      <c r="N23" s="7"/>
    </row>
    <row r="24" spans="1:14" x14ac:dyDescent="0.2">
      <c r="A24" s="23"/>
      <c r="E24" s="3">
        <v>42517.765729166669</v>
      </c>
      <c r="F24" s="6">
        <f>Tableau13[[#This Row],[Date création]]-INT(Tableau13[[#This Row],[Date création]])</f>
        <v>0.765729166669189</v>
      </c>
      <c r="G24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42518.375</v>
      </c>
      <c r="H24"/>
      <c r="I24" s="20"/>
      <c r="J24"/>
      <c r="K24"/>
      <c r="L24" s="9"/>
      <c r="M24" s="7"/>
      <c r="N24" s="7"/>
    </row>
    <row r="25" spans="1:14" x14ac:dyDescent="0.2">
      <c r="A25" s="23"/>
      <c r="E25" s="3">
        <v>42517.790694444448</v>
      </c>
      <c r="F25" s="6">
        <f>Tableau13[[#This Row],[Date création]]-INT(Tableau13[[#This Row],[Date création]])</f>
        <v>0.79069444444758119</v>
      </c>
      <c r="G25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42518.375</v>
      </c>
      <c r="H25"/>
      <c r="I25" s="20"/>
      <c r="J25"/>
      <c r="K25"/>
      <c r="L25" s="9"/>
      <c r="M25" s="7"/>
      <c r="N25" s="7"/>
    </row>
    <row r="26" spans="1:14" x14ac:dyDescent="0.2">
      <c r="A26" s="23"/>
      <c r="E26" s="3">
        <v>42517.875011574077</v>
      </c>
      <c r="F26" s="6">
        <f>Tableau13[[#This Row],[Date création]]-INT(Tableau13[[#This Row],[Date création]])</f>
        <v>0.87501157407677965</v>
      </c>
      <c r="G26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42518.375</v>
      </c>
      <c r="H26"/>
      <c r="I26" s="20"/>
      <c r="J26"/>
      <c r="K26"/>
      <c r="L26" s="9"/>
      <c r="M26" s="7"/>
      <c r="N26" s="7"/>
    </row>
    <row r="27" spans="1:14" x14ac:dyDescent="0.2">
      <c r="A27" s="23"/>
      <c r="E27" s="3">
        <v>42517.897766203707</v>
      </c>
      <c r="F27" s="6">
        <f>Tableau13[[#This Row],[Date création]]-INT(Tableau13[[#This Row],[Date création]])</f>
        <v>0.89776620370685123</v>
      </c>
      <c r="G27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42518.375</v>
      </c>
      <c r="H27"/>
      <c r="I27" s="20"/>
      <c r="J27"/>
      <c r="K27"/>
      <c r="L27" s="9"/>
      <c r="M27" s="7"/>
      <c r="N27" s="7"/>
    </row>
    <row r="28" spans="1:14" x14ac:dyDescent="0.2">
      <c r="A28" s="23"/>
      <c r="E28" s="3">
        <v>42517.933287037034</v>
      </c>
      <c r="F28" s="6">
        <f>Tableau13[[#This Row],[Date création]]-INT(Tableau13[[#This Row],[Date création]])</f>
        <v>0.93328703703446081</v>
      </c>
      <c r="G28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42518.375</v>
      </c>
      <c r="H28"/>
      <c r="I28" s="20"/>
      <c r="J28"/>
      <c r="K28"/>
      <c r="L28" s="9"/>
      <c r="M28" s="7"/>
      <c r="N28" s="7"/>
    </row>
    <row r="29" spans="1:14" x14ac:dyDescent="0.2">
      <c r="A29" s="23"/>
      <c r="E29" s="3">
        <v>42518.041203703702</v>
      </c>
      <c r="F29" s="6">
        <f>Tableau13[[#This Row],[Date création]]-INT(Tableau13[[#This Row],[Date création]])</f>
        <v>4.1203703702194616E-2</v>
      </c>
      <c r="G29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42518.375</v>
      </c>
      <c r="H29"/>
      <c r="I29" s="20"/>
      <c r="J29"/>
      <c r="K29"/>
      <c r="L29" s="9"/>
      <c r="M29" s="7"/>
      <c r="N29" s="7"/>
    </row>
    <row r="30" spans="1:14" x14ac:dyDescent="0.2">
      <c r="A30" s="23"/>
      <c r="E30" s="3">
        <v>42518.098854166667</v>
      </c>
      <c r="F30" s="6">
        <f>Tableau13[[#This Row],[Date création]]-INT(Tableau13[[#This Row],[Date création]])</f>
        <v>9.8854166666569654E-2</v>
      </c>
      <c r="G30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42518.375</v>
      </c>
      <c r="H30"/>
      <c r="I30" s="20"/>
      <c r="J30"/>
      <c r="K30"/>
      <c r="L30" s="9"/>
      <c r="M30" s="7"/>
      <c r="N30" s="7"/>
    </row>
    <row r="31" spans="1:14" x14ac:dyDescent="0.2">
      <c r="A31" s="23"/>
      <c r="E31" s="3">
        <v>42518.327060185184</v>
      </c>
      <c r="F31" s="6">
        <f>Tableau13[[#This Row],[Date création]]-INT(Tableau13[[#This Row],[Date création]])</f>
        <v>0.32706018518365454</v>
      </c>
      <c r="G31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42518.375</v>
      </c>
      <c r="H31"/>
      <c r="I31" s="20"/>
      <c r="J31"/>
      <c r="K31"/>
      <c r="L31" s="9"/>
      <c r="M31" s="7"/>
      <c r="N31" s="7"/>
    </row>
    <row r="32" spans="1:14" x14ac:dyDescent="0.2">
      <c r="A32" s="23"/>
      <c r="E32" s="3">
        <v>42518.404502314814</v>
      </c>
      <c r="F32" s="6">
        <f>Tableau13[[#This Row],[Date création]]-INT(Tableau13[[#This Row],[Date création]])</f>
        <v>0.40450231481372612</v>
      </c>
      <c r="G32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42518.375</v>
      </c>
      <c r="H32"/>
      <c r="I32" s="20"/>
      <c r="J32"/>
      <c r="K32"/>
      <c r="L32" s="9"/>
      <c r="M32" s="7"/>
      <c r="N32" s="7"/>
    </row>
    <row r="33" spans="1:14" x14ac:dyDescent="0.2">
      <c r="A33" s="23"/>
      <c r="E33" s="3">
        <v>42518.418078703704</v>
      </c>
      <c r="F33" s="6">
        <f>Tableau13[[#This Row],[Date création]]-INT(Tableau13[[#This Row],[Date création]])</f>
        <v>0.41807870370394085</v>
      </c>
      <c r="G33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42518.375</v>
      </c>
      <c r="H33"/>
      <c r="I33" s="20"/>
      <c r="J33"/>
      <c r="K33"/>
      <c r="L33" s="9"/>
      <c r="M33" s="7"/>
      <c r="N33" s="7"/>
    </row>
    <row r="34" spans="1:14" x14ac:dyDescent="0.2">
      <c r="A34" s="23"/>
      <c r="E34" s="3">
        <v>42518.422013888892</v>
      </c>
      <c r="F34" s="6">
        <f>Tableau13[[#This Row],[Date création]]-INT(Tableau13[[#This Row],[Date création]])</f>
        <v>0.422013888892252</v>
      </c>
      <c r="G34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42518.375</v>
      </c>
      <c r="H34"/>
      <c r="I34" s="20"/>
      <c r="J34"/>
      <c r="K34"/>
      <c r="L34" s="9"/>
      <c r="M34" s="7"/>
      <c r="N34" s="7"/>
    </row>
    <row r="35" spans="1:14" x14ac:dyDescent="0.2">
      <c r="A35" s="23"/>
      <c r="E35" s="3">
        <v>42518.460740740738</v>
      </c>
      <c r="F35" s="6">
        <f>Tableau13[[#This Row],[Date création]]-INT(Tableau13[[#This Row],[Date création]])</f>
        <v>0.46074074073840166</v>
      </c>
      <c r="G35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42518.375</v>
      </c>
      <c r="H35"/>
      <c r="I35" s="20"/>
      <c r="J35"/>
      <c r="K35"/>
      <c r="L35" s="9"/>
      <c r="M35" s="7"/>
      <c r="N35" s="7"/>
    </row>
    <row r="36" spans="1:14" x14ac:dyDescent="0.2">
      <c r="A36" s="23"/>
      <c r="E36" s="3">
        <v>42518.508437500001</v>
      </c>
      <c r="F36" s="6">
        <f>Tableau13[[#This Row],[Date création]]-INT(Tableau13[[#This Row],[Date création]])</f>
        <v>0.50843750000058208</v>
      </c>
      <c r="G36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42518.375</v>
      </c>
      <c r="H36"/>
      <c r="I36" s="20"/>
      <c r="J36"/>
      <c r="K36"/>
      <c r="L36" s="9"/>
      <c r="M36" s="7"/>
      <c r="N36" s="7"/>
    </row>
    <row r="37" spans="1:14" x14ac:dyDescent="0.2">
      <c r="A37" s="23"/>
      <c r="E37" s="3">
        <v>42518.512337962966</v>
      </c>
      <c r="F37" s="6">
        <f>Tableau13[[#This Row],[Date création]]-INT(Tableau13[[#This Row],[Date création]])</f>
        <v>0.51233796296583023</v>
      </c>
      <c r="G37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42518.375</v>
      </c>
      <c r="H37"/>
      <c r="I37" s="20"/>
      <c r="J37"/>
      <c r="K37"/>
      <c r="L37" s="9"/>
      <c r="M37" s="7"/>
      <c r="N37" s="7"/>
    </row>
    <row r="38" spans="1:14" x14ac:dyDescent="0.2">
      <c r="A38" s="23"/>
      <c r="E38" s="3">
        <v>42518.686574074076</v>
      </c>
      <c r="F38" s="6">
        <f>Tableau13[[#This Row],[Date création]]-INT(Tableau13[[#This Row],[Date création]])</f>
        <v>0.68657407407590654</v>
      </c>
      <c r="G38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42518.375</v>
      </c>
      <c r="H38"/>
      <c r="I38" s="20"/>
      <c r="J38"/>
      <c r="K38"/>
      <c r="L38" s="9"/>
      <c r="M38" s="7"/>
      <c r="N38" s="7"/>
    </row>
    <row r="39" spans="1:14" x14ac:dyDescent="0.2">
      <c r="A39" s="23"/>
      <c r="E39" s="3">
        <v>42518.695347222223</v>
      </c>
      <c r="F39" s="6">
        <f>Tableau13[[#This Row],[Date création]]-INT(Tableau13[[#This Row],[Date création]])</f>
        <v>0.695347222223063</v>
      </c>
      <c r="G39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42518.375</v>
      </c>
      <c r="H39"/>
      <c r="I39" s="20"/>
      <c r="J39"/>
      <c r="K39"/>
      <c r="L39" s="9"/>
      <c r="M39" s="7"/>
      <c r="N39" s="7"/>
    </row>
    <row r="40" spans="1:14" x14ac:dyDescent="0.2">
      <c r="A40" s="23"/>
      <c r="E40" s="3">
        <v>42518.709386574075</v>
      </c>
      <c r="F40" s="6">
        <f>Tableau13[[#This Row],[Date création]]-INT(Tableau13[[#This Row],[Date création]])</f>
        <v>0.70938657407532446</v>
      </c>
      <c r="G40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42519.375</v>
      </c>
      <c r="H40"/>
      <c r="I40" s="20"/>
      <c r="J40"/>
      <c r="K40"/>
      <c r="L40" s="9"/>
      <c r="M40" s="7"/>
      <c r="N40" s="7"/>
    </row>
    <row r="41" spans="1:14" x14ac:dyDescent="0.25">
      <c r="A41" s="23"/>
      <c r="E41" s="3">
        <v>42518.74046296296</v>
      </c>
      <c r="F41" s="6">
        <f>Tableau13[[#This Row],[Date création]]-INT(Tableau13[[#This Row],[Date création]])</f>
        <v>0.74046296296000946</v>
      </c>
      <c r="G41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42519.375</v>
      </c>
      <c r="H41"/>
      <c r="I41" s="20"/>
      <c r="J41"/>
      <c r="K41"/>
      <c r="L41" s="9"/>
      <c r="M41" s="7"/>
      <c r="N41" s="7"/>
    </row>
    <row r="42" spans="1:14" x14ac:dyDescent="0.25">
      <c r="A42" s="23"/>
      <c r="E42" s="3">
        <v>42518.803807870368</v>
      </c>
      <c r="F42" s="6">
        <f>Tableau13[[#This Row],[Date création]]-INT(Tableau13[[#This Row],[Date création]])</f>
        <v>0.80380787036847323</v>
      </c>
      <c r="G42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42519.375</v>
      </c>
      <c r="H42"/>
      <c r="I42" s="20"/>
      <c r="J42"/>
      <c r="K42"/>
      <c r="L42" s="9"/>
      <c r="M42" s="7"/>
      <c r="N42" s="7"/>
    </row>
    <row r="43" spans="1:14" x14ac:dyDescent="0.25">
      <c r="A43" s="23"/>
      <c r="E43" s="3">
        <v>42518.817986111113</v>
      </c>
      <c r="F43" s="6">
        <f>Tableau13[[#This Row],[Date création]]-INT(Tableau13[[#This Row],[Date création]])</f>
        <v>0.81798611111298669</v>
      </c>
      <c r="G43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42519.375</v>
      </c>
      <c r="H43"/>
      <c r="I43" s="20"/>
      <c r="J43"/>
      <c r="K43"/>
      <c r="L43" s="9"/>
      <c r="M43" s="7"/>
      <c r="N43" s="7"/>
    </row>
    <row r="44" spans="1:14" x14ac:dyDescent="0.25">
      <c r="A44" s="23"/>
      <c r="E44" s="3">
        <v>42518.83803240741</v>
      </c>
      <c r="F44" s="6">
        <f>Tableau13[[#This Row],[Date création]]-INT(Tableau13[[#This Row],[Date création]])</f>
        <v>0.83803240740962792</v>
      </c>
      <c r="G44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42519.375</v>
      </c>
      <c r="H44"/>
      <c r="I44" s="20"/>
      <c r="J44"/>
      <c r="K44"/>
      <c r="L44" s="9"/>
      <c r="M44" s="7"/>
      <c r="N44" s="7"/>
    </row>
    <row r="45" spans="1:14" x14ac:dyDescent="0.25">
      <c r="A45" s="23"/>
      <c r="E45" s="3">
        <v>42518.838356481479</v>
      </c>
      <c r="F45" s="6">
        <f>Tableau13[[#This Row],[Date création]]-INT(Tableau13[[#This Row],[Date création]])</f>
        <v>0.83835648147942265</v>
      </c>
      <c r="G45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42519.375</v>
      </c>
      <c r="H45"/>
      <c r="I45" s="20"/>
      <c r="J45"/>
      <c r="K45"/>
      <c r="L45" s="9"/>
      <c r="M45" s="7"/>
      <c r="N45" s="7"/>
    </row>
    <row r="46" spans="1:14" x14ac:dyDescent="0.25">
      <c r="A46" s="23"/>
      <c r="E46" s="3">
        <v>42519.464131944442</v>
      </c>
      <c r="F46" s="6">
        <f>Tableau13[[#This Row],[Date création]]-INT(Tableau13[[#This Row],[Date création]])</f>
        <v>0.46413194444176042</v>
      </c>
      <c r="G46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42519.375</v>
      </c>
      <c r="H46"/>
      <c r="I46" s="20"/>
      <c r="J46"/>
      <c r="K46"/>
      <c r="L46" s="9"/>
      <c r="M46" s="7"/>
      <c r="N46" s="7"/>
    </row>
    <row r="47" spans="1:14" x14ac:dyDescent="0.25">
      <c r="A47" s="23"/>
      <c r="E47" s="3">
        <v>42519.46597222222</v>
      </c>
      <c r="F47" s="6">
        <f>Tableau13[[#This Row],[Date création]]-INT(Tableau13[[#This Row],[Date création]])</f>
        <v>0.46597222222044365</v>
      </c>
      <c r="G47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42519.375</v>
      </c>
      <c r="H47"/>
      <c r="I47" s="20"/>
      <c r="J47"/>
      <c r="K47"/>
      <c r="L47" s="9"/>
      <c r="M47" s="7"/>
      <c r="N47" s="7"/>
    </row>
    <row r="48" spans="1:14" x14ac:dyDescent="0.25">
      <c r="A48" s="23"/>
      <c r="E48" s="3">
        <v>42519.479004629633</v>
      </c>
      <c r="F48" s="6">
        <f>Tableau13[[#This Row],[Date création]]-INT(Tableau13[[#This Row],[Date création]])</f>
        <v>0.47900462963298196</v>
      </c>
      <c r="G48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42519.375</v>
      </c>
      <c r="H48"/>
      <c r="I48" s="20"/>
      <c r="J48"/>
      <c r="K48"/>
      <c r="L48" s="9"/>
      <c r="M48" s="7"/>
      <c r="N48" s="7"/>
    </row>
    <row r="49" spans="1:14" x14ac:dyDescent="0.25">
      <c r="A49" s="23"/>
      <c r="E49" s="3">
        <v>42519.4843287037</v>
      </c>
      <c r="F49" s="6">
        <f>Tableau13[[#This Row],[Date création]]-INT(Tableau13[[#This Row],[Date création]])</f>
        <v>0.48432870370015735</v>
      </c>
      <c r="G49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42519.375</v>
      </c>
      <c r="H49"/>
      <c r="I49" s="20"/>
      <c r="J49"/>
      <c r="K49"/>
      <c r="L49" s="9"/>
      <c r="M49" s="7"/>
      <c r="N49" s="7"/>
    </row>
    <row r="50" spans="1:14" x14ac:dyDescent="0.25">
      <c r="A50" s="23"/>
      <c r="E50" s="3">
        <v>42519.496550925927</v>
      </c>
      <c r="F50" s="6">
        <f>Tableau13[[#This Row],[Date création]]-INT(Tableau13[[#This Row],[Date création]])</f>
        <v>0.49655092592729488</v>
      </c>
      <c r="G50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42519.375</v>
      </c>
      <c r="H50"/>
      <c r="I50" s="20"/>
      <c r="J50"/>
      <c r="K50"/>
      <c r="L50" s="9"/>
      <c r="M50" s="7"/>
      <c r="N50" s="7"/>
    </row>
    <row r="51" spans="1:14" x14ac:dyDescent="0.25">
      <c r="A51" s="23"/>
      <c r="E51" s="3">
        <v>42519.604513888888</v>
      </c>
      <c r="F51" s="6">
        <f>Tableau13[[#This Row],[Date création]]-INT(Tableau13[[#This Row],[Date création]])</f>
        <v>0.60451388888759539</v>
      </c>
      <c r="G51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42519.375</v>
      </c>
      <c r="H51"/>
      <c r="I51" s="20"/>
      <c r="J51"/>
      <c r="K51"/>
      <c r="L51" s="9"/>
      <c r="M51" s="7"/>
      <c r="N51" s="7"/>
    </row>
    <row r="52" spans="1:14" x14ac:dyDescent="0.25">
      <c r="A52" s="23"/>
      <c r="E52" s="3">
        <v>42519.69327546296</v>
      </c>
      <c r="F52" s="6">
        <f>Tableau13[[#This Row],[Date création]]-INT(Tableau13[[#This Row],[Date création]])</f>
        <v>0.69327546295971842</v>
      </c>
      <c r="G52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42519.375</v>
      </c>
      <c r="H52"/>
      <c r="I52" s="20"/>
      <c r="J52"/>
      <c r="K52"/>
      <c r="L52" s="9"/>
      <c r="M52" s="7"/>
      <c r="N52" s="7"/>
    </row>
    <row r="53" spans="1:14" x14ac:dyDescent="0.25">
      <c r="A53" s="23"/>
      <c r="E53" s="3">
        <v>42519.706932870373</v>
      </c>
      <c r="F53" s="6">
        <f>Tableau13[[#This Row],[Date création]]-INT(Tableau13[[#This Row],[Date création]])</f>
        <v>0.70693287037283881</v>
      </c>
      <c r="G53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42519.375</v>
      </c>
      <c r="H53"/>
      <c r="I53" s="20"/>
      <c r="J53"/>
      <c r="K53"/>
      <c r="L53" s="9"/>
      <c r="M53" s="7"/>
      <c r="N53" s="7"/>
    </row>
    <row r="54" spans="1:14" x14ac:dyDescent="0.25">
      <c r="A54" s="23"/>
      <c r="E54" s="3">
        <v>42519.712650462963</v>
      </c>
      <c r="F54" s="6">
        <f>Tableau13[[#This Row],[Date création]]-INT(Tableau13[[#This Row],[Date création]])</f>
        <v>0.71265046296321088</v>
      </c>
      <c r="G54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42520.375</v>
      </c>
      <c r="H54"/>
      <c r="I54" s="20"/>
      <c r="J54"/>
      <c r="K54"/>
      <c r="L54" s="9"/>
      <c r="M54" s="7"/>
      <c r="N54" s="7"/>
    </row>
    <row r="55" spans="1:14" x14ac:dyDescent="0.25">
      <c r="A55" s="23"/>
      <c r="E55" s="3">
        <v>42519.720775462964</v>
      </c>
      <c r="F55" s="6">
        <f>Tableau13[[#This Row],[Date création]]-INT(Tableau13[[#This Row],[Date création]])</f>
        <v>0.72077546296350192</v>
      </c>
      <c r="G55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42520.375</v>
      </c>
      <c r="H55"/>
      <c r="I55" s="20"/>
      <c r="J55"/>
      <c r="K55"/>
      <c r="L55" s="9"/>
      <c r="M55" s="7"/>
      <c r="N55" s="7"/>
    </row>
    <row r="56" spans="1:14" x14ac:dyDescent="0.25">
      <c r="A56" s="23"/>
      <c r="E56" s="3">
        <v>42519.824756944443</v>
      </c>
      <c r="F56" s="6">
        <f>Tableau13[[#This Row],[Date création]]-INT(Tableau13[[#This Row],[Date création]])</f>
        <v>0.82475694444292458</v>
      </c>
      <c r="G56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42520.375</v>
      </c>
      <c r="H56"/>
      <c r="I56" s="20"/>
      <c r="J56"/>
      <c r="K56"/>
      <c r="L56" s="9"/>
      <c r="M56" s="7"/>
      <c r="N56" s="7"/>
    </row>
    <row r="57" spans="1:14" x14ac:dyDescent="0.25">
      <c r="A57" s="23"/>
      <c r="E57" s="3">
        <v>42519.839907407404</v>
      </c>
      <c r="F57" s="6">
        <f>Tableau13[[#This Row],[Date création]]-INT(Tableau13[[#This Row],[Date création]])</f>
        <v>0.83990740740409819</v>
      </c>
      <c r="G57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42520.375</v>
      </c>
      <c r="H57"/>
      <c r="I57" s="20"/>
      <c r="J57"/>
      <c r="K57"/>
      <c r="L57" s="9"/>
      <c r="M57" s="7"/>
      <c r="N57" s="7"/>
    </row>
    <row r="58" spans="1:14" x14ac:dyDescent="0.25">
      <c r="A58" s="23"/>
      <c r="E58" s="3">
        <v>42519.861655092594</v>
      </c>
      <c r="F58" s="6">
        <f>Tableau13[[#This Row],[Date création]]-INT(Tableau13[[#This Row],[Date création]])</f>
        <v>0.86165509259444661</v>
      </c>
      <c r="G58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42520.375</v>
      </c>
      <c r="H58"/>
      <c r="I58" s="20"/>
      <c r="J58"/>
      <c r="K58"/>
      <c r="L58" s="9"/>
      <c r="M58" s="7"/>
      <c r="N58" s="7"/>
    </row>
    <row r="59" spans="1:14" x14ac:dyDescent="0.25">
      <c r="A59" s="23"/>
      <c r="E59" s="3">
        <v>42519.868460648147</v>
      </c>
      <c r="F59" s="6">
        <f>Tableau13[[#This Row],[Date création]]-INT(Tableau13[[#This Row],[Date création]])</f>
        <v>0.8684606481474475</v>
      </c>
      <c r="G59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42520.375</v>
      </c>
      <c r="H59"/>
      <c r="I59" s="20"/>
      <c r="J59"/>
      <c r="K59"/>
      <c r="L59" s="9"/>
      <c r="M59" s="7"/>
      <c r="N59" s="7"/>
    </row>
    <row r="60" spans="1:14" x14ac:dyDescent="0.25">
      <c r="A60" s="23"/>
      <c r="E60" s="3">
        <v>42519.91</v>
      </c>
      <c r="F60" s="6">
        <f>Tableau13[[#This Row],[Date création]]-INT(Tableau13[[#This Row],[Date création]])</f>
        <v>0.91000000000349246</v>
      </c>
      <c r="G60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42520.375</v>
      </c>
      <c r="H60"/>
      <c r="I60" s="20"/>
      <c r="J60"/>
      <c r="K60"/>
      <c r="L60" s="9"/>
      <c r="M60" s="7"/>
      <c r="N60" s="7"/>
    </row>
    <row r="61" spans="1:14" x14ac:dyDescent="0.25">
      <c r="A61" s="23"/>
      <c r="E61" s="3">
        <v>42519.916168981479</v>
      </c>
      <c r="F61" s="6">
        <f>Tableau13[[#This Row],[Date création]]-INT(Tableau13[[#This Row],[Date création]])</f>
        <v>0.91616898147913162</v>
      </c>
      <c r="G61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42520.375</v>
      </c>
      <c r="H61"/>
      <c r="I61" s="20"/>
      <c r="J61"/>
      <c r="K61"/>
      <c r="L61" s="9"/>
      <c r="M61" s="7"/>
      <c r="N61" s="7"/>
    </row>
    <row r="62" spans="1:14" x14ac:dyDescent="0.25">
      <c r="A62" s="23"/>
      <c r="E62" s="3">
        <v>42519.947453703702</v>
      </c>
      <c r="F62" s="6">
        <f>Tableau13[[#This Row],[Date création]]-INT(Tableau13[[#This Row],[Date création]])</f>
        <v>0.94745370370219462</v>
      </c>
      <c r="G62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42520.375</v>
      </c>
      <c r="H62"/>
      <c r="I62" s="20"/>
      <c r="J62"/>
      <c r="K62"/>
      <c r="L62" s="9"/>
      <c r="M62" s="7"/>
      <c r="N62" s="7"/>
    </row>
    <row r="63" spans="1:14" x14ac:dyDescent="0.25">
      <c r="A63" s="23"/>
      <c r="E63" s="3">
        <v>42519.951979166668</v>
      </c>
      <c r="F63" s="6">
        <f>Tableau13[[#This Row],[Date création]]-INT(Tableau13[[#This Row],[Date création]])</f>
        <v>0.95197916666802485</v>
      </c>
      <c r="G63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42520.375</v>
      </c>
      <c r="H63"/>
      <c r="I63" s="20"/>
      <c r="J63"/>
      <c r="K63"/>
      <c r="L63" s="9"/>
      <c r="M63" s="7"/>
      <c r="N63" s="7"/>
    </row>
    <row r="64" spans="1:14" x14ac:dyDescent="0.25">
      <c r="A64" s="23"/>
      <c r="E64" s="3">
        <v>42519.955960648149</v>
      </c>
      <c r="F64" s="6">
        <f>Tableau13[[#This Row],[Date création]]-INT(Tableau13[[#This Row],[Date création]])</f>
        <v>0.95596064814890269</v>
      </c>
      <c r="G64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42520.375</v>
      </c>
      <c r="H64"/>
      <c r="I64" s="20"/>
      <c r="J64"/>
      <c r="K64"/>
      <c r="L64" s="9"/>
      <c r="M64" s="7"/>
      <c r="N64" s="7"/>
    </row>
    <row r="65" spans="1:14" x14ac:dyDescent="0.25">
      <c r="A65" s="23"/>
      <c r="E65" s="3">
        <v>42519.9606712963</v>
      </c>
      <c r="F65" s="6">
        <f>Tableau13[[#This Row],[Date création]]-INT(Tableau13[[#This Row],[Date création]])</f>
        <v>0.96067129629955161</v>
      </c>
      <c r="G65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42520.375</v>
      </c>
      <c r="H65"/>
      <c r="I65" s="20"/>
      <c r="J65"/>
      <c r="K65"/>
      <c r="L65" s="9"/>
      <c r="M65" s="7"/>
      <c r="N65" s="7"/>
    </row>
    <row r="66" spans="1:14" x14ac:dyDescent="0.25">
      <c r="A66" s="23"/>
      <c r="E66" s="3">
        <v>42520.008425925924</v>
      </c>
      <c r="F66" s="6">
        <f>Tableau13[[#This Row],[Date création]]-INT(Tableau13[[#This Row],[Date création]])</f>
        <v>8.4259259238024242E-3</v>
      </c>
      <c r="G66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42520.375</v>
      </c>
      <c r="H66"/>
      <c r="I66" s="20"/>
      <c r="J66"/>
      <c r="K66"/>
      <c r="L66" s="9"/>
      <c r="M66" s="7"/>
      <c r="N66" s="7"/>
    </row>
    <row r="67" spans="1:14" x14ac:dyDescent="0.25">
      <c r="A67" s="23"/>
      <c r="E67" s="3">
        <v>42520.024594907409</v>
      </c>
      <c r="F67" s="6">
        <f>Tableau13[[#This Row],[Date création]]-INT(Tableau13[[#This Row],[Date création]])</f>
        <v>2.4594907408754807E-2</v>
      </c>
      <c r="G67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42520.375</v>
      </c>
      <c r="H67"/>
      <c r="I67" s="20"/>
      <c r="J67"/>
      <c r="K67"/>
      <c r="L67" s="9"/>
      <c r="M67" s="7"/>
      <c r="N67" s="7"/>
    </row>
    <row r="68" spans="1:14" x14ac:dyDescent="0.25">
      <c r="A68" s="23"/>
      <c r="E68" s="3">
        <v>42520.045173611114</v>
      </c>
      <c r="F68" s="6">
        <f>Tableau13[[#This Row],[Date création]]-INT(Tableau13[[#This Row],[Date création]])</f>
        <v>4.5173611113568768E-2</v>
      </c>
      <c r="G68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42520.375</v>
      </c>
      <c r="H68"/>
      <c r="I68" s="20"/>
      <c r="J68"/>
      <c r="K68"/>
      <c r="L68" s="9"/>
      <c r="M68" s="7"/>
      <c r="N68" s="7"/>
    </row>
    <row r="69" spans="1:14" x14ac:dyDescent="0.25">
      <c r="A69" s="23"/>
      <c r="E69" s="3">
        <v>42520.053923611114</v>
      </c>
      <c r="F69" s="6">
        <f>Tableau13[[#This Row],[Date création]]-INT(Tableau13[[#This Row],[Date création]])</f>
        <v>5.3923611114441883E-2</v>
      </c>
      <c r="G69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42520.375</v>
      </c>
      <c r="H69"/>
      <c r="I69" s="20"/>
      <c r="J69"/>
      <c r="K69"/>
      <c r="L69" s="9"/>
      <c r="M69" s="7"/>
      <c r="N69" s="7"/>
    </row>
    <row r="70" spans="1:14" x14ac:dyDescent="0.25">
      <c r="A70" s="23"/>
      <c r="E70" s="3">
        <v>42520.386446759258</v>
      </c>
      <c r="F70" s="6">
        <f>Tableau13[[#This Row],[Date création]]-INT(Tableau13[[#This Row],[Date création]])</f>
        <v>0.38644675925752381</v>
      </c>
      <c r="G70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42520.386446759258</v>
      </c>
      <c r="H70"/>
      <c r="I70" s="20"/>
      <c r="J70"/>
      <c r="K70"/>
      <c r="L70" s="9"/>
      <c r="M70" s="7"/>
      <c r="N70" s="7"/>
    </row>
    <row r="71" spans="1:14" x14ac:dyDescent="0.25">
      <c r="A71" s="23"/>
      <c r="E71" s="3">
        <v>42520.39739583333</v>
      </c>
      <c r="F71" s="6">
        <f>Tableau13[[#This Row],[Date création]]-INT(Tableau13[[#This Row],[Date création]])</f>
        <v>0.39739583332993789</v>
      </c>
      <c r="G71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42520.39739583333</v>
      </c>
      <c r="H71"/>
      <c r="I71" s="20"/>
      <c r="J71"/>
      <c r="K71"/>
      <c r="L71" s="9"/>
      <c r="M71" s="7"/>
      <c r="N71" s="7"/>
    </row>
    <row r="72" spans="1:14" x14ac:dyDescent="0.25">
      <c r="A72" s="23"/>
      <c r="E72" s="3">
        <v>42520.421342592592</v>
      </c>
      <c r="F72" s="6">
        <f>Tableau13[[#This Row],[Date création]]-INT(Tableau13[[#This Row],[Date création]])</f>
        <v>0.42134259259182727</v>
      </c>
      <c r="G72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42520.421342592592</v>
      </c>
      <c r="H72"/>
      <c r="I72" s="20"/>
      <c r="J72"/>
      <c r="K72"/>
      <c r="L72" s="9"/>
      <c r="M72" s="7"/>
      <c r="N72" s="7"/>
    </row>
    <row r="73" spans="1:14" x14ac:dyDescent="0.25">
      <c r="A73" s="23"/>
      <c r="E73" s="3">
        <v>42520.456516203703</v>
      </c>
      <c r="F73" s="6">
        <f>Tableau13[[#This Row],[Date création]]-INT(Tableau13[[#This Row],[Date création]])</f>
        <v>0.45651620370335877</v>
      </c>
      <c r="G73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42520.456516203703</v>
      </c>
      <c r="H73"/>
      <c r="I73" s="20"/>
      <c r="J73"/>
      <c r="K73"/>
      <c r="L73" s="9"/>
      <c r="M73" s="7"/>
      <c r="N73" s="7"/>
    </row>
    <row r="74" spans="1:14" x14ac:dyDescent="0.25">
      <c r="A74" s="23"/>
      <c r="E74" s="3">
        <v>42520.477777777778</v>
      </c>
      <c r="F74" s="6">
        <f>Tableau13[[#This Row],[Date création]]-INT(Tableau13[[#This Row],[Date création]])</f>
        <v>0.47777777777810115</v>
      </c>
      <c r="G74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42520.477777777778</v>
      </c>
      <c r="H74"/>
      <c r="I74" s="20"/>
      <c r="J74"/>
      <c r="K74"/>
      <c r="L74" s="9"/>
      <c r="M74" s="7"/>
      <c r="N74" s="7"/>
    </row>
    <row r="75" spans="1:14" x14ac:dyDescent="0.25">
      <c r="A75" s="23"/>
      <c r="E75" s="3">
        <v>42520.488587962966</v>
      </c>
      <c r="F75" s="6">
        <f>Tableau13[[#This Row],[Date création]]-INT(Tableau13[[#This Row],[Date création]])</f>
        <v>0.48858796296553919</v>
      </c>
      <c r="G75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42520.488587962966</v>
      </c>
      <c r="H75"/>
      <c r="I75" s="20"/>
      <c r="J75"/>
      <c r="K75"/>
      <c r="L75" s="9"/>
      <c r="M75" s="7"/>
      <c r="N75" s="7"/>
    </row>
    <row r="76" spans="1:14" x14ac:dyDescent="0.25">
      <c r="A76" s="23"/>
      <c r="E76" s="3">
        <v>42520.507673611108</v>
      </c>
      <c r="F76" s="6">
        <f>Tableau13[[#This Row],[Date création]]-INT(Tableau13[[#This Row],[Date création]])</f>
        <v>0.507673611107748</v>
      </c>
      <c r="G76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42520.507673611108</v>
      </c>
      <c r="H76"/>
      <c r="I76" s="20"/>
      <c r="J76"/>
      <c r="K76"/>
      <c r="L76" s="9"/>
      <c r="M76" s="7"/>
      <c r="N76" s="7"/>
    </row>
    <row r="77" spans="1:14" x14ac:dyDescent="0.25">
      <c r="A77" s="23"/>
      <c r="E77" s="3">
        <v>42520.514722222222</v>
      </c>
      <c r="F77" s="6">
        <f>Tableau13[[#This Row],[Date création]]-INT(Tableau13[[#This Row],[Date création]])</f>
        <v>0.51472222222218988</v>
      </c>
      <c r="G77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42520.514722222222</v>
      </c>
      <c r="H77"/>
      <c r="I77" s="20"/>
      <c r="J77"/>
      <c r="K77"/>
      <c r="L77" s="9"/>
      <c r="M77" s="7"/>
      <c r="N77" s="7"/>
    </row>
    <row r="78" spans="1:14" x14ac:dyDescent="0.25">
      <c r="A78" s="24"/>
      <c r="E78" s="3">
        <v>42520.529016203705</v>
      </c>
      <c r="F78" s="6">
        <f>Tableau13[[#This Row],[Date création]]-INT(Tableau13[[#This Row],[Date création]])</f>
        <v>0.52901620370539604</v>
      </c>
      <c r="G78" s="8">
        <f>IF(Tableau13[[#This Row],[Heures]]&gt;0.708333333333333,(INT(Tableau13[[#This Row],[Date création]])+1.375),IF(Tableau13[[#This Row],[Heures]]&lt;0.375,INT(Tableau13[[#This Row],[Date création]])+0.375,IF((NETWORKDAYS(Tableau13[[#This Row],[Date création]],Tableau13[[#This Row],[Date création]]))=0,(INT(Tableau13[[#This Row],[Date création]]))+0.375,Tableau13[[#This Row],[Date création]])))</f>
        <v>42520.529016203705</v>
      </c>
      <c r="H78"/>
      <c r="I78" s="20"/>
      <c r="J78"/>
      <c r="K78"/>
      <c r="L78" s="9"/>
      <c r="M78" s="7"/>
      <c r="N78" s="7"/>
    </row>
    <row r="79" spans="1:14" x14ac:dyDescent="0.25">
      <c r="H79"/>
      <c r="I79"/>
      <c r="J79"/>
      <c r="K79"/>
    </row>
    <row r="80" spans="1:14" x14ac:dyDescent="0.25">
      <c r="H80"/>
      <c r="I80"/>
      <c r="J80"/>
      <c r="K80"/>
    </row>
    <row r="81" spans="8:11" x14ac:dyDescent="0.25">
      <c r="H81"/>
      <c r="I81"/>
      <c r="J81"/>
      <c r="K81"/>
    </row>
    <row r="82" spans="8:11" x14ac:dyDescent="0.25">
      <c r="H82"/>
      <c r="I82"/>
      <c r="J82"/>
      <c r="K82"/>
    </row>
    <row r="83" spans="8:11" x14ac:dyDescent="0.25">
      <c r="H83"/>
      <c r="I83"/>
      <c r="J83"/>
      <c r="K83"/>
    </row>
    <row r="84" spans="8:11" x14ac:dyDescent="0.25">
      <c r="H84"/>
      <c r="I84"/>
      <c r="J84"/>
      <c r="K84"/>
    </row>
    <row r="85" spans="8:11" x14ac:dyDescent="0.25">
      <c r="H85"/>
      <c r="I85"/>
      <c r="J85"/>
      <c r="K85"/>
    </row>
    <row r="86" spans="8:11" x14ac:dyDescent="0.25">
      <c r="H86"/>
      <c r="I86"/>
      <c r="J86"/>
      <c r="K86"/>
    </row>
    <row r="87" spans="8:11" x14ac:dyDescent="0.25">
      <c r="H87"/>
      <c r="I87"/>
      <c r="J87"/>
      <c r="K87"/>
    </row>
    <row r="88" spans="8:11" x14ac:dyDescent="0.25">
      <c r="H88"/>
      <c r="I88"/>
      <c r="J88"/>
      <c r="K88"/>
    </row>
    <row r="89" spans="8:11" x14ac:dyDescent="0.25">
      <c r="H89"/>
      <c r="I89"/>
      <c r="J89"/>
      <c r="K89"/>
    </row>
    <row r="90" spans="8:11" x14ac:dyDescent="0.25">
      <c r="H90"/>
      <c r="I90"/>
      <c r="J90"/>
      <c r="K90"/>
    </row>
    <row r="91" spans="8:11" x14ac:dyDescent="0.25">
      <c r="H91"/>
      <c r="I91"/>
      <c r="J91"/>
      <c r="K91"/>
    </row>
    <row r="92" spans="8:11" x14ac:dyDescent="0.25">
      <c r="H92"/>
      <c r="I92"/>
      <c r="J92"/>
      <c r="K92"/>
    </row>
    <row r="93" spans="8:11" x14ac:dyDescent="0.25">
      <c r="H93"/>
      <c r="I93"/>
      <c r="J93"/>
      <c r="K93"/>
    </row>
    <row r="94" spans="8:11" x14ac:dyDescent="0.25">
      <c r="H94"/>
      <c r="I94"/>
      <c r="J94"/>
      <c r="K94"/>
    </row>
    <row r="95" spans="8:11" x14ac:dyDescent="0.25">
      <c r="H95"/>
      <c r="I95"/>
      <c r="J95"/>
      <c r="K95"/>
    </row>
    <row r="96" spans="8:11" x14ac:dyDescent="0.25">
      <c r="H96"/>
      <c r="I96"/>
      <c r="J96"/>
      <c r="K96"/>
    </row>
    <row r="97" spans="8:11" x14ac:dyDescent="0.25">
      <c r="H97"/>
      <c r="I97"/>
      <c r="J97"/>
      <c r="K97"/>
    </row>
    <row r="98" spans="8:11" x14ac:dyDescent="0.25">
      <c r="H98"/>
      <c r="I98"/>
      <c r="J98"/>
      <c r="K98"/>
    </row>
    <row r="99" spans="8:11" x14ac:dyDescent="0.25">
      <c r="H99"/>
      <c r="I99"/>
      <c r="J99"/>
      <c r="K99"/>
    </row>
    <row r="100" spans="8:11" x14ac:dyDescent="0.25">
      <c r="H100"/>
      <c r="I100"/>
      <c r="J100"/>
      <c r="K100"/>
    </row>
    <row r="101" spans="8:11" x14ac:dyDescent="0.25">
      <c r="H101"/>
      <c r="I101"/>
      <c r="J101"/>
      <c r="K101"/>
    </row>
    <row r="102" spans="8:11" x14ac:dyDescent="0.25">
      <c r="H102"/>
      <c r="I102"/>
      <c r="J102"/>
      <c r="K102"/>
    </row>
    <row r="103" spans="8:11" x14ac:dyDescent="0.25">
      <c r="H103"/>
      <c r="I103"/>
      <c r="J103"/>
      <c r="K103"/>
    </row>
    <row r="104" spans="8:11" x14ac:dyDescent="0.25">
      <c r="H104"/>
      <c r="I104"/>
      <c r="J104"/>
      <c r="K104"/>
    </row>
    <row r="105" spans="8:11" x14ac:dyDescent="0.25">
      <c r="H105"/>
      <c r="I105"/>
      <c r="J105"/>
      <c r="K105"/>
    </row>
    <row r="106" spans="8:11" x14ac:dyDescent="0.25">
      <c r="H106"/>
      <c r="I106"/>
      <c r="J106"/>
      <c r="K106"/>
    </row>
    <row r="107" spans="8:11" x14ac:dyDescent="0.25">
      <c r="H107"/>
      <c r="I107"/>
      <c r="J107"/>
      <c r="K107"/>
    </row>
    <row r="108" spans="8:11" x14ac:dyDescent="0.25">
      <c r="H108"/>
      <c r="I108"/>
      <c r="J108"/>
      <c r="K108"/>
    </row>
    <row r="109" spans="8:11" x14ac:dyDescent="0.25">
      <c r="H109"/>
      <c r="I109"/>
      <c r="J109"/>
      <c r="K109"/>
    </row>
    <row r="110" spans="8:11" x14ac:dyDescent="0.25">
      <c r="H110"/>
      <c r="I110"/>
      <c r="J110"/>
      <c r="K110"/>
    </row>
    <row r="111" spans="8:11" x14ac:dyDescent="0.25">
      <c r="H111"/>
      <c r="I111"/>
      <c r="J111"/>
      <c r="K111"/>
    </row>
    <row r="112" spans="8:11" x14ac:dyDescent="0.25">
      <c r="H112"/>
      <c r="I112"/>
      <c r="J112"/>
      <c r="K112"/>
    </row>
    <row r="113" spans="8:11" x14ac:dyDescent="0.25">
      <c r="H113"/>
      <c r="I113"/>
      <c r="J113"/>
      <c r="K113"/>
    </row>
    <row r="114" spans="8:11" x14ac:dyDescent="0.25">
      <c r="H114"/>
      <c r="I114"/>
      <c r="J114"/>
      <c r="K114"/>
    </row>
    <row r="115" spans="8:11" x14ac:dyDescent="0.25">
      <c r="H115"/>
      <c r="I115"/>
      <c r="J115"/>
      <c r="K115"/>
    </row>
    <row r="116" spans="8:11" x14ac:dyDescent="0.25">
      <c r="H116"/>
      <c r="I116"/>
      <c r="J116"/>
      <c r="K116"/>
    </row>
    <row r="117" spans="8:11" x14ac:dyDescent="0.25">
      <c r="H117"/>
      <c r="I117"/>
      <c r="J117"/>
      <c r="K117"/>
    </row>
    <row r="118" spans="8:11" x14ac:dyDescent="0.25">
      <c r="H118"/>
      <c r="I118"/>
      <c r="J118"/>
      <c r="K118"/>
    </row>
    <row r="119" spans="8:11" x14ac:dyDescent="0.25">
      <c r="H119"/>
      <c r="I119"/>
      <c r="J119"/>
      <c r="K119"/>
    </row>
    <row r="120" spans="8:11" x14ac:dyDescent="0.25">
      <c r="H120"/>
      <c r="I120"/>
      <c r="J120"/>
      <c r="K120"/>
    </row>
    <row r="121" spans="8:11" x14ac:dyDescent="0.25">
      <c r="H121"/>
      <c r="I121"/>
      <c r="J121"/>
      <c r="K121"/>
    </row>
    <row r="122" spans="8:11" x14ac:dyDescent="0.25">
      <c r="H122"/>
      <c r="I122"/>
      <c r="J122"/>
      <c r="K122"/>
    </row>
    <row r="123" spans="8:11" x14ac:dyDescent="0.25">
      <c r="H123"/>
      <c r="I123"/>
      <c r="J123"/>
      <c r="K123"/>
    </row>
    <row r="124" spans="8:11" x14ac:dyDescent="0.25">
      <c r="H124"/>
      <c r="I124"/>
      <c r="J124"/>
      <c r="K124"/>
    </row>
    <row r="125" spans="8:11" x14ac:dyDescent="0.25">
      <c r="H125"/>
      <c r="I125"/>
      <c r="J125"/>
      <c r="K125"/>
    </row>
    <row r="126" spans="8:11" x14ac:dyDescent="0.25">
      <c r="H126"/>
      <c r="I126"/>
      <c r="J126"/>
      <c r="K126"/>
    </row>
    <row r="127" spans="8:11" x14ac:dyDescent="0.25">
      <c r="H127"/>
      <c r="I127"/>
      <c r="J127"/>
      <c r="K127"/>
    </row>
    <row r="128" spans="8:11" x14ac:dyDescent="0.25">
      <c r="H128"/>
      <c r="I128"/>
      <c r="J128"/>
      <c r="K128"/>
    </row>
    <row r="129" spans="8:11" x14ac:dyDescent="0.25">
      <c r="H129"/>
      <c r="I129"/>
      <c r="J129"/>
      <c r="K129"/>
    </row>
    <row r="130" spans="8:11" x14ac:dyDescent="0.25">
      <c r="H130"/>
      <c r="I130"/>
      <c r="J130"/>
      <c r="K130"/>
    </row>
    <row r="131" spans="8:11" x14ac:dyDescent="0.25">
      <c r="H131"/>
      <c r="I131"/>
      <c r="J131"/>
      <c r="K131"/>
    </row>
    <row r="132" spans="8:11" x14ac:dyDescent="0.25">
      <c r="H132"/>
      <c r="I132"/>
      <c r="J132"/>
      <c r="K132"/>
    </row>
    <row r="133" spans="8:11" x14ac:dyDescent="0.25">
      <c r="H133"/>
      <c r="I133"/>
      <c r="J133"/>
      <c r="K133"/>
    </row>
    <row r="134" spans="8:11" x14ac:dyDescent="0.25">
      <c r="H134"/>
      <c r="I134"/>
      <c r="J134"/>
      <c r="K134"/>
    </row>
    <row r="135" spans="8:11" x14ac:dyDescent="0.25">
      <c r="H135"/>
      <c r="I135"/>
      <c r="J135"/>
      <c r="K135"/>
    </row>
    <row r="136" spans="8:11" x14ac:dyDescent="0.25">
      <c r="H136"/>
      <c r="I136"/>
      <c r="J136"/>
      <c r="K136"/>
    </row>
    <row r="137" spans="8:11" x14ac:dyDescent="0.25">
      <c r="H137"/>
      <c r="I137"/>
      <c r="J137"/>
      <c r="K137"/>
    </row>
    <row r="138" spans="8:11" x14ac:dyDescent="0.25">
      <c r="H138"/>
      <c r="I138"/>
      <c r="J138"/>
      <c r="K138"/>
    </row>
    <row r="139" spans="8:11" x14ac:dyDescent="0.25">
      <c r="H139"/>
      <c r="I139"/>
      <c r="J139"/>
      <c r="K139"/>
    </row>
    <row r="140" spans="8:11" x14ac:dyDescent="0.25">
      <c r="H140"/>
      <c r="I140"/>
      <c r="J140"/>
      <c r="K140"/>
    </row>
    <row r="141" spans="8:11" x14ac:dyDescent="0.25">
      <c r="H141"/>
      <c r="I141"/>
      <c r="J141"/>
      <c r="K141"/>
    </row>
    <row r="142" spans="8:11" x14ac:dyDescent="0.25">
      <c r="H142"/>
      <c r="I142"/>
      <c r="J142"/>
      <c r="K142"/>
    </row>
    <row r="143" spans="8:11" x14ac:dyDescent="0.25">
      <c r="H143"/>
      <c r="I143"/>
      <c r="J143"/>
      <c r="K143"/>
    </row>
    <row r="144" spans="8:11" x14ac:dyDescent="0.25">
      <c r="H144"/>
      <c r="I144"/>
      <c r="J144"/>
      <c r="K144"/>
    </row>
    <row r="145" spans="8:11" x14ac:dyDescent="0.25">
      <c r="H145"/>
      <c r="I145"/>
      <c r="J145"/>
      <c r="K145"/>
    </row>
    <row r="146" spans="8:11" x14ac:dyDescent="0.25">
      <c r="H146"/>
      <c r="I146"/>
      <c r="J146"/>
      <c r="K146"/>
    </row>
    <row r="147" spans="8:11" x14ac:dyDescent="0.25">
      <c r="H147"/>
      <c r="I147"/>
      <c r="J147"/>
      <c r="K147"/>
    </row>
    <row r="148" spans="8:11" x14ac:dyDescent="0.25">
      <c r="H148"/>
      <c r="I148"/>
      <c r="J148"/>
      <c r="K148"/>
    </row>
    <row r="149" spans="8:11" x14ac:dyDescent="0.25">
      <c r="H149"/>
      <c r="I149"/>
      <c r="J149"/>
      <c r="K149"/>
    </row>
    <row r="150" spans="8:11" x14ac:dyDescent="0.25">
      <c r="H150"/>
      <c r="I150"/>
      <c r="J150"/>
      <c r="K150"/>
    </row>
    <row r="151" spans="8:11" x14ac:dyDescent="0.25">
      <c r="H151"/>
      <c r="I151"/>
      <c r="J151"/>
      <c r="K151"/>
    </row>
    <row r="152" spans="8:11" x14ac:dyDescent="0.25">
      <c r="H152"/>
      <c r="I152"/>
      <c r="J152"/>
      <c r="K152"/>
    </row>
    <row r="153" spans="8:11" x14ac:dyDescent="0.25">
      <c r="H153"/>
      <c r="I153"/>
      <c r="J153"/>
      <c r="K153"/>
    </row>
    <row r="154" spans="8:11" x14ac:dyDescent="0.25">
      <c r="H154"/>
      <c r="I154"/>
      <c r="J154"/>
      <c r="K154"/>
    </row>
    <row r="155" spans="8:11" x14ac:dyDescent="0.25">
      <c r="H155"/>
      <c r="I155"/>
      <c r="J155"/>
      <c r="K155"/>
    </row>
    <row r="156" spans="8:11" x14ac:dyDescent="0.25">
      <c r="H156"/>
      <c r="I156"/>
      <c r="J156"/>
      <c r="K156"/>
    </row>
    <row r="157" spans="8:11" x14ac:dyDescent="0.25">
      <c r="H157"/>
      <c r="I157"/>
      <c r="J157"/>
      <c r="K157"/>
    </row>
    <row r="158" spans="8:11" x14ac:dyDescent="0.25">
      <c r="H158"/>
      <c r="I158"/>
      <c r="J158"/>
      <c r="K158"/>
    </row>
    <row r="159" spans="8:11" x14ac:dyDescent="0.25">
      <c r="H159"/>
      <c r="I159"/>
      <c r="J159"/>
      <c r="K159"/>
    </row>
    <row r="160" spans="8:11" x14ac:dyDescent="0.25">
      <c r="H160"/>
      <c r="I160"/>
      <c r="J160"/>
      <c r="K160"/>
    </row>
    <row r="161" spans="8:11" x14ac:dyDescent="0.25">
      <c r="H161"/>
      <c r="I161"/>
      <c r="J161"/>
      <c r="K161"/>
    </row>
    <row r="162" spans="8:11" x14ac:dyDescent="0.25">
      <c r="H162"/>
      <c r="I162"/>
      <c r="J162"/>
      <c r="K162"/>
    </row>
    <row r="163" spans="8:11" x14ac:dyDescent="0.25">
      <c r="H163"/>
      <c r="I163"/>
      <c r="J163"/>
      <c r="K163"/>
    </row>
    <row r="164" spans="8:11" x14ac:dyDescent="0.25">
      <c r="H164"/>
      <c r="I164"/>
      <c r="J164"/>
      <c r="K164"/>
    </row>
    <row r="165" spans="8:11" x14ac:dyDescent="0.25">
      <c r="H165"/>
      <c r="I165"/>
      <c r="J165"/>
      <c r="K165"/>
    </row>
    <row r="166" spans="8:11" x14ac:dyDescent="0.25">
      <c r="H166"/>
      <c r="I166"/>
      <c r="J166"/>
      <c r="K166"/>
    </row>
    <row r="167" spans="8:11" x14ac:dyDescent="0.25">
      <c r="H167"/>
      <c r="I167"/>
      <c r="J167"/>
      <c r="K167"/>
    </row>
    <row r="168" spans="8:11" x14ac:dyDescent="0.25">
      <c r="H168"/>
      <c r="I168"/>
      <c r="J168"/>
      <c r="K168"/>
    </row>
    <row r="169" spans="8:11" x14ac:dyDescent="0.25">
      <c r="H169"/>
      <c r="I169"/>
      <c r="J169"/>
      <c r="K169"/>
    </row>
    <row r="170" spans="8:11" x14ac:dyDescent="0.25">
      <c r="H170"/>
      <c r="I170"/>
      <c r="J170"/>
      <c r="K170"/>
    </row>
    <row r="171" spans="8:11" x14ac:dyDescent="0.25">
      <c r="H171"/>
      <c r="I171"/>
      <c r="J171"/>
      <c r="K171"/>
    </row>
    <row r="172" spans="8:11" x14ac:dyDescent="0.25">
      <c r="H172"/>
      <c r="I172"/>
      <c r="J172"/>
      <c r="K172"/>
    </row>
    <row r="173" spans="8:11" x14ac:dyDescent="0.25">
      <c r="H173"/>
      <c r="I173"/>
      <c r="J173"/>
      <c r="K173"/>
    </row>
    <row r="174" spans="8:11" x14ac:dyDescent="0.25">
      <c r="H174"/>
      <c r="I174"/>
      <c r="J174"/>
      <c r="K174"/>
    </row>
    <row r="175" spans="8:11" x14ac:dyDescent="0.25">
      <c r="H175"/>
      <c r="I175"/>
      <c r="J175"/>
      <c r="K175"/>
    </row>
    <row r="176" spans="8:11" x14ac:dyDescent="0.25">
      <c r="H176"/>
      <c r="I176"/>
      <c r="J176"/>
      <c r="K176"/>
    </row>
    <row r="177" spans="8:11" x14ac:dyDescent="0.25">
      <c r="H177"/>
      <c r="I177"/>
      <c r="J177"/>
      <c r="K177"/>
    </row>
    <row r="178" spans="8:11" x14ac:dyDescent="0.25">
      <c r="H178"/>
      <c r="I178"/>
      <c r="J178"/>
      <c r="K178"/>
    </row>
    <row r="179" spans="8:11" x14ac:dyDescent="0.25">
      <c r="H179"/>
      <c r="I179"/>
      <c r="J179"/>
      <c r="K179"/>
    </row>
    <row r="180" spans="8:11" x14ac:dyDescent="0.25">
      <c r="H180"/>
      <c r="I180"/>
      <c r="J180"/>
      <c r="K180"/>
    </row>
    <row r="181" spans="8:11" x14ac:dyDescent="0.25">
      <c r="H181"/>
      <c r="I181"/>
      <c r="J181"/>
      <c r="K181"/>
    </row>
    <row r="182" spans="8:11" x14ac:dyDescent="0.25">
      <c r="H182"/>
      <c r="I182"/>
      <c r="J182"/>
      <c r="K182"/>
    </row>
    <row r="183" spans="8:11" x14ac:dyDescent="0.25">
      <c r="H183"/>
      <c r="I183"/>
      <c r="J183"/>
      <c r="K183"/>
    </row>
    <row r="184" spans="8:11" x14ac:dyDescent="0.25">
      <c r="H184"/>
      <c r="I184"/>
      <c r="J184"/>
      <c r="K184"/>
    </row>
    <row r="185" spans="8:11" x14ac:dyDescent="0.25">
      <c r="H185"/>
      <c r="I185"/>
      <c r="J185"/>
      <c r="K185"/>
    </row>
    <row r="186" spans="8:11" x14ac:dyDescent="0.25">
      <c r="H186"/>
      <c r="I186"/>
      <c r="J186"/>
      <c r="K186"/>
    </row>
    <row r="187" spans="8:11" x14ac:dyDescent="0.25">
      <c r="H187"/>
      <c r="I187"/>
      <c r="J187"/>
      <c r="K187"/>
    </row>
    <row r="188" spans="8:11" x14ac:dyDescent="0.25">
      <c r="H188"/>
      <c r="I188"/>
      <c r="J188"/>
      <c r="K188"/>
    </row>
    <row r="189" spans="8:11" x14ac:dyDescent="0.25">
      <c r="H189"/>
      <c r="I189"/>
      <c r="J189"/>
      <c r="K189"/>
    </row>
    <row r="190" spans="8:11" x14ac:dyDescent="0.25">
      <c r="H190"/>
      <c r="I190"/>
      <c r="J190"/>
      <c r="K190"/>
    </row>
    <row r="191" spans="8:11" x14ac:dyDescent="0.25">
      <c r="H191"/>
      <c r="I191"/>
      <c r="J191"/>
      <c r="K191"/>
    </row>
    <row r="192" spans="8:11" x14ac:dyDescent="0.25">
      <c r="H192"/>
      <c r="I192"/>
      <c r="J192"/>
      <c r="K192"/>
    </row>
    <row r="193" spans="8:11" x14ac:dyDescent="0.25">
      <c r="H193"/>
      <c r="I193"/>
      <c r="J193"/>
      <c r="K193"/>
    </row>
    <row r="194" spans="8:11" x14ac:dyDescent="0.25">
      <c r="H194"/>
      <c r="I194"/>
      <c r="J194"/>
      <c r="K194"/>
    </row>
    <row r="195" spans="8:11" x14ac:dyDescent="0.25">
      <c r="H195"/>
      <c r="I195"/>
      <c r="J195"/>
      <c r="K195"/>
    </row>
    <row r="196" spans="8:11" x14ac:dyDescent="0.25">
      <c r="H196"/>
      <c r="I196"/>
      <c r="J196"/>
      <c r="K196"/>
    </row>
    <row r="197" spans="8:11" x14ac:dyDescent="0.25">
      <c r="H197"/>
      <c r="I197"/>
      <c r="J197"/>
      <c r="K197"/>
    </row>
    <row r="198" spans="8:11" x14ac:dyDescent="0.25">
      <c r="H198"/>
      <c r="I198"/>
      <c r="J198"/>
      <c r="K198"/>
    </row>
    <row r="199" spans="8:11" x14ac:dyDescent="0.25">
      <c r="H199"/>
      <c r="I199"/>
      <c r="J199"/>
      <c r="K199"/>
    </row>
    <row r="200" spans="8:11" x14ac:dyDescent="0.25">
      <c r="H200"/>
      <c r="I200"/>
      <c r="J200"/>
      <c r="K200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autoFill="0" autoPict="0" macro="[0]!Feuil3.calcul2">
                <anchor moveWithCells="1" sizeWithCells="1">
                  <from>
                    <xdr:col>1</xdr:col>
                    <xdr:colOff>800100</xdr:colOff>
                    <xdr:row>1</xdr:row>
                    <xdr:rowOff>57150</xdr:rowOff>
                  </from>
                  <to>
                    <xdr:col>3</xdr:col>
                    <xdr:colOff>523875</xdr:colOff>
                    <xdr:row>6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 brutes</vt:lpstr>
      <vt:lpstr>Jours fériés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JACOB MONIER - U495810</dc:creator>
  <cp:lastModifiedBy>FRANCOIS-JACOB MONIER - U495810</cp:lastModifiedBy>
  <dcterms:created xsi:type="dcterms:W3CDTF">2016-07-11T10:29:17Z</dcterms:created>
  <dcterms:modified xsi:type="dcterms:W3CDTF">2016-08-22T11:01:43Z</dcterms:modified>
</cp:coreProperties>
</file>