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1720" windowHeight="12435" tabRatio="597"/>
  </bookViews>
  <sheets>
    <sheet name="Planning" sheetId="1" r:id="rId1"/>
    <sheet name="Jours Travaillés" sheetId="3" r:id="rId2"/>
    <sheet name="Affectation" sheetId="4" r:id="rId3"/>
  </sheets>
  <definedNames>
    <definedName name="Dispo">OFFSET(Affectation!$C$2,0,0,COUNTA(Affectation!$C$2:$C$26)-COUNTBLANK(Affectation!$C$2:$C$26),1)</definedName>
    <definedName name="_xlnm.Print_Titles" localSheetId="0">Planning!$D:$F</definedName>
    <definedName name="ListeNoms">Planning!$A$4:$A$31</definedName>
    <definedName name="Personnel">OFFSET(Affectation!$A$2,0,0,COUNTA(Affectation!$A$1:$A$26)-1,1)</definedName>
    <definedName name="_xlnm.Print_Area" localSheetId="0">Planning!$D$2:$CZ$35</definedName>
  </definedNames>
  <calcPr calcId="125725"/>
</workbook>
</file>

<file path=xl/calcChain.xml><?xml version="1.0" encoding="utf-8"?>
<calcChain xmlns="http://schemas.openxmlformats.org/spreadsheetml/2006/main">
  <c r="B5" i="1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4"/>
  <c r="E2" i="4"/>
  <c r="B4"/>
  <c r="B10"/>
  <c r="B22"/>
  <c r="B23"/>
  <c r="B24"/>
  <c r="B9"/>
  <c r="B25"/>
  <c r="B5"/>
  <c r="B2"/>
  <c r="B7"/>
  <c r="B17"/>
  <c r="B6"/>
  <c r="B8"/>
  <c r="B15"/>
  <c r="B16"/>
  <c r="B12"/>
  <c r="B18"/>
  <c r="B21"/>
  <c r="B20"/>
  <c r="B26"/>
  <c r="B13"/>
  <c r="B3"/>
  <c r="B19"/>
  <c r="B11"/>
  <c r="B14"/>
  <c r="C5" l="1"/>
  <c r="C17"/>
  <c r="C13"/>
  <c r="C22"/>
  <c r="C26"/>
  <c r="C3"/>
  <c r="C9"/>
  <c r="C25"/>
  <c r="C2"/>
  <c r="C4"/>
  <c r="C7"/>
  <c r="C11"/>
  <c r="C15"/>
  <c r="C19"/>
  <c r="C6"/>
  <c r="C8"/>
  <c r="C10"/>
  <c r="C12"/>
  <c r="C14"/>
  <c r="C16"/>
  <c r="C18"/>
  <c r="C20"/>
  <c r="C24"/>
  <c r="C21"/>
  <c r="C23"/>
  <c r="B3" i="3"/>
  <c r="C3"/>
  <c r="C18"/>
  <c r="B18"/>
  <c r="C17"/>
  <c r="B17"/>
  <c r="C16"/>
  <c r="B16"/>
  <c r="C15"/>
  <c r="B15"/>
  <c r="C14"/>
  <c r="B14"/>
  <c r="C13"/>
  <c r="B13"/>
  <c r="B12"/>
  <c r="C12"/>
  <c r="B26"/>
  <c r="B25"/>
  <c r="B24"/>
  <c r="B23"/>
  <c r="B22"/>
  <c r="B21"/>
  <c r="B20"/>
  <c r="B19"/>
  <c r="B11"/>
  <c r="B10"/>
  <c r="B9"/>
  <c r="B8"/>
  <c r="B7"/>
  <c r="B6"/>
  <c r="B5"/>
  <c r="C8"/>
  <c r="C7"/>
  <c r="A2" i="1"/>
  <c r="C26" i="3"/>
  <c r="C25"/>
  <c r="C24"/>
  <c r="C23"/>
  <c r="C22"/>
  <c r="C21"/>
  <c r="C20"/>
  <c r="C19"/>
  <c r="C11"/>
  <c r="C10"/>
  <c r="C9"/>
  <c r="C6"/>
  <c r="C5"/>
  <c r="C4"/>
  <c r="B4"/>
  <c r="A4"/>
  <c r="A3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G1" i="1"/>
  <c r="H1"/>
  <c r="I1"/>
  <c r="J1"/>
  <c r="K1"/>
  <c r="L1"/>
  <c r="M1"/>
  <c r="N1"/>
  <c r="O1"/>
  <c r="P1"/>
  <c r="Q1"/>
  <c r="R1"/>
  <c r="S1"/>
  <c r="T1"/>
  <c r="U1"/>
  <c r="V1"/>
  <c r="W1"/>
  <c r="X1"/>
  <c r="Y1"/>
  <c r="Z1"/>
  <c r="AA1"/>
  <c r="AB1"/>
  <c r="AC1"/>
  <c r="AD1"/>
  <c r="AE1"/>
  <c r="AF1"/>
  <c r="AG1"/>
  <c r="AH1"/>
  <c r="AI1"/>
  <c r="AJ1"/>
  <c r="AK1"/>
  <c r="AL1"/>
  <c r="AM1"/>
  <c r="AN1"/>
  <c r="AO1"/>
  <c r="AP1"/>
  <c r="AQ1"/>
  <c r="AR1"/>
  <c r="AS1"/>
  <c r="AT1"/>
  <c r="AU1"/>
  <c r="AV1"/>
  <c r="AW1"/>
  <c r="AX1"/>
  <c r="AY1"/>
  <c r="AZ1"/>
  <c r="BA1"/>
  <c r="BB1"/>
  <c r="BC1"/>
  <c r="BD1"/>
  <c r="BE1"/>
  <c r="BF1"/>
  <c r="BG1"/>
  <c r="BH1"/>
  <c r="BI1"/>
  <c r="BJ1"/>
  <c r="BK1"/>
  <c r="BL1"/>
  <c r="BM1"/>
  <c r="BN1"/>
  <c r="BO1"/>
  <c r="BP1"/>
  <c r="BQ1"/>
  <c r="BR1"/>
  <c r="BS1"/>
  <c r="BT1"/>
  <c r="BU1"/>
  <c r="BV1"/>
  <c r="BW1"/>
  <c r="BX1"/>
  <c r="BY1"/>
  <c r="BZ1"/>
  <c r="CA1"/>
  <c r="CB1"/>
  <c r="CC1"/>
  <c r="CD1"/>
  <c r="CE1"/>
  <c r="CF1"/>
  <c r="CG1"/>
  <c r="CH1"/>
  <c r="CI1"/>
  <c r="CJ1"/>
  <c r="CK1"/>
  <c r="CL1"/>
  <c r="CM1"/>
  <c r="CN1"/>
  <c r="CO1"/>
  <c r="CP1"/>
  <c r="CQ1"/>
  <c r="CR1"/>
  <c r="CS1"/>
  <c r="CT1"/>
  <c r="CU1"/>
  <c r="CV1"/>
  <c r="CW1"/>
  <c r="CX1"/>
  <c r="CY1"/>
  <c r="CZ1"/>
  <c r="E1"/>
  <c r="B1" i="3"/>
</calcChain>
</file>

<file path=xl/comments1.xml><?xml version="1.0" encoding="utf-8"?>
<comments xmlns="http://schemas.openxmlformats.org/spreadsheetml/2006/main">
  <authors>
    <author>mduquesn</author>
  </authors>
  <commentList>
    <comment ref="B1" authorId="0">
      <text>
        <r>
          <rPr>
            <b/>
            <sz val="8"/>
            <color indexed="81"/>
            <rFont val="Tahoma"/>
            <family val="2"/>
          </rPr>
          <t>Personnes Libres</t>
        </r>
      </text>
    </comment>
    <comment ref="D1" authorId="0">
      <text>
        <r>
          <rPr>
            <b/>
            <sz val="8"/>
            <color indexed="81"/>
            <rFont val="Tahoma"/>
            <family val="2"/>
          </rPr>
          <t>Adresse choisie</t>
        </r>
      </text>
    </comment>
    <comment ref="E1" authorId="0">
      <text>
        <r>
          <rPr>
            <b/>
            <sz val="8"/>
            <color indexed="81"/>
            <rFont val="Tahoma"/>
            <family val="2"/>
          </rPr>
          <t>Colonne Choisie</t>
        </r>
      </text>
    </comment>
  </commentList>
</comments>
</file>

<file path=xl/sharedStrings.xml><?xml version="1.0" encoding="utf-8"?>
<sst xmlns="http://schemas.openxmlformats.org/spreadsheetml/2006/main" count="340" uniqueCount="149">
  <si>
    <t>PITCHOUNETS</t>
  </si>
  <si>
    <t>GRAVES</t>
  </si>
  <si>
    <t>MAISONETTES</t>
  </si>
  <si>
    <t>VIEUX COURTIER</t>
  </si>
  <si>
    <t>COMBE</t>
  </si>
  <si>
    <t>TSD</t>
  </si>
  <si>
    <t>VALLONS</t>
  </si>
  <si>
    <t>LOUP</t>
  </si>
  <si>
    <t>DORMILLOUSE</t>
  </si>
  <si>
    <t>LACS</t>
  </si>
  <si>
    <t>CONDUCTEUR</t>
  </si>
  <si>
    <t>DOUBLAGE</t>
  </si>
  <si>
    <t>BRECHE</t>
  </si>
  <si>
    <t>VIGIE BRECHE</t>
  </si>
  <si>
    <t>VIGIE RETOUR</t>
  </si>
  <si>
    <t>VIGIE</t>
  </si>
  <si>
    <t>BARRIERE</t>
  </si>
  <si>
    <t>SECTEUR</t>
  </si>
  <si>
    <t>SAINT JEAN</t>
  </si>
  <si>
    <t>APPAREILS</t>
  </si>
  <si>
    <t>PERSONNEL</t>
  </si>
  <si>
    <t>CONGES</t>
  </si>
  <si>
    <t>Samedi 21</t>
  </si>
  <si>
    <t>Dimanche 22</t>
  </si>
  <si>
    <t>Samedi 24</t>
  </si>
  <si>
    <t>Lundi 22</t>
  </si>
  <si>
    <t>Mardi 23</t>
  </si>
  <si>
    <t>Mercredi 24</t>
  </si>
  <si>
    <t>Jeudi 25</t>
  </si>
  <si>
    <t>Vendredi 26</t>
  </si>
  <si>
    <t>Samedi 27</t>
  </si>
  <si>
    <t>Dimanche 28</t>
  </si>
  <si>
    <t>Lundi 29</t>
  </si>
  <si>
    <t>Mardi 30</t>
  </si>
  <si>
    <t>Mercredi 31</t>
  </si>
  <si>
    <t>Jeudi 1</t>
  </si>
  <si>
    <t>Vendredi 2</t>
  </si>
  <si>
    <t>Samedi 3</t>
  </si>
  <si>
    <t>Lundi 5</t>
  </si>
  <si>
    <t>Mardi 6</t>
  </si>
  <si>
    <t>Mercredi 7</t>
  </si>
  <si>
    <t>Jeudi 8</t>
  </si>
  <si>
    <t>Vendredi 9</t>
  </si>
  <si>
    <t>Samedi 10</t>
  </si>
  <si>
    <t>Dimanche 11</t>
  </si>
  <si>
    <t>Lundi 12</t>
  </si>
  <si>
    <t>Mardi 13</t>
  </si>
  <si>
    <t>Mercredi 14</t>
  </si>
  <si>
    <t>Jeudi 15</t>
  </si>
  <si>
    <t>Vendredi 16</t>
  </si>
  <si>
    <t>Samedi 17</t>
  </si>
  <si>
    <t>Dimanche 18</t>
  </si>
  <si>
    <t>Lundi 19</t>
  </si>
  <si>
    <t>Mardi 20</t>
  </si>
  <si>
    <t>Mercredi 21</t>
  </si>
  <si>
    <t>Jeudi 22</t>
  </si>
  <si>
    <t>Vendredi 23</t>
  </si>
  <si>
    <t>Dimanche 25</t>
  </si>
  <si>
    <t>Lundi 26</t>
  </si>
  <si>
    <t>Mardi 27</t>
  </si>
  <si>
    <t>Mercredi 28</t>
  </si>
  <si>
    <t>Jeudi 29</t>
  </si>
  <si>
    <t>Vendredi 30</t>
  </si>
  <si>
    <t>Samedi 31</t>
  </si>
  <si>
    <t>Dimanche 1</t>
  </si>
  <si>
    <t>Lundi 2</t>
  </si>
  <si>
    <t>Mardi 3</t>
  </si>
  <si>
    <t>Mercredi 4</t>
  </si>
  <si>
    <t>Jeudi 5</t>
  </si>
  <si>
    <t>Vendredi 6</t>
  </si>
  <si>
    <t xml:space="preserve">Samedi </t>
  </si>
  <si>
    <t>Dimanche 8</t>
  </si>
  <si>
    <t>Lundi 9</t>
  </si>
  <si>
    <t>Mardi 10</t>
  </si>
  <si>
    <t>Mercredi 11</t>
  </si>
  <si>
    <t>Jeudi 12</t>
  </si>
  <si>
    <t>Vendredi 13</t>
  </si>
  <si>
    <t>Samedi 14</t>
  </si>
  <si>
    <t>Dimanche 15</t>
  </si>
  <si>
    <t>Lundi 16</t>
  </si>
  <si>
    <t>Mardi 17</t>
  </si>
  <si>
    <t>Mercredi 18</t>
  </si>
  <si>
    <t>Jeudi 19</t>
  </si>
  <si>
    <t>Vendredi 20</t>
  </si>
  <si>
    <t>Lundi 23</t>
  </si>
  <si>
    <t>Mardi 24</t>
  </si>
  <si>
    <t>Mercredi 25</t>
  </si>
  <si>
    <t>Jeudi 26</t>
  </si>
  <si>
    <t>Vendredi 27</t>
  </si>
  <si>
    <t>Samedi 28</t>
  </si>
  <si>
    <t>Dimanche 29</t>
  </si>
  <si>
    <t>Vérification</t>
  </si>
  <si>
    <t>Didier Bourillon</t>
  </si>
  <si>
    <t>Philippe Leclerq</t>
  </si>
  <si>
    <t>Rémi Renaudat</t>
  </si>
  <si>
    <t>Nicolas Werry</t>
  </si>
  <si>
    <t>Kévin Marchetti</t>
  </si>
  <si>
    <t>Robert Chalandon</t>
  </si>
  <si>
    <t>Laurent Lefevre</t>
  </si>
  <si>
    <t>Emmanuel Amoros</t>
  </si>
  <si>
    <t>Patrick Magal</t>
  </si>
  <si>
    <t>Michel Aubert</t>
  </si>
  <si>
    <t>Fabien Aillaud</t>
  </si>
  <si>
    <t>Pascal Amiot</t>
  </si>
  <si>
    <t>Flavien Amoros</t>
  </si>
  <si>
    <t>Laura Charlier</t>
  </si>
  <si>
    <t>Personnel</t>
  </si>
  <si>
    <t>Stephen Albouy</t>
  </si>
  <si>
    <t>Philippe Deschaux</t>
  </si>
  <si>
    <t>Paul Guillemy</t>
  </si>
  <si>
    <t>Maxime Leclerq</t>
  </si>
  <si>
    <t>Jours de Repos</t>
  </si>
  <si>
    <t>Nombre de jours Saisons</t>
  </si>
  <si>
    <t>Date d'embauche</t>
  </si>
  <si>
    <t>Monique Vicédo</t>
  </si>
  <si>
    <t>Nbre de Personnel</t>
  </si>
  <si>
    <t>Dimanche 4</t>
  </si>
  <si>
    <t>Lionel Lebre</t>
  </si>
  <si>
    <t>Michel Hiltenbrand</t>
  </si>
  <si>
    <t>Joseph Usson</t>
  </si>
  <si>
    <t>SNOWPARK</t>
  </si>
  <si>
    <t>Décembre - Semaine 51</t>
  </si>
  <si>
    <t>Janvier - Semaine 1</t>
  </si>
  <si>
    <t>Janvier - Semaine 2</t>
  </si>
  <si>
    <t>Janvier - Semaine 3</t>
  </si>
  <si>
    <t>Janvier - Semaine 4</t>
  </si>
  <si>
    <t>Janvier - Semaine 5</t>
  </si>
  <si>
    <t>Février - Semaine 6</t>
  </si>
  <si>
    <t>Février - Semaine 7</t>
  </si>
  <si>
    <t>Février - Semaine 8</t>
  </si>
  <si>
    <t>Février - Semaine 9</t>
  </si>
  <si>
    <t>Mars - Semaine10</t>
  </si>
  <si>
    <t>Mars - Semaine 11</t>
  </si>
  <si>
    <t>Mars - Semaine 12</t>
  </si>
  <si>
    <t>Mars - Semaine 13</t>
  </si>
  <si>
    <t>Jours Travaillés</t>
  </si>
  <si>
    <t>N. J. saison</t>
  </si>
  <si>
    <t>AIDE - VIGIE</t>
  </si>
  <si>
    <t>AIDE CONDUCTEUR</t>
  </si>
  <si>
    <t>J. François Marchetti</t>
  </si>
  <si>
    <t>J. Philippe Chatelard-Toinet</t>
  </si>
  <si>
    <t>CONTRÔLE</t>
  </si>
  <si>
    <t>Patricia Gras</t>
  </si>
  <si>
    <t>Ligne</t>
  </si>
  <si>
    <t>Disponible</t>
  </si>
  <si>
    <t>Adr</t>
  </si>
  <si>
    <t>Col</t>
  </si>
  <si>
    <t>R5C4:R5C5</t>
  </si>
  <si>
    <t>Colonne a masquer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</si>
</sst>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</font>
    <font>
      <b/>
      <sz val="10"/>
      <color indexed="49"/>
      <name val="Calibri"/>
      <family val="2"/>
    </font>
    <font>
      <b/>
      <sz val="11"/>
      <color indexed="8"/>
      <name val="Calibri"/>
      <family val="2"/>
    </font>
    <font>
      <b/>
      <sz val="10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b/>
      <sz val="36"/>
      <name val="Calibri"/>
      <family val="2"/>
    </font>
    <font>
      <b/>
      <sz val="20"/>
      <color indexed="8"/>
      <name val="Calibri"/>
      <family val="2"/>
    </font>
    <font>
      <b/>
      <sz val="11"/>
      <color indexed="10"/>
      <name val="Calibri"/>
      <family val="2"/>
    </font>
    <font>
      <b/>
      <sz val="10"/>
      <color indexed="12"/>
      <name val="Calibri"/>
      <family val="2"/>
    </font>
    <font>
      <b/>
      <sz val="14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b/>
      <sz val="8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51"/>
      </left>
      <right style="thick">
        <color indexed="51"/>
      </right>
      <top style="thick">
        <color indexed="51"/>
      </top>
      <bottom style="hair">
        <color indexed="64"/>
      </bottom>
      <diagonal/>
    </border>
    <border>
      <left style="thick">
        <color indexed="51"/>
      </left>
      <right style="thick">
        <color indexed="51"/>
      </right>
      <top style="hair">
        <color indexed="64"/>
      </top>
      <bottom style="hair">
        <color indexed="64"/>
      </bottom>
      <diagonal/>
    </border>
    <border>
      <left style="thick">
        <color indexed="51"/>
      </left>
      <right style="thick">
        <color indexed="51"/>
      </right>
      <top style="hair">
        <color indexed="64"/>
      </top>
      <bottom style="thick">
        <color indexed="5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/>
    <xf numFmtId="0" fontId="0" fillId="2" borderId="1" xfId="0" applyFill="1" applyBorder="1"/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Fill="1"/>
    <xf numFmtId="0" fontId="1" fillId="2" borderId="1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2" borderId="1" xfId="0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top"/>
    </xf>
    <xf numFmtId="0" fontId="5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 wrapText="1"/>
    </xf>
    <xf numFmtId="0" fontId="7" fillId="5" borderId="13" xfId="0" applyFont="1" applyFill="1" applyBorder="1" applyAlignment="1">
      <alignment horizontal="center" vertical="center" wrapText="1"/>
    </xf>
    <xf numFmtId="0" fontId="7" fillId="6" borderId="12" xfId="0" applyFont="1" applyFill="1" applyBorder="1" applyAlignment="1">
      <alignment horizontal="center" vertical="center" wrapText="1"/>
    </xf>
    <xf numFmtId="0" fontId="7" fillId="6" borderId="14" xfId="0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horizontal="center" vertical="center" wrapText="1"/>
    </xf>
    <xf numFmtId="0" fontId="7" fillId="7" borderId="12" xfId="0" applyFont="1" applyFill="1" applyBorder="1" applyAlignment="1">
      <alignment horizontal="center" vertical="center" wrapText="1"/>
    </xf>
    <xf numFmtId="0" fontId="7" fillId="7" borderId="14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7" fillId="8" borderId="12" xfId="0" applyFont="1" applyFill="1" applyBorder="1" applyAlignment="1">
      <alignment horizontal="center" vertical="center" wrapText="1"/>
    </xf>
    <xf numFmtId="0" fontId="7" fillId="8" borderId="14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7" fillId="5" borderId="14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 wrapText="1"/>
    </xf>
    <xf numFmtId="0" fontId="7" fillId="6" borderId="15" xfId="0" applyFont="1" applyFill="1" applyBorder="1" applyAlignment="1">
      <alignment horizontal="center" vertical="center" wrapText="1"/>
    </xf>
    <xf numFmtId="0" fontId="7" fillId="6" borderId="17" xfId="0" applyFont="1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center" vertical="center" wrapText="1"/>
    </xf>
    <xf numFmtId="0" fontId="7" fillId="7" borderId="15" xfId="0" applyFont="1" applyFill="1" applyBorder="1" applyAlignment="1">
      <alignment horizontal="center" vertical="center" wrapText="1"/>
    </xf>
    <xf numFmtId="0" fontId="7" fillId="7" borderId="17" xfId="0" applyFont="1" applyFill="1" applyBorder="1" applyAlignment="1">
      <alignment horizontal="center" vertical="center" wrapText="1"/>
    </xf>
    <xf numFmtId="0" fontId="7" fillId="7" borderId="16" xfId="0" applyFont="1" applyFill="1" applyBorder="1" applyAlignment="1">
      <alignment horizontal="center" vertical="center" wrapText="1"/>
    </xf>
    <xf numFmtId="0" fontId="7" fillId="8" borderId="15" xfId="0" applyFont="1" applyFill="1" applyBorder="1" applyAlignment="1">
      <alignment horizontal="center" vertical="center" wrapText="1"/>
    </xf>
    <xf numFmtId="0" fontId="7" fillId="8" borderId="17" xfId="0" applyFont="1" applyFill="1" applyBorder="1" applyAlignment="1">
      <alignment horizontal="center" vertical="center" wrapText="1"/>
    </xf>
    <xf numFmtId="0" fontId="7" fillId="8" borderId="16" xfId="0" applyFont="1" applyFill="1" applyBorder="1" applyAlignment="1">
      <alignment horizontal="center" vertical="center" wrapText="1"/>
    </xf>
    <xf numFmtId="0" fontId="7" fillId="5" borderId="17" xfId="0" applyFont="1" applyFill="1" applyBorder="1" applyAlignment="1">
      <alignment horizontal="center" vertical="center" wrapText="1"/>
    </xf>
    <xf numFmtId="0" fontId="7" fillId="0" borderId="18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0" fontId="7" fillId="5" borderId="20" xfId="0" applyFont="1" applyFill="1" applyBorder="1" applyAlignment="1">
      <alignment horizontal="center" vertical="center" wrapText="1"/>
    </xf>
    <xf numFmtId="0" fontId="7" fillId="5" borderId="21" xfId="0" applyFont="1" applyFill="1" applyBorder="1" applyAlignment="1">
      <alignment horizontal="center" vertical="center" wrapText="1"/>
    </xf>
    <xf numFmtId="0" fontId="7" fillId="6" borderId="20" xfId="0" applyFont="1" applyFill="1" applyBorder="1" applyAlignment="1">
      <alignment horizontal="center" vertical="center" wrapText="1"/>
    </xf>
    <xf numFmtId="0" fontId="7" fillId="6" borderId="22" xfId="0" applyFont="1" applyFill="1" applyBorder="1" applyAlignment="1">
      <alignment horizontal="center" vertical="center" wrapText="1"/>
    </xf>
    <xf numFmtId="0" fontId="7" fillId="6" borderId="21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 wrapText="1"/>
    </xf>
    <xf numFmtId="0" fontId="7" fillId="7" borderId="22" xfId="0" applyFont="1" applyFill="1" applyBorder="1" applyAlignment="1">
      <alignment horizontal="center" vertical="center" wrapText="1"/>
    </xf>
    <xf numFmtId="0" fontId="7" fillId="7" borderId="21" xfId="0" applyFont="1" applyFill="1" applyBorder="1" applyAlignment="1">
      <alignment horizontal="center" vertical="center" wrapText="1"/>
    </xf>
    <xf numFmtId="0" fontId="7" fillId="8" borderId="20" xfId="0" applyFont="1" applyFill="1" applyBorder="1" applyAlignment="1">
      <alignment horizontal="center" vertical="center" wrapText="1"/>
    </xf>
    <xf numFmtId="0" fontId="7" fillId="8" borderId="22" xfId="0" applyFont="1" applyFill="1" applyBorder="1" applyAlignment="1">
      <alignment horizontal="center" vertical="center" wrapText="1"/>
    </xf>
    <xf numFmtId="0" fontId="7" fillId="8" borderId="21" xfId="0" applyFont="1" applyFill="1" applyBorder="1" applyAlignment="1">
      <alignment horizontal="center" vertical="center" wrapText="1"/>
    </xf>
    <xf numFmtId="0" fontId="7" fillId="5" borderId="22" xfId="0" applyFont="1" applyFill="1" applyBorder="1" applyAlignment="1">
      <alignment horizontal="center" vertical="center" wrapText="1"/>
    </xf>
    <xf numFmtId="0" fontId="7" fillId="0" borderId="23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11" fillId="3" borderId="24" xfId="0" applyFont="1" applyFill="1" applyBorder="1" applyAlignment="1">
      <alignment vertical="center"/>
    </xf>
    <xf numFmtId="0" fontId="11" fillId="3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top"/>
    </xf>
    <xf numFmtId="0" fontId="5" fillId="4" borderId="7" xfId="0" applyFont="1" applyFill="1" applyBorder="1" applyAlignment="1">
      <alignment horizontal="center" vertical="center"/>
    </xf>
    <xf numFmtId="0" fontId="7" fillId="6" borderId="27" xfId="0" applyFont="1" applyFill="1" applyBorder="1" applyAlignment="1">
      <alignment horizontal="center" vertical="center" wrapText="1"/>
    </xf>
    <xf numFmtId="0" fontId="7" fillId="6" borderId="28" xfId="0" applyFont="1" applyFill="1" applyBorder="1" applyAlignment="1">
      <alignment horizontal="center" vertical="center" wrapText="1"/>
    </xf>
    <xf numFmtId="0" fontId="7" fillId="6" borderId="29" xfId="0" applyFont="1" applyFill="1" applyBorder="1" applyAlignment="1">
      <alignment horizontal="center" vertical="center" wrapText="1"/>
    </xf>
    <xf numFmtId="0" fontId="0" fillId="0" borderId="0" xfId="0" applyFont="1"/>
    <xf numFmtId="0" fontId="13" fillId="0" borderId="0" xfId="0" applyFont="1"/>
    <xf numFmtId="0" fontId="14" fillId="3" borderId="2" xfId="0" applyFont="1" applyFill="1" applyBorder="1" applyAlignment="1">
      <alignment horizontal="center" vertical="center"/>
    </xf>
    <xf numFmtId="0" fontId="15" fillId="2" borderId="56" xfId="0" applyFont="1" applyFill="1" applyBorder="1" applyAlignment="1">
      <alignment vertical="center"/>
    </xf>
    <xf numFmtId="0" fontId="15" fillId="2" borderId="56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1" fillId="2" borderId="0" xfId="0" applyFont="1" applyFill="1" applyBorder="1" applyAlignment="1">
      <alignment horizontal="center" vertical="top"/>
    </xf>
    <xf numFmtId="0" fontId="5" fillId="3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9" fillId="8" borderId="43" xfId="0" applyFont="1" applyFill="1" applyBorder="1" applyAlignment="1">
      <alignment horizontal="center" vertical="center" wrapText="1"/>
    </xf>
    <xf numFmtId="0" fontId="9" fillId="8" borderId="44" xfId="0" applyFont="1" applyFill="1" applyBorder="1" applyAlignment="1">
      <alignment horizontal="center" vertical="center" wrapText="1"/>
    </xf>
    <xf numFmtId="0" fontId="9" fillId="8" borderId="45" xfId="0" applyFont="1" applyFill="1" applyBorder="1" applyAlignment="1">
      <alignment horizontal="center" vertical="center" wrapText="1"/>
    </xf>
    <xf numFmtId="0" fontId="9" fillId="8" borderId="46" xfId="0" applyFont="1" applyFill="1" applyBorder="1" applyAlignment="1">
      <alignment horizontal="center" vertical="center" wrapText="1"/>
    </xf>
    <xf numFmtId="0" fontId="9" fillId="8" borderId="0" xfId="0" applyFont="1" applyFill="1" applyBorder="1" applyAlignment="1">
      <alignment horizontal="center" vertical="center" wrapText="1"/>
    </xf>
    <xf numFmtId="0" fontId="9" fillId="8" borderId="47" xfId="0" applyFont="1" applyFill="1" applyBorder="1" applyAlignment="1">
      <alignment horizontal="center" vertical="center" wrapText="1"/>
    </xf>
    <xf numFmtId="0" fontId="9" fillId="8" borderId="48" xfId="0" applyFont="1" applyFill="1" applyBorder="1" applyAlignment="1">
      <alignment horizontal="center" vertical="center" wrapText="1"/>
    </xf>
    <xf numFmtId="0" fontId="9" fillId="8" borderId="49" xfId="0" applyFont="1" applyFill="1" applyBorder="1" applyAlignment="1">
      <alignment horizontal="center" vertical="center" wrapText="1"/>
    </xf>
    <xf numFmtId="0" fontId="9" fillId="8" borderId="50" xfId="0" applyFont="1" applyFill="1" applyBorder="1" applyAlignment="1">
      <alignment horizontal="center" vertical="center" wrapText="1"/>
    </xf>
    <xf numFmtId="0" fontId="6" fillId="3" borderId="51" xfId="0" applyFont="1" applyFill="1" applyBorder="1" applyAlignment="1">
      <alignment horizontal="center" vertical="center"/>
    </xf>
    <xf numFmtId="0" fontId="6" fillId="3" borderId="52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left" vertical="center"/>
    </xf>
    <xf numFmtId="0" fontId="7" fillId="0" borderId="54" xfId="0" applyFont="1" applyBorder="1" applyAlignment="1">
      <alignment horizontal="left" vertical="center"/>
    </xf>
    <xf numFmtId="0" fontId="7" fillId="0" borderId="33" xfId="0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/>
    </xf>
    <xf numFmtId="0" fontId="6" fillId="7" borderId="37" xfId="0" applyFont="1" applyFill="1" applyBorder="1" applyAlignment="1">
      <alignment horizontal="center" vertical="center" textRotation="255" wrapText="1"/>
    </xf>
    <xf numFmtId="0" fontId="6" fillId="7" borderId="38" xfId="0" applyFont="1" applyFill="1" applyBorder="1" applyAlignment="1">
      <alignment horizontal="center" vertical="center" textRotation="255" wrapText="1"/>
    </xf>
    <xf numFmtId="0" fontId="6" fillId="7" borderId="39" xfId="0" applyFont="1" applyFill="1" applyBorder="1" applyAlignment="1">
      <alignment horizontal="center" vertical="center" textRotation="255" wrapText="1"/>
    </xf>
    <xf numFmtId="0" fontId="7" fillId="0" borderId="55" xfId="0" applyFont="1" applyBorder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6" fillId="9" borderId="37" xfId="0" applyFont="1" applyFill="1" applyBorder="1" applyAlignment="1">
      <alignment horizontal="center" vertical="center" textRotation="255" wrapText="1"/>
    </xf>
    <xf numFmtId="0" fontId="6" fillId="9" borderId="38" xfId="0" applyFont="1" applyFill="1" applyBorder="1" applyAlignment="1">
      <alignment horizontal="center" vertical="center" textRotation="255" wrapText="1"/>
    </xf>
    <xf numFmtId="0" fontId="6" fillId="9" borderId="39" xfId="0" applyFont="1" applyFill="1" applyBorder="1" applyAlignment="1">
      <alignment horizontal="center" vertical="center" textRotation="255" wrapText="1"/>
    </xf>
    <xf numFmtId="0" fontId="7" fillId="0" borderId="40" xfId="0" applyFont="1" applyBorder="1" applyAlignment="1">
      <alignment horizontal="left" vertical="center"/>
    </xf>
    <xf numFmtId="0" fontId="7" fillId="0" borderId="41" xfId="0" applyFont="1" applyBorder="1" applyAlignment="1">
      <alignment horizontal="left" vertical="center"/>
    </xf>
    <xf numFmtId="0" fontId="7" fillId="0" borderId="42" xfId="0" applyFont="1" applyBorder="1" applyAlignment="1">
      <alignment horizontal="left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</cellXfs>
  <cellStyles count="1">
    <cellStyle name="Normal" xfId="0" builtinId="0"/>
  </cellStyles>
  <dxfs count="217"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gray0625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Z43"/>
  <sheetViews>
    <sheetView tabSelected="1" zoomScaleNormal="100" workbookViewId="0">
      <pane xSplit="6" ySplit="3" topLeftCell="G4" activePane="bottomRight" state="frozenSplit"/>
      <selection activeCell="C1" sqref="C1:E65536"/>
      <selection pane="topRight" activeCell="J1" sqref="J1"/>
      <selection pane="bottomLeft" activeCell="A13" sqref="A13"/>
      <selection pane="bottomRight" activeCell="G10" sqref="G10"/>
    </sheetView>
  </sheetViews>
  <sheetFormatPr baseColWidth="10" defaultColWidth="11.42578125" defaultRowHeight="12.75"/>
  <cols>
    <col min="1" max="2" width="27.7109375" style="5" customWidth="1"/>
    <col min="3" max="3" width="1.42578125" style="18" customWidth="1"/>
    <col min="4" max="4" width="10.140625" style="6" customWidth="1"/>
    <col min="5" max="5" width="15.5703125" style="6" customWidth="1"/>
    <col min="6" max="6" width="21.42578125" style="6" customWidth="1"/>
    <col min="7" max="20" width="20.7109375" style="7" customWidth="1"/>
    <col min="21" max="104" width="20.7109375" style="6" customWidth="1"/>
    <col min="105" max="16384" width="11.42578125" style="6"/>
  </cols>
  <sheetData>
    <row r="1" spans="1:104" ht="23.25" customHeight="1" thickBot="1">
      <c r="A1" s="73" t="s">
        <v>115</v>
      </c>
      <c r="B1" s="74"/>
      <c r="C1" s="74"/>
      <c r="D1" s="75" t="s">
        <v>136</v>
      </c>
      <c r="E1" s="76">
        <f>COUNTA(G3:CZ3)</f>
        <v>98</v>
      </c>
      <c r="F1" s="28" t="s">
        <v>91</v>
      </c>
      <c r="G1" s="78">
        <f t="shared" ref="G1:BP1" si="0">COUNTA(G4:G35)</f>
        <v>4</v>
      </c>
      <c r="H1" s="78">
        <f t="shared" si="0"/>
        <v>25</v>
      </c>
      <c r="I1" s="78">
        <f t="shared" si="0"/>
        <v>25</v>
      </c>
      <c r="J1" s="78">
        <f t="shared" si="0"/>
        <v>25</v>
      </c>
      <c r="K1" s="78">
        <f t="shared" si="0"/>
        <v>25</v>
      </c>
      <c r="L1" s="78">
        <f t="shared" si="0"/>
        <v>23</v>
      </c>
      <c r="M1" s="78">
        <f t="shared" si="0"/>
        <v>4</v>
      </c>
      <c r="N1" s="78">
        <f t="shared" si="0"/>
        <v>0</v>
      </c>
      <c r="O1" s="78">
        <f t="shared" si="0"/>
        <v>0</v>
      </c>
      <c r="P1" s="78">
        <f t="shared" si="0"/>
        <v>0</v>
      </c>
      <c r="Q1" s="78">
        <f t="shared" si="0"/>
        <v>0</v>
      </c>
      <c r="R1" s="78">
        <f t="shared" si="0"/>
        <v>0</v>
      </c>
      <c r="S1" s="78">
        <f t="shared" si="0"/>
        <v>0</v>
      </c>
      <c r="T1" s="78">
        <f t="shared" si="0"/>
        <v>0</v>
      </c>
      <c r="U1" s="78">
        <f t="shared" si="0"/>
        <v>0</v>
      </c>
      <c r="V1" s="78">
        <f t="shared" si="0"/>
        <v>0</v>
      </c>
      <c r="W1" s="78">
        <f t="shared" si="0"/>
        <v>0</v>
      </c>
      <c r="X1" s="78">
        <f t="shared" si="0"/>
        <v>0</v>
      </c>
      <c r="Y1" s="78">
        <f t="shared" si="0"/>
        <v>0</v>
      </c>
      <c r="Z1" s="78">
        <f t="shared" si="0"/>
        <v>0</v>
      </c>
      <c r="AA1" s="78">
        <f t="shared" si="0"/>
        <v>0</v>
      </c>
      <c r="AB1" s="78">
        <f t="shared" si="0"/>
        <v>0</v>
      </c>
      <c r="AC1" s="78">
        <f t="shared" si="0"/>
        <v>0</v>
      </c>
      <c r="AD1" s="78">
        <f t="shared" si="0"/>
        <v>0</v>
      </c>
      <c r="AE1" s="78">
        <f t="shared" si="0"/>
        <v>0</v>
      </c>
      <c r="AF1" s="78">
        <f t="shared" si="0"/>
        <v>0</v>
      </c>
      <c r="AG1" s="78">
        <f t="shared" si="0"/>
        <v>0</v>
      </c>
      <c r="AH1" s="78">
        <f t="shared" si="0"/>
        <v>0</v>
      </c>
      <c r="AI1" s="78">
        <f t="shared" si="0"/>
        <v>0</v>
      </c>
      <c r="AJ1" s="78">
        <f t="shared" si="0"/>
        <v>0</v>
      </c>
      <c r="AK1" s="78">
        <f t="shared" si="0"/>
        <v>0</v>
      </c>
      <c r="AL1" s="78">
        <f t="shared" si="0"/>
        <v>0</v>
      </c>
      <c r="AM1" s="78">
        <f t="shared" si="0"/>
        <v>0</v>
      </c>
      <c r="AN1" s="78">
        <f t="shared" si="0"/>
        <v>0</v>
      </c>
      <c r="AO1" s="78">
        <f t="shared" si="0"/>
        <v>0</v>
      </c>
      <c r="AP1" s="78">
        <f t="shared" si="0"/>
        <v>0</v>
      </c>
      <c r="AQ1" s="78">
        <f t="shared" si="0"/>
        <v>0</v>
      </c>
      <c r="AR1" s="78">
        <f t="shared" si="0"/>
        <v>0</v>
      </c>
      <c r="AS1" s="78">
        <f t="shared" si="0"/>
        <v>0</v>
      </c>
      <c r="AT1" s="78">
        <f t="shared" si="0"/>
        <v>0</v>
      </c>
      <c r="AU1" s="78">
        <f t="shared" si="0"/>
        <v>0</v>
      </c>
      <c r="AV1" s="78">
        <f t="shared" si="0"/>
        <v>0</v>
      </c>
      <c r="AW1" s="78">
        <f t="shared" si="0"/>
        <v>0</v>
      </c>
      <c r="AX1" s="78">
        <f t="shared" si="0"/>
        <v>0</v>
      </c>
      <c r="AY1" s="78">
        <f t="shared" si="0"/>
        <v>0</v>
      </c>
      <c r="AZ1" s="78">
        <f t="shared" si="0"/>
        <v>0</v>
      </c>
      <c r="BA1" s="78">
        <f t="shared" si="0"/>
        <v>0</v>
      </c>
      <c r="BB1" s="78">
        <f t="shared" si="0"/>
        <v>0</v>
      </c>
      <c r="BC1" s="78">
        <f t="shared" si="0"/>
        <v>0</v>
      </c>
      <c r="BD1" s="78">
        <f t="shared" si="0"/>
        <v>0</v>
      </c>
      <c r="BE1" s="78">
        <f t="shared" si="0"/>
        <v>0</v>
      </c>
      <c r="BF1" s="78">
        <f t="shared" si="0"/>
        <v>0</v>
      </c>
      <c r="BG1" s="78">
        <f t="shared" si="0"/>
        <v>0</v>
      </c>
      <c r="BH1" s="78">
        <f t="shared" si="0"/>
        <v>0</v>
      </c>
      <c r="BI1" s="78">
        <f t="shared" si="0"/>
        <v>0</v>
      </c>
      <c r="BJ1" s="78">
        <f t="shared" si="0"/>
        <v>0</v>
      </c>
      <c r="BK1" s="78">
        <f t="shared" si="0"/>
        <v>0</v>
      </c>
      <c r="BL1" s="78">
        <f t="shared" si="0"/>
        <v>0</v>
      </c>
      <c r="BM1" s="78">
        <f t="shared" si="0"/>
        <v>0</v>
      </c>
      <c r="BN1" s="78">
        <f t="shared" si="0"/>
        <v>0</v>
      </c>
      <c r="BO1" s="78">
        <f t="shared" si="0"/>
        <v>0</v>
      </c>
      <c r="BP1" s="78">
        <f t="shared" si="0"/>
        <v>0</v>
      </c>
      <c r="BQ1" s="78">
        <f t="shared" ref="BQ1:CZ1" si="1">COUNTA(BQ4:BQ35)</f>
        <v>0</v>
      </c>
      <c r="BR1" s="78">
        <f t="shared" si="1"/>
        <v>0</v>
      </c>
      <c r="BS1" s="78">
        <f t="shared" si="1"/>
        <v>0</v>
      </c>
      <c r="BT1" s="78">
        <f t="shared" si="1"/>
        <v>0</v>
      </c>
      <c r="BU1" s="78">
        <f t="shared" si="1"/>
        <v>0</v>
      </c>
      <c r="BV1" s="78">
        <f t="shared" si="1"/>
        <v>0</v>
      </c>
      <c r="BW1" s="78">
        <f t="shared" si="1"/>
        <v>0</v>
      </c>
      <c r="BX1" s="78">
        <f t="shared" si="1"/>
        <v>0</v>
      </c>
      <c r="BY1" s="78">
        <f t="shared" si="1"/>
        <v>0</v>
      </c>
      <c r="BZ1" s="78">
        <f t="shared" si="1"/>
        <v>0</v>
      </c>
      <c r="CA1" s="78">
        <f t="shared" si="1"/>
        <v>0</v>
      </c>
      <c r="CB1" s="78">
        <f t="shared" si="1"/>
        <v>0</v>
      </c>
      <c r="CC1" s="78">
        <f t="shared" si="1"/>
        <v>0</v>
      </c>
      <c r="CD1" s="78">
        <f t="shared" si="1"/>
        <v>0</v>
      </c>
      <c r="CE1" s="78">
        <f t="shared" si="1"/>
        <v>0</v>
      </c>
      <c r="CF1" s="78">
        <f t="shared" si="1"/>
        <v>0</v>
      </c>
      <c r="CG1" s="78">
        <f t="shared" si="1"/>
        <v>0</v>
      </c>
      <c r="CH1" s="78">
        <f t="shared" si="1"/>
        <v>0</v>
      </c>
      <c r="CI1" s="78">
        <f t="shared" si="1"/>
        <v>0</v>
      </c>
      <c r="CJ1" s="78">
        <f t="shared" si="1"/>
        <v>0</v>
      </c>
      <c r="CK1" s="78">
        <f t="shared" si="1"/>
        <v>0</v>
      </c>
      <c r="CL1" s="78">
        <f t="shared" si="1"/>
        <v>0</v>
      </c>
      <c r="CM1" s="78">
        <f t="shared" si="1"/>
        <v>0</v>
      </c>
      <c r="CN1" s="78">
        <f t="shared" si="1"/>
        <v>0</v>
      </c>
      <c r="CO1" s="78">
        <f t="shared" si="1"/>
        <v>0</v>
      </c>
      <c r="CP1" s="78">
        <f t="shared" si="1"/>
        <v>0</v>
      </c>
      <c r="CQ1" s="78">
        <f t="shared" si="1"/>
        <v>0</v>
      </c>
      <c r="CR1" s="78">
        <f t="shared" si="1"/>
        <v>0</v>
      </c>
      <c r="CS1" s="78">
        <f t="shared" si="1"/>
        <v>0</v>
      </c>
      <c r="CT1" s="78">
        <f t="shared" si="1"/>
        <v>0</v>
      </c>
      <c r="CU1" s="78">
        <f t="shared" si="1"/>
        <v>0</v>
      </c>
      <c r="CV1" s="78">
        <f t="shared" si="1"/>
        <v>0</v>
      </c>
      <c r="CW1" s="78">
        <f t="shared" si="1"/>
        <v>0</v>
      </c>
      <c r="CX1" s="78">
        <f t="shared" si="1"/>
        <v>0</v>
      </c>
      <c r="CY1" s="78">
        <f t="shared" si="1"/>
        <v>0</v>
      </c>
      <c r="CZ1" s="78">
        <f t="shared" si="1"/>
        <v>0</v>
      </c>
    </row>
    <row r="2" spans="1:104" ht="45" customHeight="1" thickBot="1">
      <c r="A2" s="77">
        <f>COUNTA(A4:A31)</f>
        <v>25</v>
      </c>
      <c r="B2" s="88"/>
      <c r="C2" s="16"/>
      <c r="G2" s="120" t="s">
        <v>121</v>
      </c>
      <c r="H2" s="121"/>
      <c r="I2" s="121"/>
      <c r="J2" s="121"/>
      <c r="K2" s="121"/>
      <c r="L2" s="121"/>
      <c r="M2" s="122"/>
      <c r="N2" s="120" t="s">
        <v>122</v>
      </c>
      <c r="O2" s="121"/>
      <c r="P2" s="121"/>
      <c r="Q2" s="121"/>
      <c r="R2" s="121"/>
      <c r="S2" s="121"/>
      <c r="T2" s="122"/>
      <c r="U2" s="120" t="s">
        <v>123</v>
      </c>
      <c r="V2" s="121"/>
      <c r="W2" s="121"/>
      <c r="X2" s="121"/>
      <c r="Y2" s="121"/>
      <c r="Z2" s="121"/>
      <c r="AA2" s="122"/>
      <c r="AB2" s="120" t="s">
        <v>124</v>
      </c>
      <c r="AC2" s="121"/>
      <c r="AD2" s="121"/>
      <c r="AE2" s="121"/>
      <c r="AF2" s="121"/>
      <c r="AG2" s="121"/>
      <c r="AH2" s="122"/>
      <c r="AI2" s="120" t="s">
        <v>125</v>
      </c>
      <c r="AJ2" s="121"/>
      <c r="AK2" s="121"/>
      <c r="AL2" s="121"/>
      <c r="AM2" s="121"/>
      <c r="AN2" s="121"/>
      <c r="AO2" s="122"/>
      <c r="AP2" s="120" t="s">
        <v>126</v>
      </c>
      <c r="AQ2" s="121"/>
      <c r="AR2" s="121"/>
      <c r="AS2" s="121"/>
      <c r="AT2" s="121"/>
      <c r="AU2" s="121"/>
      <c r="AV2" s="122"/>
      <c r="AW2" s="120" t="s">
        <v>127</v>
      </c>
      <c r="AX2" s="121"/>
      <c r="AY2" s="121"/>
      <c r="AZ2" s="121"/>
      <c r="BA2" s="121"/>
      <c r="BB2" s="121"/>
      <c r="BC2" s="122"/>
      <c r="BD2" s="120" t="s">
        <v>128</v>
      </c>
      <c r="BE2" s="121"/>
      <c r="BF2" s="121"/>
      <c r="BG2" s="121"/>
      <c r="BH2" s="121"/>
      <c r="BI2" s="121"/>
      <c r="BJ2" s="122"/>
      <c r="BK2" s="120" t="s">
        <v>129</v>
      </c>
      <c r="BL2" s="121"/>
      <c r="BM2" s="121"/>
      <c r="BN2" s="121"/>
      <c r="BO2" s="121"/>
      <c r="BP2" s="121"/>
      <c r="BQ2" s="122"/>
      <c r="BR2" s="120" t="s">
        <v>130</v>
      </c>
      <c r="BS2" s="121"/>
      <c r="BT2" s="121"/>
      <c r="BU2" s="121"/>
      <c r="BV2" s="121"/>
      <c r="BW2" s="121"/>
      <c r="BX2" s="122"/>
      <c r="BY2" s="120" t="s">
        <v>131</v>
      </c>
      <c r="BZ2" s="121"/>
      <c r="CA2" s="121"/>
      <c r="CB2" s="121"/>
      <c r="CC2" s="121"/>
      <c r="CD2" s="121"/>
      <c r="CE2" s="122"/>
      <c r="CF2" s="120" t="s">
        <v>132</v>
      </c>
      <c r="CG2" s="121"/>
      <c r="CH2" s="121"/>
      <c r="CI2" s="121"/>
      <c r="CJ2" s="121"/>
      <c r="CK2" s="121"/>
      <c r="CL2" s="122"/>
      <c r="CM2" s="120" t="s">
        <v>133</v>
      </c>
      <c r="CN2" s="121"/>
      <c r="CO2" s="121"/>
      <c r="CP2" s="121"/>
      <c r="CQ2" s="121"/>
      <c r="CR2" s="121"/>
      <c r="CS2" s="122"/>
      <c r="CT2" s="120" t="s">
        <v>134</v>
      </c>
      <c r="CU2" s="121"/>
      <c r="CV2" s="121"/>
      <c r="CW2" s="121"/>
      <c r="CX2" s="121"/>
      <c r="CY2" s="121"/>
      <c r="CZ2" s="122"/>
    </row>
    <row r="3" spans="1:104" s="5" customFormat="1" ht="24" customHeight="1" thickBot="1">
      <c r="A3" s="19" t="s">
        <v>20</v>
      </c>
      <c r="B3" s="89" t="s">
        <v>148</v>
      </c>
      <c r="C3" s="17"/>
      <c r="D3" s="29" t="s">
        <v>17</v>
      </c>
      <c r="E3" s="100" t="s">
        <v>19</v>
      </c>
      <c r="F3" s="101"/>
      <c r="G3" s="30" t="s">
        <v>25</v>
      </c>
      <c r="H3" s="31" t="s">
        <v>26</v>
      </c>
      <c r="I3" s="31" t="s">
        <v>27</v>
      </c>
      <c r="J3" s="31" t="s">
        <v>28</v>
      </c>
      <c r="K3" s="31" t="s">
        <v>29</v>
      </c>
      <c r="L3" s="31" t="s">
        <v>30</v>
      </c>
      <c r="M3" s="32" t="s">
        <v>31</v>
      </c>
      <c r="N3" s="30" t="s">
        <v>32</v>
      </c>
      <c r="O3" s="31" t="s">
        <v>33</v>
      </c>
      <c r="P3" s="31" t="s">
        <v>34</v>
      </c>
      <c r="Q3" s="31" t="s">
        <v>35</v>
      </c>
      <c r="R3" s="31" t="s">
        <v>36</v>
      </c>
      <c r="S3" s="31" t="s">
        <v>37</v>
      </c>
      <c r="T3" s="31" t="s">
        <v>116</v>
      </c>
      <c r="U3" s="31" t="s">
        <v>38</v>
      </c>
      <c r="V3" s="31" t="s">
        <v>39</v>
      </c>
      <c r="W3" s="31" t="s">
        <v>40</v>
      </c>
      <c r="X3" s="31" t="s">
        <v>41</v>
      </c>
      <c r="Y3" s="31" t="s">
        <v>42</v>
      </c>
      <c r="Z3" s="31" t="s">
        <v>43</v>
      </c>
      <c r="AA3" s="31" t="s">
        <v>44</v>
      </c>
      <c r="AB3" s="31" t="s">
        <v>45</v>
      </c>
      <c r="AC3" s="31" t="s">
        <v>46</v>
      </c>
      <c r="AD3" s="31" t="s">
        <v>47</v>
      </c>
      <c r="AE3" s="31" t="s">
        <v>48</v>
      </c>
      <c r="AF3" s="31" t="s">
        <v>49</v>
      </c>
      <c r="AG3" s="31" t="s">
        <v>50</v>
      </c>
      <c r="AH3" s="31" t="s">
        <v>51</v>
      </c>
      <c r="AI3" s="31" t="s">
        <v>52</v>
      </c>
      <c r="AJ3" s="31" t="s">
        <v>53</v>
      </c>
      <c r="AK3" s="31" t="s">
        <v>54</v>
      </c>
      <c r="AL3" s="31" t="s">
        <v>55</v>
      </c>
      <c r="AM3" s="31" t="s">
        <v>56</v>
      </c>
      <c r="AN3" s="31" t="s">
        <v>24</v>
      </c>
      <c r="AO3" s="31" t="s">
        <v>57</v>
      </c>
      <c r="AP3" s="31" t="s">
        <v>58</v>
      </c>
      <c r="AQ3" s="31" t="s">
        <v>59</v>
      </c>
      <c r="AR3" s="31" t="s">
        <v>60</v>
      </c>
      <c r="AS3" s="31" t="s">
        <v>61</v>
      </c>
      <c r="AT3" s="31" t="s">
        <v>62</v>
      </c>
      <c r="AU3" s="31" t="s">
        <v>63</v>
      </c>
      <c r="AV3" s="31" t="s">
        <v>64</v>
      </c>
      <c r="AW3" s="31" t="s">
        <v>65</v>
      </c>
      <c r="AX3" s="31" t="s">
        <v>66</v>
      </c>
      <c r="AY3" s="31" t="s">
        <v>67</v>
      </c>
      <c r="AZ3" s="31" t="s">
        <v>68</v>
      </c>
      <c r="BA3" s="31" t="s">
        <v>69</v>
      </c>
      <c r="BB3" s="31" t="s">
        <v>70</v>
      </c>
      <c r="BC3" s="31" t="s">
        <v>71</v>
      </c>
      <c r="BD3" s="31" t="s">
        <v>72</v>
      </c>
      <c r="BE3" s="31" t="s">
        <v>73</v>
      </c>
      <c r="BF3" s="31" t="s">
        <v>74</v>
      </c>
      <c r="BG3" s="31" t="s">
        <v>75</v>
      </c>
      <c r="BH3" s="31" t="s">
        <v>76</v>
      </c>
      <c r="BI3" s="31" t="s">
        <v>77</v>
      </c>
      <c r="BJ3" s="31" t="s">
        <v>78</v>
      </c>
      <c r="BK3" s="31" t="s">
        <v>79</v>
      </c>
      <c r="BL3" s="31" t="s">
        <v>80</v>
      </c>
      <c r="BM3" s="31" t="s">
        <v>81</v>
      </c>
      <c r="BN3" s="31" t="s">
        <v>82</v>
      </c>
      <c r="BO3" s="31" t="s">
        <v>83</v>
      </c>
      <c r="BP3" s="31" t="s">
        <v>22</v>
      </c>
      <c r="BQ3" s="31" t="s">
        <v>23</v>
      </c>
      <c r="BR3" s="31" t="s">
        <v>84</v>
      </c>
      <c r="BS3" s="31" t="s">
        <v>85</v>
      </c>
      <c r="BT3" s="31" t="s">
        <v>86</v>
      </c>
      <c r="BU3" s="31" t="s">
        <v>87</v>
      </c>
      <c r="BV3" s="31" t="s">
        <v>88</v>
      </c>
      <c r="BW3" s="31" t="s">
        <v>89</v>
      </c>
      <c r="BX3" s="31" t="s">
        <v>64</v>
      </c>
      <c r="BY3" s="31" t="s">
        <v>65</v>
      </c>
      <c r="BZ3" s="31" t="s">
        <v>66</v>
      </c>
      <c r="CA3" s="31" t="s">
        <v>67</v>
      </c>
      <c r="CB3" s="31" t="s">
        <v>68</v>
      </c>
      <c r="CC3" s="31" t="s">
        <v>69</v>
      </c>
      <c r="CD3" s="31" t="s">
        <v>70</v>
      </c>
      <c r="CE3" s="31" t="s">
        <v>71</v>
      </c>
      <c r="CF3" s="31" t="s">
        <v>72</v>
      </c>
      <c r="CG3" s="31" t="s">
        <v>73</v>
      </c>
      <c r="CH3" s="31" t="s">
        <v>74</v>
      </c>
      <c r="CI3" s="31" t="s">
        <v>75</v>
      </c>
      <c r="CJ3" s="31" t="s">
        <v>76</v>
      </c>
      <c r="CK3" s="31" t="s">
        <v>77</v>
      </c>
      <c r="CL3" s="31" t="s">
        <v>78</v>
      </c>
      <c r="CM3" s="31" t="s">
        <v>79</v>
      </c>
      <c r="CN3" s="31" t="s">
        <v>80</v>
      </c>
      <c r="CO3" s="31" t="s">
        <v>81</v>
      </c>
      <c r="CP3" s="31" t="s">
        <v>82</v>
      </c>
      <c r="CQ3" s="31" t="s">
        <v>83</v>
      </c>
      <c r="CR3" s="31" t="s">
        <v>22</v>
      </c>
      <c r="CS3" s="31" t="s">
        <v>23</v>
      </c>
      <c r="CT3" s="31" t="s">
        <v>84</v>
      </c>
      <c r="CU3" s="31" t="s">
        <v>85</v>
      </c>
      <c r="CV3" s="31" t="s">
        <v>86</v>
      </c>
      <c r="CW3" s="31" t="s">
        <v>87</v>
      </c>
      <c r="CX3" s="31" t="s">
        <v>88</v>
      </c>
      <c r="CY3" s="31" t="s">
        <v>89</v>
      </c>
      <c r="CZ3" s="31" t="s">
        <v>90</v>
      </c>
    </row>
    <row r="4" spans="1:104" ht="27" customHeight="1" thickTop="1">
      <c r="A4" s="20" t="s">
        <v>92</v>
      </c>
      <c r="B4" s="9" t="str">
        <f>IF(COUNTIF($G$4:$G$35,A4)&gt;0,"",A4)</f>
        <v/>
      </c>
      <c r="C4" s="9"/>
      <c r="D4" s="106" t="s">
        <v>18</v>
      </c>
      <c r="E4" s="102" t="s">
        <v>0</v>
      </c>
      <c r="F4" s="109"/>
      <c r="G4" s="35" t="s">
        <v>92</v>
      </c>
      <c r="H4" s="36" t="s">
        <v>105</v>
      </c>
      <c r="I4" s="36" t="s">
        <v>114</v>
      </c>
      <c r="J4" s="36" t="s">
        <v>114</v>
      </c>
      <c r="K4" s="36" t="s">
        <v>105</v>
      </c>
      <c r="L4" s="36" t="s">
        <v>105</v>
      </c>
      <c r="M4" s="37"/>
      <c r="N4" s="38"/>
      <c r="O4" s="39"/>
      <c r="P4" s="39"/>
      <c r="Q4" s="39"/>
      <c r="R4" s="39"/>
      <c r="S4" s="39"/>
      <c r="T4" s="40"/>
      <c r="U4" s="41"/>
      <c r="V4" s="42"/>
      <c r="W4" s="42"/>
      <c r="X4" s="42"/>
      <c r="Y4" s="42"/>
      <c r="Z4" s="42"/>
      <c r="AA4" s="43"/>
      <c r="AB4" s="33"/>
      <c r="AC4" s="44"/>
      <c r="AD4" s="44"/>
      <c r="AE4" s="44"/>
      <c r="AF4" s="44"/>
      <c r="AG4" s="44"/>
      <c r="AH4" s="34"/>
      <c r="AI4" s="35"/>
      <c r="AJ4" s="36"/>
      <c r="AK4" s="36"/>
      <c r="AL4" s="36"/>
      <c r="AM4" s="36"/>
      <c r="AN4" s="36"/>
      <c r="AO4" s="37"/>
      <c r="AP4" s="38"/>
      <c r="AQ4" s="39"/>
      <c r="AR4" s="39"/>
      <c r="AS4" s="39"/>
      <c r="AT4" s="39"/>
      <c r="AU4" s="39"/>
      <c r="AV4" s="40"/>
      <c r="AW4" s="41"/>
      <c r="AX4" s="42"/>
      <c r="AY4" s="42"/>
      <c r="AZ4" s="42"/>
      <c r="BA4" s="42"/>
      <c r="BB4" s="42"/>
      <c r="BC4" s="43"/>
      <c r="BD4" s="33"/>
      <c r="BE4" s="44"/>
      <c r="BF4" s="44"/>
      <c r="BG4" s="44"/>
      <c r="BH4" s="44"/>
      <c r="BI4" s="44"/>
      <c r="BJ4" s="34"/>
      <c r="BK4" s="35"/>
      <c r="BL4" s="36"/>
      <c r="BM4" s="36"/>
      <c r="BN4" s="36"/>
      <c r="BO4" s="36"/>
      <c r="BP4" s="36"/>
      <c r="BQ4" s="37"/>
      <c r="BR4" s="38"/>
      <c r="BS4" s="39"/>
      <c r="BT4" s="39"/>
      <c r="BU4" s="39"/>
      <c r="BV4" s="39"/>
      <c r="BW4" s="39"/>
      <c r="BX4" s="40"/>
      <c r="BY4" s="41"/>
      <c r="BZ4" s="42"/>
      <c r="CA4" s="42"/>
      <c r="CB4" s="42"/>
      <c r="CC4" s="42"/>
      <c r="CD4" s="42"/>
      <c r="CE4" s="43"/>
      <c r="CF4" s="33"/>
      <c r="CG4" s="44"/>
      <c r="CH4" s="44"/>
      <c r="CI4" s="44"/>
      <c r="CJ4" s="44"/>
      <c r="CK4" s="44"/>
      <c r="CL4" s="34"/>
      <c r="CM4" s="35"/>
      <c r="CN4" s="36"/>
      <c r="CO4" s="36"/>
      <c r="CP4" s="36"/>
      <c r="CQ4" s="36"/>
      <c r="CR4" s="36"/>
      <c r="CS4" s="37"/>
      <c r="CT4" s="38"/>
      <c r="CU4" s="39"/>
      <c r="CV4" s="39"/>
      <c r="CW4" s="39"/>
      <c r="CX4" s="39"/>
      <c r="CY4" s="39"/>
      <c r="CZ4" s="40"/>
    </row>
    <row r="5" spans="1:104" ht="27" customHeight="1">
      <c r="A5" s="21" t="s">
        <v>99</v>
      </c>
      <c r="B5" s="9" t="str">
        <f t="shared" ref="B5:B28" si="2">IF(COUNTIF($G$4:$G$35,A5)&gt;0,"",A5)</f>
        <v/>
      </c>
      <c r="C5" s="9"/>
      <c r="D5" s="107"/>
      <c r="E5" s="104" t="s">
        <v>1</v>
      </c>
      <c r="F5" s="110"/>
      <c r="G5" s="47" t="s">
        <v>99</v>
      </c>
      <c r="H5" s="48" t="s">
        <v>107</v>
      </c>
      <c r="I5" s="48" t="s">
        <v>107</v>
      </c>
      <c r="J5" s="48" t="s">
        <v>107</v>
      </c>
      <c r="K5" s="48" t="s">
        <v>114</v>
      </c>
      <c r="L5" s="48" t="s">
        <v>114</v>
      </c>
      <c r="M5" s="49"/>
      <c r="N5" s="50"/>
      <c r="O5" s="51"/>
      <c r="P5" s="51"/>
      <c r="Q5" s="51"/>
      <c r="R5" s="51"/>
      <c r="S5" s="51"/>
      <c r="T5" s="52"/>
      <c r="U5" s="53"/>
      <c r="V5" s="54"/>
      <c r="W5" s="54"/>
      <c r="X5" s="54"/>
      <c r="Y5" s="54"/>
      <c r="Z5" s="54"/>
      <c r="AA5" s="55"/>
      <c r="AB5" s="45"/>
      <c r="AC5" s="56"/>
      <c r="AD5" s="56"/>
      <c r="AE5" s="56"/>
      <c r="AF5" s="56"/>
      <c r="AG5" s="56"/>
      <c r="AH5" s="46"/>
      <c r="AI5" s="47"/>
      <c r="AJ5" s="48"/>
      <c r="AK5" s="48"/>
      <c r="AL5" s="48"/>
      <c r="AM5" s="48"/>
      <c r="AN5" s="48"/>
      <c r="AO5" s="49"/>
      <c r="AP5" s="50"/>
      <c r="AQ5" s="51"/>
      <c r="AR5" s="51"/>
      <c r="AS5" s="51"/>
      <c r="AT5" s="51"/>
      <c r="AU5" s="51"/>
      <c r="AV5" s="52"/>
      <c r="AW5" s="53"/>
      <c r="AX5" s="54"/>
      <c r="AY5" s="54"/>
      <c r="AZ5" s="54"/>
      <c r="BA5" s="54"/>
      <c r="BB5" s="54"/>
      <c r="BC5" s="55"/>
      <c r="BD5" s="45"/>
      <c r="BE5" s="56"/>
      <c r="BF5" s="56"/>
      <c r="BG5" s="56"/>
      <c r="BH5" s="56"/>
      <c r="BI5" s="56"/>
      <c r="BJ5" s="46"/>
      <c r="BK5" s="47"/>
      <c r="BL5" s="48"/>
      <c r="BM5" s="48"/>
      <c r="BN5" s="48"/>
      <c r="BO5" s="48"/>
      <c r="BP5" s="48"/>
      <c r="BQ5" s="49"/>
      <c r="BR5" s="50"/>
      <c r="BS5" s="51"/>
      <c r="BT5" s="51"/>
      <c r="BU5" s="51"/>
      <c r="BV5" s="51"/>
      <c r="BW5" s="51"/>
      <c r="BX5" s="52"/>
      <c r="BY5" s="53"/>
      <c r="BZ5" s="54"/>
      <c r="CA5" s="54"/>
      <c r="CB5" s="54"/>
      <c r="CC5" s="54"/>
      <c r="CD5" s="54"/>
      <c r="CE5" s="55"/>
      <c r="CF5" s="45"/>
      <c r="CG5" s="56"/>
      <c r="CH5" s="56"/>
      <c r="CI5" s="56"/>
      <c r="CJ5" s="56"/>
      <c r="CK5" s="56"/>
      <c r="CL5" s="46"/>
      <c r="CM5" s="47"/>
      <c r="CN5" s="48"/>
      <c r="CO5" s="48"/>
      <c r="CP5" s="48"/>
      <c r="CQ5" s="48"/>
      <c r="CR5" s="48"/>
      <c r="CS5" s="49"/>
      <c r="CT5" s="50"/>
      <c r="CU5" s="51"/>
      <c r="CV5" s="51"/>
      <c r="CW5" s="51"/>
      <c r="CX5" s="51"/>
      <c r="CY5" s="51"/>
      <c r="CZ5" s="52"/>
    </row>
    <row r="6" spans="1:104" ht="27" customHeight="1">
      <c r="A6" s="21" t="s">
        <v>102</v>
      </c>
      <c r="B6" s="9" t="str">
        <f t="shared" si="2"/>
        <v/>
      </c>
      <c r="C6" s="9"/>
      <c r="D6" s="107"/>
      <c r="E6" s="104" t="s">
        <v>2</v>
      </c>
      <c r="F6" s="110"/>
      <c r="G6" s="47" t="s">
        <v>102</v>
      </c>
      <c r="H6" s="48" t="s">
        <v>108</v>
      </c>
      <c r="I6" s="48" t="s">
        <v>104</v>
      </c>
      <c r="J6" s="48" t="s">
        <v>104</v>
      </c>
      <c r="K6" s="48" t="s">
        <v>108</v>
      </c>
      <c r="L6" s="48" t="s">
        <v>108</v>
      </c>
      <c r="M6" s="49"/>
      <c r="N6" s="50"/>
      <c r="O6" s="51"/>
      <c r="P6" s="51"/>
      <c r="Q6" s="51"/>
      <c r="R6" s="51"/>
      <c r="S6" s="51"/>
      <c r="T6" s="52"/>
      <c r="U6" s="53"/>
      <c r="V6" s="54"/>
      <c r="W6" s="54"/>
      <c r="X6" s="54"/>
      <c r="Y6" s="54"/>
      <c r="Z6" s="54"/>
      <c r="AA6" s="55"/>
      <c r="AB6" s="45"/>
      <c r="AC6" s="56"/>
      <c r="AD6" s="56"/>
      <c r="AE6" s="56"/>
      <c r="AF6" s="56"/>
      <c r="AG6" s="56"/>
      <c r="AH6" s="46"/>
      <c r="AI6" s="47"/>
      <c r="AJ6" s="48"/>
      <c r="AK6" s="48"/>
      <c r="AL6" s="48"/>
      <c r="AM6" s="48"/>
      <c r="AN6" s="48"/>
      <c r="AO6" s="49"/>
      <c r="AP6" s="50"/>
      <c r="AQ6" s="51"/>
      <c r="AR6" s="51"/>
      <c r="AS6" s="51"/>
      <c r="AT6" s="51"/>
      <c r="AU6" s="51"/>
      <c r="AV6" s="52"/>
      <c r="AW6" s="53"/>
      <c r="AX6" s="54"/>
      <c r="AY6" s="54"/>
      <c r="AZ6" s="54"/>
      <c r="BA6" s="54"/>
      <c r="BB6" s="54"/>
      <c r="BC6" s="55"/>
      <c r="BD6" s="45"/>
      <c r="BE6" s="56"/>
      <c r="BF6" s="56"/>
      <c r="BG6" s="56"/>
      <c r="BH6" s="56"/>
      <c r="BI6" s="56"/>
      <c r="BJ6" s="46"/>
      <c r="BK6" s="47"/>
      <c r="BL6" s="48"/>
      <c r="BM6" s="48"/>
      <c r="BN6" s="48"/>
      <c r="BO6" s="48"/>
      <c r="BP6" s="48"/>
      <c r="BQ6" s="49"/>
      <c r="BR6" s="50"/>
      <c r="BS6" s="51"/>
      <c r="BT6" s="51"/>
      <c r="BU6" s="51"/>
      <c r="BV6" s="51"/>
      <c r="BW6" s="51"/>
      <c r="BX6" s="52"/>
      <c r="BY6" s="53"/>
      <c r="BZ6" s="54"/>
      <c r="CA6" s="54"/>
      <c r="CB6" s="54"/>
      <c r="CC6" s="54"/>
      <c r="CD6" s="54"/>
      <c r="CE6" s="55"/>
      <c r="CF6" s="45"/>
      <c r="CG6" s="56"/>
      <c r="CH6" s="56"/>
      <c r="CI6" s="56"/>
      <c r="CJ6" s="56"/>
      <c r="CK6" s="56"/>
      <c r="CL6" s="46"/>
      <c r="CM6" s="47"/>
      <c r="CN6" s="48"/>
      <c r="CO6" s="48"/>
      <c r="CP6" s="48"/>
      <c r="CQ6" s="48"/>
      <c r="CR6" s="48"/>
      <c r="CS6" s="49"/>
      <c r="CT6" s="50"/>
      <c r="CU6" s="51"/>
      <c r="CV6" s="51"/>
      <c r="CW6" s="51"/>
      <c r="CX6" s="51"/>
      <c r="CY6" s="51"/>
      <c r="CZ6" s="52"/>
    </row>
    <row r="7" spans="1:104" ht="27" customHeight="1">
      <c r="A7" s="21" t="s">
        <v>104</v>
      </c>
      <c r="B7" s="9" t="str">
        <f t="shared" si="2"/>
        <v/>
      </c>
      <c r="C7" s="9"/>
      <c r="D7" s="107"/>
      <c r="E7" s="104" t="s">
        <v>3</v>
      </c>
      <c r="F7" s="110"/>
      <c r="G7" s="47" t="s">
        <v>104</v>
      </c>
      <c r="H7" s="48"/>
      <c r="I7" s="48"/>
      <c r="J7" s="48"/>
      <c r="K7" s="48"/>
      <c r="L7" s="48"/>
      <c r="M7" s="49"/>
      <c r="N7" s="50"/>
      <c r="O7" s="51"/>
      <c r="P7" s="51"/>
      <c r="Q7" s="51"/>
      <c r="R7" s="51"/>
      <c r="S7" s="51"/>
      <c r="T7" s="52"/>
      <c r="U7" s="53"/>
      <c r="V7" s="54"/>
      <c r="W7" s="54"/>
      <c r="X7" s="54"/>
      <c r="Y7" s="54"/>
      <c r="Z7" s="54"/>
      <c r="AA7" s="55"/>
      <c r="AB7" s="45"/>
      <c r="AC7" s="56"/>
      <c r="AD7" s="56"/>
      <c r="AE7" s="56"/>
      <c r="AF7" s="56"/>
      <c r="AG7" s="56"/>
      <c r="AH7" s="46"/>
      <c r="AI7" s="47"/>
      <c r="AJ7" s="48"/>
      <c r="AK7" s="48"/>
      <c r="AL7" s="48"/>
      <c r="AM7" s="48"/>
      <c r="AN7" s="48"/>
      <c r="AO7" s="49"/>
      <c r="AP7" s="50"/>
      <c r="AQ7" s="51"/>
      <c r="AR7" s="51"/>
      <c r="AS7" s="51"/>
      <c r="AT7" s="51"/>
      <c r="AU7" s="51"/>
      <c r="AV7" s="52"/>
      <c r="AW7" s="53"/>
      <c r="AX7" s="54"/>
      <c r="AY7" s="54"/>
      <c r="AZ7" s="54"/>
      <c r="BA7" s="54"/>
      <c r="BB7" s="54"/>
      <c r="BC7" s="55"/>
      <c r="BD7" s="45"/>
      <c r="BE7" s="56"/>
      <c r="BF7" s="56"/>
      <c r="BG7" s="56"/>
      <c r="BH7" s="56"/>
      <c r="BI7" s="56"/>
      <c r="BJ7" s="46"/>
      <c r="BK7" s="47"/>
      <c r="BL7" s="48"/>
      <c r="BM7" s="48"/>
      <c r="BN7" s="48"/>
      <c r="BO7" s="48"/>
      <c r="BP7" s="48"/>
      <c r="BQ7" s="49"/>
      <c r="BR7" s="50"/>
      <c r="BS7" s="51"/>
      <c r="BT7" s="51"/>
      <c r="BU7" s="51"/>
      <c r="BV7" s="51"/>
      <c r="BW7" s="51"/>
      <c r="BX7" s="52"/>
      <c r="BY7" s="53"/>
      <c r="BZ7" s="54"/>
      <c r="CA7" s="54"/>
      <c r="CB7" s="54"/>
      <c r="CC7" s="54"/>
      <c r="CD7" s="54"/>
      <c r="CE7" s="55"/>
      <c r="CF7" s="45"/>
      <c r="CG7" s="56"/>
      <c r="CH7" s="56"/>
      <c r="CI7" s="56"/>
      <c r="CJ7" s="56"/>
      <c r="CK7" s="56"/>
      <c r="CL7" s="46"/>
      <c r="CM7" s="47"/>
      <c r="CN7" s="48"/>
      <c r="CO7" s="48"/>
      <c r="CP7" s="48"/>
      <c r="CQ7" s="48"/>
      <c r="CR7" s="48"/>
      <c r="CS7" s="49"/>
      <c r="CT7" s="50"/>
      <c r="CU7" s="51"/>
      <c r="CV7" s="51"/>
      <c r="CW7" s="51"/>
      <c r="CX7" s="51"/>
      <c r="CY7" s="51"/>
      <c r="CZ7" s="52"/>
    </row>
    <row r="8" spans="1:104" ht="27" customHeight="1">
      <c r="A8" s="21" t="s">
        <v>139</v>
      </c>
      <c r="B8" s="9" t="str">
        <f t="shared" si="2"/>
        <v>J. François Marchetti</v>
      </c>
      <c r="C8" s="9"/>
      <c r="D8" s="107"/>
      <c r="E8" s="104" t="s">
        <v>4</v>
      </c>
      <c r="F8" s="110"/>
      <c r="G8" s="47"/>
      <c r="H8" s="48" t="s">
        <v>92</v>
      </c>
      <c r="I8" s="48" t="s">
        <v>92</v>
      </c>
      <c r="J8" s="48" t="s">
        <v>92</v>
      </c>
      <c r="K8" s="48" t="s">
        <v>104</v>
      </c>
      <c r="L8" s="48" t="s">
        <v>104</v>
      </c>
      <c r="M8" s="49" t="s">
        <v>94</v>
      </c>
      <c r="N8" s="50"/>
      <c r="O8" s="51"/>
      <c r="P8" s="51"/>
      <c r="Q8" s="51"/>
      <c r="R8" s="51"/>
      <c r="S8" s="51"/>
      <c r="T8" s="52"/>
      <c r="U8" s="53"/>
      <c r="V8" s="54"/>
      <c r="W8" s="54"/>
      <c r="X8" s="54"/>
      <c r="Y8" s="54"/>
      <c r="Z8" s="54"/>
      <c r="AA8" s="55"/>
      <c r="AB8" s="45"/>
      <c r="AC8" s="56"/>
      <c r="AD8" s="56"/>
      <c r="AE8" s="56"/>
      <c r="AF8" s="56"/>
      <c r="AG8" s="56"/>
      <c r="AH8" s="46"/>
      <c r="AI8" s="47"/>
      <c r="AJ8" s="48"/>
      <c r="AK8" s="48"/>
      <c r="AL8" s="48"/>
      <c r="AM8" s="48"/>
      <c r="AN8" s="48"/>
      <c r="AO8" s="49"/>
      <c r="AP8" s="50"/>
      <c r="AQ8" s="51"/>
      <c r="AR8" s="51"/>
      <c r="AS8" s="51"/>
      <c r="AT8" s="51"/>
      <c r="AU8" s="51"/>
      <c r="AV8" s="52"/>
      <c r="AW8" s="53"/>
      <c r="AX8" s="54"/>
      <c r="AY8" s="54"/>
      <c r="AZ8" s="54"/>
      <c r="BA8" s="54"/>
      <c r="BB8" s="54"/>
      <c r="BC8" s="55"/>
      <c r="BD8" s="45"/>
      <c r="BE8" s="56"/>
      <c r="BF8" s="56"/>
      <c r="BG8" s="56"/>
      <c r="BH8" s="56"/>
      <c r="BI8" s="56"/>
      <c r="BJ8" s="46"/>
      <c r="BK8" s="47"/>
      <c r="BL8" s="48"/>
      <c r="BM8" s="48"/>
      <c r="BN8" s="48"/>
      <c r="BO8" s="48"/>
      <c r="BP8" s="48"/>
      <c r="BQ8" s="49"/>
      <c r="BR8" s="50"/>
      <c r="BS8" s="51"/>
      <c r="BT8" s="51"/>
      <c r="BU8" s="51"/>
      <c r="BV8" s="51"/>
      <c r="BW8" s="51"/>
      <c r="BX8" s="52"/>
      <c r="BY8" s="53"/>
      <c r="BZ8" s="54"/>
      <c r="CA8" s="54"/>
      <c r="CB8" s="54"/>
      <c r="CC8" s="54"/>
      <c r="CD8" s="54"/>
      <c r="CE8" s="55"/>
      <c r="CF8" s="45"/>
      <c r="CG8" s="56"/>
      <c r="CH8" s="56"/>
      <c r="CI8" s="56"/>
      <c r="CJ8" s="56"/>
      <c r="CK8" s="56"/>
      <c r="CL8" s="46"/>
      <c r="CM8" s="47"/>
      <c r="CN8" s="48"/>
      <c r="CO8" s="48"/>
      <c r="CP8" s="48"/>
      <c r="CQ8" s="48"/>
      <c r="CR8" s="48"/>
      <c r="CS8" s="49"/>
      <c r="CT8" s="50"/>
      <c r="CU8" s="51"/>
      <c r="CV8" s="51"/>
      <c r="CW8" s="51"/>
      <c r="CX8" s="51"/>
      <c r="CY8" s="51"/>
      <c r="CZ8" s="52"/>
    </row>
    <row r="9" spans="1:104" ht="27" customHeight="1">
      <c r="A9" s="21" t="s">
        <v>140</v>
      </c>
      <c r="B9" s="9" t="str">
        <f t="shared" si="2"/>
        <v>J. Philippe Chatelard-Toinet</v>
      </c>
      <c r="C9" s="9"/>
      <c r="D9" s="107"/>
      <c r="E9" s="104" t="s">
        <v>16</v>
      </c>
      <c r="F9" s="110"/>
      <c r="G9" s="47"/>
      <c r="H9" s="48"/>
      <c r="I9" s="48"/>
      <c r="J9" s="48"/>
      <c r="K9" s="48" t="s">
        <v>117</v>
      </c>
      <c r="L9" s="48" t="s">
        <v>117</v>
      </c>
      <c r="M9" s="49"/>
      <c r="N9" s="50"/>
      <c r="O9" s="51"/>
      <c r="P9" s="51"/>
      <c r="Q9" s="51"/>
      <c r="R9" s="51"/>
      <c r="S9" s="51"/>
      <c r="T9" s="52"/>
      <c r="U9" s="53"/>
      <c r="V9" s="54"/>
      <c r="W9" s="54"/>
      <c r="X9" s="54"/>
      <c r="Y9" s="54"/>
      <c r="Z9" s="54"/>
      <c r="AA9" s="55"/>
      <c r="AB9" s="45"/>
      <c r="AC9" s="56"/>
      <c r="AD9" s="56"/>
      <c r="AE9" s="56"/>
      <c r="AF9" s="56"/>
      <c r="AG9" s="56"/>
      <c r="AH9" s="46"/>
      <c r="AI9" s="47"/>
      <c r="AJ9" s="48"/>
      <c r="AK9" s="48"/>
      <c r="AL9" s="48"/>
      <c r="AM9" s="48"/>
      <c r="AN9" s="48"/>
      <c r="AO9" s="49"/>
      <c r="AP9" s="50"/>
      <c r="AQ9" s="51"/>
      <c r="AR9" s="51"/>
      <c r="AS9" s="51"/>
      <c r="AT9" s="51"/>
      <c r="AU9" s="51"/>
      <c r="AV9" s="52"/>
      <c r="AW9" s="53"/>
      <c r="AX9" s="54"/>
      <c r="AY9" s="54"/>
      <c r="AZ9" s="54"/>
      <c r="BA9" s="54"/>
      <c r="BB9" s="54"/>
      <c r="BC9" s="55"/>
      <c r="BD9" s="45"/>
      <c r="BE9" s="56"/>
      <c r="BF9" s="56"/>
      <c r="BG9" s="56"/>
      <c r="BH9" s="56"/>
      <c r="BI9" s="56"/>
      <c r="BJ9" s="46"/>
      <c r="BK9" s="47"/>
      <c r="BL9" s="48"/>
      <c r="BM9" s="48"/>
      <c r="BN9" s="48"/>
      <c r="BO9" s="48"/>
      <c r="BP9" s="48"/>
      <c r="BQ9" s="49"/>
      <c r="BR9" s="50"/>
      <c r="BS9" s="51"/>
      <c r="BT9" s="51"/>
      <c r="BU9" s="51"/>
      <c r="BV9" s="51"/>
      <c r="BW9" s="51"/>
      <c r="BX9" s="52"/>
      <c r="BY9" s="53"/>
      <c r="BZ9" s="54"/>
      <c r="CA9" s="54"/>
      <c r="CB9" s="54"/>
      <c r="CC9" s="54"/>
      <c r="CD9" s="54"/>
      <c r="CE9" s="55"/>
      <c r="CF9" s="45"/>
      <c r="CG9" s="56"/>
      <c r="CH9" s="56"/>
      <c r="CI9" s="56"/>
      <c r="CJ9" s="56"/>
      <c r="CK9" s="56"/>
      <c r="CL9" s="46"/>
      <c r="CM9" s="47"/>
      <c r="CN9" s="48"/>
      <c r="CO9" s="48"/>
      <c r="CP9" s="48"/>
      <c r="CQ9" s="48"/>
      <c r="CR9" s="48"/>
      <c r="CS9" s="49"/>
      <c r="CT9" s="50"/>
      <c r="CU9" s="51"/>
      <c r="CV9" s="51"/>
      <c r="CW9" s="51"/>
      <c r="CX9" s="51"/>
      <c r="CY9" s="51"/>
      <c r="CZ9" s="52"/>
    </row>
    <row r="10" spans="1:104" ht="27" customHeight="1">
      <c r="A10" s="21" t="s">
        <v>119</v>
      </c>
      <c r="B10" s="9" t="str">
        <f t="shared" si="2"/>
        <v>Joseph Usson</v>
      </c>
      <c r="C10" s="9"/>
      <c r="D10" s="107"/>
      <c r="E10" s="117" t="s">
        <v>5</v>
      </c>
      <c r="F10" s="57" t="s">
        <v>10</v>
      </c>
      <c r="G10" s="47"/>
      <c r="H10" s="48" t="s">
        <v>118</v>
      </c>
      <c r="I10" s="48" t="s">
        <v>93</v>
      </c>
      <c r="J10" s="48" t="s">
        <v>93</v>
      </c>
      <c r="K10" s="48" t="s">
        <v>118</v>
      </c>
      <c r="L10" s="48" t="s">
        <v>118</v>
      </c>
      <c r="M10" s="49" t="s">
        <v>107</v>
      </c>
      <c r="N10" s="50"/>
      <c r="O10" s="51"/>
      <c r="P10" s="51"/>
      <c r="Q10" s="51"/>
      <c r="R10" s="51"/>
      <c r="S10" s="51"/>
      <c r="T10" s="52"/>
      <c r="U10" s="53"/>
      <c r="V10" s="54"/>
      <c r="W10" s="54"/>
      <c r="X10" s="54"/>
      <c r="Y10" s="54"/>
      <c r="Z10" s="54"/>
      <c r="AA10" s="55"/>
      <c r="AB10" s="45"/>
      <c r="AC10" s="56"/>
      <c r="AD10" s="56"/>
      <c r="AE10" s="56"/>
      <c r="AF10" s="56"/>
      <c r="AG10" s="56"/>
      <c r="AH10" s="46"/>
      <c r="AI10" s="47"/>
      <c r="AJ10" s="48"/>
      <c r="AK10" s="48"/>
      <c r="AL10" s="48"/>
      <c r="AM10" s="48"/>
      <c r="AN10" s="48"/>
      <c r="AO10" s="49"/>
      <c r="AP10" s="50"/>
      <c r="AQ10" s="51"/>
      <c r="AR10" s="51"/>
      <c r="AS10" s="51"/>
      <c r="AT10" s="51"/>
      <c r="AU10" s="51"/>
      <c r="AV10" s="52"/>
      <c r="AW10" s="53"/>
      <c r="AX10" s="54"/>
      <c r="AY10" s="54"/>
      <c r="AZ10" s="54"/>
      <c r="BA10" s="54"/>
      <c r="BB10" s="54"/>
      <c r="BC10" s="55"/>
      <c r="BD10" s="45"/>
      <c r="BE10" s="56"/>
      <c r="BF10" s="56"/>
      <c r="BG10" s="56"/>
      <c r="BH10" s="56"/>
      <c r="BI10" s="56"/>
      <c r="BJ10" s="46"/>
      <c r="BK10" s="47"/>
      <c r="BL10" s="48"/>
      <c r="BM10" s="48"/>
      <c r="BN10" s="48"/>
      <c r="BO10" s="48"/>
      <c r="BP10" s="48"/>
      <c r="BQ10" s="49"/>
      <c r="BR10" s="50"/>
      <c r="BS10" s="51"/>
      <c r="BT10" s="51"/>
      <c r="BU10" s="51"/>
      <c r="BV10" s="51"/>
      <c r="BW10" s="51"/>
      <c r="BX10" s="52"/>
      <c r="BY10" s="53"/>
      <c r="BZ10" s="54"/>
      <c r="CA10" s="54"/>
      <c r="CB10" s="54"/>
      <c r="CC10" s="54"/>
      <c r="CD10" s="54"/>
      <c r="CE10" s="55"/>
      <c r="CF10" s="45"/>
      <c r="CG10" s="56"/>
      <c r="CH10" s="56"/>
      <c r="CI10" s="56"/>
      <c r="CJ10" s="56"/>
      <c r="CK10" s="56"/>
      <c r="CL10" s="46"/>
      <c r="CM10" s="47"/>
      <c r="CN10" s="48"/>
      <c r="CO10" s="48"/>
      <c r="CP10" s="48"/>
      <c r="CQ10" s="48"/>
      <c r="CR10" s="48"/>
      <c r="CS10" s="49"/>
      <c r="CT10" s="50"/>
      <c r="CU10" s="51"/>
      <c r="CV10" s="51"/>
      <c r="CW10" s="51"/>
      <c r="CX10" s="51"/>
      <c r="CY10" s="51"/>
      <c r="CZ10" s="52"/>
    </row>
    <row r="11" spans="1:104" ht="27" customHeight="1">
      <c r="A11" s="21" t="s">
        <v>96</v>
      </c>
      <c r="B11" s="9" t="str">
        <f t="shared" si="2"/>
        <v>Kévin Marchetti</v>
      </c>
      <c r="C11" s="9"/>
      <c r="D11" s="107"/>
      <c r="E11" s="118"/>
      <c r="F11" s="57" t="s">
        <v>15</v>
      </c>
      <c r="G11" s="47"/>
      <c r="H11" s="48" t="s">
        <v>94</v>
      </c>
      <c r="I11" s="48" t="s">
        <v>103</v>
      </c>
      <c r="J11" s="48" t="s">
        <v>103</v>
      </c>
      <c r="K11" s="48" t="s">
        <v>94</v>
      </c>
      <c r="L11" s="48" t="s">
        <v>94</v>
      </c>
      <c r="M11" s="49" t="s">
        <v>93</v>
      </c>
      <c r="N11" s="50"/>
      <c r="O11" s="51"/>
      <c r="P11" s="51"/>
      <c r="Q11" s="51"/>
      <c r="R11" s="51"/>
      <c r="S11" s="51"/>
      <c r="T11" s="52"/>
      <c r="U11" s="53"/>
      <c r="V11" s="54"/>
      <c r="W11" s="54"/>
      <c r="X11" s="54"/>
      <c r="Y11" s="54"/>
      <c r="Z11" s="54"/>
      <c r="AA11" s="55"/>
      <c r="AB11" s="45"/>
      <c r="AC11" s="56"/>
      <c r="AD11" s="56"/>
      <c r="AE11" s="56"/>
      <c r="AF11" s="56"/>
      <c r="AG11" s="56"/>
      <c r="AH11" s="46"/>
      <c r="AI11" s="47"/>
      <c r="AJ11" s="48"/>
      <c r="AK11" s="48"/>
      <c r="AL11" s="48"/>
      <c r="AM11" s="48"/>
      <c r="AN11" s="48"/>
      <c r="AO11" s="49"/>
      <c r="AP11" s="50"/>
      <c r="AQ11" s="51"/>
      <c r="AR11" s="51"/>
      <c r="AS11" s="51"/>
      <c r="AT11" s="51"/>
      <c r="AU11" s="51"/>
      <c r="AV11" s="52"/>
      <c r="AW11" s="53"/>
      <c r="AX11" s="54"/>
      <c r="AY11" s="54"/>
      <c r="AZ11" s="54"/>
      <c r="BA11" s="54"/>
      <c r="BB11" s="54"/>
      <c r="BC11" s="55"/>
      <c r="BD11" s="45"/>
      <c r="BE11" s="56"/>
      <c r="BF11" s="56"/>
      <c r="BG11" s="56"/>
      <c r="BH11" s="56"/>
      <c r="BI11" s="56"/>
      <c r="BJ11" s="46"/>
      <c r="BK11" s="47"/>
      <c r="BL11" s="48"/>
      <c r="BM11" s="48"/>
      <c r="BN11" s="48"/>
      <c r="BO11" s="48"/>
      <c r="BP11" s="48"/>
      <c r="BQ11" s="49"/>
      <c r="BR11" s="50"/>
      <c r="BS11" s="51"/>
      <c r="BT11" s="51"/>
      <c r="BU11" s="51"/>
      <c r="BV11" s="51"/>
      <c r="BW11" s="51"/>
      <c r="BX11" s="52"/>
      <c r="BY11" s="53"/>
      <c r="BZ11" s="54"/>
      <c r="CA11" s="54"/>
      <c r="CB11" s="54"/>
      <c r="CC11" s="54"/>
      <c r="CD11" s="54"/>
      <c r="CE11" s="55"/>
      <c r="CF11" s="45"/>
      <c r="CG11" s="56"/>
      <c r="CH11" s="56"/>
      <c r="CI11" s="56"/>
      <c r="CJ11" s="56"/>
      <c r="CK11" s="56"/>
      <c r="CL11" s="46"/>
      <c r="CM11" s="47"/>
      <c r="CN11" s="48"/>
      <c r="CO11" s="48"/>
      <c r="CP11" s="48"/>
      <c r="CQ11" s="48"/>
      <c r="CR11" s="48"/>
      <c r="CS11" s="49"/>
      <c r="CT11" s="50"/>
      <c r="CU11" s="51"/>
      <c r="CV11" s="51"/>
      <c r="CW11" s="51"/>
      <c r="CX11" s="51"/>
      <c r="CY11" s="51"/>
      <c r="CZ11" s="52"/>
    </row>
    <row r="12" spans="1:104" ht="27" customHeight="1">
      <c r="A12" s="21" t="s">
        <v>105</v>
      </c>
      <c r="B12" s="9" t="str">
        <f t="shared" si="2"/>
        <v>Laura Charlier</v>
      </c>
      <c r="C12" s="9"/>
      <c r="D12" s="107"/>
      <c r="E12" s="118"/>
      <c r="F12" s="57" t="s">
        <v>137</v>
      </c>
      <c r="G12" s="47"/>
      <c r="H12" s="79" t="s">
        <v>95</v>
      </c>
      <c r="I12" s="48" t="s">
        <v>95</v>
      </c>
      <c r="J12" s="48" t="s">
        <v>95</v>
      </c>
      <c r="K12" s="48" t="s">
        <v>139</v>
      </c>
      <c r="L12" s="48" t="s">
        <v>103</v>
      </c>
      <c r="M12" s="49"/>
      <c r="N12" s="50"/>
      <c r="O12" s="51"/>
      <c r="P12" s="51"/>
      <c r="Q12" s="51"/>
      <c r="R12" s="51"/>
      <c r="S12" s="51"/>
      <c r="T12" s="52"/>
      <c r="U12" s="53"/>
      <c r="V12" s="54"/>
      <c r="W12" s="54"/>
      <c r="X12" s="54"/>
      <c r="Y12" s="54"/>
      <c r="Z12" s="54"/>
      <c r="AA12" s="55"/>
      <c r="AB12" s="45"/>
      <c r="AC12" s="56"/>
      <c r="AD12" s="56"/>
      <c r="AE12" s="56"/>
      <c r="AF12" s="56"/>
      <c r="AG12" s="56"/>
      <c r="AH12" s="46"/>
      <c r="AI12" s="47"/>
      <c r="AJ12" s="48"/>
      <c r="AK12" s="48"/>
      <c r="AL12" s="48"/>
      <c r="AM12" s="48"/>
      <c r="AN12" s="48"/>
      <c r="AO12" s="49"/>
      <c r="AP12" s="50"/>
      <c r="AQ12" s="51"/>
      <c r="AR12" s="51"/>
      <c r="AS12" s="51"/>
      <c r="AT12" s="51"/>
      <c r="AU12" s="51"/>
      <c r="AV12" s="52"/>
      <c r="AW12" s="53"/>
      <c r="AX12" s="54"/>
      <c r="AY12" s="54"/>
      <c r="AZ12" s="54"/>
      <c r="BA12" s="54"/>
      <c r="BB12" s="54"/>
      <c r="BC12" s="55"/>
      <c r="BD12" s="45"/>
      <c r="BE12" s="56"/>
      <c r="BF12" s="56"/>
      <c r="BG12" s="56"/>
      <c r="BH12" s="56"/>
      <c r="BI12" s="56"/>
      <c r="BJ12" s="46"/>
      <c r="BK12" s="47"/>
      <c r="BL12" s="48"/>
      <c r="BM12" s="48"/>
      <c r="BN12" s="48"/>
      <c r="BO12" s="48"/>
      <c r="BP12" s="48"/>
      <c r="BQ12" s="49"/>
      <c r="BR12" s="50"/>
      <c r="BS12" s="51"/>
      <c r="BT12" s="51"/>
      <c r="BU12" s="51"/>
      <c r="BV12" s="51"/>
      <c r="BW12" s="51"/>
      <c r="BX12" s="52"/>
      <c r="BY12" s="53"/>
      <c r="BZ12" s="54"/>
      <c r="CA12" s="54"/>
      <c r="CB12" s="54"/>
      <c r="CC12" s="54"/>
      <c r="CD12" s="54"/>
      <c r="CE12" s="55"/>
      <c r="CF12" s="45"/>
      <c r="CG12" s="56"/>
      <c r="CH12" s="56"/>
      <c r="CI12" s="56"/>
      <c r="CJ12" s="56"/>
      <c r="CK12" s="56"/>
      <c r="CL12" s="46"/>
      <c r="CM12" s="47"/>
      <c r="CN12" s="48"/>
      <c r="CO12" s="48"/>
      <c r="CP12" s="48"/>
      <c r="CQ12" s="48"/>
      <c r="CR12" s="48"/>
      <c r="CS12" s="49"/>
      <c r="CT12" s="50"/>
      <c r="CU12" s="51"/>
      <c r="CV12" s="51"/>
      <c r="CW12" s="51"/>
      <c r="CX12" s="51"/>
      <c r="CY12" s="51"/>
      <c r="CZ12" s="52"/>
    </row>
    <row r="13" spans="1:104" ht="27" customHeight="1">
      <c r="A13" s="21" t="s">
        <v>98</v>
      </c>
      <c r="B13" s="9" t="str">
        <f t="shared" si="2"/>
        <v>Laurent Lefevre</v>
      </c>
      <c r="C13" s="9"/>
      <c r="D13" s="107"/>
      <c r="E13" s="119"/>
      <c r="F13" s="57" t="s">
        <v>141</v>
      </c>
      <c r="G13" s="47"/>
      <c r="H13" s="79" t="s">
        <v>142</v>
      </c>
      <c r="I13" s="48" t="s">
        <v>142</v>
      </c>
      <c r="J13" s="48" t="s">
        <v>142</v>
      </c>
      <c r="K13" s="48" t="s">
        <v>103</v>
      </c>
      <c r="L13" s="48" t="s">
        <v>95</v>
      </c>
      <c r="M13" s="49"/>
      <c r="N13" s="50"/>
      <c r="O13" s="51"/>
      <c r="P13" s="51"/>
      <c r="Q13" s="51"/>
      <c r="R13" s="51"/>
      <c r="S13" s="51"/>
      <c r="T13" s="52"/>
      <c r="U13" s="53"/>
      <c r="V13" s="54"/>
      <c r="W13" s="54"/>
      <c r="X13" s="54"/>
      <c r="Y13" s="54"/>
      <c r="Z13" s="54"/>
      <c r="AA13" s="55"/>
      <c r="AB13" s="45"/>
      <c r="AC13" s="56"/>
      <c r="AD13" s="56"/>
      <c r="AE13" s="56"/>
      <c r="AF13" s="56"/>
      <c r="AG13" s="56"/>
      <c r="AH13" s="46"/>
      <c r="AI13" s="47"/>
      <c r="AJ13" s="48"/>
      <c r="AK13" s="48"/>
      <c r="AL13" s="48"/>
      <c r="AM13" s="48"/>
      <c r="AN13" s="48"/>
      <c r="AO13" s="49"/>
      <c r="AP13" s="50"/>
      <c r="AQ13" s="51"/>
      <c r="AR13" s="51"/>
      <c r="AS13" s="51"/>
      <c r="AT13" s="51"/>
      <c r="AU13" s="51"/>
      <c r="AV13" s="52"/>
      <c r="AW13" s="53"/>
      <c r="AX13" s="54"/>
      <c r="AY13" s="54"/>
      <c r="AZ13" s="54"/>
      <c r="BA13" s="54"/>
      <c r="BB13" s="54"/>
      <c r="BC13" s="55"/>
      <c r="BD13" s="45"/>
      <c r="BE13" s="56"/>
      <c r="BF13" s="56"/>
      <c r="BG13" s="56"/>
      <c r="BH13" s="56"/>
      <c r="BI13" s="56"/>
      <c r="BJ13" s="46"/>
      <c r="BK13" s="47"/>
      <c r="BL13" s="48"/>
      <c r="BM13" s="48"/>
      <c r="BN13" s="48"/>
      <c r="BO13" s="48"/>
      <c r="BP13" s="48"/>
      <c r="BQ13" s="49"/>
      <c r="BR13" s="50"/>
      <c r="BS13" s="51"/>
      <c r="BT13" s="51"/>
      <c r="BU13" s="51"/>
      <c r="BV13" s="51"/>
      <c r="BW13" s="51"/>
      <c r="BX13" s="52"/>
      <c r="BY13" s="53"/>
      <c r="BZ13" s="54"/>
      <c r="CA13" s="54"/>
      <c r="CB13" s="54"/>
      <c r="CC13" s="54"/>
      <c r="CD13" s="54"/>
      <c r="CE13" s="55"/>
      <c r="CF13" s="45"/>
      <c r="CG13" s="56"/>
      <c r="CH13" s="56"/>
      <c r="CI13" s="56"/>
      <c r="CJ13" s="56"/>
      <c r="CK13" s="56"/>
      <c r="CL13" s="46"/>
      <c r="CM13" s="47"/>
      <c r="CN13" s="48"/>
      <c r="CO13" s="48"/>
      <c r="CP13" s="48"/>
      <c r="CQ13" s="48"/>
      <c r="CR13" s="48"/>
      <c r="CS13" s="49"/>
      <c r="CT13" s="50"/>
      <c r="CU13" s="51"/>
      <c r="CV13" s="51"/>
      <c r="CW13" s="51"/>
      <c r="CX13" s="51"/>
      <c r="CY13" s="51"/>
      <c r="CZ13" s="52"/>
    </row>
    <row r="14" spans="1:104" ht="27" customHeight="1">
      <c r="A14" s="21" t="s">
        <v>117</v>
      </c>
      <c r="B14" s="9" t="str">
        <f t="shared" si="2"/>
        <v>Lionel Lebre</v>
      </c>
      <c r="C14" s="9"/>
      <c r="D14" s="107"/>
      <c r="E14" s="104" t="s">
        <v>6</v>
      </c>
      <c r="F14" s="57" t="s">
        <v>10</v>
      </c>
      <c r="G14" s="47"/>
      <c r="H14" s="48"/>
      <c r="I14" s="48"/>
      <c r="J14" s="48"/>
      <c r="K14" s="48"/>
      <c r="L14" s="48"/>
      <c r="M14" s="49"/>
      <c r="N14" s="50"/>
      <c r="O14" s="51"/>
      <c r="P14" s="51"/>
      <c r="Q14" s="51"/>
      <c r="R14" s="51"/>
      <c r="S14" s="51"/>
      <c r="T14" s="52"/>
      <c r="U14" s="53"/>
      <c r="V14" s="54"/>
      <c r="W14" s="54"/>
      <c r="X14" s="54"/>
      <c r="Y14" s="54"/>
      <c r="Z14" s="54"/>
      <c r="AA14" s="55"/>
      <c r="AB14" s="45"/>
      <c r="AC14" s="56"/>
      <c r="AD14" s="56"/>
      <c r="AE14" s="56"/>
      <c r="AF14" s="56"/>
      <c r="AG14" s="56"/>
      <c r="AH14" s="46"/>
      <c r="AI14" s="47"/>
      <c r="AJ14" s="48"/>
      <c r="AK14" s="48"/>
      <c r="AL14" s="48"/>
      <c r="AM14" s="48"/>
      <c r="AN14" s="48"/>
      <c r="AO14" s="49"/>
      <c r="AP14" s="50"/>
      <c r="AQ14" s="51"/>
      <c r="AR14" s="51"/>
      <c r="AS14" s="51"/>
      <c r="AT14" s="51"/>
      <c r="AU14" s="51"/>
      <c r="AV14" s="52"/>
      <c r="AW14" s="53"/>
      <c r="AX14" s="54"/>
      <c r="AY14" s="54"/>
      <c r="AZ14" s="54"/>
      <c r="BA14" s="54"/>
      <c r="BB14" s="54"/>
      <c r="BC14" s="55"/>
      <c r="BD14" s="45"/>
      <c r="BE14" s="56"/>
      <c r="BF14" s="56"/>
      <c r="BG14" s="56"/>
      <c r="BH14" s="56"/>
      <c r="BI14" s="56"/>
      <c r="BJ14" s="46"/>
      <c r="BK14" s="47"/>
      <c r="BL14" s="48"/>
      <c r="BM14" s="48"/>
      <c r="BN14" s="48"/>
      <c r="BO14" s="48"/>
      <c r="BP14" s="48"/>
      <c r="BQ14" s="49"/>
      <c r="BR14" s="50"/>
      <c r="BS14" s="51"/>
      <c r="BT14" s="51"/>
      <c r="BU14" s="51"/>
      <c r="BV14" s="51"/>
      <c r="BW14" s="51"/>
      <c r="BX14" s="52"/>
      <c r="BY14" s="53"/>
      <c r="BZ14" s="54"/>
      <c r="CA14" s="54"/>
      <c r="CB14" s="54"/>
      <c r="CC14" s="54"/>
      <c r="CD14" s="54"/>
      <c r="CE14" s="55"/>
      <c r="CF14" s="45"/>
      <c r="CG14" s="56"/>
      <c r="CH14" s="56"/>
      <c r="CI14" s="56"/>
      <c r="CJ14" s="56"/>
      <c r="CK14" s="56"/>
      <c r="CL14" s="46"/>
      <c r="CM14" s="47"/>
      <c r="CN14" s="48"/>
      <c r="CO14" s="48"/>
      <c r="CP14" s="48"/>
      <c r="CQ14" s="48"/>
      <c r="CR14" s="48"/>
      <c r="CS14" s="49"/>
      <c r="CT14" s="50"/>
      <c r="CU14" s="51"/>
      <c r="CV14" s="51"/>
      <c r="CW14" s="51"/>
      <c r="CX14" s="51"/>
      <c r="CY14" s="51"/>
      <c r="CZ14" s="52"/>
    </row>
    <row r="15" spans="1:104" ht="27" customHeight="1" thickBot="1">
      <c r="A15" s="21" t="s">
        <v>110</v>
      </c>
      <c r="B15" s="9" t="str">
        <f t="shared" si="2"/>
        <v>Maxime Leclerq</v>
      </c>
      <c r="C15" s="9"/>
      <c r="D15" s="108"/>
      <c r="E15" s="116"/>
      <c r="F15" s="58" t="s">
        <v>15</v>
      </c>
      <c r="G15" s="61"/>
      <c r="H15" s="62"/>
      <c r="I15" s="62"/>
      <c r="J15" s="62"/>
      <c r="K15" s="62"/>
      <c r="L15" s="62"/>
      <c r="M15" s="63"/>
      <c r="N15" s="64"/>
      <c r="O15" s="65"/>
      <c r="P15" s="65"/>
      <c r="Q15" s="65"/>
      <c r="R15" s="65"/>
      <c r="S15" s="65"/>
      <c r="T15" s="66"/>
      <c r="U15" s="67"/>
      <c r="V15" s="68"/>
      <c r="W15" s="68"/>
      <c r="X15" s="68"/>
      <c r="Y15" s="68"/>
      <c r="Z15" s="68"/>
      <c r="AA15" s="69"/>
      <c r="AB15" s="59"/>
      <c r="AC15" s="70"/>
      <c r="AD15" s="70"/>
      <c r="AE15" s="70"/>
      <c r="AF15" s="70"/>
      <c r="AG15" s="70"/>
      <c r="AH15" s="60"/>
      <c r="AI15" s="61"/>
      <c r="AJ15" s="62"/>
      <c r="AK15" s="62"/>
      <c r="AL15" s="62"/>
      <c r="AM15" s="62"/>
      <c r="AN15" s="62"/>
      <c r="AO15" s="63"/>
      <c r="AP15" s="64"/>
      <c r="AQ15" s="65"/>
      <c r="AR15" s="65"/>
      <c r="AS15" s="65"/>
      <c r="AT15" s="65"/>
      <c r="AU15" s="65"/>
      <c r="AV15" s="66"/>
      <c r="AW15" s="67"/>
      <c r="AX15" s="68"/>
      <c r="AY15" s="68"/>
      <c r="AZ15" s="68"/>
      <c r="BA15" s="68"/>
      <c r="BB15" s="68"/>
      <c r="BC15" s="69"/>
      <c r="BD15" s="59"/>
      <c r="BE15" s="70"/>
      <c r="BF15" s="70"/>
      <c r="BG15" s="70"/>
      <c r="BH15" s="70"/>
      <c r="BI15" s="70"/>
      <c r="BJ15" s="60"/>
      <c r="BK15" s="61"/>
      <c r="BL15" s="62"/>
      <c r="BM15" s="62"/>
      <c r="BN15" s="62"/>
      <c r="BO15" s="62"/>
      <c r="BP15" s="62"/>
      <c r="BQ15" s="63"/>
      <c r="BR15" s="64"/>
      <c r="BS15" s="65"/>
      <c r="BT15" s="65"/>
      <c r="BU15" s="65"/>
      <c r="BV15" s="65"/>
      <c r="BW15" s="65"/>
      <c r="BX15" s="66"/>
      <c r="BY15" s="67"/>
      <c r="BZ15" s="68"/>
      <c r="CA15" s="68"/>
      <c r="CB15" s="68"/>
      <c r="CC15" s="68"/>
      <c r="CD15" s="68"/>
      <c r="CE15" s="69"/>
      <c r="CF15" s="59"/>
      <c r="CG15" s="70"/>
      <c r="CH15" s="70"/>
      <c r="CI15" s="70"/>
      <c r="CJ15" s="70"/>
      <c r="CK15" s="70"/>
      <c r="CL15" s="60"/>
      <c r="CM15" s="61"/>
      <c r="CN15" s="62"/>
      <c r="CO15" s="62"/>
      <c r="CP15" s="62"/>
      <c r="CQ15" s="62"/>
      <c r="CR15" s="62"/>
      <c r="CS15" s="63"/>
      <c r="CT15" s="64"/>
      <c r="CU15" s="65"/>
      <c r="CV15" s="65"/>
      <c r="CW15" s="65"/>
      <c r="CX15" s="65"/>
      <c r="CY15" s="65"/>
      <c r="CZ15" s="66"/>
    </row>
    <row r="16" spans="1:104" ht="27" customHeight="1">
      <c r="A16" s="21" t="s">
        <v>101</v>
      </c>
      <c r="B16" s="9" t="str">
        <f t="shared" si="2"/>
        <v>Michel Aubert</v>
      </c>
      <c r="C16" s="9"/>
      <c r="D16" s="111" t="s">
        <v>8</v>
      </c>
      <c r="E16" s="102" t="s">
        <v>7</v>
      </c>
      <c r="F16" s="103"/>
      <c r="G16" s="35"/>
      <c r="H16" s="80" t="s">
        <v>101</v>
      </c>
      <c r="I16" s="36" t="s">
        <v>97</v>
      </c>
      <c r="J16" s="36" t="s">
        <v>97</v>
      </c>
      <c r="K16" s="36" t="s">
        <v>101</v>
      </c>
      <c r="L16" s="36" t="s">
        <v>101</v>
      </c>
      <c r="M16" s="37"/>
      <c r="N16" s="38"/>
      <c r="O16" s="39"/>
      <c r="P16" s="39"/>
      <c r="Q16" s="39"/>
      <c r="R16" s="39"/>
      <c r="S16" s="39"/>
      <c r="T16" s="40"/>
      <c r="U16" s="41"/>
      <c r="V16" s="42"/>
      <c r="W16" s="42"/>
      <c r="X16" s="42"/>
      <c r="Y16" s="42"/>
      <c r="Z16" s="42"/>
      <c r="AA16" s="43"/>
      <c r="AB16" s="33"/>
      <c r="AC16" s="44"/>
      <c r="AD16" s="44"/>
      <c r="AE16" s="44"/>
      <c r="AF16" s="44"/>
      <c r="AG16" s="44"/>
      <c r="AH16" s="34"/>
      <c r="AI16" s="35"/>
      <c r="AJ16" s="36"/>
      <c r="AK16" s="36"/>
      <c r="AL16" s="36"/>
      <c r="AM16" s="36"/>
      <c r="AN16" s="36"/>
      <c r="AO16" s="37"/>
      <c r="AP16" s="38"/>
      <c r="AQ16" s="39"/>
      <c r="AR16" s="39"/>
      <c r="AS16" s="39"/>
      <c r="AT16" s="39"/>
      <c r="AU16" s="39"/>
      <c r="AV16" s="40"/>
      <c r="AW16" s="41"/>
      <c r="AX16" s="42"/>
      <c r="AY16" s="42"/>
      <c r="AZ16" s="42"/>
      <c r="BA16" s="42"/>
      <c r="BB16" s="42"/>
      <c r="BC16" s="43"/>
      <c r="BD16" s="33"/>
      <c r="BE16" s="44"/>
      <c r="BF16" s="44"/>
      <c r="BG16" s="44"/>
      <c r="BH16" s="44"/>
      <c r="BI16" s="44"/>
      <c r="BJ16" s="34"/>
      <c r="BK16" s="35"/>
      <c r="BL16" s="36"/>
      <c r="BM16" s="36"/>
      <c r="BN16" s="36"/>
      <c r="BO16" s="36"/>
      <c r="BP16" s="36"/>
      <c r="BQ16" s="37"/>
      <c r="BR16" s="38"/>
      <c r="BS16" s="39"/>
      <c r="BT16" s="39"/>
      <c r="BU16" s="39"/>
      <c r="BV16" s="39"/>
      <c r="BW16" s="39"/>
      <c r="BX16" s="40"/>
      <c r="BY16" s="41"/>
      <c r="BZ16" s="42"/>
      <c r="CA16" s="42"/>
      <c r="CB16" s="42"/>
      <c r="CC16" s="42"/>
      <c r="CD16" s="42"/>
      <c r="CE16" s="43"/>
      <c r="CF16" s="33"/>
      <c r="CG16" s="44"/>
      <c r="CH16" s="44"/>
      <c r="CI16" s="44"/>
      <c r="CJ16" s="44"/>
      <c r="CK16" s="44"/>
      <c r="CL16" s="34"/>
      <c r="CM16" s="35"/>
      <c r="CN16" s="36"/>
      <c r="CO16" s="36"/>
      <c r="CP16" s="36"/>
      <c r="CQ16" s="36"/>
      <c r="CR16" s="36"/>
      <c r="CS16" s="37"/>
      <c r="CT16" s="38"/>
      <c r="CU16" s="39"/>
      <c r="CV16" s="39"/>
      <c r="CW16" s="39"/>
      <c r="CX16" s="39"/>
      <c r="CY16" s="39"/>
      <c r="CZ16" s="40"/>
    </row>
    <row r="17" spans="1:104" ht="27" customHeight="1">
      <c r="A17" s="21" t="s">
        <v>118</v>
      </c>
      <c r="B17" s="9" t="str">
        <f t="shared" si="2"/>
        <v>Michel Hiltenbrand</v>
      </c>
      <c r="C17" s="9"/>
      <c r="D17" s="112"/>
      <c r="E17" s="104" t="s">
        <v>8</v>
      </c>
      <c r="F17" s="105"/>
      <c r="G17" s="47"/>
      <c r="H17" s="79" t="s">
        <v>96</v>
      </c>
      <c r="I17" s="48" t="s">
        <v>96</v>
      </c>
      <c r="J17" s="48" t="s">
        <v>96</v>
      </c>
      <c r="K17" s="48" t="s">
        <v>97</v>
      </c>
      <c r="L17" s="48" t="s">
        <v>97</v>
      </c>
      <c r="M17" s="49"/>
      <c r="N17" s="50"/>
      <c r="O17" s="51"/>
      <c r="P17" s="51"/>
      <c r="Q17" s="51"/>
      <c r="R17" s="51"/>
      <c r="S17" s="51"/>
      <c r="T17" s="52"/>
      <c r="U17" s="53"/>
      <c r="V17" s="54"/>
      <c r="W17" s="54"/>
      <c r="X17" s="54"/>
      <c r="Y17" s="54"/>
      <c r="Z17" s="54"/>
      <c r="AA17" s="55"/>
      <c r="AB17" s="45"/>
      <c r="AC17" s="56"/>
      <c r="AD17" s="56"/>
      <c r="AE17" s="56"/>
      <c r="AF17" s="56"/>
      <c r="AG17" s="56"/>
      <c r="AH17" s="46"/>
      <c r="AI17" s="47"/>
      <c r="AJ17" s="48"/>
      <c r="AK17" s="48"/>
      <c r="AL17" s="48"/>
      <c r="AM17" s="48"/>
      <c r="AN17" s="48"/>
      <c r="AO17" s="49"/>
      <c r="AP17" s="50"/>
      <c r="AQ17" s="51"/>
      <c r="AR17" s="51"/>
      <c r="AS17" s="51"/>
      <c r="AT17" s="51"/>
      <c r="AU17" s="51"/>
      <c r="AV17" s="52"/>
      <c r="AW17" s="53"/>
      <c r="AX17" s="54"/>
      <c r="AY17" s="54"/>
      <c r="AZ17" s="54"/>
      <c r="BA17" s="54"/>
      <c r="BB17" s="54"/>
      <c r="BC17" s="55"/>
      <c r="BD17" s="45"/>
      <c r="BE17" s="56"/>
      <c r="BF17" s="56"/>
      <c r="BG17" s="56"/>
      <c r="BH17" s="56"/>
      <c r="BI17" s="56"/>
      <c r="BJ17" s="46"/>
      <c r="BK17" s="47"/>
      <c r="BL17" s="48"/>
      <c r="BM17" s="48"/>
      <c r="BN17" s="48"/>
      <c r="BO17" s="48"/>
      <c r="BP17" s="48"/>
      <c r="BQ17" s="49"/>
      <c r="BR17" s="50"/>
      <c r="BS17" s="51"/>
      <c r="BT17" s="51"/>
      <c r="BU17" s="51"/>
      <c r="BV17" s="51"/>
      <c r="BW17" s="51"/>
      <c r="BX17" s="52"/>
      <c r="BY17" s="53"/>
      <c r="BZ17" s="54"/>
      <c r="CA17" s="54"/>
      <c r="CB17" s="54"/>
      <c r="CC17" s="54"/>
      <c r="CD17" s="54"/>
      <c r="CE17" s="55"/>
      <c r="CF17" s="45"/>
      <c r="CG17" s="56"/>
      <c r="CH17" s="56"/>
      <c r="CI17" s="56"/>
      <c r="CJ17" s="56"/>
      <c r="CK17" s="56"/>
      <c r="CL17" s="46"/>
      <c r="CM17" s="47"/>
      <c r="CN17" s="48"/>
      <c r="CO17" s="48"/>
      <c r="CP17" s="48"/>
      <c r="CQ17" s="48"/>
      <c r="CR17" s="48"/>
      <c r="CS17" s="49"/>
      <c r="CT17" s="50"/>
      <c r="CU17" s="51"/>
      <c r="CV17" s="51"/>
      <c r="CW17" s="51"/>
      <c r="CX17" s="51"/>
      <c r="CY17" s="51"/>
      <c r="CZ17" s="52"/>
    </row>
    <row r="18" spans="1:104" ht="27" customHeight="1">
      <c r="A18" s="21" t="s">
        <v>114</v>
      </c>
      <c r="B18" s="9" t="str">
        <f t="shared" si="2"/>
        <v>Monique Vicédo</v>
      </c>
      <c r="C18" s="9"/>
      <c r="D18" s="112"/>
      <c r="E18" s="104" t="s">
        <v>9</v>
      </c>
      <c r="F18" s="71" t="s">
        <v>10</v>
      </c>
      <c r="G18" s="47"/>
      <c r="H18" s="79" t="s">
        <v>99</v>
      </c>
      <c r="I18" s="48" t="s">
        <v>102</v>
      </c>
      <c r="J18" s="48" t="s">
        <v>102</v>
      </c>
      <c r="K18" s="48" t="s">
        <v>99</v>
      </c>
      <c r="L18" s="48" t="s">
        <v>99</v>
      </c>
      <c r="M18" s="49"/>
      <c r="N18" s="50"/>
      <c r="O18" s="51"/>
      <c r="P18" s="51"/>
      <c r="Q18" s="51"/>
      <c r="R18" s="51"/>
      <c r="S18" s="51"/>
      <c r="T18" s="52"/>
      <c r="U18" s="53"/>
      <c r="V18" s="54"/>
      <c r="W18" s="54"/>
      <c r="X18" s="54"/>
      <c r="Y18" s="54"/>
      <c r="Z18" s="54"/>
      <c r="AA18" s="55"/>
      <c r="AB18" s="45"/>
      <c r="AC18" s="56"/>
      <c r="AD18" s="56"/>
      <c r="AE18" s="56"/>
      <c r="AF18" s="56"/>
      <c r="AG18" s="56"/>
      <c r="AH18" s="46"/>
      <c r="AI18" s="47"/>
      <c r="AJ18" s="48"/>
      <c r="AK18" s="48"/>
      <c r="AL18" s="48"/>
      <c r="AM18" s="48"/>
      <c r="AN18" s="48"/>
      <c r="AO18" s="49"/>
      <c r="AP18" s="50"/>
      <c r="AQ18" s="51"/>
      <c r="AR18" s="51"/>
      <c r="AS18" s="51"/>
      <c r="AT18" s="51"/>
      <c r="AU18" s="51"/>
      <c r="AV18" s="52"/>
      <c r="AW18" s="53"/>
      <c r="AX18" s="54"/>
      <c r="AY18" s="54"/>
      <c r="AZ18" s="54"/>
      <c r="BA18" s="54"/>
      <c r="BB18" s="54"/>
      <c r="BC18" s="55"/>
      <c r="BD18" s="45"/>
      <c r="BE18" s="56"/>
      <c r="BF18" s="56"/>
      <c r="BG18" s="56"/>
      <c r="BH18" s="56"/>
      <c r="BI18" s="56"/>
      <c r="BJ18" s="46"/>
      <c r="BK18" s="47"/>
      <c r="BL18" s="48"/>
      <c r="BM18" s="48"/>
      <c r="BN18" s="48"/>
      <c r="BO18" s="48"/>
      <c r="BP18" s="48"/>
      <c r="BQ18" s="49"/>
      <c r="BR18" s="50"/>
      <c r="BS18" s="51"/>
      <c r="BT18" s="51"/>
      <c r="BU18" s="51"/>
      <c r="BV18" s="51"/>
      <c r="BW18" s="51"/>
      <c r="BX18" s="52"/>
      <c r="BY18" s="53"/>
      <c r="BZ18" s="54"/>
      <c r="CA18" s="54"/>
      <c r="CB18" s="54"/>
      <c r="CC18" s="54"/>
      <c r="CD18" s="54"/>
      <c r="CE18" s="55"/>
      <c r="CF18" s="45"/>
      <c r="CG18" s="56"/>
      <c r="CH18" s="56"/>
      <c r="CI18" s="56"/>
      <c r="CJ18" s="56"/>
      <c r="CK18" s="56"/>
      <c r="CL18" s="46"/>
      <c r="CM18" s="47"/>
      <c r="CN18" s="48"/>
      <c r="CO18" s="48"/>
      <c r="CP18" s="48"/>
      <c r="CQ18" s="48"/>
      <c r="CR18" s="48"/>
      <c r="CS18" s="49"/>
      <c r="CT18" s="50"/>
      <c r="CU18" s="51"/>
      <c r="CV18" s="51"/>
      <c r="CW18" s="51"/>
      <c r="CX18" s="51"/>
      <c r="CY18" s="51"/>
      <c r="CZ18" s="52"/>
    </row>
    <row r="19" spans="1:104" ht="27" customHeight="1">
      <c r="A19" s="21" t="s">
        <v>95</v>
      </c>
      <c r="B19" s="9" t="str">
        <f t="shared" si="2"/>
        <v>Nicolas Werry</v>
      </c>
      <c r="C19" s="9"/>
      <c r="D19" s="112"/>
      <c r="E19" s="104"/>
      <c r="F19" s="71" t="s">
        <v>15</v>
      </c>
      <c r="G19" s="47"/>
      <c r="H19" s="79" t="s">
        <v>98</v>
      </c>
      <c r="I19" s="48" t="s">
        <v>139</v>
      </c>
      <c r="J19" s="48" t="s">
        <v>139</v>
      </c>
      <c r="K19" s="48" t="s">
        <v>98</v>
      </c>
      <c r="L19" s="48" t="s">
        <v>98</v>
      </c>
      <c r="M19" s="49"/>
      <c r="N19" s="50"/>
      <c r="O19" s="51"/>
      <c r="P19" s="51"/>
      <c r="Q19" s="51"/>
      <c r="R19" s="51"/>
      <c r="S19" s="51"/>
      <c r="T19" s="52"/>
      <c r="U19" s="53"/>
      <c r="V19" s="54"/>
      <c r="W19" s="54"/>
      <c r="X19" s="54"/>
      <c r="Y19" s="54"/>
      <c r="Z19" s="54"/>
      <c r="AA19" s="55"/>
      <c r="AB19" s="45"/>
      <c r="AC19" s="56"/>
      <c r="AD19" s="56"/>
      <c r="AE19" s="56"/>
      <c r="AF19" s="56"/>
      <c r="AG19" s="56"/>
      <c r="AH19" s="46"/>
      <c r="AI19" s="47"/>
      <c r="AJ19" s="48"/>
      <c r="AK19" s="48"/>
      <c r="AL19" s="48"/>
      <c r="AM19" s="48"/>
      <c r="AN19" s="48"/>
      <c r="AO19" s="49"/>
      <c r="AP19" s="50"/>
      <c r="AQ19" s="51"/>
      <c r="AR19" s="51"/>
      <c r="AS19" s="51"/>
      <c r="AT19" s="51"/>
      <c r="AU19" s="51"/>
      <c r="AV19" s="52"/>
      <c r="AW19" s="53"/>
      <c r="AX19" s="54"/>
      <c r="AY19" s="54"/>
      <c r="AZ19" s="54"/>
      <c r="BA19" s="54"/>
      <c r="BB19" s="54"/>
      <c r="BC19" s="55"/>
      <c r="BD19" s="45"/>
      <c r="BE19" s="56"/>
      <c r="BF19" s="56"/>
      <c r="BG19" s="56"/>
      <c r="BH19" s="56"/>
      <c r="BI19" s="56"/>
      <c r="BJ19" s="46"/>
      <c r="BK19" s="47"/>
      <c r="BL19" s="48"/>
      <c r="BM19" s="48"/>
      <c r="BN19" s="48"/>
      <c r="BO19" s="48"/>
      <c r="BP19" s="48"/>
      <c r="BQ19" s="49"/>
      <c r="BR19" s="50"/>
      <c r="BS19" s="51"/>
      <c r="BT19" s="51"/>
      <c r="BU19" s="51"/>
      <c r="BV19" s="51"/>
      <c r="BW19" s="51"/>
      <c r="BX19" s="52"/>
      <c r="BY19" s="53"/>
      <c r="BZ19" s="54"/>
      <c r="CA19" s="54"/>
      <c r="CB19" s="54"/>
      <c r="CC19" s="54"/>
      <c r="CD19" s="54"/>
      <c r="CE19" s="55"/>
      <c r="CF19" s="45"/>
      <c r="CG19" s="56"/>
      <c r="CH19" s="56"/>
      <c r="CI19" s="56"/>
      <c r="CJ19" s="56"/>
      <c r="CK19" s="56"/>
      <c r="CL19" s="46"/>
      <c r="CM19" s="47"/>
      <c r="CN19" s="48"/>
      <c r="CO19" s="48"/>
      <c r="CP19" s="48"/>
      <c r="CQ19" s="48"/>
      <c r="CR19" s="48"/>
      <c r="CS19" s="49"/>
      <c r="CT19" s="50"/>
      <c r="CU19" s="51"/>
      <c r="CV19" s="51"/>
      <c r="CW19" s="51"/>
      <c r="CX19" s="51"/>
      <c r="CY19" s="51"/>
      <c r="CZ19" s="52"/>
    </row>
    <row r="20" spans="1:104" ht="27" customHeight="1">
      <c r="A20" s="21" t="s">
        <v>142</v>
      </c>
      <c r="B20" s="9" t="str">
        <f t="shared" si="2"/>
        <v>Patricia Gras</v>
      </c>
      <c r="C20" s="9"/>
      <c r="D20" s="112"/>
      <c r="E20" s="104"/>
      <c r="F20" s="71" t="s">
        <v>11</v>
      </c>
      <c r="G20" s="47"/>
      <c r="H20" s="79"/>
      <c r="I20" s="48"/>
      <c r="J20" s="48"/>
      <c r="K20" s="48"/>
      <c r="L20" s="48" t="s">
        <v>139</v>
      </c>
      <c r="M20" s="49"/>
      <c r="N20" s="50"/>
      <c r="O20" s="51"/>
      <c r="P20" s="51"/>
      <c r="Q20" s="51"/>
      <c r="R20" s="51"/>
      <c r="S20" s="51"/>
      <c r="T20" s="52"/>
      <c r="U20" s="53"/>
      <c r="V20" s="54"/>
      <c r="W20" s="54"/>
      <c r="X20" s="54"/>
      <c r="Y20" s="54"/>
      <c r="Z20" s="54"/>
      <c r="AA20" s="55"/>
      <c r="AB20" s="45"/>
      <c r="AC20" s="56"/>
      <c r="AD20" s="56"/>
      <c r="AE20" s="56"/>
      <c r="AF20" s="56"/>
      <c r="AG20" s="56"/>
      <c r="AH20" s="46"/>
      <c r="AI20" s="47"/>
      <c r="AJ20" s="48"/>
      <c r="AK20" s="48"/>
      <c r="AL20" s="48"/>
      <c r="AM20" s="48"/>
      <c r="AN20" s="48"/>
      <c r="AO20" s="49"/>
      <c r="AP20" s="50"/>
      <c r="AQ20" s="51"/>
      <c r="AR20" s="51"/>
      <c r="AS20" s="51"/>
      <c r="AT20" s="51"/>
      <c r="AU20" s="51"/>
      <c r="AV20" s="52"/>
      <c r="AW20" s="53"/>
      <c r="AX20" s="54"/>
      <c r="AY20" s="54"/>
      <c r="AZ20" s="54"/>
      <c r="BA20" s="54"/>
      <c r="BB20" s="54"/>
      <c r="BC20" s="55"/>
      <c r="BD20" s="45"/>
      <c r="BE20" s="56"/>
      <c r="BF20" s="56"/>
      <c r="BG20" s="56"/>
      <c r="BH20" s="56"/>
      <c r="BI20" s="56"/>
      <c r="BJ20" s="46"/>
      <c r="BK20" s="47"/>
      <c r="BL20" s="48"/>
      <c r="BM20" s="48"/>
      <c r="BN20" s="48"/>
      <c r="BO20" s="48"/>
      <c r="BP20" s="48"/>
      <c r="BQ20" s="49"/>
      <c r="BR20" s="50"/>
      <c r="BS20" s="51"/>
      <c r="BT20" s="51"/>
      <c r="BU20" s="51"/>
      <c r="BV20" s="51"/>
      <c r="BW20" s="51"/>
      <c r="BX20" s="52"/>
      <c r="BY20" s="53"/>
      <c r="BZ20" s="54"/>
      <c r="CA20" s="54"/>
      <c r="CB20" s="54"/>
      <c r="CC20" s="54"/>
      <c r="CD20" s="54"/>
      <c r="CE20" s="55"/>
      <c r="CF20" s="45"/>
      <c r="CG20" s="56"/>
      <c r="CH20" s="56"/>
      <c r="CI20" s="56"/>
      <c r="CJ20" s="56"/>
      <c r="CK20" s="56"/>
      <c r="CL20" s="46"/>
      <c r="CM20" s="47"/>
      <c r="CN20" s="48"/>
      <c r="CO20" s="48"/>
      <c r="CP20" s="48"/>
      <c r="CQ20" s="48"/>
      <c r="CR20" s="48"/>
      <c r="CS20" s="49"/>
      <c r="CT20" s="50"/>
      <c r="CU20" s="51"/>
      <c r="CV20" s="51"/>
      <c r="CW20" s="51"/>
      <c r="CX20" s="51"/>
      <c r="CY20" s="51"/>
      <c r="CZ20" s="52"/>
    </row>
    <row r="21" spans="1:104" ht="27" customHeight="1">
      <c r="A21" s="21" t="s">
        <v>103</v>
      </c>
      <c r="B21" s="9" t="str">
        <f t="shared" si="2"/>
        <v>Pascal Amiot</v>
      </c>
      <c r="C21" s="9"/>
      <c r="D21" s="112"/>
      <c r="E21" s="104" t="s">
        <v>12</v>
      </c>
      <c r="F21" s="71" t="s">
        <v>10</v>
      </c>
      <c r="G21" s="47"/>
      <c r="H21" s="79" t="s">
        <v>110</v>
      </c>
      <c r="I21" s="48" t="s">
        <v>110</v>
      </c>
      <c r="J21" s="48" t="s">
        <v>110</v>
      </c>
      <c r="K21" s="48" t="s">
        <v>93</v>
      </c>
      <c r="L21" s="48" t="s">
        <v>93</v>
      </c>
      <c r="M21" s="49"/>
      <c r="N21" s="50"/>
      <c r="O21" s="51"/>
      <c r="P21" s="51"/>
      <c r="Q21" s="51"/>
      <c r="R21" s="51"/>
      <c r="S21" s="51"/>
      <c r="T21" s="52"/>
      <c r="U21" s="53"/>
      <c r="V21" s="54"/>
      <c r="W21" s="54"/>
      <c r="X21" s="54"/>
      <c r="Y21" s="54"/>
      <c r="Z21" s="54"/>
      <c r="AA21" s="55"/>
      <c r="AB21" s="45"/>
      <c r="AC21" s="56"/>
      <c r="AD21" s="56"/>
      <c r="AE21" s="56"/>
      <c r="AF21" s="56"/>
      <c r="AG21" s="56"/>
      <c r="AH21" s="46"/>
      <c r="AI21" s="47"/>
      <c r="AJ21" s="48"/>
      <c r="AK21" s="48"/>
      <c r="AL21" s="48"/>
      <c r="AM21" s="48"/>
      <c r="AN21" s="48"/>
      <c r="AO21" s="49"/>
      <c r="AP21" s="50"/>
      <c r="AQ21" s="51"/>
      <c r="AR21" s="51"/>
      <c r="AS21" s="51"/>
      <c r="AT21" s="51"/>
      <c r="AU21" s="51"/>
      <c r="AV21" s="52"/>
      <c r="AW21" s="53"/>
      <c r="AX21" s="54"/>
      <c r="AY21" s="54"/>
      <c r="AZ21" s="54"/>
      <c r="BA21" s="54"/>
      <c r="BB21" s="54"/>
      <c r="BC21" s="55"/>
      <c r="BD21" s="45"/>
      <c r="BE21" s="56"/>
      <c r="BF21" s="56"/>
      <c r="BG21" s="56"/>
      <c r="BH21" s="56"/>
      <c r="BI21" s="56"/>
      <c r="BJ21" s="46"/>
      <c r="BK21" s="47"/>
      <c r="BL21" s="48"/>
      <c r="BM21" s="48"/>
      <c r="BN21" s="48"/>
      <c r="BO21" s="48"/>
      <c r="BP21" s="48"/>
      <c r="BQ21" s="49"/>
      <c r="BR21" s="50"/>
      <c r="BS21" s="51"/>
      <c r="BT21" s="51"/>
      <c r="BU21" s="51"/>
      <c r="BV21" s="51"/>
      <c r="BW21" s="51"/>
      <c r="BX21" s="52"/>
      <c r="BY21" s="53"/>
      <c r="BZ21" s="54"/>
      <c r="CA21" s="54"/>
      <c r="CB21" s="54"/>
      <c r="CC21" s="54"/>
      <c r="CD21" s="54"/>
      <c r="CE21" s="55"/>
      <c r="CF21" s="45"/>
      <c r="CG21" s="56"/>
      <c r="CH21" s="56"/>
      <c r="CI21" s="56"/>
      <c r="CJ21" s="56"/>
      <c r="CK21" s="56"/>
      <c r="CL21" s="46"/>
      <c r="CM21" s="47"/>
      <c r="CN21" s="48"/>
      <c r="CO21" s="48"/>
      <c r="CP21" s="48"/>
      <c r="CQ21" s="48"/>
      <c r="CR21" s="48"/>
      <c r="CS21" s="49"/>
      <c r="CT21" s="50"/>
      <c r="CU21" s="51"/>
      <c r="CV21" s="51"/>
      <c r="CW21" s="51"/>
      <c r="CX21" s="51"/>
      <c r="CY21" s="51"/>
      <c r="CZ21" s="52"/>
    </row>
    <row r="22" spans="1:104" ht="27" customHeight="1">
      <c r="A22" s="21" t="s">
        <v>100</v>
      </c>
      <c r="B22" s="9" t="str">
        <f t="shared" si="2"/>
        <v>Patrick Magal</v>
      </c>
      <c r="C22" s="9"/>
      <c r="D22" s="112"/>
      <c r="E22" s="104"/>
      <c r="F22" s="71" t="s">
        <v>138</v>
      </c>
      <c r="G22" s="47"/>
      <c r="H22" s="79" t="s">
        <v>109</v>
      </c>
      <c r="I22" s="48" t="s">
        <v>117</v>
      </c>
      <c r="J22" s="48" t="s">
        <v>117</v>
      </c>
      <c r="K22" s="48" t="s">
        <v>109</v>
      </c>
      <c r="L22" s="48" t="s">
        <v>109</v>
      </c>
      <c r="M22" s="49"/>
      <c r="N22" s="50"/>
      <c r="O22" s="51"/>
      <c r="P22" s="51"/>
      <c r="Q22" s="51"/>
      <c r="R22" s="51"/>
      <c r="S22" s="51"/>
      <c r="T22" s="52"/>
      <c r="U22" s="53"/>
      <c r="V22" s="54"/>
      <c r="W22" s="54"/>
      <c r="X22" s="54"/>
      <c r="Y22" s="54"/>
      <c r="Z22" s="54"/>
      <c r="AA22" s="55"/>
      <c r="AB22" s="45"/>
      <c r="AC22" s="56"/>
      <c r="AD22" s="56"/>
      <c r="AE22" s="56"/>
      <c r="AF22" s="56"/>
      <c r="AG22" s="56"/>
      <c r="AH22" s="46"/>
      <c r="AI22" s="47"/>
      <c r="AJ22" s="48"/>
      <c r="AK22" s="48"/>
      <c r="AL22" s="48"/>
      <c r="AM22" s="48"/>
      <c r="AN22" s="48"/>
      <c r="AO22" s="49"/>
      <c r="AP22" s="50"/>
      <c r="AQ22" s="51"/>
      <c r="AR22" s="51"/>
      <c r="AS22" s="51"/>
      <c r="AT22" s="51"/>
      <c r="AU22" s="51"/>
      <c r="AV22" s="52"/>
      <c r="AW22" s="53"/>
      <c r="AX22" s="54"/>
      <c r="AY22" s="54"/>
      <c r="AZ22" s="54"/>
      <c r="BA22" s="54"/>
      <c r="BB22" s="54"/>
      <c r="BC22" s="55"/>
      <c r="BD22" s="45"/>
      <c r="BE22" s="56"/>
      <c r="BF22" s="56"/>
      <c r="BG22" s="56"/>
      <c r="BH22" s="56"/>
      <c r="BI22" s="56"/>
      <c r="BJ22" s="46"/>
      <c r="BK22" s="47"/>
      <c r="BL22" s="48"/>
      <c r="BM22" s="48"/>
      <c r="BN22" s="48"/>
      <c r="BO22" s="48"/>
      <c r="BP22" s="48"/>
      <c r="BQ22" s="49"/>
      <c r="BR22" s="50"/>
      <c r="BS22" s="51"/>
      <c r="BT22" s="51"/>
      <c r="BU22" s="51"/>
      <c r="BV22" s="51"/>
      <c r="BW22" s="51"/>
      <c r="BX22" s="52"/>
      <c r="BY22" s="53"/>
      <c r="BZ22" s="54"/>
      <c r="CA22" s="54"/>
      <c r="CB22" s="54"/>
      <c r="CC22" s="54"/>
      <c r="CD22" s="54"/>
      <c r="CE22" s="55"/>
      <c r="CF22" s="45"/>
      <c r="CG22" s="56"/>
      <c r="CH22" s="56"/>
      <c r="CI22" s="56"/>
      <c r="CJ22" s="56"/>
      <c r="CK22" s="56"/>
      <c r="CL22" s="46"/>
      <c r="CM22" s="47"/>
      <c r="CN22" s="48"/>
      <c r="CO22" s="48"/>
      <c r="CP22" s="48"/>
      <c r="CQ22" s="48"/>
      <c r="CR22" s="48"/>
      <c r="CS22" s="49"/>
      <c r="CT22" s="50"/>
      <c r="CU22" s="51"/>
      <c r="CV22" s="51"/>
      <c r="CW22" s="51"/>
      <c r="CX22" s="51"/>
      <c r="CY22" s="51"/>
      <c r="CZ22" s="52"/>
    </row>
    <row r="23" spans="1:104" ht="27" customHeight="1">
      <c r="A23" s="21" t="s">
        <v>109</v>
      </c>
      <c r="B23" s="9" t="str">
        <f t="shared" si="2"/>
        <v>Paul Guillemy</v>
      </c>
      <c r="C23" s="9"/>
      <c r="D23" s="112"/>
      <c r="E23" s="104"/>
      <c r="F23" s="71" t="s">
        <v>13</v>
      </c>
      <c r="G23" s="47"/>
      <c r="H23" s="79" t="s">
        <v>100</v>
      </c>
      <c r="I23" s="48" t="s">
        <v>119</v>
      </c>
      <c r="J23" s="48" t="s">
        <v>119</v>
      </c>
      <c r="K23" s="48" t="s">
        <v>100</v>
      </c>
      <c r="L23" s="48" t="s">
        <v>100</v>
      </c>
      <c r="M23" s="49"/>
      <c r="N23" s="50"/>
      <c r="O23" s="51"/>
      <c r="P23" s="51"/>
      <c r="Q23" s="51"/>
      <c r="R23" s="51"/>
      <c r="S23" s="51"/>
      <c r="T23" s="52"/>
      <c r="U23" s="53"/>
      <c r="V23" s="54"/>
      <c r="W23" s="54"/>
      <c r="X23" s="54"/>
      <c r="Y23" s="54"/>
      <c r="Z23" s="54"/>
      <c r="AA23" s="55"/>
      <c r="AB23" s="45"/>
      <c r="AC23" s="56"/>
      <c r="AD23" s="56"/>
      <c r="AE23" s="56"/>
      <c r="AF23" s="56"/>
      <c r="AG23" s="56"/>
      <c r="AH23" s="46"/>
      <c r="AI23" s="47"/>
      <c r="AJ23" s="48"/>
      <c r="AK23" s="48"/>
      <c r="AL23" s="48"/>
      <c r="AM23" s="48"/>
      <c r="AN23" s="48"/>
      <c r="AO23" s="49"/>
      <c r="AP23" s="50"/>
      <c r="AQ23" s="51"/>
      <c r="AR23" s="51"/>
      <c r="AS23" s="51"/>
      <c r="AT23" s="51"/>
      <c r="AU23" s="51"/>
      <c r="AV23" s="52"/>
      <c r="AW23" s="53"/>
      <c r="AX23" s="54"/>
      <c r="AY23" s="54"/>
      <c r="AZ23" s="54"/>
      <c r="BA23" s="54"/>
      <c r="BB23" s="54"/>
      <c r="BC23" s="55"/>
      <c r="BD23" s="45"/>
      <c r="BE23" s="56"/>
      <c r="BF23" s="56"/>
      <c r="BG23" s="56"/>
      <c r="BH23" s="56"/>
      <c r="BI23" s="56"/>
      <c r="BJ23" s="46"/>
      <c r="BK23" s="47"/>
      <c r="BL23" s="48"/>
      <c r="BM23" s="48"/>
      <c r="BN23" s="48"/>
      <c r="BO23" s="48"/>
      <c r="BP23" s="48"/>
      <c r="BQ23" s="49"/>
      <c r="BR23" s="50"/>
      <c r="BS23" s="51"/>
      <c r="BT23" s="51"/>
      <c r="BU23" s="51"/>
      <c r="BV23" s="51"/>
      <c r="BW23" s="51"/>
      <c r="BX23" s="52"/>
      <c r="BY23" s="53"/>
      <c r="BZ23" s="54"/>
      <c r="CA23" s="54"/>
      <c r="CB23" s="54"/>
      <c r="CC23" s="54"/>
      <c r="CD23" s="54"/>
      <c r="CE23" s="55"/>
      <c r="CF23" s="45"/>
      <c r="CG23" s="56"/>
      <c r="CH23" s="56"/>
      <c r="CI23" s="56"/>
      <c r="CJ23" s="56"/>
      <c r="CK23" s="56"/>
      <c r="CL23" s="46"/>
      <c r="CM23" s="47"/>
      <c r="CN23" s="48"/>
      <c r="CO23" s="48"/>
      <c r="CP23" s="48"/>
      <c r="CQ23" s="48"/>
      <c r="CR23" s="48"/>
      <c r="CS23" s="49"/>
      <c r="CT23" s="50"/>
      <c r="CU23" s="51"/>
      <c r="CV23" s="51"/>
      <c r="CW23" s="51"/>
      <c r="CX23" s="51"/>
      <c r="CY23" s="51"/>
      <c r="CZ23" s="52"/>
    </row>
    <row r="24" spans="1:104" ht="27" customHeight="1">
      <c r="A24" s="21" t="s">
        <v>108</v>
      </c>
      <c r="B24" s="9" t="str">
        <f t="shared" si="2"/>
        <v>Philippe Deschaux</v>
      </c>
      <c r="C24" s="9"/>
      <c r="D24" s="112"/>
      <c r="E24" s="104"/>
      <c r="F24" s="71" t="s">
        <v>14</v>
      </c>
      <c r="G24" s="47"/>
      <c r="H24" s="79" t="s">
        <v>140</v>
      </c>
      <c r="I24" s="48" t="s">
        <v>140</v>
      </c>
      <c r="J24" s="48" t="s">
        <v>140</v>
      </c>
      <c r="K24" s="48" t="s">
        <v>119</v>
      </c>
      <c r="L24" s="48" t="s">
        <v>140</v>
      </c>
      <c r="M24" s="49"/>
      <c r="N24" s="50"/>
      <c r="O24" s="51"/>
      <c r="P24" s="51"/>
      <c r="Q24" s="51"/>
      <c r="R24" s="51"/>
      <c r="S24" s="51"/>
      <c r="T24" s="52"/>
      <c r="U24" s="53"/>
      <c r="V24" s="54"/>
      <c r="W24" s="54"/>
      <c r="X24" s="54"/>
      <c r="Y24" s="54"/>
      <c r="Z24" s="54"/>
      <c r="AA24" s="55"/>
      <c r="AB24" s="45"/>
      <c r="AC24" s="56"/>
      <c r="AD24" s="56"/>
      <c r="AE24" s="56"/>
      <c r="AF24" s="56"/>
      <c r="AG24" s="56"/>
      <c r="AH24" s="46"/>
      <c r="AI24" s="47"/>
      <c r="AJ24" s="48"/>
      <c r="AK24" s="48"/>
      <c r="AL24" s="48"/>
      <c r="AM24" s="48"/>
      <c r="AN24" s="48"/>
      <c r="AO24" s="49"/>
      <c r="AP24" s="50"/>
      <c r="AQ24" s="51"/>
      <c r="AR24" s="51"/>
      <c r="AS24" s="51"/>
      <c r="AT24" s="51"/>
      <c r="AU24" s="51"/>
      <c r="AV24" s="52"/>
      <c r="AW24" s="53"/>
      <c r="AX24" s="54"/>
      <c r="AY24" s="54"/>
      <c r="AZ24" s="54"/>
      <c r="BA24" s="54"/>
      <c r="BB24" s="54"/>
      <c r="BC24" s="55"/>
      <c r="BD24" s="45"/>
      <c r="BE24" s="56"/>
      <c r="BF24" s="56"/>
      <c r="BG24" s="56"/>
      <c r="BH24" s="56"/>
      <c r="BI24" s="56"/>
      <c r="BJ24" s="46"/>
      <c r="BK24" s="47"/>
      <c r="BL24" s="48"/>
      <c r="BM24" s="48"/>
      <c r="BN24" s="48"/>
      <c r="BO24" s="48"/>
      <c r="BP24" s="48"/>
      <c r="BQ24" s="49"/>
      <c r="BR24" s="50"/>
      <c r="BS24" s="51"/>
      <c r="BT24" s="51"/>
      <c r="BU24" s="51"/>
      <c r="BV24" s="51"/>
      <c r="BW24" s="51"/>
      <c r="BX24" s="52"/>
      <c r="BY24" s="53"/>
      <c r="BZ24" s="54"/>
      <c r="CA24" s="54"/>
      <c r="CB24" s="54"/>
      <c r="CC24" s="54"/>
      <c r="CD24" s="54"/>
      <c r="CE24" s="55"/>
      <c r="CF24" s="45"/>
      <c r="CG24" s="56"/>
      <c r="CH24" s="56"/>
      <c r="CI24" s="56"/>
      <c r="CJ24" s="56"/>
      <c r="CK24" s="56"/>
      <c r="CL24" s="46"/>
      <c r="CM24" s="47"/>
      <c r="CN24" s="48"/>
      <c r="CO24" s="48"/>
      <c r="CP24" s="48"/>
      <c r="CQ24" s="48"/>
      <c r="CR24" s="48"/>
      <c r="CS24" s="49"/>
      <c r="CT24" s="50"/>
      <c r="CU24" s="51"/>
      <c r="CV24" s="51"/>
      <c r="CW24" s="51"/>
      <c r="CX24" s="51"/>
      <c r="CY24" s="51"/>
      <c r="CZ24" s="52"/>
    </row>
    <row r="25" spans="1:104" ht="27" customHeight="1" thickBot="1">
      <c r="A25" s="21" t="s">
        <v>93</v>
      </c>
      <c r="B25" s="9" t="str">
        <f t="shared" si="2"/>
        <v>Philippe Leclerq</v>
      </c>
      <c r="C25" s="9"/>
      <c r="D25" s="113"/>
      <c r="E25" s="114" t="s">
        <v>120</v>
      </c>
      <c r="F25" s="115"/>
      <c r="G25" s="61"/>
      <c r="H25" s="81"/>
      <c r="I25" s="62"/>
      <c r="J25" s="62"/>
      <c r="K25" s="62"/>
      <c r="L25" s="62" t="s">
        <v>119</v>
      </c>
      <c r="M25" s="63" t="s">
        <v>119</v>
      </c>
      <c r="N25" s="64"/>
      <c r="O25" s="65"/>
      <c r="P25" s="65"/>
      <c r="Q25" s="65"/>
      <c r="R25" s="65"/>
      <c r="S25" s="65"/>
      <c r="T25" s="66"/>
      <c r="U25" s="67"/>
      <c r="V25" s="68"/>
      <c r="W25" s="68"/>
      <c r="X25" s="68"/>
      <c r="Y25" s="68"/>
      <c r="Z25" s="68"/>
      <c r="AA25" s="69"/>
      <c r="AB25" s="59"/>
      <c r="AC25" s="70"/>
      <c r="AD25" s="70"/>
      <c r="AE25" s="70"/>
      <c r="AF25" s="70"/>
      <c r="AG25" s="70"/>
      <c r="AH25" s="60"/>
      <c r="AI25" s="61"/>
      <c r="AJ25" s="62"/>
      <c r="AK25" s="62"/>
      <c r="AL25" s="62"/>
      <c r="AM25" s="62"/>
      <c r="AN25" s="62"/>
      <c r="AO25" s="63"/>
      <c r="AP25" s="64"/>
      <c r="AQ25" s="65"/>
      <c r="AR25" s="65"/>
      <c r="AS25" s="65"/>
      <c r="AT25" s="65"/>
      <c r="AU25" s="65"/>
      <c r="AV25" s="66"/>
      <c r="AW25" s="67"/>
      <c r="AX25" s="68"/>
      <c r="AY25" s="68"/>
      <c r="AZ25" s="68"/>
      <c r="BA25" s="68"/>
      <c r="BB25" s="68"/>
      <c r="BC25" s="69"/>
      <c r="BD25" s="59"/>
      <c r="BE25" s="70"/>
      <c r="BF25" s="70"/>
      <c r="BG25" s="70"/>
      <c r="BH25" s="70"/>
      <c r="BI25" s="70"/>
      <c r="BJ25" s="60"/>
      <c r="BK25" s="61"/>
      <c r="BL25" s="62"/>
      <c r="BM25" s="62"/>
      <c r="BN25" s="62"/>
      <c r="BO25" s="62"/>
      <c r="BP25" s="62"/>
      <c r="BQ25" s="63"/>
      <c r="BR25" s="64"/>
      <c r="BS25" s="65"/>
      <c r="BT25" s="65"/>
      <c r="BU25" s="65"/>
      <c r="BV25" s="65"/>
      <c r="BW25" s="65"/>
      <c r="BX25" s="66"/>
      <c r="BY25" s="67"/>
      <c r="BZ25" s="68"/>
      <c r="CA25" s="68"/>
      <c r="CB25" s="68"/>
      <c r="CC25" s="68"/>
      <c r="CD25" s="68"/>
      <c r="CE25" s="69"/>
      <c r="CF25" s="59"/>
      <c r="CG25" s="70"/>
      <c r="CH25" s="70"/>
      <c r="CI25" s="70"/>
      <c r="CJ25" s="70"/>
      <c r="CK25" s="70"/>
      <c r="CL25" s="60"/>
      <c r="CM25" s="61"/>
      <c r="CN25" s="62"/>
      <c r="CO25" s="62"/>
      <c r="CP25" s="62"/>
      <c r="CQ25" s="62"/>
      <c r="CR25" s="62"/>
      <c r="CS25" s="63"/>
      <c r="CT25" s="64"/>
      <c r="CU25" s="65"/>
      <c r="CV25" s="65"/>
      <c r="CW25" s="65"/>
      <c r="CX25" s="65"/>
      <c r="CY25" s="65"/>
      <c r="CZ25" s="66"/>
    </row>
    <row r="26" spans="1:104" ht="27" customHeight="1">
      <c r="A26" s="21" t="s">
        <v>94</v>
      </c>
      <c r="B26" s="9" t="str">
        <f t="shared" si="2"/>
        <v>Rémi Renaudat</v>
      </c>
      <c r="C26" s="9"/>
      <c r="D26" s="91" t="s">
        <v>21</v>
      </c>
      <c r="E26" s="92"/>
      <c r="F26" s="93"/>
      <c r="G26" s="35"/>
      <c r="H26" s="80" t="s">
        <v>102</v>
      </c>
      <c r="I26" s="36" t="s">
        <v>105</v>
      </c>
      <c r="J26" s="36" t="s">
        <v>105</v>
      </c>
      <c r="K26" s="36" t="s">
        <v>107</v>
      </c>
      <c r="L26" s="36" t="s">
        <v>107</v>
      </c>
      <c r="M26" s="37"/>
      <c r="N26" s="38"/>
      <c r="O26" s="39"/>
      <c r="P26" s="39"/>
      <c r="Q26" s="39"/>
      <c r="R26" s="39"/>
      <c r="S26" s="39"/>
      <c r="T26" s="40"/>
      <c r="U26" s="41"/>
      <c r="V26" s="42"/>
      <c r="W26" s="42"/>
      <c r="X26" s="42"/>
      <c r="Y26" s="42"/>
      <c r="Z26" s="42"/>
      <c r="AA26" s="43"/>
      <c r="AB26" s="33"/>
      <c r="AC26" s="44"/>
      <c r="AD26" s="44"/>
      <c r="AE26" s="44"/>
      <c r="AF26" s="44"/>
      <c r="AG26" s="44"/>
      <c r="AH26" s="34"/>
      <c r="AI26" s="35"/>
      <c r="AJ26" s="36"/>
      <c r="AK26" s="36"/>
      <c r="AL26" s="36"/>
      <c r="AM26" s="36"/>
      <c r="AN26" s="36"/>
      <c r="AO26" s="37"/>
      <c r="AP26" s="38"/>
      <c r="AQ26" s="39"/>
      <c r="AR26" s="39"/>
      <c r="AS26" s="39"/>
      <c r="AT26" s="39"/>
      <c r="AU26" s="39"/>
      <c r="AV26" s="40"/>
      <c r="AW26" s="41"/>
      <c r="AX26" s="42"/>
      <c r="AY26" s="42"/>
      <c r="AZ26" s="42"/>
      <c r="BA26" s="42"/>
      <c r="BB26" s="42"/>
      <c r="BC26" s="43"/>
      <c r="BD26" s="33"/>
      <c r="BE26" s="44"/>
      <c r="BF26" s="44"/>
      <c r="BG26" s="44"/>
      <c r="BH26" s="44"/>
      <c r="BI26" s="44"/>
      <c r="BJ26" s="34"/>
      <c r="BK26" s="35"/>
      <c r="BL26" s="36"/>
      <c r="BM26" s="36"/>
      <c r="BN26" s="36"/>
      <c r="BO26" s="36"/>
      <c r="BP26" s="36"/>
      <c r="BQ26" s="37"/>
      <c r="BR26" s="38"/>
      <c r="BS26" s="39"/>
      <c r="BT26" s="39"/>
      <c r="BU26" s="39"/>
      <c r="BV26" s="39"/>
      <c r="BW26" s="39"/>
      <c r="BX26" s="40"/>
      <c r="BY26" s="41"/>
      <c r="BZ26" s="42"/>
      <c r="CA26" s="42"/>
      <c r="CB26" s="42"/>
      <c r="CC26" s="42"/>
      <c r="CD26" s="42"/>
      <c r="CE26" s="43"/>
      <c r="CF26" s="33"/>
      <c r="CG26" s="44"/>
      <c r="CH26" s="44"/>
      <c r="CI26" s="44"/>
      <c r="CJ26" s="44"/>
      <c r="CK26" s="44"/>
      <c r="CL26" s="34"/>
      <c r="CM26" s="35"/>
      <c r="CN26" s="36"/>
      <c r="CO26" s="36"/>
      <c r="CP26" s="36"/>
      <c r="CQ26" s="36"/>
      <c r="CR26" s="36"/>
      <c r="CS26" s="37"/>
      <c r="CT26" s="38"/>
      <c r="CU26" s="39"/>
      <c r="CV26" s="39"/>
      <c r="CW26" s="39"/>
      <c r="CX26" s="39"/>
      <c r="CY26" s="39"/>
      <c r="CZ26" s="40"/>
    </row>
    <row r="27" spans="1:104" ht="27" customHeight="1">
      <c r="A27" s="21" t="s">
        <v>97</v>
      </c>
      <c r="B27" s="9" t="str">
        <f t="shared" si="2"/>
        <v>Robert Chalandon</v>
      </c>
      <c r="D27" s="94"/>
      <c r="E27" s="95"/>
      <c r="F27" s="96"/>
      <c r="G27" s="47"/>
      <c r="H27" s="79" t="s">
        <v>104</v>
      </c>
      <c r="I27" s="48" t="s">
        <v>108</v>
      </c>
      <c r="J27" s="48" t="s">
        <v>108</v>
      </c>
      <c r="K27" s="48" t="s">
        <v>92</v>
      </c>
      <c r="L27" s="48" t="s">
        <v>96</v>
      </c>
      <c r="M27" s="49"/>
      <c r="N27" s="50"/>
      <c r="O27" s="51"/>
      <c r="P27" s="51"/>
      <c r="Q27" s="51"/>
      <c r="R27" s="51"/>
      <c r="S27" s="51"/>
      <c r="T27" s="52"/>
      <c r="U27" s="53"/>
      <c r="V27" s="54"/>
      <c r="W27" s="54"/>
      <c r="X27" s="54"/>
      <c r="Y27" s="54"/>
      <c r="Z27" s="54"/>
      <c r="AA27" s="55"/>
      <c r="AB27" s="45"/>
      <c r="AC27" s="56"/>
      <c r="AD27" s="56"/>
      <c r="AE27" s="56"/>
      <c r="AF27" s="56"/>
      <c r="AG27" s="56"/>
      <c r="AH27" s="46"/>
      <c r="AI27" s="47"/>
      <c r="AJ27" s="48"/>
      <c r="AK27" s="48"/>
      <c r="AL27" s="48"/>
      <c r="AM27" s="48"/>
      <c r="AN27" s="48"/>
      <c r="AO27" s="49"/>
      <c r="AP27" s="50"/>
      <c r="AQ27" s="51"/>
      <c r="AR27" s="51"/>
      <c r="AS27" s="51"/>
      <c r="AT27" s="51"/>
      <c r="AU27" s="51"/>
      <c r="AV27" s="52"/>
      <c r="AW27" s="53"/>
      <c r="AX27" s="54"/>
      <c r="AY27" s="54"/>
      <c r="AZ27" s="54"/>
      <c r="BA27" s="54"/>
      <c r="BB27" s="54"/>
      <c r="BC27" s="55"/>
      <c r="BD27" s="45"/>
      <c r="BE27" s="56"/>
      <c r="BF27" s="56"/>
      <c r="BG27" s="56"/>
      <c r="BH27" s="56"/>
      <c r="BI27" s="56"/>
      <c r="BJ27" s="46"/>
      <c r="BK27" s="47"/>
      <c r="BL27" s="48"/>
      <c r="BM27" s="48"/>
      <c r="BN27" s="48"/>
      <c r="BO27" s="48"/>
      <c r="BP27" s="48"/>
      <c r="BQ27" s="49"/>
      <c r="BR27" s="50"/>
      <c r="BS27" s="51"/>
      <c r="BT27" s="51"/>
      <c r="BU27" s="51"/>
      <c r="BV27" s="51"/>
      <c r="BW27" s="51"/>
      <c r="BX27" s="52"/>
      <c r="BY27" s="53"/>
      <c r="BZ27" s="54"/>
      <c r="CA27" s="54"/>
      <c r="CB27" s="54"/>
      <c r="CC27" s="54"/>
      <c r="CD27" s="54"/>
      <c r="CE27" s="55"/>
      <c r="CF27" s="45"/>
      <c r="CG27" s="56"/>
      <c r="CH27" s="56"/>
      <c r="CI27" s="56"/>
      <c r="CJ27" s="56"/>
      <c r="CK27" s="56"/>
      <c r="CL27" s="46"/>
      <c r="CM27" s="47"/>
      <c r="CN27" s="48"/>
      <c r="CO27" s="48"/>
      <c r="CP27" s="48"/>
      <c r="CQ27" s="48"/>
      <c r="CR27" s="48"/>
      <c r="CS27" s="49"/>
      <c r="CT27" s="50"/>
      <c r="CU27" s="51"/>
      <c r="CV27" s="51"/>
      <c r="CW27" s="51"/>
      <c r="CX27" s="51"/>
      <c r="CY27" s="51"/>
      <c r="CZ27" s="52"/>
    </row>
    <row r="28" spans="1:104" ht="27" customHeight="1">
      <c r="A28" s="21" t="s">
        <v>107</v>
      </c>
      <c r="B28" s="9" t="str">
        <f t="shared" si="2"/>
        <v>Stephen Albouy</v>
      </c>
      <c r="D28" s="94"/>
      <c r="E28" s="95"/>
      <c r="F28" s="96"/>
      <c r="G28" s="47"/>
      <c r="H28" s="79" t="s">
        <v>139</v>
      </c>
      <c r="I28" s="48" t="s">
        <v>118</v>
      </c>
      <c r="J28" s="48" t="s">
        <v>118</v>
      </c>
      <c r="K28" s="48" t="s">
        <v>140</v>
      </c>
      <c r="L28" s="48" t="s">
        <v>142</v>
      </c>
      <c r="M28" s="49"/>
      <c r="N28" s="50"/>
      <c r="O28" s="51"/>
      <c r="P28" s="51"/>
      <c r="Q28" s="51"/>
      <c r="R28" s="51"/>
      <c r="S28" s="51"/>
      <c r="T28" s="52"/>
      <c r="U28" s="53"/>
      <c r="V28" s="54"/>
      <c r="W28" s="54"/>
      <c r="X28" s="54"/>
      <c r="Y28" s="54"/>
      <c r="Z28" s="54"/>
      <c r="AA28" s="55"/>
      <c r="AB28" s="45"/>
      <c r="AC28" s="56"/>
      <c r="AD28" s="56"/>
      <c r="AE28" s="56"/>
      <c r="AF28" s="56"/>
      <c r="AG28" s="56"/>
      <c r="AH28" s="46"/>
      <c r="AI28" s="47"/>
      <c r="AJ28" s="48"/>
      <c r="AK28" s="48"/>
      <c r="AL28" s="48"/>
      <c r="AM28" s="48"/>
      <c r="AN28" s="48"/>
      <c r="AO28" s="49"/>
      <c r="AP28" s="50"/>
      <c r="AQ28" s="51"/>
      <c r="AR28" s="51"/>
      <c r="AS28" s="51"/>
      <c r="AT28" s="51"/>
      <c r="AU28" s="51"/>
      <c r="AV28" s="52"/>
      <c r="AW28" s="53"/>
      <c r="AX28" s="54"/>
      <c r="AY28" s="54"/>
      <c r="AZ28" s="54"/>
      <c r="BA28" s="54"/>
      <c r="BB28" s="54"/>
      <c r="BC28" s="55"/>
      <c r="BD28" s="45"/>
      <c r="BE28" s="56"/>
      <c r="BF28" s="56"/>
      <c r="BG28" s="56"/>
      <c r="BH28" s="56"/>
      <c r="BI28" s="56"/>
      <c r="BJ28" s="46"/>
      <c r="BK28" s="47"/>
      <c r="BL28" s="48"/>
      <c r="BM28" s="48"/>
      <c r="BN28" s="48"/>
      <c r="BO28" s="48"/>
      <c r="BP28" s="48"/>
      <c r="BQ28" s="49"/>
      <c r="BR28" s="50"/>
      <c r="BS28" s="51"/>
      <c r="BT28" s="51"/>
      <c r="BU28" s="51"/>
      <c r="BV28" s="51"/>
      <c r="BW28" s="51"/>
      <c r="BX28" s="52"/>
      <c r="BY28" s="53"/>
      <c r="BZ28" s="54"/>
      <c r="CA28" s="54"/>
      <c r="CB28" s="54"/>
      <c r="CC28" s="54"/>
      <c r="CD28" s="54"/>
      <c r="CE28" s="55"/>
      <c r="CF28" s="45"/>
      <c r="CG28" s="56"/>
      <c r="CH28" s="56"/>
      <c r="CI28" s="56"/>
      <c r="CJ28" s="56"/>
      <c r="CK28" s="56"/>
      <c r="CL28" s="46"/>
      <c r="CM28" s="47"/>
      <c r="CN28" s="48"/>
      <c r="CO28" s="48"/>
      <c r="CP28" s="48"/>
      <c r="CQ28" s="48"/>
      <c r="CR28" s="48"/>
      <c r="CS28" s="49"/>
      <c r="CT28" s="50"/>
      <c r="CU28" s="51"/>
      <c r="CV28" s="51"/>
      <c r="CW28" s="51"/>
      <c r="CX28" s="51"/>
      <c r="CY28" s="51"/>
      <c r="CZ28" s="52"/>
    </row>
    <row r="29" spans="1:104" ht="27" customHeight="1">
      <c r="A29" s="21"/>
      <c r="B29" s="9"/>
      <c r="D29" s="94"/>
      <c r="E29" s="95"/>
      <c r="F29" s="96"/>
      <c r="G29" s="47"/>
      <c r="H29" s="79" t="s">
        <v>119</v>
      </c>
      <c r="I29" s="48" t="s">
        <v>101</v>
      </c>
      <c r="J29" s="48" t="s">
        <v>101</v>
      </c>
      <c r="K29" s="48" t="s">
        <v>95</v>
      </c>
      <c r="L29" s="48" t="s">
        <v>104</v>
      </c>
      <c r="M29" s="49"/>
      <c r="N29" s="50"/>
      <c r="O29" s="51"/>
      <c r="P29" s="51"/>
      <c r="Q29" s="51"/>
      <c r="R29" s="51"/>
      <c r="S29" s="51"/>
      <c r="T29" s="52"/>
      <c r="U29" s="53"/>
      <c r="V29" s="54"/>
      <c r="W29" s="54"/>
      <c r="X29" s="54"/>
      <c r="Y29" s="54"/>
      <c r="Z29" s="54"/>
      <c r="AA29" s="55"/>
      <c r="AB29" s="45"/>
      <c r="AC29" s="56"/>
      <c r="AD29" s="56"/>
      <c r="AE29" s="56"/>
      <c r="AF29" s="56"/>
      <c r="AG29" s="56"/>
      <c r="AH29" s="46"/>
      <c r="AI29" s="47"/>
      <c r="AJ29" s="48"/>
      <c r="AK29" s="48"/>
      <c r="AL29" s="48"/>
      <c r="AM29" s="48"/>
      <c r="AN29" s="48"/>
      <c r="AO29" s="49"/>
      <c r="AP29" s="50"/>
      <c r="AQ29" s="51"/>
      <c r="AR29" s="51"/>
      <c r="AS29" s="51"/>
      <c r="AT29" s="51"/>
      <c r="AU29" s="51"/>
      <c r="AV29" s="52"/>
      <c r="AW29" s="53"/>
      <c r="AX29" s="54"/>
      <c r="AY29" s="54"/>
      <c r="AZ29" s="54"/>
      <c r="BA29" s="54"/>
      <c r="BB29" s="54"/>
      <c r="BC29" s="55"/>
      <c r="BD29" s="45"/>
      <c r="BE29" s="56"/>
      <c r="BF29" s="56"/>
      <c r="BG29" s="56"/>
      <c r="BH29" s="56"/>
      <c r="BI29" s="56"/>
      <c r="BJ29" s="46"/>
      <c r="BK29" s="47"/>
      <c r="BL29" s="48"/>
      <c r="BM29" s="48"/>
      <c r="BN29" s="48"/>
      <c r="BO29" s="48"/>
      <c r="BP29" s="48"/>
      <c r="BQ29" s="49"/>
      <c r="BR29" s="50"/>
      <c r="BS29" s="51"/>
      <c r="BT29" s="51"/>
      <c r="BU29" s="51"/>
      <c r="BV29" s="51"/>
      <c r="BW29" s="51"/>
      <c r="BX29" s="52"/>
      <c r="BY29" s="53"/>
      <c r="BZ29" s="54"/>
      <c r="CA29" s="54"/>
      <c r="CB29" s="54"/>
      <c r="CC29" s="54"/>
      <c r="CD29" s="54"/>
      <c r="CE29" s="55"/>
      <c r="CF29" s="45"/>
      <c r="CG29" s="56"/>
      <c r="CH29" s="56"/>
      <c r="CI29" s="56"/>
      <c r="CJ29" s="56"/>
      <c r="CK29" s="56"/>
      <c r="CL29" s="46"/>
      <c r="CM29" s="47"/>
      <c r="CN29" s="48"/>
      <c r="CO29" s="48"/>
      <c r="CP29" s="48"/>
      <c r="CQ29" s="48"/>
      <c r="CR29" s="48"/>
      <c r="CS29" s="49"/>
      <c r="CT29" s="50"/>
      <c r="CU29" s="51"/>
      <c r="CV29" s="51"/>
      <c r="CW29" s="51"/>
      <c r="CX29" s="51"/>
      <c r="CY29" s="51"/>
      <c r="CZ29" s="52"/>
    </row>
    <row r="30" spans="1:104" ht="27" customHeight="1">
      <c r="A30" s="22"/>
      <c r="B30" s="90"/>
      <c r="D30" s="94"/>
      <c r="E30" s="95"/>
      <c r="F30" s="96"/>
      <c r="G30" s="47"/>
      <c r="H30" s="79" t="s">
        <v>117</v>
      </c>
      <c r="I30" s="48" t="s">
        <v>100</v>
      </c>
      <c r="J30" s="48" t="s">
        <v>100</v>
      </c>
      <c r="K30" s="48" t="s">
        <v>142</v>
      </c>
      <c r="L30" s="48"/>
      <c r="M30" s="49"/>
      <c r="N30" s="50"/>
      <c r="O30" s="51"/>
      <c r="P30" s="51"/>
      <c r="Q30" s="51"/>
      <c r="R30" s="51"/>
      <c r="S30" s="51"/>
      <c r="T30" s="52"/>
      <c r="U30" s="53"/>
      <c r="V30" s="54"/>
      <c r="W30" s="54"/>
      <c r="X30" s="54"/>
      <c r="Y30" s="54"/>
      <c r="Z30" s="54"/>
      <c r="AA30" s="55"/>
      <c r="AB30" s="45"/>
      <c r="AC30" s="56"/>
      <c r="AD30" s="56"/>
      <c r="AE30" s="56"/>
      <c r="AF30" s="56"/>
      <c r="AG30" s="56"/>
      <c r="AH30" s="46"/>
      <c r="AI30" s="47"/>
      <c r="AJ30" s="48"/>
      <c r="AK30" s="48"/>
      <c r="AL30" s="48"/>
      <c r="AM30" s="48"/>
      <c r="AN30" s="48"/>
      <c r="AO30" s="49"/>
      <c r="AP30" s="50"/>
      <c r="AQ30" s="51"/>
      <c r="AR30" s="51"/>
      <c r="AS30" s="51"/>
      <c r="AT30" s="51"/>
      <c r="AU30" s="51"/>
      <c r="AV30" s="52"/>
      <c r="AW30" s="53"/>
      <c r="AX30" s="54"/>
      <c r="AY30" s="54"/>
      <c r="AZ30" s="54"/>
      <c r="BA30" s="54"/>
      <c r="BB30" s="54"/>
      <c r="BC30" s="55"/>
      <c r="BD30" s="45"/>
      <c r="BE30" s="56"/>
      <c r="BF30" s="56"/>
      <c r="BG30" s="56"/>
      <c r="BH30" s="56"/>
      <c r="BI30" s="56"/>
      <c r="BJ30" s="46"/>
      <c r="BK30" s="47"/>
      <c r="BL30" s="48"/>
      <c r="BM30" s="48"/>
      <c r="BN30" s="48"/>
      <c r="BO30" s="48"/>
      <c r="BP30" s="48"/>
      <c r="BQ30" s="49"/>
      <c r="BR30" s="50"/>
      <c r="BS30" s="51"/>
      <c r="BT30" s="51"/>
      <c r="BU30" s="51"/>
      <c r="BV30" s="51"/>
      <c r="BW30" s="51"/>
      <c r="BX30" s="52"/>
      <c r="BY30" s="53"/>
      <c r="BZ30" s="54"/>
      <c r="CA30" s="54"/>
      <c r="CB30" s="54"/>
      <c r="CC30" s="54"/>
      <c r="CD30" s="54"/>
      <c r="CE30" s="55"/>
      <c r="CF30" s="45"/>
      <c r="CG30" s="56"/>
      <c r="CH30" s="56"/>
      <c r="CI30" s="56"/>
      <c r="CJ30" s="56"/>
      <c r="CK30" s="56"/>
      <c r="CL30" s="46"/>
      <c r="CM30" s="47"/>
      <c r="CN30" s="48"/>
      <c r="CO30" s="48"/>
      <c r="CP30" s="48"/>
      <c r="CQ30" s="48"/>
      <c r="CR30" s="48"/>
      <c r="CS30" s="49"/>
      <c r="CT30" s="50"/>
      <c r="CU30" s="51"/>
      <c r="CV30" s="51"/>
      <c r="CW30" s="51"/>
      <c r="CX30" s="51"/>
      <c r="CY30" s="51"/>
      <c r="CZ30" s="52"/>
    </row>
    <row r="31" spans="1:104" ht="27" customHeight="1" thickBot="1">
      <c r="A31" s="23"/>
      <c r="B31" s="90"/>
      <c r="D31" s="94"/>
      <c r="E31" s="95"/>
      <c r="F31" s="96"/>
      <c r="G31" s="47"/>
      <c r="H31" s="79" t="s">
        <v>103</v>
      </c>
      <c r="I31" s="48" t="s">
        <v>109</v>
      </c>
      <c r="J31" s="48" t="s">
        <v>109</v>
      </c>
      <c r="K31" s="48" t="s">
        <v>102</v>
      </c>
      <c r="L31" s="48"/>
      <c r="M31" s="49"/>
      <c r="N31" s="50"/>
      <c r="O31" s="51"/>
      <c r="P31" s="51"/>
      <c r="Q31" s="51"/>
      <c r="R31" s="51"/>
      <c r="S31" s="51"/>
      <c r="T31" s="52"/>
      <c r="U31" s="53"/>
      <c r="V31" s="54"/>
      <c r="W31" s="54"/>
      <c r="X31" s="54"/>
      <c r="Y31" s="54"/>
      <c r="Z31" s="54"/>
      <c r="AA31" s="55"/>
      <c r="AB31" s="45"/>
      <c r="AC31" s="56"/>
      <c r="AD31" s="56"/>
      <c r="AE31" s="56"/>
      <c r="AF31" s="56"/>
      <c r="AG31" s="56"/>
      <c r="AH31" s="46"/>
      <c r="AI31" s="47"/>
      <c r="AJ31" s="48"/>
      <c r="AK31" s="48"/>
      <c r="AL31" s="48"/>
      <c r="AM31" s="48"/>
      <c r="AN31" s="48"/>
      <c r="AO31" s="49"/>
      <c r="AP31" s="50"/>
      <c r="AQ31" s="51"/>
      <c r="AR31" s="51"/>
      <c r="AS31" s="51"/>
      <c r="AT31" s="51"/>
      <c r="AU31" s="51"/>
      <c r="AV31" s="52"/>
      <c r="AW31" s="53"/>
      <c r="AX31" s="54"/>
      <c r="AY31" s="54"/>
      <c r="AZ31" s="54"/>
      <c r="BA31" s="54"/>
      <c r="BB31" s="54"/>
      <c r="BC31" s="55"/>
      <c r="BD31" s="45"/>
      <c r="BE31" s="56"/>
      <c r="BF31" s="56"/>
      <c r="BG31" s="56"/>
      <c r="BH31" s="56"/>
      <c r="BI31" s="56"/>
      <c r="BJ31" s="46"/>
      <c r="BK31" s="47"/>
      <c r="BL31" s="48"/>
      <c r="BM31" s="48"/>
      <c r="BN31" s="48"/>
      <c r="BO31" s="48"/>
      <c r="BP31" s="48"/>
      <c r="BQ31" s="49"/>
      <c r="BR31" s="50"/>
      <c r="BS31" s="51"/>
      <c r="BT31" s="51"/>
      <c r="BU31" s="51"/>
      <c r="BV31" s="51"/>
      <c r="BW31" s="51"/>
      <c r="BX31" s="52"/>
      <c r="BY31" s="53"/>
      <c r="BZ31" s="54"/>
      <c r="CA31" s="54"/>
      <c r="CB31" s="54"/>
      <c r="CC31" s="54"/>
      <c r="CD31" s="54"/>
      <c r="CE31" s="55"/>
      <c r="CF31" s="45"/>
      <c r="CG31" s="56"/>
      <c r="CH31" s="56"/>
      <c r="CI31" s="56"/>
      <c r="CJ31" s="56"/>
      <c r="CK31" s="56"/>
      <c r="CL31" s="46"/>
      <c r="CM31" s="47"/>
      <c r="CN31" s="48"/>
      <c r="CO31" s="48"/>
      <c r="CP31" s="48"/>
      <c r="CQ31" s="48"/>
      <c r="CR31" s="48"/>
      <c r="CS31" s="49"/>
      <c r="CT31" s="50"/>
      <c r="CU31" s="51"/>
      <c r="CV31" s="51"/>
      <c r="CW31" s="51"/>
      <c r="CX31" s="51"/>
      <c r="CY31" s="51"/>
      <c r="CZ31" s="52"/>
    </row>
    <row r="32" spans="1:104" ht="27" customHeight="1" thickTop="1">
      <c r="D32" s="94"/>
      <c r="E32" s="95"/>
      <c r="F32" s="96"/>
      <c r="G32" s="47"/>
      <c r="H32" s="79" t="s">
        <v>93</v>
      </c>
      <c r="I32" s="48" t="s">
        <v>98</v>
      </c>
      <c r="J32" s="48" t="s">
        <v>98</v>
      </c>
      <c r="K32" s="48" t="s">
        <v>96</v>
      </c>
      <c r="L32" s="48"/>
      <c r="M32" s="49"/>
      <c r="N32" s="50"/>
      <c r="O32" s="51"/>
      <c r="P32" s="51"/>
      <c r="Q32" s="51"/>
      <c r="R32" s="51"/>
      <c r="S32" s="51"/>
      <c r="T32" s="52"/>
      <c r="U32" s="53"/>
      <c r="V32" s="54"/>
      <c r="W32" s="54"/>
      <c r="X32" s="54"/>
      <c r="Y32" s="54"/>
      <c r="Z32" s="54"/>
      <c r="AA32" s="55"/>
      <c r="AB32" s="45"/>
      <c r="AC32" s="56"/>
      <c r="AD32" s="56"/>
      <c r="AE32" s="56"/>
      <c r="AF32" s="56"/>
      <c r="AG32" s="56"/>
      <c r="AH32" s="46"/>
      <c r="AI32" s="47"/>
      <c r="AJ32" s="48"/>
      <c r="AK32" s="48"/>
      <c r="AL32" s="48"/>
      <c r="AM32" s="48"/>
      <c r="AN32" s="48"/>
      <c r="AO32" s="49"/>
      <c r="AP32" s="50"/>
      <c r="AQ32" s="51"/>
      <c r="AR32" s="51"/>
      <c r="AS32" s="51"/>
      <c r="AT32" s="51"/>
      <c r="AU32" s="51"/>
      <c r="AV32" s="52"/>
      <c r="AW32" s="53"/>
      <c r="AX32" s="54"/>
      <c r="AY32" s="54"/>
      <c r="AZ32" s="54"/>
      <c r="BA32" s="54"/>
      <c r="BB32" s="54"/>
      <c r="BC32" s="55"/>
      <c r="BD32" s="45"/>
      <c r="BE32" s="56"/>
      <c r="BF32" s="56"/>
      <c r="BG32" s="56"/>
      <c r="BH32" s="56"/>
      <c r="BI32" s="56"/>
      <c r="BJ32" s="46"/>
      <c r="BK32" s="47"/>
      <c r="BL32" s="48"/>
      <c r="BM32" s="48"/>
      <c r="BN32" s="48"/>
      <c r="BO32" s="48"/>
      <c r="BP32" s="48"/>
      <c r="BQ32" s="49"/>
      <c r="BR32" s="50"/>
      <c r="BS32" s="51"/>
      <c r="BT32" s="51"/>
      <c r="BU32" s="51"/>
      <c r="BV32" s="51"/>
      <c r="BW32" s="51"/>
      <c r="BX32" s="52"/>
      <c r="BY32" s="53"/>
      <c r="BZ32" s="54"/>
      <c r="CA32" s="54"/>
      <c r="CB32" s="54"/>
      <c r="CC32" s="54"/>
      <c r="CD32" s="54"/>
      <c r="CE32" s="55"/>
      <c r="CF32" s="45"/>
      <c r="CG32" s="56"/>
      <c r="CH32" s="56"/>
      <c r="CI32" s="56"/>
      <c r="CJ32" s="56"/>
      <c r="CK32" s="56"/>
      <c r="CL32" s="46"/>
      <c r="CM32" s="47"/>
      <c r="CN32" s="48"/>
      <c r="CO32" s="48"/>
      <c r="CP32" s="48"/>
      <c r="CQ32" s="48"/>
      <c r="CR32" s="48"/>
      <c r="CS32" s="49"/>
      <c r="CT32" s="50"/>
      <c r="CU32" s="51"/>
      <c r="CV32" s="51"/>
      <c r="CW32" s="51"/>
      <c r="CX32" s="51"/>
      <c r="CY32" s="51"/>
      <c r="CZ32" s="52"/>
    </row>
    <row r="33" spans="4:104" ht="27" customHeight="1">
      <c r="D33" s="94"/>
      <c r="E33" s="95"/>
      <c r="F33" s="96"/>
      <c r="G33" s="47"/>
      <c r="H33" s="79" t="s">
        <v>97</v>
      </c>
      <c r="I33" s="48" t="s">
        <v>94</v>
      </c>
      <c r="J33" s="48" t="s">
        <v>94</v>
      </c>
      <c r="K33" s="48" t="s">
        <v>110</v>
      </c>
      <c r="L33" s="48"/>
      <c r="M33" s="49"/>
      <c r="N33" s="50"/>
      <c r="O33" s="51"/>
      <c r="P33" s="51"/>
      <c r="Q33" s="51"/>
      <c r="R33" s="51"/>
      <c r="S33" s="51"/>
      <c r="T33" s="52"/>
      <c r="U33" s="53"/>
      <c r="V33" s="54"/>
      <c r="W33" s="54"/>
      <c r="X33" s="54"/>
      <c r="Y33" s="54"/>
      <c r="Z33" s="54"/>
      <c r="AA33" s="55"/>
      <c r="AB33" s="45"/>
      <c r="AC33" s="56"/>
      <c r="AD33" s="56"/>
      <c r="AE33" s="56"/>
      <c r="AF33" s="56"/>
      <c r="AG33" s="56"/>
      <c r="AH33" s="46"/>
      <c r="AI33" s="47"/>
      <c r="AJ33" s="48"/>
      <c r="AK33" s="48"/>
      <c r="AL33" s="48"/>
      <c r="AM33" s="48"/>
      <c r="AN33" s="48"/>
      <c r="AO33" s="49"/>
      <c r="AP33" s="50"/>
      <c r="AQ33" s="51"/>
      <c r="AR33" s="51"/>
      <c r="AS33" s="51"/>
      <c r="AT33" s="51"/>
      <c r="AU33" s="51"/>
      <c r="AV33" s="52"/>
      <c r="AW33" s="53"/>
      <c r="AX33" s="54"/>
      <c r="AY33" s="54"/>
      <c r="AZ33" s="54"/>
      <c r="BA33" s="54"/>
      <c r="BB33" s="54"/>
      <c r="BC33" s="55"/>
      <c r="BD33" s="45"/>
      <c r="BE33" s="56"/>
      <c r="BF33" s="56"/>
      <c r="BG33" s="56"/>
      <c r="BH33" s="56"/>
      <c r="BI33" s="56"/>
      <c r="BJ33" s="46"/>
      <c r="BK33" s="47"/>
      <c r="BL33" s="48"/>
      <c r="BM33" s="48"/>
      <c r="BN33" s="48"/>
      <c r="BO33" s="48"/>
      <c r="BP33" s="48"/>
      <c r="BQ33" s="49"/>
      <c r="BR33" s="50"/>
      <c r="BS33" s="51"/>
      <c r="BT33" s="51"/>
      <c r="BU33" s="51"/>
      <c r="BV33" s="51"/>
      <c r="BW33" s="51"/>
      <c r="BX33" s="52"/>
      <c r="BY33" s="53"/>
      <c r="BZ33" s="54"/>
      <c r="CA33" s="54"/>
      <c r="CB33" s="54"/>
      <c r="CC33" s="54"/>
      <c r="CD33" s="54"/>
      <c r="CE33" s="55"/>
      <c r="CF33" s="45"/>
      <c r="CG33" s="56"/>
      <c r="CH33" s="56"/>
      <c r="CI33" s="56"/>
      <c r="CJ33" s="56"/>
      <c r="CK33" s="56"/>
      <c r="CL33" s="46"/>
      <c r="CM33" s="47"/>
      <c r="CN33" s="48"/>
      <c r="CO33" s="48"/>
      <c r="CP33" s="48"/>
      <c r="CQ33" s="48"/>
      <c r="CR33" s="48"/>
      <c r="CS33" s="49"/>
      <c r="CT33" s="50"/>
      <c r="CU33" s="51"/>
      <c r="CV33" s="51"/>
      <c r="CW33" s="51"/>
      <c r="CX33" s="51"/>
      <c r="CY33" s="51"/>
      <c r="CZ33" s="52"/>
    </row>
    <row r="34" spans="4:104" ht="27" customHeight="1">
      <c r="D34" s="94"/>
      <c r="E34" s="95"/>
      <c r="F34" s="96"/>
      <c r="G34" s="47"/>
      <c r="H34" s="79" t="s">
        <v>114</v>
      </c>
      <c r="I34" s="48" t="s">
        <v>99</v>
      </c>
      <c r="J34" s="48" t="s">
        <v>99</v>
      </c>
      <c r="K34" s="48"/>
      <c r="L34" s="48"/>
      <c r="M34" s="49"/>
      <c r="N34" s="50"/>
      <c r="O34" s="51"/>
      <c r="P34" s="51"/>
      <c r="Q34" s="51"/>
      <c r="R34" s="51"/>
      <c r="S34" s="51"/>
      <c r="T34" s="52"/>
      <c r="U34" s="53"/>
      <c r="V34" s="54"/>
      <c r="W34" s="54"/>
      <c r="X34" s="54"/>
      <c r="Y34" s="54"/>
      <c r="Z34" s="54"/>
      <c r="AA34" s="55"/>
      <c r="AB34" s="45"/>
      <c r="AC34" s="56"/>
      <c r="AD34" s="56"/>
      <c r="AE34" s="56"/>
      <c r="AF34" s="56"/>
      <c r="AG34" s="56"/>
      <c r="AH34" s="46"/>
      <c r="AI34" s="47"/>
      <c r="AJ34" s="48"/>
      <c r="AK34" s="48"/>
      <c r="AL34" s="48"/>
      <c r="AM34" s="48"/>
      <c r="AN34" s="48"/>
      <c r="AO34" s="49"/>
      <c r="AP34" s="50"/>
      <c r="AQ34" s="51"/>
      <c r="AR34" s="51"/>
      <c r="AS34" s="51"/>
      <c r="AT34" s="51"/>
      <c r="AU34" s="51"/>
      <c r="AV34" s="52"/>
      <c r="AW34" s="53"/>
      <c r="AX34" s="54"/>
      <c r="AY34" s="54"/>
      <c r="AZ34" s="54"/>
      <c r="BA34" s="54"/>
      <c r="BB34" s="54"/>
      <c r="BC34" s="55"/>
      <c r="BD34" s="45"/>
      <c r="BE34" s="56"/>
      <c r="BF34" s="56"/>
      <c r="BG34" s="56"/>
      <c r="BH34" s="56"/>
      <c r="BI34" s="56"/>
      <c r="BJ34" s="46"/>
      <c r="BK34" s="47"/>
      <c r="BL34" s="48"/>
      <c r="BM34" s="48"/>
      <c r="BN34" s="48"/>
      <c r="BO34" s="48"/>
      <c r="BP34" s="48"/>
      <c r="BQ34" s="49"/>
      <c r="BR34" s="50"/>
      <c r="BS34" s="51"/>
      <c r="BT34" s="51"/>
      <c r="BU34" s="51"/>
      <c r="BV34" s="51"/>
      <c r="BW34" s="51"/>
      <c r="BX34" s="52"/>
      <c r="BY34" s="53"/>
      <c r="BZ34" s="54"/>
      <c r="CA34" s="54"/>
      <c r="CB34" s="54"/>
      <c r="CC34" s="54"/>
      <c r="CD34" s="54"/>
      <c r="CE34" s="55"/>
      <c r="CF34" s="45"/>
      <c r="CG34" s="56"/>
      <c r="CH34" s="56"/>
      <c r="CI34" s="56"/>
      <c r="CJ34" s="56"/>
      <c r="CK34" s="56"/>
      <c r="CL34" s="46"/>
      <c r="CM34" s="47"/>
      <c r="CN34" s="48"/>
      <c r="CO34" s="48"/>
      <c r="CP34" s="48"/>
      <c r="CQ34" s="48"/>
      <c r="CR34" s="48"/>
      <c r="CS34" s="49"/>
      <c r="CT34" s="50"/>
      <c r="CU34" s="51"/>
      <c r="CV34" s="51"/>
      <c r="CW34" s="51"/>
      <c r="CX34" s="51"/>
      <c r="CY34" s="51"/>
      <c r="CZ34" s="52"/>
    </row>
    <row r="35" spans="4:104" ht="27" customHeight="1" thickBot="1">
      <c r="D35" s="97"/>
      <c r="E35" s="98"/>
      <c r="F35" s="99"/>
      <c r="G35" s="61"/>
      <c r="H35" s="62"/>
      <c r="I35" s="62"/>
      <c r="J35" s="62"/>
      <c r="K35" s="62"/>
      <c r="L35" s="62"/>
      <c r="M35" s="63"/>
      <c r="N35" s="64"/>
      <c r="O35" s="65"/>
      <c r="P35" s="65"/>
      <c r="Q35" s="65"/>
      <c r="R35" s="65"/>
      <c r="S35" s="65"/>
      <c r="T35" s="66"/>
      <c r="U35" s="67"/>
      <c r="V35" s="68"/>
      <c r="W35" s="68"/>
      <c r="X35" s="68"/>
      <c r="Y35" s="68"/>
      <c r="Z35" s="68"/>
      <c r="AA35" s="69"/>
      <c r="AB35" s="59"/>
      <c r="AC35" s="70"/>
      <c r="AD35" s="70"/>
      <c r="AE35" s="70"/>
      <c r="AF35" s="70"/>
      <c r="AG35" s="70"/>
      <c r="AH35" s="60"/>
      <c r="AI35" s="61"/>
      <c r="AJ35" s="62"/>
      <c r="AK35" s="62"/>
      <c r="AL35" s="62"/>
      <c r="AM35" s="62"/>
      <c r="AN35" s="62"/>
      <c r="AO35" s="63"/>
      <c r="AP35" s="64"/>
      <c r="AQ35" s="65"/>
      <c r="AR35" s="65"/>
      <c r="AS35" s="65"/>
      <c r="AT35" s="65"/>
      <c r="AU35" s="65"/>
      <c r="AV35" s="66"/>
      <c r="AW35" s="67"/>
      <c r="AX35" s="68"/>
      <c r="AY35" s="68"/>
      <c r="AZ35" s="68"/>
      <c r="BA35" s="68"/>
      <c r="BB35" s="68"/>
      <c r="BC35" s="69"/>
      <c r="BD35" s="59"/>
      <c r="BE35" s="70"/>
      <c r="BF35" s="70"/>
      <c r="BG35" s="70"/>
      <c r="BH35" s="70"/>
      <c r="BI35" s="70"/>
      <c r="BJ35" s="60"/>
      <c r="BK35" s="61"/>
      <c r="BL35" s="62"/>
      <c r="BM35" s="62"/>
      <c r="BN35" s="62"/>
      <c r="BO35" s="62"/>
      <c r="BP35" s="62"/>
      <c r="BQ35" s="63"/>
      <c r="BR35" s="64"/>
      <c r="BS35" s="65"/>
      <c r="BT35" s="65"/>
      <c r="BU35" s="65"/>
      <c r="BV35" s="65"/>
      <c r="BW35" s="65"/>
      <c r="BX35" s="66"/>
      <c r="BY35" s="67"/>
      <c r="BZ35" s="68"/>
      <c r="CA35" s="68"/>
      <c r="CB35" s="68"/>
      <c r="CC35" s="68"/>
      <c r="CD35" s="68"/>
      <c r="CE35" s="69"/>
      <c r="CF35" s="59"/>
      <c r="CG35" s="70"/>
      <c r="CH35" s="70"/>
      <c r="CI35" s="70"/>
      <c r="CJ35" s="70"/>
      <c r="CK35" s="70"/>
      <c r="CL35" s="60"/>
      <c r="CM35" s="61"/>
      <c r="CN35" s="62"/>
      <c r="CO35" s="62"/>
      <c r="CP35" s="62"/>
      <c r="CQ35" s="62"/>
      <c r="CR35" s="62"/>
      <c r="CS35" s="63"/>
      <c r="CT35" s="64"/>
      <c r="CU35" s="65"/>
      <c r="CV35" s="65"/>
      <c r="CW35" s="65"/>
      <c r="CX35" s="65"/>
      <c r="CY35" s="65"/>
      <c r="CZ35" s="66"/>
    </row>
    <row r="43" spans="4:104"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</row>
  </sheetData>
  <protectedRanges>
    <protectedRange sqref="A29:B31" name="Liste personnel" securityDescriptor="O:WDG:WDD:(A;;CC;;;WD)"/>
    <protectedRange sqref="G14:CZ35" name="Affectation" securityDescriptor="O:WDG:WDD:(A;;CC;;;WD)"/>
  </protectedRanges>
  <dataConsolidate>
    <dataRefs count="1">
      <dataRef ref="A4:A30" sheet="Planning"/>
    </dataRefs>
  </dataConsolidate>
  <mergeCells count="31">
    <mergeCell ref="U2:AA2"/>
    <mergeCell ref="AB2:AH2"/>
    <mergeCell ref="N2:T2"/>
    <mergeCell ref="E7:F7"/>
    <mergeCell ref="G2:M2"/>
    <mergeCell ref="CM2:CS2"/>
    <mergeCell ref="CT2:CZ2"/>
    <mergeCell ref="AP2:AV2"/>
    <mergeCell ref="BR2:BX2"/>
    <mergeCell ref="AI2:AO2"/>
    <mergeCell ref="BK2:BQ2"/>
    <mergeCell ref="BD2:BJ2"/>
    <mergeCell ref="CF2:CL2"/>
    <mergeCell ref="BY2:CE2"/>
    <mergeCell ref="AW2:BC2"/>
    <mergeCell ref="D26:F35"/>
    <mergeCell ref="E3:F3"/>
    <mergeCell ref="E16:F16"/>
    <mergeCell ref="E17:F17"/>
    <mergeCell ref="D4:D15"/>
    <mergeCell ref="E4:F4"/>
    <mergeCell ref="E5:F5"/>
    <mergeCell ref="D16:D25"/>
    <mergeCell ref="E9:F9"/>
    <mergeCell ref="E21:E24"/>
    <mergeCell ref="E18:E20"/>
    <mergeCell ref="E25:F25"/>
    <mergeCell ref="E8:F8"/>
    <mergeCell ref="E14:E15"/>
    <mergeCell ref="E6:F6"/>
    <mergeCell ref="E10:E13"/>
  </mergeCells>
  <phoneticPr fontId="0" type="noConversion"/>
  <conditionalFormatting sqref="G4:G15">
    <cfRule type="duplicateValues" dxfId="212" priority="225"/>
    <cfRule type="containsBlanks" dxfId="211" priority="226">
      <formula>LEN(TRIM(G4))=0</formula>
    </cfRule>
  </conditionalFormatting>
  <conditionalFormatting sqref="G4:G15">
    <cfRule type="duplicateValues" dxfId="210" priority="224"/>
  </conditionalFormatting>
  <conditionalFormatting sqref="G16:G25">
    <cfRule type="duplicateValues" dxfId="209" priority="222"/>
    <cfRule type="containsBlanks" dxfId="208" priority="223">
      <formula>LEN(TRIM(G16))=0</formula>
    </cfRule>
  </conditionalFormatting>
  <conditionalFormatting sqref="G16:G25">
    <cfRule type="duplicateValues" dxfId="207" priority="221"/>
  </conditionalFormatting>
  <conditionalFormatting sqref="G26:G35">
    <cfRule type="duplicateValues" dxfId="206" priority="219"/>
    <cfRule type="containsBlanks" dxfId="205" priority="220">
      <formula>LEN(TRIM(G26))=0</formula>
    </cfRule>
  </conditionalFormatting>
  <conditionalFormatting sqref="G26:G35">
    <cfRule type="duplicateValues" dxfId="204" priority="218"/>
  </conditionalFormatting>
  <conditionalFormatting sqref="G4:G35">
    <cfRule type="duplicateValues" dxfId="203" priority="217"/>
  </conditionalFormatting>
  <conditionalFormatting sqref="H4:H11 H14:H15">
    <cfRule type="duplicateValues" dxfId="202" priority="215"/>
    <cfRule type="containsBlanks" dxfId="201" priority="216">
      <formula>LEN(TRIM(H4))=0</formula>
    </cfRule>
  </conditionalFormatting>
  <conditionalFormatting sqref="H4:H11 H14:H15">
    <cfRule type="duplicateValues" dxfId="200" priority="214"/>
  </conditionalFormatting>
  <conditionalFormatting sqref="H35">
    <cfRule type="duplicateValues" dxfId="199" priority="209"/>
    <cfRule type="containsBlanks" dxfId="198" priority="210">
      <formula>LEN(TRIM(H35))=0</formula>
    </cfRule>
  </conditionalFormatting>
  <conditionalFormatting sqref="H35">
    <cfRule type="duplicateValues" dxfId="197" priority="208"/>
  </conditionalFormatting>
  <conditionalFormatting sqref="H4:H11 H14:H15 H35">
    <cfRule type="duplicateValues" dxfId="196" priority="207"/>
  </conditionalFormatting>
  <conditionalFormatting sqref="I4:I15">
    <cfRule type="duplicateValues" dxfId="195" priority="205"/>
    <cfRule type="containsBlanks" dxfId="194" priority="206">
      <formula>LEN(TRIM(I4))=0</formula>
    </cfRule>
  </conditionalFormatting>
  <conditionalFormatting sqref="I4:I15">
    <cfRule type="duplicateValues" dxfId="193" priority="204"/>
  </conditionalFormatting>
  <conditionalFormatting sqref="I16:I25">
    <cfRule type="duplicateValues" dxfId="192" priority="202"/>
    <cfRule type="containsBlanks" dxfId="191" priority="203">
      <formula>LEN(TRIM(I16))=0</formula>
    </cfRule>
  </conditionalFormatting>
  <conditionalFormatting sqref="I16:I25">
    <cfRule type="duplicateValues" dxfId="190" priority="201"/>
  </conditionalFormatting>
  <conditionalFormatting sqref="I26:I35">
    <cfRule type="duplicateValues" dxfId="189" priority="199"/>
    <cfRule type="containsBlanks" dxfId="188" priority="200">
      <formula>LEN(TRIM(I26))=0</formula>
    </cfRule>
  </conditionalFormatting>
  <conditionalFormatting sqref="I26:I35">
    <cfRule type="duplicateValues" dxfId="187" priority="198"/>
  </conditionalFormatting>
  <conditionalFormatting sqref="I4:I35">
    <cfRule type="duplicateValues" dxfId="186" priority="197"/>
  </conditionalFormatting>
  <conditionalFormatting sqref="J4:J15">
    <cfRule type="duplicateValues" dxfId="185" priority="195"/>
    <cfRule type="containsBlanks" dxfId="184" priority="196">
      <formula>LEN(TRIM(J4))=0</formula>
    </cfRule>
  </conditionalFormatting>
  <conditionalFormatting sqref="J4:J15">
    <cfRule type="duplicateValues" dxfId="183" priority="194"/>
  </conditionalFormatting>
  <conditionalFormatting sqref="J16:J25">
    <cfRule type="duplicateValues" dxfId="182" priority="192"/>
    <cfRule type="containsBlanks" dxfId="181" priority="193">
      <formula>LEN(TRIM(J16))=0</formula>
    </cfRule>
  </conditionalFormatting>
  <conditionalFormatting sqref="J16:J25">
    <cfRule type="duplicateValues" dxfId="180" priority="191"/>
  </conditionalFormatting>
  <conditionalFormatting sqref="J26:J35">
    <cfRule type="duplicateValues" dxfId="179" priority="189"/>
    <cfRule type="containsBlanks" dxfId="178" priority="190">
      <formula>LEN(TRIM(J26))=0</formula>
    </cfRule>
  </conditionalFormatting>
  <conditionalFormatting sqref="J26:J35">
    <cfRule type="duplicateValues" dxfId="177" priority="188"/>
  </conditionalFormatting>
  <conditionalFormatting sqref="J4:J35">
    <cfRule type="duplicateValues" dxfId="176" priority="187"/>
  </conditionalFormatting>
  <conditionalFormatting sqref="K16:K25">
    <cfRule type="duplicateValues" dxfId="175" priority="182"/>
    <cfRule type="containsBlanks" dxfId="174" priority="183">
      <formula>LEN(TRIM(K16))=0</formula>
    </cfRule>
  </conditionalFormatting>
  <conditionalFormatting sqref="K16:K25">
    <cfRule type="duplicateValues" dxfId="173" priority="181"/>
  </conditionalFormatting>
  <conditionalFormatting sqref="K26:K35">
    <cfRule type="duplicateValues" dxfId="172" priority="179"/>
    <cfRule type="containsBlanks" dxfId="171" priority="180">
      <formula>LEN(TRIM(K26))=0</formula>
    </cfRule>
  </conditionalFormatting>
  <conditionalFormatting sqref="K26:K35">
    <cfRule type="duplicateValues" dxfId="170" priority="178"/>
  </conditionalFormatting>
  <conditionalFormatting sqref="K4:K35">
    <cfRule type="duplicateValues" dxfId="169" priority="177"/>
    <cfRule type="containsBlanks" dxfId="168" priority="186">
      <formula>LEN(TRIM(K4))=0</formula>
    </cfRule>
  </conditionalFormatting>
  <conditionalFormatting sqref="L16:L25">
    <cfRule type="duplicateValues" dxfId="167" priority="172"/>
    <cfRule type="containsBlanks" dxfId="166" priority="173">
      <formula>LEN(TRIM(L16))=0</formula>
    </cfRule>
  </conditionalFormatting>
  <conditionalFormatting sqref="L16:L25">
    <cfRule type="duplicateValues" dxfId="165" priority="171"/>
  </conditionalFormatting>
  <conditionalFormatting sqref="L26:L35">
    <cfRule type="duplicateValues" dxfId="164" priority="169"/>
    <cfRule type="containsBlanks" dxfId="163" priority="170">
      <formula>LEN(TRIM(L26))=0</formula>
    </cfRule>
  </conditionalFormatting>
  <conditionalFormatting sqref="L26:L35">
    <cfRule type="duplicateValues" dxfId="162" priority="168"/>
  </conditionalFormatting>
  <conditionalFormatting sqref="L4:L35">
    <cfRule type="duplicateValues" dxfId="161" priority="167"/>
    <cfRule type="containsBlanks" dxfId="160" priority="227">
      <formula>LEN(TRIM(L4))=0</formula>
    </cfRule>
  </conditionalFormatting>
  <conditionalFormatting sqref="M16:M25">
    <cfRule type="duplicateValues" dxfId="159" priority="162"/>
    <cfRule type="containsBlanks" dxfId="158" priority="163">
      <formula>LEN(TRIM(M16))=0</formula>
    </cfRule>
  </conditionalFormatting>
  <conditionalFormatting sqref="M16:M25">
    <cfRule type="duplicateValues" dxfId="157" priority="161"/>
  </conditionalFormatting>
  <conditionalFormatting sqref="M26:M35">
    <cfRule type="duplicateValues" dxfId="156" priority="159"/>
    <cfRule type="containsBlanks" dxfId="155" priority="160">
      <formula>LEN(TRIM(M26))=0</formula>
    </cfRule>
  </conditionalFormatting>
  <conditionalFormatting sqref="M26:M35">
    <cfRule type="duplicateValues" dxfId="154" priority="158"/>
  </conditionalFormatting>
  <conditionalFormatting sqref="M4:M35">
    <cfRule type="duplicateValues" dxfId="153" priority="157"/>
    <cfRule type="containsBlanks" dxfId="152" priority="166">
      <formula>LEN(TRIM(M4))=0</formula>
    </cfRule>
  </conditionalFormatting>
  <conditionalFormatting sqref="N4:N15">
    <cfRule type="duplicateValues" dxfId="151" priority="155"/>
    <cfRule type="containsBlanks" dxfId="150" priority="156">
      <formula>LEN(TRIM(N4))=0</formula>
    </cfRule>
  </conditionalFormatting>
  <conditionalFormatting sqref="N4:N15">
    <cfRule type="duplicateValues" dxfId="149" priority="154"/>
  </conditionalFormatting>
  <conditionalFormatting sqref="N16:N25">
    <cfRule type="duplicateValues" dxfId="148" priority="152"/>
    <cfRule type="containsBlanks" dxfId="147" priority="153">
      <formula>LEN(TRIM(N16))=0</formula>
    </cfRule>
  </conditionalFormatting>
  <conditionalFormatting sqref="N16:N25">
    <cfRule type="duplicateValues" dxfId="146" priority="151"/>
  </conditionalFormatting>
  <conditionalFormatting sqref="N26:N35">
    <cfRule type="duplicateValues" dxfId="145" priority="149"/>
    <cfRule type="containsBlanks" dxfId="144" priority="150">
      <formula>LEN(TRIM(N26))=0</formula>
    </cfRule>
  </conditionalFormatting>
  <conditionalFormatting sqref="N26:N35">
    <cfRule type="duplicateValues" dxfId="143" priority="148"/>
  </conditionalFormatting>
  <conditionalFormatting sqref="N4:N35">
    <cfRule type="duplicateValues" dxfId="142" priority="147"/>
  </conditionalFormatting>
  <conditionalFormatting sqref="O4:O15">
    <cfRule type="duplicateValues" dxfId="141" priority="145"/>
    <cfRule type="containsBlanks" dxfId="140" priority="146">
      <formula>LEN(TRIM(O4))=0</formula>
    </cfRule>
  </conditionalFormatting>
  <conditionalFormatting sqref="O4:O15">
    <cfRule type="duplicateValues" dxfId="139" priority="144"/>
  </conditionalFormatting>
  <conditionalFormatting sqref="O16:O25">
    <cfRule type="duplicateValues" dxfId="138" priority="142"/>
    <cfRule type="containsBlanks" dxfId="137" priority="143">
      <formula>LEN(TRIM(O16))=0</formula>
    </cfRule>
  </conditionalFormatting>
  <conditionalFormatting sqref="O16:O25">
    <cfRule type="duplicateValues" dxfId="136" priority="141"/>
  </conditionalFormatting>
  <conditionalFormatting sqref="O26:O35">
    <cfRule type="duplicateValues" dxfId="135" priority="139"/>
    <cfRule type="containsBlanks" dxfId="134" priority="140">
      <formula>LEN(TRIM(O26))=0</formula>
    </cfRule>
  </conditionalFormatting>
  <conditionalFormatting sqref="O26:O35">
    <cfRule type="duplicateValues" dxfId="133" priority="138"/>
  </conditionalFormatting>
  <conditionalFormatting sqref="O4:O35">
    <cfRule type="duplicateValues" dxfId="132" priority="137"/>
  </conditionalFormatting>
  <conditionalFormatting sqref="P4:P15">
    <cfRule type="duplicateValues" dxfId="131" priority="135"/>
    <cfRule type="containsBlanks" dxfId="130" priority="136">
      <formula>LEN(TRIM(P4))=0</formula>
    </cfRule>
  </conditionalFormatting>
  <conditionalFormatting sqref="P4:P15">
    <cfRule type="duplicateValues" dxfId="129" priority="134"/>
  </conditionalFormatting>
  <conditionalFormatting sqref="P16:P25">
    <cfRule type="duplicateValues" dxfId="128" priority="132"/>
    <cfRule type="containsBlanks" dxfId="127" priority="133">
      <formula>LEN(TRIM(P16))=0</formula>
    </cfRule>
  </conditionalFormatting>
  <conditionalFormatting sqref="P16:P25">
    <cfRule type="duplicateValues" dxfId="126" priority="131"/>
  </conditionalFormatting>
  <conditionalFormatting sqref="P26:P35">
    <cfRule type="duplicateValues" dxfId="125" priority="129"/>
    <cfRule type="containsBlanks" dxfId="124" priority="130">
      <formula>LEN(TRIM(P26))=0</formula>
    </cfRule>
  </conditionalFormatting>
  <conditionalFormatting sqref="P26:P35">
    <cfRule type="duplicateValues" dxfId="123" priority="128"/>
  </conditionalFormatting>
  <conditionalFormatting sqref="P4:P35">
    <cfRule type="duplicateValues" dxfId="122" priority="127"/>
  </conditionalFormatting>
  <conditionalFormatting sqref="Q4:Q15">
    <cfRule type="duplicateValues" dxfId="121" priority="125"/>
    <cfRule type="containsBlanks" dxfId="120" priority="126">
      <formula>LEN(TRIM(Q4))=0</formula>
    </cfRule>
  </conditionalFormatting>
  <conditionalFormatting sqref="Q4:Q15">
    <cfRule type="duplicateValues" dxfId="119" priority="124"/>
  </conditionalFormatting>
  <conditionalFormatting sqref="Q16:Q25">
    <cfRule type="duplicateValues" dxfId="118" priority="122"/>
    <cfRule type="containsBlanks" dxfId="117" priority="123">
      <formula>LEN(TRIM(Q16))=0</formula>
    </cfRule>
  </conditionalFormatting>
  <conditionalFormatting sqref="Q16:Q25">
    <cfRule type="duplicateValues" dxfId="116" priority="121"/>
  </conditionalFormatting>
  <conditionalFormatting sqref="Q26:Q35">
    <cfRule type="duplicateValues" dxfId="115" priority="119"/>
    <cfRule type="containsBlanks" dxfId="114" priority="120">
      <formula>LEN(TRIM(Q26))=0</formula>
    </cfRule>
  </conditionalFormatting>
  <conditionalFormatting sqref="Q26:Q35">
    <cfRule type="duplicateValues" dxfId="113" priority="118"/>
  </conditionalFormatting>
  <conditionalFormatting sqref="Q4:Q35">
    <cfRule type="duplicateValues" dxfId="112" priority="117"/>
  </conditionalFormatting>
  <conditionalFormatting sqref="R4:R15">
    <cfRule type="duplicateValues" dxfId="111" priority="115"/>
    <cfRule type="containsBlanks" dxfId="110" priority="116">
      <formula>LEN(TRIM(R4))=0</formula>
    </cfRule>
  </conditionalFormatting>
  <conditionalFormatting sqref="R4:R15">
    <cfRule type="duplicateValues" dxfId="109" priority="114"/>
  </conditionalFormatting>
  <conditionalFormatting sqref="R16:R25">
    <cfRule type="duplicateValues" dxfId="108" priority="112"/>
    <cfRule type="containsBlanks" dxfId="107" priority="113">
      <formula>LEN(TRIM(R16))=0</formula>
    </cfRule>
  </conditionalFormatting>
  <conditionalFormatting sqref="R16:R25">
    <cfRule type="duplicateValues" dxfId="106" priority="111"/>
  </conditionalFormatting>
  <conditionalFormatting sqref="R26:R35">
    <cfRule type="duplicateValues" dxfId="105" priority="109"/>
    <cfRule type="containsBlanks" dxfId="104" priority="110">
      <formula>LEN(TRIM(R26))=0</formula>
    </cfRule>
  </conditionalFormatting>
  <conditionalFormatting sqref="R26:R35">
    <cfRule type="duplicateValues" dxfId="103" priority="108"/>
  </conditionalFormatting>
  <conditionalFormatting sqref="R4:R35">
    <cfRule type="duplicateValues" dxfId="102" priority="107"/>
  </conditionalFormatting>
  <conditionalFormatting sqref="S4:S15">
    <cfRule type="duplicateValues" dxfId="101" priority="105"/>
    <cfRule type="containsBlanks" dxfId="100" priority="106">
      <formula>LEN(TRIM(S4))=0</formula>
    </cfRule>
  </conditionalFormatting>
  <conditionalFormatting sqref="S4:S15">
    <cfRule type="duplicateValues" dxfId="99" priority="104"/>
  </conditionalFormatting>
  <conditionalFormatting sqref="S16:S25">
    <cfRule type="duplicateValues" dxfId="98" priority="102"/>
    <cfRule type="containsBlanks" dxfId="97" priority="103">
      <formula>LEN(TRIM(S16))=0</formula>
    </cfRule>
  </conditionalFormatting>
  <conditionalFormatting sqref="S16:S25">
    <cfRule type="duplicateValues" dxfId="96" priority="101"/>
  </conditionalFormatting>
  <conditionalFormatting sqref="S26:S35">
    <cfRule type="duplicateValues" dxfId="95" priority="99"/>
    <cfRule type="containsBlanks" dxfId="94" priority="100">
      <formula>LEN(TRIM(S26))=0</formula>
    </cfRule>
  </conditionalFormatting>
  <conditionalFormatting sqref="S26:S35">
    <cfRule type="duplicateValues" dxfId="93" priority="98"/>
  </conditionalFormatting>
  <conditionalFormatting sqref="S4:S35">
    <cfRule type="duplicateValues" dxfId="92" priority="97"/>
  </conditionalFormatting>
  <conditionalFormatting sqref="T4:T15">
    <cfRule type="duplicateValues" dxfId="91" priority="95"/>
    <cfRule type="containsBlanks" dxfId="90" priority="96">
      <formula>LEN(TRIM(T4))=0</formula>
    </cfRule>
  </conditionalFormatting>
  <conditionalFormatting sqref="T4:T15">
    <cfRule type="duplicateValues" dxfId="89" priority="94"/>
  </conditionalFormatting>
  <conditionalFormatting sqref="T16:T25">
    <cfRule type="duplicateValues" dxfId="88" priority="92"/>
    <cfRule type="containsBlanks" dxfId="87" priority="93">
      <formula>LEN(TRIM(T16))=0</formula>
    </cfRule>
  </conditionalFormatting>
  <conditionalFormatting sqref="T16:T25">
    <cfRule type="duplicateValues" dxfId="86" priority="91"/>
  </conditionalFormatting>
  <conditionalFormatting sqref="T26:T35">
    <cfRule type="duplicateValues" dxfId="85" priority="89"/>
    <cfRule type="containsBlanks" dxfId="84" priority="90">
      <formula>LEN(TRIM(T26))=0</formula>
    </cfRule>
  </conditionalFormatting>
  <conditionalFormatting sqref="T26:T35">
    <cfRule type="duplicateValues" dxfId="83" priority="88"/>
  </conditionalFormatting>
  <conditionalFormatting sqref="T4:T35">
    <cfRule type="duplicateValues" dxfId="82" priority="87"/>
  </conditionalFormatting>
  <conditionalFormatting sqref="U4:U15">
    <cfRule type="duplicateValues" dxfId="81" priority="85"/>
    <cfRule type="containsBlanks" dxfId="80" priority="86">
      <formula>LEN(TRIM(U4))=0</formula>
    </cfRule>
  </conditionalFormatting>
  <conditionalFormatting sqref="U4:U15">
    <cfRule type="duplicateValues" dxfId="79" priority="84"/>
  </conditionalFormatting>
  <conditionalFormatting sqref="U16:U25">
    <cfRule type="duplicateValues" dxfId="78" priority="82"/>
    <cfRule type="containsBlanks" dxfId="77" priority="83">
      <formula>LEN(TRIM(U16))=0</formula>
    </cfRule>
  </conditionalFormatting>
  <conditionalFormatting sqref="U16:U25">
    <cfRule type="duplicateValues" dxfId="76" priority="81"/>
  </conditionalFormatting>
  <conditionalFormatting sqref="U26:U35">
    <cfRule type="duplicateValues" dxfId="75" priority="79"/>
    <cfRule type="containsBlanks" dxfId="74" priority="80">
      <formula>LEN(TRIM(U26))=0</formula>
    </cfRule>
  </conditionalFormatting>
  <conditionalFormatting sqref="U26:U35">
    <cfRule type="duplicateValues" dxfId="73" priority="78"/>
  </conditionalFormatting>
  <conditionalFormatting sqref="U4:U35">
    <cfRule type="duplicateValues" dxfId="72" priority="77"/>
  </conditionalFormatting>
  <conditionalFormatting sqref="V4:V15">
    <cfRule type="duplicateValues" dxfId="71" priority="75"/>
    <cfRule type="containsBlanks" dxfId="70" priority="76">
      <formula>LEN(TRIM(V4))=0</formula>
    </cfRule>
  </conditionalFormatting>
  <conditionalFormatting sqref="V4:V15">
    <cfRule type="duplicateValues" dxfId="69" priority="74"/>
  </conditionalFormatting>
  <conditionalFormatting sqref="V16:V25">
    <cfRule type="duplicateValues" dxfId="68" priority="72"/>
    <cfRule type="containsBlanks" dxfId="67" priority="73">
      <formula>LEN(TRIM(V16))=0</formula>
    </cfRule>
  </conditionalFormatting>
  <conditionalFormatting sqref="V16:V25">
    <cfRule type="duplicateValues" dxfId="66" priority="71"/>
  </conditionalFormatting>
  <conditionalFormatting sqref="V26:V35">
    <cfRule type="duplicateValues" dxfId="65" priority="69"/>
    <cfRule type="containsBlanks" dxfId="64" priority="70">
      <formula>LEN(TRIM(V26))=0</formula>
    </cfRule>
  </conditionalFormatting>
  <conditionalFormatting sqref="V26:V35">
    <cfRule type="duplicateValues" dxfId="63" priority="68"/>
  </conditionalFormatting>
  <conditionalFormatting sqref="V4:V35">
    <cfRule type="duplicateValues" dxfId="62" priority="67"/>
  </conditionalFormatting>
  <conditionalFormatting sqref="W4:W15">
    <cfRule type="duplicateValues" dxfId="61" priority="65"/>
    <cfRule type="containsBlanks" dxfId="60" priority="66">
      <formula>LEN(TRIM(W4))=0</formula>
    </cfRule>
  </conditionalFormatting>
  <conditionalFormatting sqref="W4:W15">
    <cfRule type="duplicateValues" dxfId="59" priority="64"/>
  </conditionalFormatting>
  <conditionalFormatting sqref="W16:W25">
    <cfRule type="duplicateValues" dxfId="58" priority="62"/>
    <cfRule type="containsBlanks" dxfId="57" priority="63">
      <formula>LEN(TRIM(W16))=0</formula>
    </cfRule>
  </conditionalFormatting>
  <conditionalFormatting sqref="W16:W25">
    <cfRule type="duplicateValues" dxfId="56" priority="61"/>
  </conditionalFormatting>
  <conditionalFormatting sqref="W26:W35">
    <cfRule type="duplicateValues" dxfId="55" priority="59"/>
    <cfRule type="containsBlanks" dxfId="54" priority="60">
      <formula>LEN(TRIM(W26))=0</formula>
    </cfRule>
  </conditionalFormatting>
  <conditionalFormatting sqref="W26:W35">
    <cfRule type="duplicateValues" dxfId="53" priority="58"/>
  </conditionalFormatting>
  <conditionalFormatting sqref="W4:W35">
    <cfRule type="duplicateValues" dxfId="52" priority="57"/>
  </conditionalFormatting>
  <conditionalFormatting sqref="X4:X15">
    <cfRule type="duplicateValues" dxfId="51" priority="55"/>
    <cfRule type="containsBlanks" dxfId="50" priority="56">
      <formula>LEN(TRIM(X4))=0</formula>
    </cfRule>
  </conditionalFormatting>
  <conditionalFormatting sqref="X4:X15">
    <cfRule type="duplicateValues" dxfId="49" priority="54"/>
  </conditionalFormatting>
  <conditionalFormatting sqref="X16:X25">
    <cfRule type="duplicateValues" dxfId="48" priority="52"/>
    <cfRule type="containsBlanks" dxfId="47" priority="53">
      <formula>LEN(TRIM(X16))=0</formula>
    </cfRule>
  </conditionalFormatting>
  <conditionalFormatting sqref="X16:X25">
    <cfRule type="duplicateValues" dxfId="46" priority="51"/>
  </conditionalFormatting>
  <conditionalFormatting sqref="X26:X35">
    <cfRule type="duplicateValues" dxfId="45" priority="49"/>
    <cfRule type="containsBlanks" dxfId="44" priority="50">
      <formula>LEN(TRIM(X26))=0</formula>
    </cfRule>
  </conditionalFormatting>
  <conditionalFormatting sqref="X26:X35">
    <cfRule type="duplicateValues" dxfId="43" priority="48"/>
  </conditionalFormatting>
  <conditionalFormatting sqref="X4:X35">
    <cfRule type="duplicateValues" dxfId="42" priority="47"/>
  </conditionalFormatting>
  <conditionalFormatting sqref="Y4:Y15">
    <cfRule type="duplicateValues" dxfId="41" priority="45"/>
    <cfRule type="containsBlanks" dxfId="40" priority="46">
      <formula>LEN(TRIM(Y4))=0</formula>
    </cfRule>
  </conditionalFormatting>
  <conditionalFormatting sqref="Y4:Y15">
    <cfRule type="duplicateValues" dxfId="39" priority="44"/>
  </conditionalFormatting>
  <conditionalFormatting sqref="Y16:Y25">
    <cfRule type="duplicateValues" dxfId="38" priority="42"/>
    <cfRule type="containsBlanks" dxfId="37" priority="43">
      <formula>LEN(TRIM(Y16))=0</formula>
    </cfRule>
  </conditionalFormatting>
  <conditionalFormatting sqref="Y16:Y25">
    <cfRule type="duplicateValues" dxfId="36" priority="41"/>
  </conditionalFormatting>
  <conditionalFormatting sqref="Y26:Y35">
    <cfRule type="duplicateValues" dxfId="35" priority="39"/>
    <cfRule type="containsBlanks" dxfId="34" priority="40">
      <formula>LEN(TRIM(Y26))=0</formula>
    </cfRule>
  </conditionalFormatting>
  <conditionalFormatting sqref="Y26:Y35">
    <cfRule type="duplicateValues" dxfId="33" priority="38"/>
  </conditionalFormatting>
  <conditionalFormatting sqref="Y4:Y35">
    <cfRule type="duplicateValues" dxfId="32" priority="37"/>
  </conditionalFormatting>
  <conditionalFormatting sqref="Z4:AD15">
    <cfRule type="duplicateValues" dxfId="31" priority="35"/>
    <cfRule type="containsBlanks" dxfId="30" priority="36">
      <formula>LEN(TRIM(Z4))=0</formula>
    </cfRule>
  </conditionalFormatting>
  <conditionalFormatting sqref="Z4:AD15">
    <cfRule type="duplicateValues" dxfId="29" priority="34"/>
  </conditionalFormatting>
  <conditionalFormatting sqref="Z16:AD25">
    <cfRule type="duplicateValues" dxfId="28" priority="32"/>
    <cfRule type="containsBlanks" dxfId="27" priority="33">
      <formula>LEN(TRIM(Z16))=0</formula>
    </cfRule>
  </conditionalFormatting>
  <conditionalFormatting sqref="Z16:AD25">
    <cfRule type="duplicateValues" dxfId="26" priority="31"/>
  </conditionalFormatting>
  <conditionalFormatting sqref="Z26:AD35">
    <cfRule type="duplicateValues" dxfId="25" priority="29"/>
    <cfRule type="containsBlanks" dxfId="24" priority="30">
      <formula>LEN(TRIM(Z26))=0</formula>
    </cfRule>
  </conditionalFormatting>
  <conditionalFormatting sqref="Z26:AD35">
    <cfRule type="duplicateValues" dxfId="23" priority="28"/>
  </conditionalFormatting>
  <conditionalFormatting sqref="Z4:AD35">
    <cfRule type="duplicateValues" dxfId="22" priority="27"/>
  </conditionalFormatting>
  <conditionalFormatting sqref="AE4:CZ15">
    <cfRule type="duplicateValues" dxfId="21" priority="25"/>
    <cfRule type="containsBlanks" dxfId="20" priority="26">
      <formula>LEN(TRIM(AE4))=0</formula>
    </cfRule>
  </conditionalFormatting>
  <conditionalFormatting sqref="AE4:CZ15">
    <cfRule type="duplicateValues" dxfId="19" priority="24"/>
  </conditionalFormatting>
  <conditionalFormatting sqref="AE16:CZ25">
    <cfRule type="duplicateValues" dxfId="18" priority="22"/>
    <cfRule type="containsBlanks" dxfId="17" priority="23">
      <formula>LEN(TRIM(AE16))=0</formula>
    </cfRule>
  </conditionalFormatting>
  <conditionalFormatting sqref="AE16:CZ25">
    <cfRule type="duplicateValues" dxfId="16" priority="21"/>
  </conditionalFormatting>
  <conditionalFormatting sqref="AE26:CZ35">
    <cfRule type="duplicateValues" dxfId="15" priority="19"/>
    <cfRule type="containsBlanks" dxfId="14" priority="20">
      <formula>LEN(TRIM(AE26))=0</formula>
    </cfRule>
  </conditionalFormatting>
  <conditionalFormatting sqref="AE26:CZ35">
    <cfRule type="duplicateValues" dxfId="13" priority="18"/>
  </conditionalFormatting>
  <conditionalFormatting sqref="AE4:CZ35">
    <cfRule type="duplicateValues" dxfId="12" priority="17"/>
  </conditionalFormatting>
  <conditionalFormatting sqref="H12">
    <cfRule type="duplicateValues" dxfId="11" priority="15"/>
    <cfRule type="containsBlanks" dxfId="10" priority="16">
      <formula>LEN(TRIM(H12))=0</formula>
    </cfRule>
  </conditionalFormatting>
  <conditionalFormatting sqref="H12">
    <cfRule type="duplicateValues" dxfId="9" priority="14"/>
  </conditionalFormatting>
  <conditionalFormatting sqref="H13">
    <cfRule type="duplicateValues" dxfId="8" priority="11"/>
    <cfRule type="containsBlanks" dxfId="7" priority="12">
      <formula>LEN(TRIM(H13))=0</formula>
    </cfRule>
  </conditionalFormatting>
  <conditionalFormatting sqref="H13">
    <cfRule type="duplicateValues" dxfId="6" priority="10"/>
  </conditionalFormatting>
  <conditionalFormatting sqref="H16:H25">
    <cfRule type="duplicateValues" dxfId="5" priority="7"/>
    <cfRule type="containsBlanks" dxfId="4" priority="8">
      <formula>LEN(TRIM(H16))=0</formula>
    </cfRule>
  </conditionalFormatting>
  <conditionalFormatting sqref="H16:H25">
    <cfRule type="duplicateValues" dxfId="3" priority="6"/>
  </conditionalFormatting>
  <conditionalFormatting sqref="H26:H34">
    <cfRule type="duplicateValues" dxfId="2" priority="3"/>
    <cfRule type="containsBlanks" dxfId="1" priority="4">
      <formula>LEN(TRIM(H26))=0</formula>
    </cfRule>
  </conditionalFormatting>
  <conditionalFormatting sqref="H26:H34">
    <cfRule type="duplicateValues" dxfId="0" priority="2"/>
  </conditionalFormatting>
  <dataValidations count="2">
    <dataValidation type="list" errorStyle="information" allowBlank="1" showErrorMessage="1" errorTitle="Attention" error="Le personnel saisi ne figure pas dans la liste prédéfinie" sqref="H4:CZ35">
      <formula1>Dispo</formula1>
    </dataValidation>
    <dataValidation type="list" errorStyle="information" allowBlank="1" showErrorMessage="1" errorTitle="Attention" error="Le personnel saisi ne figure pas dans la liste prédéfinie" sqref="G4:G35">
      <formula1>$B$4:$B$31</formula1>
    </dataValidation>
  </dataValidations>
  <printOptions horizontalCentered="1" verticalCentered="1"/>
  <pageMargins left="0.23622047244094491" right="0.23622047244094491" top="0.35433070866141736" bottom="0.11811023622047245" header="0.19685039370078741" footer="0"/>
  <pageSetup paperSize="9" scale="60" orientation="landscape" horizontalDpi="0" verticalDpi="0" r:id="rId1"/>
  <headerFooter>
    <oddHeader>&amp;L&amp;"-,Gras"&amp;20Planning saison 2014 - 2015
&amp;UService des Remontées Mécaniques&amp;R&amp;G</oddHeader>
    <oddFooter>&amp;R&amp;12Maj : &amp;D - &amp;T</oddFooter>
  </headerFooter>
  <colBreaks count="14" manualBreakCount="14">
    <brk id="6" min="1" max="33" man="1"/>
    <brk id="13" min="1" max="33" man="1"/>
    <brk id="20" min="1" max="33" man="1"/>
    <brk id="27" min="1" max="33" man="1"/>
    <brk id="34" min="1" max="33" man="1"/>
    <brk id="41" min="1" max="33" man="1"/>
    <brk id="48" min="1" max="33" man="1"/>
    <brk id="55" min="1" max="33" man="1"/>
    <brk id="62" min="1" max="33" man="1"/>
    <brk id="69" min="1" max="33" man="1"/>
    <brk id="76" min="1" max="33" man="1"/>
    <brk id="83" min="1" max="33" man="1"/>
    <brk id="90" min="1" max="33" man="1"/>
    <brk id="97" min="1" max="33" man="1"/>
  </colBreaks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29"/>
  <sheetViews>
    <sheetView workbookViewId="0">
      <selection activeCell="A3" sqref="A3"/>
    </sheetView>
  </sheetViews>
  <sheetFormatPr baseColWidth="10" defaultColWidth="11.42578125" defaultRowHeight="15"/>
  <cols>
    <col min="1" max="1" width="28.42578125" customWidth="1"/>
    <col min="2" max="2" width="21.28515625" style="1" bestFit="1" customWidth="1"/>
    <col min="3" max="3" width="21.5703125" style="1" bestFit="1" customWidth="1"/>
    <col min="4" max="4" width="16.7109375" bestFit="1" customWidth="1"/>
  </cols>
  <sheetData>
    <row r="1" spans="1:4" s="2" customFormat="1" ht="24.95" customHeight="1">
      <c r="A1" s="72" t="s">
        <v>112</v>
      </c>
      <c r="B1" s="123">
        <f>Planning!E1</f>
        <v>98</v>
      </c>
      <c r="C1" s="123"/>
    </row>
    <row r="2" spans="1:4" ht="24.95" customHeight="1">
      <c r="A2" s="27" t="s">
        <v>106</v>
      </c>
      <c r="B2" s="11" t="s">
        <v>135</v>
      </c>
      <c r="C2" s="11" t="s">
        <v>111</v>
      </c>
      <c r="D2" s="11" t="s">
        <v>113</v>
      </c>
    </row>
    <row r="3" spans="1:4" ht="24.95" customHeight="1">
      <c r="A3" s="8" t="str">
        <f>Planning!A4</f>
        <v>Didier Bourillon</v>
      </c>
      <c r="B3" s="24">
        <f>COUNTIF(Planning!G4:CZ25,"Didier Bourillon")</f>
        <v>4</v>
      </c>
      <c r="C3" s="10">
        <f>COUNTIF(Planning!G26:CZ35,"Didier Bourillon")</f>
        <v>1</v>
      </c>
      <c r="D3" s="3"/>
    </row>
    <row r="4" spans="1:4" ht="24.95" customHeight="1">
      <c r="A4" s="12" t="str">
        <f>Planning!A5</f>
        <v>Emmanuel Amoros</v>
      </c>
      <c r="B4" s="25">
        <f>COUNTIF(Planning!G4:CZ25,"Emmanuel Amoros")</f>
        <v>4</v>
      </c>
      <c r="C4" s="13">
        <f>COUNTIF(Planning!G26:CZ35,"Emmanuel Amoros")</f>
        <v>2</v>
      </c>
      <c r="D4" s="14"/>
    </row>
    <row r="5" spans="1:4" ht="24.95" customHeight="1">
      <c r="A5" s="8" t="str">
        <f>Planning!A6</f>
        <v>Fabien Aillaud</v>
      </c>
      <c r="B5" s="26">
        <f>COUNTIF(Planning!G4:CZ25,"Fabien Aillaud")</f>
        <v>3</v>
      </c>
      <c r="C5" s="10">
        <f>COUNTIF(Planning!G26:CZ35,"Fabien Aillaud")</f>
        <v>2</v>
      </c>
      <c r="D5" s="3"/>
    </row>
    <row r="6" spans="1:4" ht="24.95" customHeight="1">
      <c r="A6" s="12" t="str">
        <f>Planning!A7</f>
        <v>Flavien Amoros</v>
      </c>
      <c r="B6" s="25">
        <f>COUNTIF(Planning!G4:CZ25,"Flavien Amoros")</f>
        <v>5</v>
      </c>
      <c r="C6" s="13">
        <f>COUNTIF(Planning!G26:CZ35,"Flavien Amoros")</f>
        <v>2</v>
      </c>
      <c r="D6" s="14"/>
    </row>
    <row r="7" spans="1:4" ht="24.95" customHeight="1">
      <c r="A7" s="8" t="str">
        <f>Planning!A8</f>
        <v>J. François Marchetti</v>
      </c>
      <c r="B7" s="26">
        <f>COUNTIF(Planning!G4:CZ25,"J. François Marchetti")</f>
        <v>4</v>
      </c>
      <c r="C7" s="10">
        <f>COUNTIF(Planning!G26:CZ35,"J. François Marchetti")</f>
        <v>1</v>
      </c>
      <c r="D7" s="3"/>
    </row>
    <row r="8" spans="1:4" ht="24.95" customHeight="1">
      <c r="A8" s="12" t="str">
        <f>Planning!A9</f>
        <v>J. Philippe Chatelard-Toinet</v>
      </c>
      <c r="B8" s="25">
        <f>COUNTIF(Planning!G4:CZ25,"J. Philippe Chatelard-Toinet")</f>
        <v>4</v>
      </c>
      <c r="C8" s="13">
        <f>COUNTIF(Planning!G26:CZ35,"J. Philippe Chatelard-Toinet")</f>
        <v>1</v>
      </c>
      <c r="D8" s="14"/>
    </row>
    <row r="9" spans="1:4" ht="24.95" customHeight="1">
      <c r="A9" s="8" t="str">
        <f>Planning!A10</f>
        <v>Joseph Usson</v>
      </c>
      <c r="B9" s="26">
        <f>COUNTIF(Planning!G4:CZ25,"Joseph Usson")</f>
        <v>5</v>
      </c>
      <c r="C9" s="10">
        <f>COUNTIF(Planning!G26:CZ35,"Joseph Usson")</f>
        <v>1</v>
      </c>
      <c r="D9" s="3"/>
    </row>
    <row r="10" spans="1:4" ht="24.95" customHeight="1">
      <c r="A10" s="12" t="str">
        <f>Planning!A11</f>
        <v>Kévin Marchetti</v>
      </c>
      <c r="B10" s="25">
        <f>COUNTIF(Planning!G4:CZ25,"Kévin Marchetti")</f>
        <v>3</v>
      </c>
      <c r="C10" s="13">
        <f>COUNTIF(Planning!G26:CZ35,"Kévin Marchetti")</f>
        <v>2</v>
      </c>
      <c r="D10" s="14"/>
    </row>
    <row r="11" spans="1:4" ht="24.95" customHeight="1">
      <c r="A11" s="8" t="str">
        <f>Planning!A12</f>
        <v>Laura Charlier</v>
      </c>
      <c r="B11" s="26">
        <f>COUNTIF(Planning!G4:CZ25,"Laura Charlier")</f>
        <v>3</v>
      </c>
      <c r="C11" s="10">
        <f>COUNTIF(Planning!G26:CZ35,"Laura Charlier")</f>
        <v>2</v>
      </c>
      <c r="D11" s="3"/>
    </row>
    <row r="12" spans="1:4" ht="24.95" customHeight="1">
      <c r="A12" s="12" t="str">
        <f>Planning!A14</f>
        <v>Lionel Lebre</v>
      </c>
      <c r="B12" s="25">
        <f>COUNTIF(Planning!G4:CZ25,"Lionel Lebre")</f>
        <v>4</v>
      </c>
      <c r="C12" s="13">
        <f>COUNTIF(Planning!G26:CZ35,"Lionel Lebre")</f>
        <v>1</v>
      </c>
      <c r="D12" s="14"/>
    </row>
    <row r="13" spans="1:4" ht="24.95" customHeight="1">
      <c r="A13" s="8" t="str">
        <f>Planning!A15</f>
        <v>Maxime Leclerq</v>
      </c>
      <c r="B13" s="26">
        <f>COUNTIF(Planning!G4:CZ25,"Maxime Leclerq")</f>
        <v>3</v>
      </c>
      <c r="C13" s="10">
        <f>COUNTIF(Planning!G26:CZ35,"Maxime Leclerq")</f>
        <v>1</v>
      </c>
      <c r="D13" s="3"/>
    </row>
    <row r="14" spans="1:4" ht="24.95" customHeight="1">
      <c r="A14" s="12" t="str">
        <f>Planning!A16</f>
        <v>Michel Aubert</v>
      </c>
      <c r="B14" s="25">
        <f>COUNTIF(Planning!G4:CZ25,"Michel Aubert")</f>
        <v>3</v>
      </c>
      <c r="C14" s="13">
        <f>COUNTIF(Planning!G26:CZ35,"Michel Aubert")</f>
        <v>2</v>
      </c>
      <c r="D14" s="14"/>
    </row>
    <row r="15" spans="1:4" ht="24.95" customHeight="1">
      <c r="A15" s="8" t="str">
        <f>Planning!A17</f>
        <v>Michel Hiltenbrand</v>
      </c>
      <c r="B15" s="26">
        <f>COUNTIF(Planning!G4:CZ25,"Michel Hiltenbrand")</f>
        <v>3</v>
      </c>
      <c r="C15" s="15">
        <f>COUNTIF(Planning!G26:CZ35,"Michel Hiltenbrand")</f>
        <v>2</v>
      </c>
      <c r="D15" s="4"/>
    </row>
    <row r="16" spans="1:4" ht="24.95" customHeight="1">
      <c r="A16" s="12" t="str">
        <f>Planning!A18</f>
        <v>Monique Vicédo</v>
      </c>
      <c r="B16" s="25">
        <f>COUNTIF(Planning!G4:CZ25,"Monique Vicédo")</f>
        <v>4</v>
      </c>
      <c r="C16" s="13">
        <f>COUNTIF(Planning!G26:CZ35,"Monique Vicédo")</f>
        <v>1</v>
      </c>
      <c r="D16" s="14"/>
    </row>
    <row r="17" spans="1:4" ht="24.95" customHeight="1">
      <c r="A17" s="8" t="str">
        <f>Planning!A19</f>
        <v>Nicolas Werry</v>
      </c>
      <c r="B17" s="26">
        <f>COUNTIF(Planning!G4:CZ25,"Nicolas Werry")</f>
        <v>4</v>
      </c>
      <c r="C17" s="10">
        <f>COUNTIF(Planning!G26:CZ35,"Nicolas Werry")</f>
        <v>1</v>
      </c>
      <c r="D17" s="3"/>
    </row>
    <row r="18" spans="1:4" ht="24.95" customHeight="1">
      <c r="A18" s="12" t="str">
        <f>Planning!A20</f>
        <v>Patricia Gras</v>
      </c>
      <c r="B18" s="25">
        <f>COUNTIF(Planning!G4:CZ25,"Patricia Gras")</f>
        <v>3</v>
      </c>
      <c r="C18" s="13">
        <f>COUNTIF(Planning!G26:CZ35,"Patricia Gras")</f>
        <v>2</v>
      </c>
      <c r="D18" s="14"/>
    </row>
    <row r="19" spans="1:4" ht="24.95" customHeight="1">
      <c r="A19" s="8" t="str">
        <f>Planning!A21</f>
        <v>Pascal Amiot</v>
      </c>
      <c r="B19" s="26">
        <f>COUNTIF(Planning!G4:CZ25,"Pascal Amiot")</f>
        <v>4</v>
      </c>
      <c r="C19" s="10">
        <f>COUNTIF(Planning!G26:CZ35,"Pascal Amiot")</f>
        <v>1</v>
      </c>
      <c r="D19" s="3"/>
    </row>
    <row r="20" spans="1:4" ht="24.95" customHeight="1">
      <c r="A20" s="12" t="str">
        <f>Planning!A22</f>
        <v>Patrick Magal</v>
      </c>
      <c r="B20" s="25">
        <f>COUNTIF(Planning!G4:CZ25,"Patrick Magal")</f>
        <v>3</v>
      </c>
      <c r="C20" s="13">
        <f>COUNTIF(Planning!G26:CZ35,"Patrick Magal")</f>
        <v>2</v>
      </c>
      <c r="D20" s="14"/>
    </row>
    <row r="21" spans="1:4" ht="24.95" customHeight="1">
      <c r="A21" s="8" t="str">
        <f>Planning!A23</f>
        <v>Paul Guillemy</v>
      </c>
      <c r="B21" s="26">
        <f>COUNTIF(Planning!G4:CZ25,"Paul Guillemy")</f>
        <v>3</v>
      </c>
      <c r="C21" s="10">
        <f>COUNTIF(Planning!G26:CZ35,"Paul Guillemy")</f>
        <v>2</v>
      </c>
      <c r="D21" s="3"/>
    </row>
    <row r="22" spans="1:4" ht="24.95" customHeight="1">
      <c r="A22" s="12" t="str">
        <f>Planning!A24</f>
        <v>Philippe Deschaux</v>
      </c>
      <c r="B22" s="25">
        <f>COUNTIF(Planning!G4:CZ25,"Philippe Deschaux")</f>
        <v>3</v>
      </c>
      <c r="C22" s="13">
        <f>COUNTIF(Planning!G26:CZ35,"Philippe Deschaux")</f>
        <v>2</v>
      </c>
      <c r="D22" s="14"/>
    </row>
    <row r="23" spans="1:4" ht="24.95" customHeight="1">
      <c r="A23" s="8" t="str">
        <f>Planning!A25</f>
        <v>Philippe Leclerq</v>
      </c>
      <c r="B23" s="26">
        <f>COUNTIF(Planning!G4:CZ25,"Philippe Leclerq")</f>
        <v>5</v>
      </c>
      <c r="C23" s="10">
        <f>COUNTIF(Planning!G26:CZ35,"Philippe Leclerq")</f>
        <v>1</v>
      </c>
      <c r="D23" s="3"/>
    </row>
    <row r="24" spans="1:4" ht="24.95" customHeight="1">
      <c r="A24" s="12" t="str">
        <f>Planning!A26</f>
        <v>Rémi Renaudat</v>
      </c>
      <c r="B24" s="25">
        <f>COUNTIF(Planning!G4:CZ25,"Rémi Renaudat")</f>
        <v>4</v>
      </c>
      <c r="C24" s="13">
        <f>COUNTIF(Planning!G26:CZ35,"Rémi Renaudat")</f>
        <v>2</v>
      </c>
      <c r="D24" s="14"/>
    </row>
    <row r="25" spans="1:4" ht="24.95" customHeight="1">
      <c r="A25" s="8" t="str">
        <f>Planning!A27</f>
        <v>Robert Chalandon</v>
      </c>
      <c r="B25" s="26">
        <f>COUNTIF(Planning!G4:CZ25,"Robert Chalandon")</f>
        <v>4</v>
      </c>
      <c r="C25" s="10">
        <f>COUNTIF(Planning!G26:CZ35,"Robert Chalandon")</f>
        <v>1</v>
      </c>
      <c r="D25" s="3"/>
    </row>
    <row r="26" spans="1:4" ht="24.95" customHeight="1">
      <c r="A26" s="12" t="str">
        <f>Planning!A28</f>
        <v>Stephen Albouy</v>
      </c>
      <c r="B26" s="25">
        <f>COUNTIF(Planning!G4:CZ25,"Stephen Albouy")</f>
        <v>4</v>
      </c>
      <c r="C26" s="13">
        <f>COUNTIF(Planning!G26:CZ35,"Stephen Albouy")</f>
        <v>2</v>
      </c>
      <c r="D26" s="14"/>
    </row>
    <row r="27" spans="1:4" ht="24.95" customHeight="1">
      <c r="A27" s="3">
        <f>Planning!A29</f>
        <v>0</v>
      </c>
      <c r="B27" s="26"/>
      <c r="C27" s="10"/>
      <c r="D27" s="3"/>
    </row>
    <row r="28" spans="1:4" ht="24.95" customHeight="1">
      <c r="A28" s="14">
        <f>Planning!A30</f>
        <v>0</v>
      </c>
      <c r="B28" s="25"/>
      <c r="C28" s="13"/>
      <c r="D28" s="14"/>
    </row>
    <row r="29" spans="1:4" ht="24.95" customHeight="1">
      <c r="A29" s="3">
        <f>Planning!A31</f>
        <v>0</v>
      </c>
      <c r="B29" s="26"/>
      <c r="C29" s="10"/>
      <c r="D29" s="3"/>
    </row>
  </sheetData>
  <mergeCells count="1">
    <mergeCell ref="B1:C1"/>
  </mergeCells>
  <phoneticPr fontId="0" type="noConversion"/>
  <conditionalFormatting sqref="B3:B29">
    <cfRule type="top10" dxfId="216" priority="3" bottom="1" rank="10"/>
    <cfRule type="top10" dxfId="215" priority="4" rank="10"/>
  </conditionalFormatting>
  <conditionalFormatting sqref="C3:C26">
    <cfRule type="top10" dxfId="214" priority="1" bottom="1" rank="10"/>
    <cfRule type="top10" dxfId="213" priority="2" rank="10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26"/>
  <sheetViews>
    <sheetView workbookViewId="0"/>
  </sheetViews>
  <sheetFormatPr baseColWidth="10" defaultColWidth="9.140625" defaultRowHeight="15.75"/>
  <cols>
    <col min="1" max="1" width="29.42578125" style="83" bestFit="1" customWidth="1"/>
    <col min="2" max="2" width="9.140625" style="83"/>
    <col min="3" max="3" width="27" style="82" bestFit="1" customWidth="1"/>
    <col min="4" max="4" width="7" style="87" bestFit="1" customWidth="1"/>
    <col min="5" max="5" width="7.5703125" style="82" customWidth="1"/>
    <col min="6" max="16384" width="9.140625" style="82"/>
  </cols>
  <sheetData>
    <row r="1" spans="1:5">
      <c r="A1" s="84" t="s">
        <v>106</v>
      </c>
      <c r="B1" s="84" t="s">
        <v>143</v>
      </c>
      <c r="C1" s="84" t="s">
        <v>144</v>
      </c>
      <c r="D1" s="84" t="s">
        <v>145</v>
      </c>
      <c r="E1" s="84" t="s">
        <v>146</v>
      </c>
    </row>
    <row r="2" spans="1:5">
      <c r="A2" s="85" t="s">
        <v>92</v>
      </c>
      <c r="B2" s="86" t="e">
        <f ca="1">IF(COUNTIF(INDIRECT("Planning!"&amp;$E$2&amp;"4:"&amp;$E$2&amp;"35"),A2)&gt;=1,"",ROW())</f>
        <v>#VALUE!</v>
      </c>
      <c r="C2" s="85" t="str">
        <f ca="1">IF(ROW(A2)-ROW(A$2)+1&gt;COUNT(B$2:B$26),"",INDEX(A:A,SMALL(B$2:B$26,1+ROW(A2)-ROW(A$2))))</f>
        <v/>
      </c>
      <c r="D2" s="85" t="s">
        <v>147</v>
      </c>
      <c r="E2" s="86" t="e">
        <f>SUBSTITUTE(ADDRESS(1,RIGHT(D2,LEN(D2)-FIND("C",D2,1)),4),"1","")</f>
        <v>#VALUE!</v>
      </c>
    </row>
    <row r="3" spans="1:5">
      <c r="A3" s="85" t="s">
        <v>99</v>
      </c>
      <c r="B3" s="86" t="e">
        <f t="shared" ref="B3:B26" ca="1" si="0">IF(COUNTIF(INDIRECT("Planning!"&amp;$E$2&amp;"4:"&amp;$E$2&amp;"35"),A3)&gt;=1,"",ROW())</f>
        <v>#VALUE!</v>
      </c>
      <c r="C3" s="85" t="str">
        <f t="shared" ref="C3:C26" ca="1" si="1">IF(ROW(A3)-ROW(A$2)+1&gt;COUNT(B$2:B$26),"",INDEX(A:A,SMALL(B$2:B$26,1+ROW(A3)-ROW(A$2))))</f>
        <v/>
      </c>
    </row>
    <row r="4" spans="1:5">
      <c r="A4" s="85" t="s">
        <v>102</v>
      </c>
      <c r="B4" s="86" t="e">
        <f t="shared" ca="1" si="0"/>
        <v>#VALUE!</v>
      </c>
      <c r="C4" s="85" t="str">
        <f t="shared" ca="1" si="1"/>
        <v/>
      </c>
    </row>
    <row r="5" spans="1:5">
      <c r="A5" s="85" t="s">
        <v>104</v>
      </c>
      <c r="B5" s="86" t="e">
        <f t="shared" ca="1" si="0"/>
        <v>#VALUE!</v>
      </c>
      <c r="C5" s="85" t="str">
        <f t="shared" ca="1" si="1"/>
        <v/>
      </c>
    </row>
    <row r="6" spans="1:5">
      <c r="A6" s="85" t="s">
        <v>139</v>
      </c>
      <c r="B6" s="86" t="e">
        <f t="shared" ca="1" si="0"/>
        <v>#VALUE!</v>
      </c>
      <c r="C6" s="85" t="str">
        <f t="shared" ca="1" si="1"/>
        <v/>
      </c>
    </row>
    <row r="7" spans="1:5">
      <c r="A7" s="85" t="s">
        <v>140</v>
      </c>
      <c r="B7" s="86" t="e">
        <f t="shared" ca="1" si="0"/>
        <v>#VALUE!</v>
      </c>
      <c r="C7" s="85" t="str">
        <f t="shared" ca="1" si="1"/>
        <v/>
      </c>
    </row>
    <row r="8" spans="1:5">
      <c r="A8" s="85" t="s">
        <v>119</v>
      </c>
      <c r="B8" s="86" t="e">
        <f t="shared" ca="1" si="0"/>
        <v>#VALUE!</v>
      </c>
      <c r="C8" s="85" t="str">
        <f t="shared" ca="1" si="1"/>
        <v/>
      </c>
    </row>
    <row r="9" spans="1:5">
      <c r="A9" s="85" t="s">
        <v>96</v>
      </c>
      <c r="B9" s="86" t="e">
        <f t="shared" ca="1" si="0"/>
        <v>#VALUE!</v>
      </c>
      <c r="C9" s="85" t="str">
        <f t="shared" ca="1" si="1"/>
        <v/>
      </c>
    </row>
    <row r="10" spans="1:5">
      <c r="A10" s="85" t="s">
        <v>105</v>
      </c>
      <c r="B10" s="86" t="e">
        <f t="shared" ca="1" si="0"/>
        <v>#VALUE!</v>
      </c>
      <c r="C10" s="85" t="str">
        <f t="shared" ca="1" si="1"/>
        <v/>
      </c>
    </row>
    <row r="11" spans="1:5">
      <c r="A11" s="85" t="s">
        <v>98</v>
      </c>
      <c r="B11" s="86" t="e">
        <f t="shared" ca="1" si="0"/>
        <v>#VALUE!</v>
      </c>
      <c r="C11" s="85" t="str">
        <f t="shared" ca="1" si="1"/>
        <v/>
      </c>
    </row>
    <row r="12" spans="1:5">
      <c r="A12" s="85" t="s">
        <v>117</v>
      </c>
      <c r="B12" s="86" t="e">
        <f t="shared" ca="1" si="0"/>
        <v>#VALUE!</v>
      </c>
      <c r="C12" s="85" t="str">
        <f t="shared" ca="1" si="1"/>
        <v/>
      </c>
    </row>
    <row r="13" spans="1:5">
      <c r="A13" s="85" t="s">
        <v>110</v>
      </c>
      <c r="B13" s="86" t="e">
        <f t="shared" ca="1" si="0"/>
        <v>#VALUE!</v>
      </c>
      <c r="C13" s="85" t="str">
        <f t="shared" ca="1" si="1"/>
        <v/>
      </c>
    </row>
    <row r="14" spans="1:5">
      <c r="A14" s="85" t="s">
        <v>101</v>
      </c>
      <c r="B14" s="86" t="e">
        <f t="shared" ca="1" si="0"/>
        <v>#VALUE!</v>
      </c>
      <c r="C14" s="85" t="str">
        <f t="shared" ca="1" si="1"/>
        <v/>
      </c>
    </row>
    <row r="15" spans="1:5">
      <c r="A15" s="85" t="s">
        <v>118</v>
      </c>
      <c r="B15" s="86" t="e">
        <f t="shared" ca="1" si="0"/>
        <v>#VALUE!</v>
      </c>
      <c r="C15" s="85" t="str">
        <f t="shared" ca="1" si="1"/>
        <v/>
      </c>
    </row>
    <row r="16" spans="1:5">
      <c r="A16" s="85" t="s">
        <v>114</v>
      </c>
      <c r="B16" s="86" t="e">
        <f t="shared" ca="1" si="0"/>
        <v>#VALUE!</v>
      </c>
      <c r="C16" s="85" t="str">
        <f t="shared" ca="1" si="1"/>
        <v/>
      </c>
    </row>
    <row r="17" spans="1:3">
      <c r="A17" s="85" t="s">
        <v>95</v>
      </c>
      <c r="B17" s="86" t="e">
        <f t="shared" ca="1" si="0"/>
        <v>#VALUE!</v>
      </c>
      <c r="C17" s="85" t="str">
        <f t="shared" ca="1" si="1"/>
        <v/>
      </c>
    </row>
    <row r="18" spans="1:3">
      <c r="A18" s="85" t="s">
        <v>142</v>
      </c>
      <c r="B18" s="86" t="e">
        <f t="shared" ca="1" si="0"/>
        <v>#VALUE!</v>
      </c>
      <c r="C18" s="85" t="str">
        <f t="shared" ca="1" si="1"/>
        <v/>
      </c>
    </row>
    <row r="19" spans="1:3">
      <c r="A19" s="85" t="s">
        <v>103</v>
      </c>
      <c r="B19" s="86" t="e">
        <f t="shared" ca="1" si="0"/>
        <v>#VALUE!</v>
      </c>
      <c r="C19" s="85" t="str">
        <f t="shared" ca="1" si="1"/>
        <v/>
      </c>
    </row>
    <row r="20" spans="1:3">
      <c r="A20" s="85" t="s">
        <v>100</v>
      </c>
      <c r="B20" s="86" t="e">
        <f t="shared" ca="1" si="0"/>
        <v>#VALUE!</v>
      </c>
      <c r="C20" s="85" t="str">
        <f t="shared" ca="1" si="1"/>
        <v/>
      </c>
    </row>
    <row r="21" spans="1:3">
      <c r="A21" s="85" t="s">
        <v>109</v>
      </c>
      <c r="B21" s="86" t="e">
        <f t="shared" ca="1" si="0"/>
        <v>#VALUE!</v>
      </c>
      <c r="C21" s="85" t="str">
        <f t="shared" ca="1" si="1"/>
        <v/>
      </c>
    </row>
    <row r="22" spans="1:3">
      <c r="A22" s="85" t="s">
        <v>108</v>
      </c>
      <c r="B22" s="86" t="e">
        <f t="shared" ca="1" si="0"/>
        <v>#VALUE!</v>
      </c>
      <c r="C22" s="85" t="str">
        <f t="shared" ca="1" si="1"/>
        <v/>
      </c>
    </row>
    <row r="23" spans="1:3">
      <c r="A23" s="85" t="s">
        <v>93</v>
      </c>
      <c r="B23" s="86" t="e">
        <f t="shared" ca="1" si="0"/>
        <v>#VALUE!</v>
      </c>
      <c r="C23" s="85" t="str">
        <f t="shared" ca="1" si="1"/>
        <v/>
      </c>
    </row>
    <row r="24" spans="1:3">
      <c r="A24" s="85" t="s">
        <v>94</v>
      </c>
      <c r="B24" s="86" t="e">
        <f t="shared" ca="1" si="0"/>
        <v>#VALUE!</v>
      </c>
      <c r="C24" s="85" t="str">
        <f t="shared" ca="1" si="1"/>
        <v/>
      </c>
    </row>
    <row r="25" spans="1:3">
      <c r="A25" s="85" t="s">
        <v>97</v>
      </c>
      <c r="B25" s="86" t="e">
        <f t="shared" ca="1" si="0"/>
        <v>#VALUE!</v>
      </c>
      <c r="C25" s="85" t="str">
        <f t="shared" ca="1" si="1"/>
        <v/>
      </c>
    </row>
    <row r="26" spans="1:3">
      <c r="A26" s="85" t="s">
        <v>107</v>
      </c>
      <c r="B26" s="86" t="e">
        <f t="shared" ca="1" si="0"/>
        <v>#VALUE!</v>
      </c>
      <c r="C26" s="85" t="str">
        <f t="shared" ca="1" si="1"/>
        <v/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Planning</vt:lpstr>
      <vt:lpstr>Jours Travaillés</vt:lpstr>
      <vt:lpstr>Affectation</vt:lpstr>
      <vt:lpstr>Planning!Impression_des_titres</vt:lpstr>
      <vt:lpstr>ListeNoms</vt:lpstr>
      <vt:lpstr>Planning!Zone_d_impression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VALERY</dc:creator>
  <cp:lastModifiedBy>Windows User</cp:lastModifiedBy>
  <cp:lastPrinted>2014-11-14T09:03:42Z</cp:lastPrinted>
  <dcterms:created xsi:type="dcterms:W3CDTF">2014-10-08T13:58:11Z</dcterms:created>
  <dcterms:modified xsi:type="dcterms:W3CDTF">2014-11-24T17:17:35Z</dcterms:modified>
</cp:coreProperties>
</file>