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codeName="ThisWorkbook"/>
  <bookViews>
    <workbookView xWindow="360" yWindow="315" windowWidth="14940" windowHeight="8895" activeTab="1"/>
  </bookViews>
  <sheets>
    <sheet name="Param" sheetId="11" r:id="rId1"/>
    <sheet name="Original" sheetId="8" r:id="rId2"/>
    <sheet name="Modèle" sheetId="14" r:id="rId3"/>
    <sheet name="EVS1" sheetId="12" r:id="rId4"/>
    <sheet name="EVS2" sheetId="13" r:id="rId5"/>
    <sheet name="EVS3" sheetId="15" r:id="rId6"/>
  </sheets>
  <definedNames>
    <definedName name="An">Original!$A$1</definedName>
    <definedName name="EQUIVH">VLOOKUP(WEEKDAY(Original!XFD1,2),horaire,2,FALSE)</definedName>
    <definedName name="feries">Param!$E$2:$E$14</definedName>
    <definedName name="horaire">Param!$G$2:$H$6</definedName>
    <definedName name="ListePers">OFFSET(Param!$A:$A,1,,COUNTA(Param!$A:$A)-1)</definedName>
    <definedName name="ListeServ">OFFSET(Param!$C$1,1,,COUNTA(Param!$C:$C)-1)</definedName>
  </definedNames>
  <calcPr calcId="125725"/>
</workbook>
</file>

<file path=xl/calcChain.xml><?xml version="1.0" encoding="utf-8"?>
<calcChain xmlns="http://schemas.openxmlformats.org/spreadsheetml/2006/main">
  <c r="AL41" i="15"/>
  <c r="AI41"/>
  <c r="AF41"/>
  <c r="AC41"/>
  <c r="Z41"/>
  <c r="W41"/>
  <c r="T41"/>
  <c r="Q41"/>
  <c r="N41"/>
  <c r="K41"/>
  <c r="H41"/>
  <c r="E41"/>
  <c r="B41"/>
  <c r="AL39"/>
  <c r="AI39"/>
  <c r="AF39"/>
  <c r="AC39"/>
  <c r="Z39"/>
  <c r="W39"/>
  <c r="T39"/>
  <c r="Q39"/>
  <c r="N39"/>
  <c r="K39"/>
  <c r="H39"/>
  <c r="E39"/>
  <c r="B39"/>
  <c r="A6"/>
  <c r="A7" s="1"/>
  <c r="B1"/>
  <c r="A1"/>
  <c r="AN39" l="1"/>
  <c r="C7"/>
  <c r="A8"/>
  <c r="C6"/>
  <c r="AL41" i="13"/>
  <c r="AI41"/>
  <c r="AF41"/>
  <c r="AC41"/>
  <c r="Z41"/>
  <c r="W41"/>
  <c r="T41"/>
  <c r="Q41"/>
  <c r="N41"/>
  <c r="K41"/>
  <c r="H41"/>
  <c r="E41"/>
  <c r="B41"/>
  <c r="AL41" i="8"/>
  <c r="AI41"/>
  <c r="AF41"/>
  <c r="AC41"/>
  <c r="Z41"/>
  <c r="W41"/>
  <c r="T41"/>
  <c r="Q41"/>
  <c r="N41"/>
  <c r="K41"/>
  <c r="H41"/>
  <c r="E41"/>
  <c r="A1" i="12"/>
  <c r="A9" i="15" l="1"/>
  <c r="C8"/>
  <c r="AL41" i="14"/>
  <c r="AI41"/>
  <c r="AF41"/>
  <c r="AC41"/>
  <c r="Z41"/>
  <c r="W41"/>
  <c r="T41"/>
  <c r="Q41"/>
  <c r="N41"/>
  <c r="K41"/>
  <c r="H41"/>
  <c r="E41"/>
  <c r="C9" i="15" l="1"/>
  <c r="A10"/>
  <c r="A1" i="14"/>
  <c r="A1" i="13"/>
  <c r="AL39" i="8"/>
  <c r="AI39"/>
  <c r="AF39"/>
  <c r="AC39"/>
  <c r="Z39"/>
  <c r="W39"/>
  <c r="T39"/>
  <c r="Q39"/>
  <c r="N39"/>
  <c r="K39"/>
  <c r="H39"/>
  <c r="E39"/>
  <c r="AL39" i="13"/>
  <c r="AI39"/>
  <c r="AF39"/>
  <c r="AC39"/>
  <c r="Z39"/>
  <c r="W39"/>
  <c r="T39"/>
  <c r="Q39"/>
  <c r="N39"/>
  <c r="K39"/>
  <c r="H39"/>
  <c r="E39"/>
  <c r="B39"/>
  <c r="AL39" i="14"/>
  <c r="AI39"/>
  <c r="AF39"/>
  <c r="AC39"/>
  <c r="Z39"/>
  <c r="W39"/>
  <c r="T39"/>
  <c r="Q39"/>
  <c r="N39"/>
  <c r="K39"/>
  <c r="H39"/>
  <c r="E39"/>
  <c r="A6"/>
  <c r="B1"/>
  <c r="A6" i="13"/>
  <c r="B1"/>
  <c r="A6" i="12"/>
  <c r="A7" s="1"/>
  <c r="A8" s="1"/>
  <c r="B1"/>
  <c r="E10" i="11"/>
  <c r="E9"/>
  <c r="E8"/>
  <c r="E7"/>
  <c r="E6"/>
  <c r="E5"/>
  <c r="E4"/>
  <c r="E3"/>
  <c r="E2"/>
  <c r="A7" i="14" l="1"/>
  <c r="C7" s="1"/>
  <c r="C6"/>
  <c r="C10" i="15"/>
  <c r="A11"/>
  <c r="AN39" i="13"/>
  <c r="C6"/>
  <c r="A7"/>
  <c r="A9" i="12"/>
  <c r="A10" s="1"/>
  <c r="A11" s="1"/>
  <c r="A12" s="1"/>
  <c r="A13" s="1"/>
  <c r="A14" s="1"/>
  <c r="A15" s="1"/>
  <c r="A16" s="1"/>
  <c r="C8"/>
  <c r="C10"/>
  <c r="C6"/>
  <c r="C7"/>
  <c r="B1" i="8"/>
  <c r="A8" i="14" l="1"/>
  <c r="C8" s="1"/>
  <c r="A12" i="15"/>
  <c r="C11"/>
  <c r="C15" i="12"/>
  <c r="C13"/>
  <c r="C11"/>
  <c r="C12"/>
  <c r="A17"/>
  <c r="C16"/>
  <c r="C9"/>
  <c r="C14"/>
  <c r="A8" i="13"/>
  <c r="C7"/>
  <c r="A6" i="8"/>
  <c r="A7" l="1"/>
  <c r="C7" s="1"/>
  <c r="C6"/>
  <c r="A9" i="14"/>
  <c r="C9" s="1"/>
  <c r="C12" i="15"/>
  <c r="A13"/>
  <c r="C8" i="13"/>
  <c r="A9"/>
  <c r="A18" i="12"/>
  <c r="C17"/>
  <c r="A8" i="8"/>
  <c r="A10" i="14" l="1"/>
  <c r="C10" s="1"/>
  <c r="B8" i="12"/>
  <c r="A14" i="15"/>
  <c r="C13"/>
  <c r="A11" i="14"/>
  <c r="C11" s="1"/>
  <c r="A19" i="12"/>
  <c r="C18"/>
  <c r="C9" i="13"/>
  <c r="A10"/>
  <c r="A9" i="8"/>
  <c r="C9" s="1"/>
  <c r="C8" l="1"/>
  <c r="B9" i="12"/>
  <c r="A15" i="15"/>
  <c r="C14"/>
  <c r="A12" i="14"/>
  <c r="C12" s="1"/>
  <c r="C10" i="13"/>
  <c r="A11"/>
  <c r="A20" i="12"/>
  <c r="C19"/>
  <c r="A10" i="8"/>
  <c r="C10" s="1"/>
  <c r="B10" i="12" l="1"/>
  <c r="A16" i="15"/>
  <c r="C15"/>
  <c r="A13" i="14"/>
  <c r="C13" s="1"/>
  <c r="A21" i="12"/>
  <c r="C20"/>
  <c r="A12" i="13"/>
  <c r="C11"/>
  <c r="A11" i="8"/>
  <c r="C11" s="1"/>
  <c r="B11" i="12" l="1"/>
  <c r="A17" i="15"/>
  <c r="C16"/>
  <c r="A14" i="14"/>
  <c r="C14" s="1"/>
  <c r="C12" i="13"/>
  <c r="A13"/>
  <c r="A22" i="12"/>
  <c r="C21"/>
  <c r="A12" i="8"/>
  <c r="C12" s="1"/>
  <c r="B12" i="12" l="1"/>
  <c r="A18" i="15"/>
  <c r="C17"/>
  <c r="A15" i="14"/>
  <c r="C15" s="1"/>
  <c r="A23" i="12"/>
  <c r="C22"/>
  <c r="C13" i="13"/>
  <c r="A14"/>
  <c r="A13" i="8"/>
  <c r="C13" s="1"/>
  <c r="A19" i="15" l="1"/>
  <c r="C18"/>
  <c r="A16" i="14"/>
  <c r="C16" s="1"/>
  <c r="C14" i="13"/>
  <c r="A15"/>
  <c r="A24" i="12"/>
  <c r="C23"/>
  <c r="A14" i="8"/>
  <c r="C14" s="1"/>
  <c r="A20" i="15" l="1"/>
  <c r="C19"/>
  <c r="A17" i="14"/>
  <c r="C17" s="1"/>
  <c r="A25" i="12"/>
  <c r="C24"/>
  <c r="C15" i="13"/>
  <c r="A16"/>
  <c r="A15" i="8"/>
  <c r="C15" l="1"/>
  <c r="B15" i="12"/>
  <c r="A21" i="15"/>
  <c r="C20"/>
  <c r="A18" i="14"/>
  <c r="C18" s="1"/>
  <c r="C16" i="13"/>
  <c r="A17"/>
  <c r="A26" i="12"/>
  <c r="C25"/>
  <c r="A16" i="8"/>
  <c r="C16" s="1"/>
  <c r="B16" i="12" l="1"/>
  <c r="A22" i="15"/>
  <c r="C21"/>
  <c r="A19" i="14"/>
  <c r="C19" s="1"/>
  <c r="A27" i="12"/>
  <c r="C26"/>
  <c r="C17" i="13"/>
  <c r="A18"/>
  <c r="A17" i="8"/>
  <c r="C17" s="1"/>
  <c r="B17" i="12" l="1"/>
  <c r="A23" i="15"/>
  <c r="C22"/>
  <c r="A20" i="14"/>
  <c r="C20" s="1"/>
  <c r="C18" i="13"/>
  <c r="A19"/>
  <c r="A28" i="12"/>
  <c r="C27"/>
  <c r="A18" i="8"/>
  <c r="C18" s="1"/>
  <c r="B18" i="12" l="1"/>
  <c r="A24" i="15"/>
  <c r="C23"/>
  <c r="A21" i="14"/>
  <c r="C21" s="1"/>
  <c r="A29" i="12"/>
  <c r="C28"/>
  <c r="C19" i="13"/>
  <c r="A20"/>
  <c r="A19" i="8"/>
  <c r="C19" s="1"/>
  <c r="B19" i="12" l="1"/>
  <c r="A25" i="15"/>
  <c r="C24"/>
  <c r="A22" i="14"/>
  <c r="C22" s="1"/>
  <c r="C20" i="13"/>
  <c r="A21"/>
  <c r="A30" i="12"/>
  <c r="C29"/>
  <c r="A20" i="8"/>
  <c r="C20" s="1"/>
  <c r="C25" i="15" l="1"/>
  <c r="A26"/>
  <c r="A23" i="14"/>
  <c r="C23" s="1"/>
  <c r="A31" i="12"/>
  <c r="C30"/>
  <c r="C21" i="13"/>
  <c r="A22"/>
  <c r="A21" i="8"/>
  <c r="C21" s="1"/>
  <c r="A27" i="15" l="1"/>
  <c r="C26"/>
  <c r="A24" i="14"/>
  <c r="C24" s="1"/>
  <c r="C22" i="13"/>
  <c r="A23"/>
  <c r="A32" i="12"/>
  <c r="C31"/>
  <c r="A22" i="8"/>
  <c r="C22" l="1"/>
  <c r="B22" i="12"/>
  <c r="C27" i="15"/>
  <c r="A28"/>
  <c r="A25" i="14"/>
  <c r="C25" s="1"/>
  <c r="A33" i="12"/>
  <c r="C32"/>
  <c r="A24" i="13"/>
  <c r="C23"/>
  <c r="A23" i="8"/>
  <c r="C23" s="1"/>
  <c r="B23" i="12" l="1"/>
  <c r="A29" i="15"/>
  <c r="C28"/>
  <c r="A26" i="14"/>
  <c r="C26" s="1"/>
  <c r="C24" i="13"/>
  <c r="A25"/>
  <c r="A34" i="12"/>
  <c r="C33"/>
  <c r="A24" i="8"/>
  <c r="C24" s="1"/>
  <c r="B24" i="12" l="1"/>
  <c r="C29" i="15"/>
  <c r="A30"/>
  <c r="A27" i="14"/>
  <c r="C27" s="1"/>
  <c r="A35" i="12"/>
  <c r="C34"/>
  <c r="C25" i="13"/>
  <c r="A26"/>
  <c r="A25" i="8"/>
  <c r="C25" s="1"/>
  <c r="B25" i="12" l="1"/>
  <c r="A31" i="15"/>
  <c r="C30"/>
  <c r="A28" i="14"/>
  <c r="C28" s="1"/>
  <c r="C26" i="13"/>
  <c r="A27"/>
  <c r="A36" i="12"/>
  <c r="C35"/>
  <c r="A26" i="8"/>
  <c r="C26" s="1"/>
  <c r="B26" i="12" l="1"/>
  <c r="C31" i="15"/>
  <c r="A32"/>
  <c r="A29" i="14"/>
  <c r="C29" s="1"/>
  <c r="C36" i="12"/>
  <c r="D6"/>
  <c r="C27" i="13"/>
  <c r="A28"/>
  <c r="A27" i="8"/>
  <c r="C27" s="1"/>
  <c r="A33" i="15" l="1"/>
  <c r="C32"/>
  <c r="A30" i="14"/>
  <c r="C30" s="1"/>
  <c r="C28" i="13"/>
  <c r="A29"/>
  <c r="D7" i="12"/>
  <c r="F6"/>
  <c r="A28" i="8"/>
  <c r="C28" s="1"/>
  <c r="A34" i="15" l="1"/>
  <c r="C33"/>
  <c r="A31" i="14"/>
  <c r="C31" s="1"/>
  <c r="D8" i="12"/>
  <c r="F7"/>
  <c r="C29" i="13"/>
  <c r="A30"/>
  <c r="A29" i="8"/>
  <c r="B29" i="12" l="1"/>
  <c r="A35" i="15"/>
  <c r="C34"/>
  <c r="A32" i="14"/>
  <c r="C32" s="1"/>
  <c r="C30" i="13"/>
  <c r="A31"/>
  <c r="D9" i="12"/>
  <c r="F8"/>
  <c r="A30" i="8"/>
  <c r="C30" s="1"/>
  <c r="C29" l="1"/>
  <c r="B30" i="12"/>
  <c r="C35" i="15"/>
  <c r="A36"/>
  <c r="A33" i="14"/>
  <c r="C33" s="1"/>
  <c r="D10" i="12"/>
  <c r="F9"/>
  <c r="C31" i="13"/>
  <c r="A32"/>
  <c r="A31" i="8"/>
  <c r="C31" s="1"/>
  <c r="B31" i="12" l="1"/>
  <c r="C36" i="15"/>
  <c r="D6"/>
  <c r="A34" i="14"/>
  <c r="C34" s="1"/>
  <c r="C32" i="13"/>
  <c r="A33"/>
  <c r="D11" i="12"/>
  <c r="F10"/>
  <c r="A32" i="8"/>
  <c r="C32" s="1"/>
  <c r="B32" i="12" l="1"/>
  <c r="F6" i="15"/>
  <c r="D7"/>
  <c r="A35" i="14"/>
  <c r="C35" s="1"/>
  <c r="D12" i="12"/>
  <c r="F11"/>
  <c r="C33" i="13"/>
  <c r="A34"/>
  <c r="A33" i="8"/>
  <c r="C33" s="1"/>
  <c r="B33" i="12" l="1"/>
  <c r="D8" i="15"/>
  <c r="F7"/>
  <c r="A36" i="14"/>
  <c r="C36" s="1"/>
  <c r="C34" i="13"/>
  <c r="A35"/>
  <c r="D13" i="12"/>
  <c r="F12"/>
  <c r="A34" i="8"/>
  <c r="C34" s="1"/>
  <c r="F8" i="15" l="1"/>
  <c r="D9"/>
  <c r="D6" i="14"/>
  <c r="F6" s="1"/>
  <c r="D14" i="12"/>
  <c r="F13"/>
  <c r="C35" i="13"/>
  <c r="A36"/>
  <c r="A35" i="8"/>
  <c r="C35" s="1"/>
  <c r="D10" i="15" l="1"/>
  <c r="F9"/>
  <c r="D7" i="14"/>
  <c r="F7" s="1"/>
  <c r="C36" i="13"/>
  <c r="D6"/>
  <c r="D15" i="12"/>
  <c r="F14"/>
  <c r="A36" i="8"/>
  <c r="C36" s="1"/>
  <c r="B36" i="12" l="1"/>
  <c r="F10" i="15"/>
  <c r="D11"/>
  <c r="D6" i="8"/>
  <c r="F6" s="1"/>
  <c r="D8" i="14"/>
  <c r="F8" s="1"/>
  <c r="D16" i="12"/>
  <c r="F15"/>
  <c r="D7" i="13"/>
  <c r="F6"/>
  <c r="B39" i="8"/>
  <c r="AN39" s="1"/>
  <c r="E6" i="12" l="1"/>
  <c r="B41"/>
  <c r="B39"/>
  <c r="F11" i="15"/>
  <c r="D12"/>
  <c r="D7" i="8"/>
  <c r="F7" s="1"/>
  <c r="B39" i="14"/>
  <c r="AN39" s="1"/>
  <c r="B41"/>
  <c r="D9"/>
  <c r="F9" s="1"/>
  <c r="F7" i="13"/>
  <c r="D8"/>
  <c r="D17" i="12"/>
  <c r="F16"/>
  <c r="B41" i="8"/>
  <c r="AN41" s="1"/>
  <c r="E7" i="12" l="1"/>
  <c r="D13" i="15"/>
  <c r="F12"/>
  <c r="D8" i="8"/>
  <c r="F8" s="1"/>
  <c r="D10" i="14"/>
  <c r="F10" s="1"/>
  <c r="D18" i="12"/>
  <c r="F17"/>
  <c r="F8" i="13"/>
  <c r="D9"/>
  <c r="D9" i="8" l="1"/>
  <c r="F9" s="1"/>
  <c r="E8" i="12"/>
  <c r="D14" i="15"/>
  <c r="F13"/>
  <c r="D11" i="14"/>
  <c r="F11" s="1"/>
  <c r="F9" i="13"/>
  <c r="D10"/>
  <c r="D19" i="12"/>
  <c r="F18"/>
  <c r="D10" i="8"/>
  <c r="F10" s="1"/>
  <c r="E9" i="12" l="1"/>
  <c r="D15" i="15"/>
  <c r="F14"/>
  <c r="D12" i="14"/>
  <c r="F12" s="1"/>
  <c r="D20" i="12"/>
  <c r="F19"/>
  <c r="D11" i="13"/>
  <c r="F10"/>
  <c r="D11" i="8"/>
  <c r="F11" s="1"/>
  <c r="D16" i="15" l="1"/>
  <c r="F15"/>
  <c r="D13" i="14"/>
  <c r="F13" s="1"/>
  <c r="F11" i="13"/>
  <c r="D12"/>
  <c r="D21" i="12"/>
  <c r="F20"/>
  <c r="D12" i="8"/>
  <c r="E12" i="12" l="1"/>
  <c r="D17" i="15"/>
  <c r="F16"/>
  <c r="D14" i="14"/>
  <c r="F14" s="1"/>
  <c r="D22" i="12"/>
  <c r="F21"/>
  <c r="F12" i="13"/>
  <c r="D13"/>
  <c r="D13" i="8"/>
  <c r="F13" s="1"/>
  <c r="F12" l="1"/>
  <c r="E13" i="12"/>
  <c r="D18" i="15"/>
  <c r="F17"/>
  <c r="D15" i="14"/>
  <c r="F15" s="1"/>
  <c r="F13" i="13"/>
  <c r="D14"/>
  <c r="D23" i="12"/>
  <c r="F22"/>
  <c r="D14" i="8"/>
  <c r="F14" s="1"/>
  <c r="E14" i="12" l="1"/>
  <c r="D19" i="15"/>
  <c r="F18"/>
  <c r="D16" i="14"/>
  <c r="F16" s="1"/>
  <c r="D24" i="12"/>
  <c r="F23"/>
  <c r="D15" i="13"/>
  <c r="F14"/>
  <c r="D15" i="8"/>
  <c r="F15" s="1"/>
  <c r="E15" i="12" l="1"/>
  <c r="D20" i="15"/>
  <c r="F19"/>
  <c r="D17" i="14"/>
  <c r="F17" s="1"/>
  <c r="F15" i="13"/>
  <c r="D16"/>
  <c r="D25" i="12"/>
  <c r="F24"/>
  <c r="D16" i="8"/>
  <c r="F16" s="1"/>
  <c r="E16" i="12" l="1"/>
  <c r="D21" i="15"/>
  <c r="F20"/>
  <c r="D18" i="14"/>
  <c r="F18" s="1"/>
  <c r="D26" i="12"/>
  <c r="F25"/>
  <c r="F16" i="13"/>
  <c r="D17"/>
  <c r="D17" i="8"/>
  <c r="F17" s="1"/>
  <c r="D22" i="15" l="1"/>
  <c r="F21"/>
  <c r="D19" i="14"/>
  <c r="F19" s="1"/>
  <c r="F17" i="13"/>
  <c r="D18"/>
  <c r="D27" i="12"/>
  <c r="F26"/>
  <c r="D18" i="8"/>
  <c r="F18" s="1"/>
  <c r="D23" i="15" l="1"/>
  <c r="F22"/>
  <c r="D20" i="14"/>
  <c r="F20" s="1"/>
  <c r="D28" i="12"/>
  <c r="F27"/>
  <c r="F18" i="13"/>
  <c r="D19"/>
  <c r="D19" i="8"/>
  <c r="E19" i="12" l="1"/>
  <c r="D24" i="15"/>
  <c r="F23"/>
  <c r="D21" i="14"/>
  <c r="F21" s="1"/>
  <c r="F19" i="13"/>
  <c r="D20"/>
  <c r="D29" i="12"/>
  <c r="F28"/>
  <c r="D20" i="8"/>
  <c r="F20" s="1"/>
  <c r="F19" l="1"/>
  <c r="E20" i="12"/>
  <c r="D25" i="15"/>
  <c r="F24"/>
  <c r="D22" i="14"/>
  <c r="F22" s="1"/>
  <c r="D30" i="12"/>
  <c r="F29"/>
  <c r="F20" i="13"/>
  <c r="D21"/>
  <c r="D21" i="8"/>
  <c r="F21" s="1"/>
  <c r="E21" i="12" l="1"/>
  <c r="D26" i="15"/>
  <c r="F25"/>
  <c r="D23" i="14"/>
  <c r="F23" s="1"/>
  <c r="F21" i="13"/>
  <c r="D22"/>
  <c r="D31" i="12"/>
  <c r="F30"/>
  <c r="D22" i="8"/>
  <c r="F22" s="1"/>
  <c r="E22" i="12" l="1"/>
  <c r="D27" i="15"/>
  <c r="F26"/>
  <c r="D24" i="14"/>
  <c r="F24" s="1"/>
  <c r="D32" i="12"/>
  <c r="F31"/>
  <c r="F22" i="13"/>
  <c r="D23"/>
  <c r="D23" i="8"/>
  <c r="F23" s="1"/>
  <c r="E23" i="12" l="1"/>
  <c r="D28" i="15"/>
  <c r="F27"/>
  <c r="D25" i="14"/>
  <c r="F25" s="1"/>
  <c r="F23" i="13"/>
  <c r="D24"/>
  <c r="D33" i="12"/>
  <c r="F32"/>
  <c r="D24" i="8"/>
  <c r="F24" s="1"/>
  <c r="F28" i="15" l="1"/>
  <c r="D29"/>
  <c r="D26" i="14"/>
  <c r="F26" s="1"/>
  <c r="D34" i="12"/>
  <c r="F33"/>
  <c r="F24" i="13"/>
  <c r="D25"/>
  <c r="D25" i="8"/>
  <c r="F25" s="1"/>
  <c r="D30" i="15" l="1"/>
  <c r="F29"/>
  <c r="D27" i="14"/>
  <c r="F27" s="1"/>
  <c r="F25" i="13"/>
  <c r="D26"/>
  <c r="D35" i="12"/>
  <c r="F34"/>
  <c r="D26" i="8"/>
  <c r="E26" i="12" l="1"/>
  <c r="F30" i="15"/>
  <c r="D31"/>
  <c r="D28" i="14"/>
  <c r="F28" s="1"/>
  <c r="F35" i="12"/>
  <c r="F41" s="1"/>
  <c r="G6"/>
  <c r="F26" i="13"/>
  <c r="D27"/>
  <c r="D27" i="8"/>
  <c r="F27" s="1"/>
  <c r="F26" l="1"/>
  <c r="E27" i="12"/>
  <c r="D32" i="15"/>
  <c r="F31"/>
  <c r="D29" i="14"/>
  <c r="F29" s="1"/>
  <c r="F27" i="13"/>
  <c r="D28"/>
  <c r="G7" i="12"/>
  <c r="I6"/>
  <c r="D28" i="8"/>
  <c r="F28" s="1"/>
  <c r="E28" i="12" l="1"/>
  <c r="F32" i="15"/>
  <c r="D33"/>
  <c r="D30" i="14"/>
  <c r="F30" s="1"/>
  <c r="G8" i="12"/>
  <c r="I7"/>
  <c r="F28" i="13"/>
  <c r="D29"/>
  <c r="D29" i="8"/>
  <c r="F29" s="1"/>
  <c r="E29" i="12" l="1"/>
  <c r="D34" i="15"/>
  <c r="F33"/>
  <c r="D31" i="14"/>
  <c r="F31" s="1"/>
  <c r="F29" i="13"/>
  <c r="D30"/>
  <c r="G9" i="12"/>
  <c r="I8"/>
  <c r="D30" i="8"/>
  <c r="F30" s="1"/>
  <c r="E30" i="12" l="1"/>
  <c r="D35" i="15"/>
  <c r="F34"/>
  <c r="D32" i="14"/>
  <c r="F32" s="1"/>
  <c r="G10" i="12"/>
  <c r="I9"/>
  <c r="F30" i="13"/>
  <c r="D31"/>
  <c r="D31" i="8"/>
  <c r="F31" s="1"/>
  <c r="F35" i="15" l="1"/>
  <c r="F41" s="1"/>
  <c r="G6"/>
  <c r="D33" i="14"/>
  <c r="F33" s="1"/>
  <c r="F31" i="13"/>
  <c r="D32"/>
  <c r="G11" i="12"/>
  <c r="I10"/>
  <c r="D32" i="8"/>
  <c r="F32" s="1"/>
  <c r="G7" i="15" l="1"/>
  <c r="I6"/>
  <c r="D34" i="14"/>
  <c r="F34" s="1"/>
  <c r="G12" i="12"/>
  <c r="I11"/>
  <c r="F32" i="13"/>
  <c r="D33"/>
  <c r="D33" i="8"/>
  <c r="E33" i="12" l="1"/>
  <c r="I7" i="15"/>
  <c r="G8"/>
  <c r="D35" i="14"/>
  <c r="F35" s="1"/>
  <c r="F41" s="1"/>
  <c r="F33" i="13"/>
  <c r="D34"/>
  <c r="G13" i="12"/>
  <c r="I12"/>
  <c r="D34" i="8"/>
  <c r="F34" s="1"/>
  <c r="F33" l="1"/>
  <c r="E34" i="12"/>
  <c r="G9" i="15"/>
  <c r="I8"/>
  <c r="G6" i="14"/>
  <c r="I6" s="1"/>
  <c r="G14" i="12"/>
  <c r="I13"/>
  <c r="F34" i="13"/>
  <c r="D35"/>
  <c r="D35" i="8"/>
  <c r="F35" s="1"/>
  <c r="E35" i="12" l="1"/>
  <c r="I9" i="15"/>
  <c r="G10"/>
  <c r="G7" i="14"/>
  <c r="I7" s="1"/>
  <c r="F35" i="13"/>
  <c r="F41" s="1"/>
  <c r="G6"/>
  <c r="G15" i="12"/>
  <c r="I14"/>
  <c r="G6" i="8"/>
  <c r="I6" s="1"/>
  <c r="E39" i="12" l="1"/>
  <c r="E41"/>
  <c r="H6"/>
  <c r="I10" i="15"/>
  <c r="G11"/>
  <c r="G8" i="14"/>
  <c r="I8" s="1"/>
  <c r="G16" i="12"/>
  <c r="I15"/>
  <c r="I6" i="13"/>
  <c r="G7"/>
  <c r="G7" i="8"/>
  <c r="I7" s="1"/>
  <c r="H7" i="12" l="1"/>
  <c r="G12" i="15"/>
  <c r="I11"/>
  <c r="G9" i="14"/>
  <c r="I9" s="1"/>
  <c r="I7" i="13"/>
  <c r="G8"/>
  <c r="G17" i="12"/>
  <c r="I16"/>
  <c r="G8" i="8"/>
  <c r="I8" s="1"/>
  <c r="I12" i="15" l="1"/>
  <c r="G13"/>
  <c r="G10" i="14"/>
  <c r="I10" s="1"/>
  <c r="G18" i="12"/>
  <c r="I17"/>
  <c r="I8" i="13"/>
  <c r="G9"/>
  <c r="G9" i="8"/>
  <c r="I9" s="1"/>
  <c r="G14" i="15" l="1"/>
  <c r="I13"/>
  <c r="G11" i="14"/>
  <c r="I11" s="1"/>
  <c r="G10" i="13"/>
  <c r="I9"/>
  <c r="G19" i="12"/>
  <c r="I18"/>
  <c r="G10" i="8"/>
  <c r="H10" i="12" l="1"/>
  <c r="G15" i="15"/>
  <c r="I14"/>
  <c r="G12" i="14"/>
  <c r="I12" s="1"/>
  <c r="G20" i="12"/>
  <c r="I19"/>
  <c r="I10" i="13"/>
  <c r="G11"/>
  <c r="G11" i="8"/>
  <c r="I11" s="1"/>
  <c r="I10" l="1"/>
  <c r="H11" i="12"/>
  <c r="G16" i="15"/>
  <c r="I15"/>
  <c r="G13" i="14"/>
  <c r="I13" s="1"/>
  <c r="I11" i="13"/>
  <c r="G12"/>
  <c r="G21" i="12"/>
  <c r="I20"/>
  <c r="G12" i="8"/>
  <c r="I12" s="1"/>
  <c r="H12" i="12" l="1"/>
  <c r="I16" i="15"/>
  <c r="G17"/>
  <c r="G14" i="14"/>
  <c r="I14" s="1"/>
  <c r="G22" i="12"/>
  <c r="I21"/>
  <c r="I12" i="13"/>
  <c r="G13"/>
  <c r="G13" i="8"/>
  <c r="I13" s="1"/>
  <c r="H13" i="12" l="1"/>
  <c r="G18" i="15"/>
  <c r="I17"/>
  <c r="G15" i="14"/>
  <c r="I15" s="1"/>
  <c r="I13" i="13"/>
  <c r="G14"/>
  <c r="G23" i="12"/>
  <c r="I22"/>
  <c r="G14" i="8"/>
  <c r="I14" s="1"/>
  <c r="H14" i="12" l="1"/>
  <c r="G19" i="15"/>
  <c r="I18"/>
  <c r="G16" i="14"/>
  <c r="I16" s="1"/>
  <c r="G24" i="12"/>
  <c r="I23"/>
  <c r="I14" i="13"/>
  <c r="G15"/>
  <c r="G15" i="8"/>
  <c r="I15" s="1"/>
  <c r="G20" i="15" l="1"/>
  <c r="I19"/>
  <c r="G17" i="14"/>
  <c r="I17" s="1"/>
  <c r="I15" i="13"/>
  <c r="G16"/>
  <c r="G25" i="12"/>
  <c r="I24"/>
  <c r="G16" i="8"/>
  <c r="I16" s="1"/>
  <c r="G21" i="15" l="1"/>
  <c r="I20"/>
  <c r="G18" i="14"/>
  <c r="I18" s="1"/>
  <c r="G26" i="12"/>
  <c r="I25"/>
  <c r="I16" i="13"/>
  <c r="G17"/>
  <c r="G17" i="8"/>
  <c r="H17" i="12" l="1"/>
  <c r="G22" i="15"/>
  <c r="I21"/>
  <c r="G19" i="14"/>
  <c r="I19" s="1"/>
  <c r="G27" i="12"/>
  <c r="I26"/>
  <c r="I17" i="13"/>
  <c r="G18"/>
  <c r="G18" i="8"/>
  <c r="I18" s="1"/>
  <c r="I17" l="1"/>
  <c r="H18" i="12"/>
  <c r="G23" i="15"/>
  <c r="I22"/>
  <c r="G20" i="14"/>
  <c r="I20" s="1"/>
  <c r="I18" i="13"/>
  <c r="G19"/>
  <c r="G28" i="12"/>
  <c r="I27"/>
  <c r="G19" i="8"/>
  <c r="I19" s="1"/>
  <c r="H19" i="12" l="1"/>
  <c r="G24" i="15"/>
  <c r="I23"/>
  <c r="G21" i="14"/>
  <c r="I21" s="1"/>
  <c r="G29" i="12"/>
  <c r="I28"/>
  <c r="I19" i="13"/>
  <c r="G20"/>
  <c r="G20" i="8"/>
  <c r="I20" s="1"/>
  <c r="H20" i="12" l="1"/>
  <c r="G25" i="15"/>
  <c r="I24"/>
  <c r="G22" i="14"/>
  <c r="I22" s="1"/>
  <c r="I20" i="13"/>
  <c r="G21"/>
  <c r="G30" i="12"/>
  <c r="I29"/>
  <c r="G21" i="8"/>
  <c r="I21" s="1"/>
  <c r="H21" i="12" l="1"/>
  <c r="I25" i="15"/>
  <c r="G26"/>
  <c r="G23" i="14"/>
  <c r="I23" s="1"/>
  <c r="G31" i="12"/>
  <c r="I30"/>
  <c r="I21" i="13"/>
  <c r="G22"/>
  <c r="G22" i="8"/>
  <c r="I22" s="1"/>
  <c r="G27" i="15" l="1"/>
  <c r="I26"/>
  <c r="G24" i="14"/>
  <c r="I24" s="1"/>
  <c r="I22" i="13"/>
  <c r="G23"/>
  <c r="G32" i="12"/>
  <c r="I31"/>
  <c r="G23" i="8"/>
  <c r="I23" s="1"/>
  <c r="I27" i="15" l="1"/>
  <c r="G28"/>
  <c r="G25" i="14"/>
  <c r="I25" s="1"/>
  <c r="G33" i="12"/>
  <c r="I32"/>
  <c r="I23" i="13"/>
  <c r="G24"/>
  <c r="G24" i="8"/>
  <c r="H24" i="12" l="1"/>
  <c r="G29" i="15"/>
  <c r="I28"/>
  <c r="G26" i="14"/>
  <c r="I26" s="1"/>
  <c r="I24" i="13"/>
  <c r="G25"/>
  <c r="G34" i="12"/>
  <c r="I33"/>
  <c r="G25" i="8"/>
  <c r="I25" s="1"/>
  <c r="I24" l="1"/>
  <c r="H25" i="12"/>
  <c r="I29" i="15"/>
  <c r="G30"/>
  <c r="G27" i="14"/>
  <c r="I27" s="1"/>
  <c r="G35" i="12"/>
  <c r="I34"/>
  <c r="I25" i="13"/>
  <c r="G26"/>
  <c r="G26" i="8"/>
  <c r="I26" s="1"/>
  <c r="H26" i="12" l="1"/>
  <c r="G31" i="15"/>
  <c r="I30"/>
  <c r="G28" i="14"/>
  <c r="I28" s="1"/>
  <c r="I26" i="13"/>
  <c r="G27"/>
  <c r="G36" i="12"/>
  <c r="I35"/>
  <c r="G27" i="8"/>
  <c r="I27" s="1"/>
  <c r="H27" i="12" l="1"/>
  <c r="I31" i="15"/>
  <c r="G32"/>
  <c r="G29" i="14"/>
  <c r="I29" s="1"/>
  <c r="I36" i="12"/>
  <c r="I41" s="1"/>
  <c r="J6"/>
  <c r="I27" i="13"/>
  <c r="G28"/>
  <c r="G28" i="8"/>
  <c r="I28" s="1"/>
  <c r="H28" i="12" l="1"/>
  <c r="G33" i="15"/>
  <c r="I32"/>
  <c r="G30" i="14"/>
  <c r="I30" s="1"/>
  <c r="I28" i="13"/>
  <c r="G29"/>
  <c r="J7" i="12"/>
  <c r="L6"/>
  <c r="G29" i="8"/>
  <c r="I29" s="1"/>
  <c r="G34" i="15" l="1"/>
  <c r="I33"/>
  <c r="G31" i="14"/>
  <c r="I31" s="1"/>
  <c r="J8" i="12"/>
  <c r="L7"/>
  <c r="I29" i="13"/>
  <c r="G30"/>
  <c r="G30" i="8"/>
  <c r="I30" s="1"/>
  <c r="G35" i="15" l="1"/>
  <c r="I34"/>
  <c r="G32" i="14"/>
  <c r="I32" s="1"/>
  <c r="I30" i="13"/>
  <c r="G31"/>
  <c r="J9" i="12"/>
  <c r="L8"/>
  <c r="G31" i="8"/>
  <c r="H31" i="12" l="1"/>
  <c r="G36" i="15"/>
  <c r="I35"/>
  <c r="G33" i="14"/>
  <c r="I33" s="1"/>
  <c r="J10" i="12"/>
  <c r="L9"/>
  <c r="I31" i="13"/>
  <c r="G32"/>
  <c r="G32" i="8"/>
  <c r="I32" s="1"/>
  <c r="I31" l="1"/>
  <c r="H32" i="12"/>
  <c r="I36" i="15"/>
  <c r="I41" s="1"/>
  <c r="J6"/>
  <c r="G34" i="14"/>
  <c r="I34" s="1"/>
  <c r="I32" i="13"/>
  <c r="G33"/>
  <c r="J11" i="12"/>
  <c r="L10"/>
  <c r="G33" i="8"/>
  <c r="I33" s="1"/>
  <c r="H33" i="12" l="1"/>
  <c r="L6" i="15"/>
  <c r="J7"/>
  <c r="G35" i="14"/>
  <c r="I35" s="1"/>
  <c r="J12" i="12"/>
  <c r="L11"/>
  <c r="I33" i="13"/>
  <c r="G34"/>
  <c r="G34" i="8"/>
  <c r="I34" s="1"/>
  <c r="H34" i="12" l="1"/>
  <c r="J8" i="15"/>
  <c r="L7"/>
  <c r="G36" i="14"/>
  <c r="I36" s="1"/>
  <c r="I41" s="1"/>
  <c r="I34" i="13"/>
  <c r="G35"/>
  <c r="J13" i="12"/>
  <c r="L12"/>
  <c r="G35" i="8"/>
  <c r="I35" s="1"/>
  <c r="H35" i="12" l="1"/>
  <c r="L8" i="15"/>
  <c r="J9"/>
  <c r="J6" i="14"/>
  <c r="L6" s="1"/>
  <c r="J14" i="12"/>
  <c r="L13"/>
  <c r="I35" i="13"/>
  <c r="G36"/>
  <c r="G36" i="8"/>
  <c r="I36" s="1"/>
  <c r="H39" i="12" l="1"/>
  <c r="H41"/>
  <c r="J10" i="15"/>
  <c r="L9"/>
  <c r="J7" i="14"/>
  <c r="L7" s="1"/>
  <c r="I36" i="13"/>
  <c r="I41" s="1"/>
  <c r="J6"/>
  <c r="J15" i="12"/>
  <c r="L14"/>
  <c r="J6" i="8"/>
  <c r="L6" s="1"/>
  <c r="L10" i="15" l="1"/>
  <c r="J11"/>
  <c r="J8" i="14"/>
  <c r="L8" s="1"/>
  <c r="J16" i="12"/>
  <c r="L15"/>
  <c r="L6" i="13"/>
  <c r="J7"/>
  <c r="J7" i="8"/>
  <c r="K7" i="12" l="1"/>
  <c r="L11" i="15"/>
  <c r="J12"/>
  <c r="J9" i="14"/>
  <c r="L9" s="1"/>
  <c r="L7" i="13"/>
  <c r="J8"/>
  <c r="J17" i="12"/>
  <c r="L16"/>
  <c r="J8" i="8"/>
  <c r="L8" s="1"/>
  <c r="L7" l="1"/>
  <c r="K8" i="12"/>
  <c r="J13" i="15"/>
  <c r="L12"/>
  <c r="J10" i="14"/>
  <c r="L10" s="1"/>
  <c r="J18" i="12"/>
  <c r="L17"/>
  <c r="J9" i="13"/>
  <c r="L8"/>
  <c r="J9" i="8"/>
  <c r="L9" s="1"/>
  <c r="K9" i="12" l="1"/>
  <c r="J14" i="15"/>
  <c r="L13"/>
  <c r="J11" i="14"/>
  <c r="L11" s="1"/>
  <c r="L9" i="13"/>
  <c r="J10"/>
  <c r="J19" i="12"/>
  <c r="L18"/>
  <c r="J10" i="8"/>
  <c r="L10" s="1"/>
  <c r="K10" i="12" l="1"/>
  <c r="J15" i="15"/>
  <c r="L14"/>
  <c r="J12" i="14"/>
  <c r="L12" s="1"/>
  <c r="J20" i="12"/>
  <c r="L19"/>
  <c r="L10" i="13"/>
  <c r="J11"/>
  <c r="J11" i="8"/>
  <c r="L11" s="1"/>
  <c r="K11" i="12" l="1"/>
  <c r="J16" i="15"/>
  <c r="L15"/>
  <c r="J13" i="14"/>
  <c r="L13" s="1"/>
  <c r="L11" i="13"/>
  <c r="J12"/>
  <c r="J21" i="12"/>
  <c r="L20"/>
  <c r="J12" i="8"/>
  <c r="E11" i="11" l="1"/>
  <c r="L12" i="8"/>
  <c r="J17" i="15"/>
  <c r="L16"/>
  <c r="J14" i="14"/>
  <c r="L14" s="1"/>
  <c r="J22" i="12"/>
  <c r="L21"/>
  <c r="J13" i="13"/>
  <c r="L12"/>
  <c r="E12" i="11"/>
  <c r="E14"/>
  <c r="E13"/>
  <c r="J13" i="8"/>
  <c r="L13" s="1"/>
  <c r="J18" i="15" l="1"/>
  <c r="L17"/>
  <c r="J15" i="14"/>
  <c r="L15" s="1"/>
  <c r="L13" i="13"/>
  <c r="J14"/>
  <c r="J23" i="12"/>
  <c r="L22"/>
  <c r="J14" i="8"/>
  <c r="K14" i="12" l="1"/>
  <c r="J19" i="15"/>
  <c r="L18"/>
  <c r="J16" i="14"/>
  <c r="L16" s="1"/>
  <c r="J24" i="12"/>
  <c r="L23"/>
  <c r="L14" i="13"/>
  <c r="J15"/>
  <c r="J15" i="8"/>
  <c r="L15" s="1"/>
  <c r="L14" l="1"/>
  <c r="K15" i="12"/>
  <c r="J20" i="15"/>
  <c r="L19"/>
  <c r="J17" i="14"/>
  <c r="L17" s="1"/>
  <c r="L15" i="13"/>
  <c r="J16"/>
  <c r="J25" i="12"/>
  <c r="L24"/>
  <c r="J16" i="8"/>
  <c r="L16" s="1"/>
  <c r="J21" i="15" l="1"/>
  <c r="L20"/>
  <c r="J18" i="14"/>
  <c r="L18" s="1"/>
  <c r="J26" i="12"/>
  <c r="L25"/>
  <c r="J17" i="13"/>
  <c r="L16"/>
  <c r="J17" i="8"/>
  <c r="L17" s="1"/>
  <c r="K17" i="12" l="1"/>
  <c r="J22" i="15"/>
  <c r="L21"/>
  <c r="J19" i="14"/>
  <c r="L19" s="1"/>
  <c r="L17" i="13"/>
  <c r="J18"/>
  <c r="J27" i="12"/>
  <c r="L26"/>
  <c r="J18" i="8"/>
  <c r="L18" s="1"/>
  <c r="K18" i="12" l="1"/>
  <c r="J23" i="15"/>
  <c r="L22"/>
  <c r="J20" i="14"/>
  <c r="L20" s="1"/>
  <c r="J28" i="12"/>
  <c r="L27"/>
  <c r="L18" i="13"/>
  <c r="J19"/>
  <c r="J19" i="8"/>
  <c r="L19" s="1"/>
  <c r="J24" i="15" l="1"/>
  <c r="L23"/>
  <c r="J21" i="14"/>
  <c r="L21" s="1"/>
  <c r="L19" i="13"/>
  <c r="J20"/>
  <c r="J29" i="12"/>
  <c r="L28"/>
  <c r="J20" i="8"/>
  <c r="L20" s="1"/>
  <c r="J25" i="15" l="1"/>
  <c r="L24"/>
  <c r="J22" i="14"/>
  <c r="L22" s="1"/>
  <c r="J30" i="12"/>
  <c r="L29"/>
  <c r="L20" i="13"/>
  <c r="J21"/>
  <c r="J21" i="8"/>
  <c r="K21" i="12" l="1"/>
  <c r="J26" i="15"/>
  <c r="L25"/>
  <c r="J23" i="14"/>
  <c r="L23" s="1"/>
  <c r="L21" i="13"/>
  <c r="J22"/>
  <c r="J31" i="12"/>
  <c r="L30"/>
  <c r="J22" i="8"/>
  <c r="L22" s="1"/>
  <c r="L21" l="1"/>
  <c r="K22" i="12"/>
  <c r="L26" i="15"/>
  <c r="J27"/>
  <c r="J24" i="14"/>
  <c r="L24" s="1"/>
  <c r="J32" i="12"/>
  <c r="L31"/>
  <c r="L22" i="13"/>
  <c r="J23"/>
  <c r="J23" i="8"/>
  <c r="L23" s="1"/>
  <c r="K23" i="12" l="1"/>
  <c r="J28" i="15"/>
  <c r="L27"/>
  <c r="J25" i="14"/>
  <c r="L25" s="1"/>
  <c r="L23" i="13"/>
  <c r="J24"/>
  <c r="J33" i="12"/>
  <c r="L32"/>
  <c r="J24" i="8"/>
  <c r="L24" s="1"/>
  <c r="K24" i="12" l="1"/>
  <c r="J29" i="15"/>
  <c r="L28"/>
  <c r="J26" i="14"/>
  <c r="L26" s="1"/>
  <c r="J34" i="12"/>
  <c r="L33"/>
  <c r="L24" i="13"/>
  <c r="J25"/>
  <c r="J25" i="8"/>
  <c r="L25" s="1"/>
  <c r="K25" i="12" l="1"/>
  <c r="J30" i="15"/>
  <c r="L29"/>
  <c r="J27" i="14"/>
  <c r="L27" s="1"/>
  <c r="L25" i="13"/>
  <c r="J26"/>
  <c r="J35" i="12"/>
  <c r="L34"/>
  <c r="J26" i="8"/>
  <c r="L26" s="1"/>
  <c r="L30" i="15" l="1"/>
  <c r="J31"/>
  <c r="J28" i="14"/>
  <c r="L28" s="1"/>
  <c r="M6" i="12"/>
  <c r="L35"/>
  <c r="L41" s="1"/>
  <c r="L26" i="13"/>
  <c r="J27"/>
  <c r="J27" i="8"/>
  <c r="L27" s="1"/>
  <c r="J32" i="15" l="1"/>
  <c r="L31"/>
  <c r="J29" i="14"/>
  <c r="L29" s="1"/>
  <c r="L27" i="13"/>
  <c r="J28"/>
  <c r="M7" i="12"/>
  <c r="O6"/>
  <c r="J28" i="8"/>
  <c r="K28" i="12" l="1"/>
  <c r="L32" i="15"/>
  <c r="J33"/>
  <c r="J30" i="14"/>
  <c r="L30" s="1"/>
  <c r="M8" i="12"/>
  <c r="O7"/>
  <c r="L28" i="13"/>
  <c r="J29"/>
  <c r="J29" i="8"/>
  <c r="L29" s="1"/>
  <c r="L28" l="1"/>
  <c r="K29" i="12"/>
  <c r="J34" i="15"/>
  <c r="L33"/>
  <c r="J31" i="14"/>
  <c r="L31" s="1"/>
  <c r="L29" i="13"/>
  <c r="J30"/>
  <c r="M9" i="12"/>
  <c r="O8"/>
  <c r="J30" i="8"/>
  <c r="L30" s="1"/>
  <c r="K30" i="12" l="1"/>
  <c r="J35" i="15"/>
  <c r="L34"/>
  <c r="J32" i="14"/>
  <c r="L32" s="1"/>
  <c r="M10" i="12"/>
  <c r="O9"/>
  <c r="L30" i="13"/>
  <c r="J31"/>
  <c r="J31" i="8"/>
  <c r="L31" s="1"/>
  <c r="K31" i="12" l="1"/>
  <c r="L35" i="15"/>
  <c r="L41" s="1"/>
  <c r="M6"/>
  <c r="J33" i="14"/>
  <c r="L33" s="1"/>
  <c r="L31" i="13"/>
  <c r="J32"/>
  <c r="M11" i="12"/>
  <c r="O10"/>
  <c r="J32" i="8"/>
  <c r="L32" s="1"/>
  <c r="K32" i="12" l="1"/>
  <c r="M7" i="15"/>
  <c r="O6"/>
  <c r="J34" i="14"/>
  <c r="L34" s="1"/>
  <c r="M12" i="12"/>
  <c r="O11"/>
  <c r="L32" i="13"/>
  <c r="J33"/>
  <c r="J33" i="8"/>
  <c r="L33" s="1"/>
  <c r="O7" i="15" l="1"/>
  <c r="M8"/>
  <c r="J35" i="14"/>
  <c r="L35" s="1"/>
  <c r="L41" s="1"/>
  <c r="L33" i="13"/>
  <c r="J34"/>
  <c r="M13" i="12"/>
  <c r="O12"/>
  <c r="J34" i="8"/>
  <c r="L34" s="1"/>
  <c r="M9" i="15" l="1"/>
  <c r="O8"/>
  <c r="M6" i="14"/>
  <c r="O6" s="1"/>
  <c r="M14" i="12"/>
  <c r="O13"/>
  <c r="L34" i="13"/>
  <c r="J35"/>
  <c r="J35" i="8"/>
  <c r="L35" s="1"/>
  <c r="K35" i="12" l="1"/>
  <c r="M10" i="15"/>
  <c r="O9"/>
  <c r="M7" i="14"/>
  <c r="O7" s="1"/>
  <c r="L35" i="13"/>
  <c r="L41" s="1"/>
  <c r="M6"/>
  <c r="M15" i="12"/>
  <c r="O14"/>
  <c r="M6" i="8"/>
  <c r="O6" s="1"/>
  <c r="K39" i="12" l="1"/>
  <c r="K41"/>
  <c r="N6"/>
  <c r="O10" i="15"/>
  <c r="M11"/>
  <c r="M8" i="14"/>
  <c r="O8" s="1"/>
  <c r="M16" i="12"/>
  <c r="O15"/>
  <c r="O6" i="13"/>
  <c r="M7"/>
  <c r="M7" i="8"/>
  <c r="O7" s="1"/>
  <c r="N7" i="12" l="1"/>
  <c r="M12" i="15"/>
  <c r="O11"/>
  <c r="M9" i="14"/>
  <c r="O9" s="1"/>
  <c r="M8" i="13"/>
  <c r="O7"/>
  <c r="M17" i="12"/>
  <c r="O16"/>
  <c r="M8" i="8"/>
  <c r="O8" s="1"/>
  <c r="N8" i="12" l="1"/>
  <c r="O12" i="15"/>
  <c r="M13"/>
  <c r="M10" i="14"/>
  <c r="O10" s="1"/>
  <c r="M18" i="12"/>
  <c r="O17"/>
  <c r="O8" i="13"/>
  <c r="M9"/>
  <c r="M9" i="8"/>
  <c r="O9" s="1"/>
  <c r="N9" i="12" l="1"/>
  <c r="M14" i="15"/>
  <c r="O13"/>
  <c r="M11" i="14"/>
  <c r="O11" s="1"/>
  <c r="O9" i="13"/>
  <c r="M10"/>
  <c r="M19" i="12"/>
  <c r="O18"/>
  <c r="M10" i="8"/>
  <c r="O10" s="1"/>
  <c r="M15" i="15" l="1"/>
  <c r="O14"/>
  <c r="M12" i="14"/>
  <c r="O12" s="1"/>
  <c r="M20" i="12"/>
  <c r="O19"/>
  <c r="O10" i="13"/>
  <c r="M11"/>
  <c r="M11" i="8"/>
  <c r="O11" s="1"/>
  <c r="M16" i="15" l="1"/>
  <c r="O15"/>
  <c r="M13" i="14"/>
  <c r="O13" s="1"/>
  <c r="O11" i="13"/>
  <c r="M12"/>
  <c r="M21" i="12"/>
  <c r="O20"/>
  <c r="M12" i="8"/>
  <c r="N12" i="12" l="1"/>
  <c r="O16" i="15"/>
  <c r="M17"/>
  <c r="M14" i="14"/>
  <c r="O14" s="1"/>
  <c r="M22" i="12"/>
  <c r="O21"/>
  <c r="O12" i="13"/>
  <c r="M13"/>
  <c r="M13" i="8"/>
  <c r="O13" s="1"/>
  <c r="O12" l="1"/>
  <c r="N13" i="12"/>
  <c r="M18" i="15"/>
  <c r="O17"/>
  <c r="M15" i="14"/>
  <c r="O15" s="1"/>
  <c r="O13" i="13"/>
  <c r="M14"/>
  <c r="M23" i="12"/>
  <c r="O22"/>
  <c r="M14" i="8"/>
  <c r="O14" s="1"/>
  <c r="N14" i="12" l="1"/>
  <c r="M19" i="15"/>
  <c r="O18"/>
  <c r="M16" i="14"/>
  <c r="O16" s="1"/>
  <c r="M24" i="12"/>
  <c r="O23"/>
  <c r="O14" i="13"/>
  <c r="M15"/>
  <c r="M15" i="8"/>
  <c r="O15" s="1"/>
  <c r="N15" i="12" l="1"/>
  <c r="M20" i="15"/>
  <c r="O19"/>
  <c r="M17" i="14"/>
  <c r="O17" s="1"/>
  <c r="M16" i="13"/>
  <c r="O15"/>
  <c r="M25" i="12"/>
  <c r="O24"/>
  <c r="M16" i="8"/>
  <c r="O16" s="1"/>
  <c r="N16" i="12" l="1"/>
  <c r="M21" i="15"/>
  <c r="O20"/>
  <c r="M18" i="14"/>
  <c r="O18" s="1"/>
  <c r="M26" i="12"/>
  <c r="O25"/>
  <c r="O16" i="13"/>
  <c r="M17"/>
  <c r="M17" i="8"/>
  <c r="O17" s="1"/>
  <c r="M22" i="15" l="1"/>
  <c r="O21"/>
  <c r="M19" i="14"/>
  <c r="O19" s="1"/>
  <c r="O17" i="13"/>
  <c r="M18"/>
  <c r="M27" i="12"/>
  <c r="O26"/>
  <c r="M18" i="8"/>
  <c r="O18" s="1"/>
  <c r="M23" i="15" l="1"/>
  <c r="O22"/>
  <c r="M20" i="14"/>
  <c r="O20" s="1"/>
  <c r="M28" i="12"/>
  <c r="O27"/>
  <c r="O18" i="13"/>
  <c r="M19"/>
  <c r="M19" i="8"/>
  <c r="N19" i="12" l="1"/>
  <c r="M24" i="15"/>
  <c r="O23"/>
  <c r="M21" i="14"/>
  <c r="O21" s="1"/>
  <c r="O19" i="13"/>
  <c r="M20"/>
  <c r="M29" i="12"/>
  <c r="O28"/>
  <c r="M20" i="8"/>
  <c r="O20" s="1"/>
  <c r="O19" l="1"/>
  <c r="N20" i="12"/>
  <c r="M25" i="15"/>
  <c r="O24"/>
  <c r="M22" i="14"/>
  <c r="O22" s="1"/>
  <c r="M30" i="12"/>
  <c r="O29"/>
  <c r="O20" i="13"/>
  <c r="M21"/>
  <c r="M21" i="8"/>
  <c r="O21" s="1"/>
  <c r="N21" i="12" l="1"/>
  <c r="O25" i="15"/>
  <c r="M26"/>
  <c r="M23" i="14"/>
  <c r="O23" s="1"/>
  <c r="O21" i="13"/>
  <c r="M22"/>
  <c r="M31" i="12"/>
  <c r="O30"/>
  <c r="M22" i="8"/>
  <c r="O22" s="1"/>
  <c r="N22" i="12" l="1"/>
  <c r="M27" i="15"/>
  <c r="O26"/>
  <c r="M24" i="14"/>
  <c r="O24" s="1"/>
  <c r="M32" i="12"/>
  <c r="O31"/>
  <c r="O22" i="13"/>
  <c r="M23"/>
  <c r="M23" i="8"/>
  <c r="O23" s="1"/>
  <c r="N23" i="12" l="1"/>
  <c r="M28" i="15"/>
  <c r="O27"/>
  <c r="M25" i="14"/>
  <c r="O25" s="1"/>
  <c r="M24" i="13"/>
  <c r="O23"/>
  <c r="M33" i="12"/>
  <c r="O32"/>
  <c r="M24" i="8"/>
  <c r="O24" s="1"/>
  <c r="M29" i="15" l="1"/>
  <c r="O28"/>
  <c r="M26" i="14"/>
  <c r="O26" s="1"/>
  <c r="M34" i="12"/>
  <c r="O33"/>
  <c r="O24" i="13"/>
  <c r="M25"/>
  <c r="M25" i="8"/>
  <c r="O25" s="1"/>
  <c r="O29" i="15" l="1"/>
  <c r="M30"/>
  <c r="M27" i="14"/>
  <c r="O27" s="1"/>
  <c r="O25" i="13"/>
  <c r="M26"/>
  <c r="M35" i="12"/>
  <c r="O34"/>
  <c r="M26" i="8"/>
  <c r="N26" i="12" l="1"/>
  <c r="M31" i="15"/>
  <c r="O30"/>
  <c r="M28" i="14"/>
  <c r="O28" s="1"/>
  <c r="M36" i="12"/>
  <c r="O35"/>
  <c r="O26" i="13"/>
  <c r="M27"/>
  <c r="M27" i="8"/>
  <c r="O27" s="1"/>
  <c r="O26" l="1"/>
  <c r="N27" i="12"/>
  <c r="O31" i="15"/>
  <c r="M32"/>
  <c r="M29" i="14"/>
  <c r="O29" s="1"/>
  <c r="O27" i="13"/>
  <c r="M28"/>
  <c r="O36" i="12"/>
  <c r="O41" s="1"/>
  <c r="P6"/>
  <c r="M28" i="8"/>
  <c r="O28" s="1"/>
  <c r="N28" i="12" l="1"/>
  <c r="M33" i="15"/>
  <c r="O32"/>
  <c r="M30" i="14"/>
  <c r="O30" s="1"/>
  <c r="P7" i="12"/>
  <c r="R6"/>
  <c r="O28" i="13"/>
  <c r="M29"/>
  <c r="M29" i="8"/>
  <c r="O29" s="1"/>
  <c r="N29" i="12" l="1"/>
  <c r="M34" i="15"/>
  <c r="O33"/>
  <c r="M31" i="14"/>
  <c r="O31" s="1"/>
  <c r="O29" i="13"/>
  <c r="M30"/>
  <c r="P8" i="12"/>
  <c r="R7"/>
  <c r="M30" i="8"/>
  <c r="O30" s="1"/>
  <c r="M35" i="15" l="1"/>
  <c r="O34"/>
  <c r="M32" i="14"/>
  <c r="O32" s="1"/>
  <c r="P9" i="12"/>
  <c r="R8"/>
  <c r="O30" i="13"/>
  <c r="M31"/>
  <c r="M31" i="8"/>
  <c r="O31" s="1"/>
  <c r="O35" i="15" l="1"/>
  <c r="M36"/>
  <c r="M33" i="14"/>
  <c r="O33" s="1"/>
  <c r="O31" i="13"/>
  <c r="M32"/>
  <c r="P10" i="12"/>
  <c r="R9"/>
  <c r="M32" i="8"/>
  <c r="O32" s="1"/>
  <c r="O36" i="15" l="1"/>
  <c r="O41" s="1"/>
  <c r="P6"/>
  <c r="M34" i="14"/>
  <c r="O34" s="1"/>
  <c r="P11" i="12"/>
  <c r="R10"/>
  <c r="O32" i="13"/>
  <c r="M33"/>
  <c r="M33" i="8"/>
  <c r="N33" i="12" l="1"/>
  <c r="R6" i="15"/>
  <c r="P7"/>
  <c r="M35" i="14"/>
  <c r="O35" s="1"/>
  <c r="O33" i="13"/>
  <c r="M34"/>
  <c r="P12" i="12"/>
  <c r="R11"/>
  <c r="M34" i="8"/>
  <c r="O34" s="1"/>
  <c r="O33" l="1"/>
  <c r="N34" i="12"/>
  <c r="P8" i="15"/>
  <c r="R7"/>
  <c r="M36" i="14"/>
  <c r="O36" s="1"/>
  <c r="O41" s="1"/>
  <c r="P13" i="12"/>
  <c r="R12"/>
  <c r="O34" i="13"/>
  <c r="M35"/>
  <c r="M35" i="8"/>
  <c r="O35" s="1"/>
  <c r="N35" i="12" l="1"/>
  <c r="R8" i="15"/>
  <c r="P9"/>
  <c r="P6" i="14"/>
  <c r="R6" s="1"/>
  <c r="O35" i="13"/>
  <c r="M36"/>
  <c r="P14" i="12"/>
  <c r="R13"/>
  <c r="M36" i="8"/>
  <c r="O36" s="1"/>
  <c r="N36" i="12" l="1"/>
  <c r="P10" i="15"/>
  <c r="R9"/>
  <c r="P7" i="14"/>
  <c r="R7" s="1"/>
  <c r="P15" i="12"/>
  <c r="R14"/>
  <c r="O36" i="13"/>
  <c r="O41" s="1"/>
  <c r="P6"/>
  <c r="P6" i="8"/>
  <c r="R6" s="1"/>
  <c r="N39" i="12" l="1"/>
  <c r="N41"/>
  <c r="P11" i="15"/>
  <c r="R10"/>
  <c r="P8" i="14"/>
  <c r="R8" s="1"/>
  <c r="P7" i="13"/>
  <c r="R6"/>
  <c r="P16" i="12"/>
  <c r="R15"/>
  <c r="P7" i="8"/>
  <c r="R7" s="1"/>
  <c r="R11" i="15" l="1"/>
  <c r="P12"/>
  <c r="P9" i="14"/>
  <c r="R9" s="1"/>
  <c r="P17" i="12"/>
  <c r="R16"/>
  <c r="R7" i="13"/>
  <c r="P8"/>
  <c r="P8" i="8"/>
  <c r="R8" s="1"/>
  <c r="P13" i="15" l="1"/>
  <c r="R12"/>
  <c r="P10" i="14"/>
  <c r="R10" s="1"/>
  <c r="R8" i="13"/>
  <c r="P9"/>
  <c r="P18" i="12"/>
  <c r="R17"/>
  <c r="P9" i="8"/>
  <c r="Q9" i="12" l="1"/>
  <c r="P14" i="15"/>
  <c r="R13"/>
  <c r="P11" i="14"/>
  <c r="R11" s="1"/>
  <c r="P19" i="12"/>
  <c r="R18"/>
  <c r="R9" i="13"/>
  <c r="P10"/>
  <c r="P10" i="8"/>
  <c r="R10" s="1"/>
  <c r="R9" l="1"/>
  <c r="Q10" i="12"/>
  <c r="P15" i="15"/>
  <c r="R14"/>
  <c r="P12" i="14"/>
  <c r="R12" s="1"/>
  <c r="P11" i="13"/>
  <c r="R10"/>
  <c r="P20" i="12"/>
  <c r="R19"/>
  <c r="P11" i="8"/>
  <c r="R11" s="1"/>
  <c r="Q11" i="12" l="1"/>
  <c r="P16" i="15"/>
  <c r="R15"/>
  <c r="P13" i="14"/>
  <c r="R13" s="1"/>
  <c r="P21" i="12"/>
  <c r="R20"/>
  <c r="R11" i="13"/>
  <c r="P12"/>
  <c r="P12" i="8"/>
  <c r="R12" s="1"/>
  <c r="Q12" i="12" l="1"/>
  <c r="P17" i="15"/>
  <c r="R16"/>
  <c r="P14" i="14"/>
  <c r="R14" s="1"/>
  <c r="R12" i="13"/>
  <c r="P13"/>
  <c r="P22" i="12"/>
  <c r="R21"/>
  <c r="P13" i="8"/>
  <c r="R13" s="1"/>
  <c r="Q13" i="12" l="1"/>
  <c r="P18" i="15"/>
  <c r="R17"/>
  <c r="P15" i="14"/>
  <c r="R15" s="1"/>
  <c r="P23" i="12"/>
  <c r="R22"/>
  <c r="R13" i="13"/>
  <c r="P14"/>
  <c r="P14" i="8"/>
  <c r="R14" s="1"/>
  <c r="P19" i="15" l="1"/>
  <c r="R18"/>
  <c r="P16" i="14"/>
  <c r="R16" s="1"/>
  <c r="R14" i="13"/>
  <c r="P15"/>
  <c r="P24" i="12"/>
  <c r="R23"/>
  <c r="P15" i="8"/>
  <c r="R15" s="1"/>
  <c r="P20" i="15" l="1"/>
  <c r="R19"/>
  <c r="P17" i="14"/>
  <c r="R17" s="1"/>
  <c r="P25" i="12"/>
  <c r="R24"/>
  <c r="R15" i="13"/>
  <c r="P16"/>
  <c r="P16" i="8"/>
  <c r="Q16" i="12" l="1"/>
  <c r="P21" i="15"/>
  <c r="R20"/>
  <c r="P18" i="14"/>
  <c r="R18" s="1"/>
  <c r="P17" i="13"/>
  <c r="R16"/>
  <c r="P26" i="12"/>
  <c r="R25"/>
  <c r="P17" i="8"/>
  <c r="R17" s="1"/>
  <c r="R16" l="1"/>
  <c r="Q17" i="12"/>
  <c r="P22" i="15"/>
  <c r="R21"/>
  <c r="P19" i="14"/>
  <c r="R19" s="1"/>
  <c r="P27" i="12"/>
  <c r="R26"/>
  <c r="R17" i="13"/>
  <c r="P18"/>
  <c r="P18" i="8"/>
  <c r="R18" s="1"/>
  <c r="Q18" i="12" l="1"/>
  <c r="P23" i="15"/>
  <c r="R22"/>
  <c r="P20" i="14"/>
  <c r="R20" s="1"/>
  <c r="R18" i="13"/>
  <c r="P19"/>
  <c r="P28" i="12"/>
  <c r="R27"/>
  <c r="P19" i="8"/>
  <c r="R19" s="1"/>
  <c r="Q19" i="12" l="1"/>
  <c r="P24" i="15"/>
  <c r="R23"/>
  <c r="P21" i="14"/>
  <c r="R21" s="1"/>
  <c r="P29" i="12"/>
  <c r="R28"/>
  <c r="R19" i="13"/>
  <c r="P20"/>
  <c r="P20" i="8"/>
  <c r="R20" s="1"/>
  <c r="Q20" i="12" l="1"/>
  <c r="R24" i="15"/>
  <c r="P25"/>
  <c r="P22" i="14"/>
  <c r="R22" s="1"/>
  <c r="R20" i="13"/>
  <c r="P21"/>
  <c r="P30" i="12"/>
  <c r="R29"/>
  <c r="P21" i="8"/>
  <c r="R21" s="1"/>
  <c r="P26" i="15" l="1"/>
  <c r="R25"/>
  <c r="P23" i="14"/>
  <c r="R23" s="1"/>
  <c r="P31" i="12"/>
  <c r="R30"/>
  <c r="R21" i="13"/>
  <c r="P22"/>
  <c r="P22" i="8"/>
  <c r="R22" s="1"/>
  <c r="R26" i="15" l="1"/>
  <c r="P27"/>
  <c r="P24" i="14"/>
  <c r="R24" s="1"/>
  <c r="R22" i="13"/>
  <c r="P23"/>
  <c r="P32" i="12"/>
  <c r="R31"/>
  <c r="P23" i="8"/>
  <c r="Q23" i="12" l="1"/>
  <c r="P28" i="15"/>
  <c r="R27"/>
  <c r="P25" i="14"/>
  <c r="R25" s="1"/>
  <c r="P33" i="12"/>
  <c r="R32"/>
  <c r="R23" i="13"/>
  <c r="P24"/>
  <c r="P24" i="8"/>
  <c r="R24" s="1"/>
  <c r="R23" l="1"/>
  <c r="Q24" i="12"/>
  <c r="P29" i="15"/>
  <c r="R28"/>
  <c r="P26" i="14"/>
  <c r="R26" s="1"/>
  <c r="R24" i="13"/>
  <c r="P25"/>
  <c r="P34" i="12"/>
  <c r="R33"/>
  <c r="P25" i="8"/>
  <c r="R25" s="1"/>
  <c r="Q25" i="12" l="1"/>
  <c r="P30" i="15"/>
  <c r="R29"/>
  <c r="P27" i="14"/>
  <c r="R27" s="1"/>
  <c r="P35" i="12"/>
  <c r="R34"/>
  <c r="R25" i="13"/>
  <c r="P26"/>
  <c r="P26" i="8"/>
  <c r="R26" s="1"/>
  <c r="Q26" i="12" l="1"/>
  <c r="R30" i="15"/>
  <c r="P31"/>
  <c r="P28" i="14"/>
  <c r="R28" s="1"/>
  <c r="R26" i="13"/>
  <c r="P27"/>
  <c r="R35" i="12"/>
  <c r="P36"/>
  <c r="P27" i="8"/>
  <c r="R27" s="1"/>
  <c r="Q27" i="12" l="1"/>
  <c r="P32" i="15"/>
  <c r="R31"/>
  <c r="P29" i="14"/>
  <c r="R29" s="1"/>
  <c r="R36" i="12"/>
  <c r="R41" s="1"/>
  <c r="S6"/>
  <c r="R27" i="13"/>
  <c r="P28"/>
  <c r="P28" i="8"/>
  <c r="R28" s="1"/>
  <c r="R32" i="15" l="1"/>
  <c r="P33"/>
  <c r="P30" i="14"/>
  <c r="R30" s="1"/>
  <c r="R28" i="13"/>
  <c r="P29"/>
  <c r="S7" i="12"/>
  <c r="U6"/>
  <c r="P29" i="8"/>
  <c r="R29" s="1"/>
  <c r="P34" i="15" l="1"/>
  <c r="R33"/>
  <c r="P31" i="14"/>
  <c r="R31" s="1"/>
  <c r="S8" i="12"/>
  <c r="U7"/>
  <c r="R29" i="13"/>
  <c r="P30"/>
  <c r="P30" i="8"/>
  <c r="Q30" i="12" l="1"/>
  <c r="P35" i="15"/>
  <c r="R34"/>
  <c r="P32" i="14"/>
  <c r="R32" s="1"/>
  <c r="R30" i="13"/>
  <c r="P31"/>
  <c r="S9" i="12"/>
  <c r="U8"/>
  <c r="P31" i="8"/>
  <c r="R31" s="1"/>
  <c r="R30" l="1"/>
  <c r="Q31" i="12"/>
  <c r="P36" i="15"/>
  <c r="R35"/>
  <c r="P33" i="14"/>
  <c r="R33" s="1"/>
  <c r="S10" i="12"/>
  <c r="U9"/>
  <c r="R31" i="13"/>
  <c r="P32"/>
  <c r="P32" i="8"/>
  <c r="R32" s="1"/>
  <c r="Q32" i="12" l="1"/>
  <c r="R36" i="15"/>
  <c r="R41" s="1"/>
  <c r="S6"/>
  <c r="P34" i="14"/>
  <c r="R34" s="1"/>
  <c r="R32" i="13"/>
  <c r="P33"/>
  <c r="S11" i="12"/>
  <c r="U10"/>
  <c r="P33" i="8"/>
  <c r="R33" s="1"/>
  <c r="Q33" i="12" l="1"/>
  <c r="S7" i="15"/>
  <c r="U6"/>
  <c r="P35" i="14"/>
  <c r="R35" s="1"/>
  <c r="S12" i="12"/>
  <c r="U11"/>
  <c r="R33" i="13"/>
  <c r="P34"/>
  <c r="P34" i="8"/>
  <c r="R34" s="1"/>
  <c r="Q34" i="12" l="1"/>
  <c r="U7" i="15"/>
  <c r="S8"/>
  <c r="P36" i="14"/>
  <c r="R36" s="1"/>
  <c r="R41" s="1"/>
  <c r="R34" i="13"/>
  <c r="P35"/>
  <c r="S13" i="12"/>
  <c r="U12"/>
  <c r="P35" i="8"/>
  <c r="R35" s="1"/>
  <c r="Q39" i="12" l="1"/>
  <c r="Q41"/>
  <c r="S9" i="15"/>
  <c r="U8"/>
  <c r="S6" i="14"/>
  <c r="U6" s="1"/>
  <c r="R35" i="13"/>
  <c r="P36"/>
  <c r="S14" i="12"/>
  <c r="U13"/>
  <c r="P36" i="8"/>
  <c r="R36" s="1"/>
  <c r="U9" i="15" l="1"/>
  <c r="S10"/>
  <c r="S7" i="14"/>
  <c r="U7" s="1"/>
  <c r="S15" i="12"/>
  <c r="U14"/>
  <c r="R36" i="13"/>
  <c r="R41" s="1"/>
  <c r="S6"/>
  <c r="S6" i="8"/>
  <c r="T6" i="12" l="1"/>
  <c r="U10" i="15"/>
  <c r="S11"/>
  <c r="S8" i="14"/>
  <c r="U8" s="1"/>
  <c r="U6" i="13"/>
  <c r="S7"/>
  <c r="S16" i="12"/>
  <c r="U15"/>
  <c r="S7" i="8"/>
  <c r="U7" s="1"/>
  <c r="U6" l="1"/>
  <c r="T7" i="12"/>
  <c r="S12" i="15"/>
  <c r="U11"/>
  <c r="S9" i="14"/>
  <c r="U9" s="1"/>
  <c r="U7" i="13"/>
  <c r="S8"/>
  <c r="S17" i="12"/>
  <c r="U16"/>
  <c r="S8" i="8"/>
  <c r="U8" s="1"/>
  <c r="T8" i="12" l="1"/>
  <c r="S13" i="15"/>
  <c r="U12"/>
  <c r="S10" i="14"/>
  <c r="U10" s="1"/>
  <c r="S18" i="12"/>
  <c r="U17"/>
  <c r="U8" i="13"/>
  <c r="S9"/>
  <c r="S9" i="8"/>
  <c r="U9" s="1"/>
  <c r="T9" i="12" l="1"/>
  <c r="S14" i="15"/>
  <c r="U13"/>
  <c r="S11" i="14"/>
  <c r="U11" s="1"/>
  <c r="S10" i="13"/>
  <c r="U9"/>
  <c r="S19" i="12"/>
  <c r="U18"/>
  <c r="S10" i="8"/>
  <c r="U10" s="1"/>
  <c r="T10" i="12" l="1"/>
  <c r="S15" i="15"/>
  <c r="U14"/>
  <c r="S12" i="14"/>
  <c r="U12" s="1"/>
  <c r="S20" i="12"/>
  <c r="U19"/>
  <c r="U10" i="13"/>
  <c r="S11"/>
  <c r="S11" i="8"/>
  <c r="U11" s="1"/>
  <c r="S16" i="15" l="1"/>
  <c r="U15"/>
  <c r="S13" i="14"/>
  <c r="U13" s="1"/>
  <c r="U11" i="13"/>
  <c r="S12"/>
  <c r="S21" i="12"/>
  <c r="U20"/>
  <c r="S12" i="8"/>
  <c r="U12" s="1"/>
  <c r="S17" i="15" l="1"/>
  <c r="U16"/>
  <c r="S14" i="14"/>
  <c r="U14" s="1"/>
  <c r="S22" i="12"/>
  <c r="U21"/>
  <c r="U12" i="13"/>
  <c r="S13"/>
  <c r="S13" i="8"/>
  <c r="T13" i="12" l="1"/>
  <c r="S18" i="15"/>
  <c r="U17"/>
  <c r="S15" i="14"/>
  <c r="U15" s="1"/>
  <c r="S14" i="13"/>
  <c r="U13"/>
  <c r="U22" i="12"/>
  <c r="S23"/>
  <c r="S14" i="8"/>
  <c r="U14" s="1"/>
  <c r="U13" l="1"/>
  <c r="T14" i="12"/>
  <c r="S19" i="15"/>
  <c r="U18"/>
  <c r="S16" i="14"/>
  <c r="U16" s="1"/>
  <c r="S24" i="12"/>
  <c r="U23"/>
  <c r="U14" i="13"/>
  <c r="S15"/>
  <c r="S15" i="8"/>
  <c r="U15" s="1"/>
  <c r="T15" i="12" l="1"/>
  <c r="S20" i="15"/>
  <c r="U19"/>
  <c r="S17" i="14"/>
  <c r="U17" s="1"/>
  <c r="U15" i="13"/>
  <c r="S16"/>
  <c r="S25" i="12"/>
  <c r="U24"/>
  <c r="S16" i="8"/>
  <c r="U16" s="1"/>
  <c r="T16" i="12" l="1"/>
  <c r="S21" i="15"/>
  <c r="U20"/>
  <c r="S18" i="14"/>
  <c r="U18" s="1"/>
  <c r="S26" i="12"/>
  <c r="U25"/>
  <c r="U16" i="13"/>
  <c r="S17"/>
  <c r="S17" i="8"/>
  <c r="U17" s="1"/>
  <c r="T17" i="12" l="1"/>
  <c r="S22" i="15"/>
  <c r="U21"/>
  <c r="S19" i="14"/>
  <c r="U19" s="1"/>
  <c r="U17" i="13"/>
  <c r="S18"/>
  <c r="S27" i="12"/>
  <c r="U26"/>
  <c r="S18" i="8"/>
  <c r="U18" s="1"/>
  <c r="S23" i="15" l="1"/>
  <c r="U22"/>
  <c r="S20" i="14"/>
  <c r="U20" s="1"/>
  <c r="S28" i="12"/>
  <c r="U27"/>
  <c r="U18" i="13"/>
  <c r="S19"/>
  <c r="S19" i="8"/>
  <c r="U19" s="1"/>
  <c r="S24" i="15" l="1"/>
  <c r="U23"/>
  <c r="S21" i="14"/>
  <c r="U21" s="1"/>
  <c r="U19" i="13"/>
  <c r="S20"/>
  <c r="S29" i="12"/>
  <c r="U28"/>
  <c r="S20" i="8"/>
  <c r="T20" i="12" l="1"/>
  <c r="S25" i="15"/>
  <c r="U24"/>
  <c r="S22" i="14"/>
  <c r="U22" s="1"/>
  <c r="S30" i="12"/>
  <c r="U29"/>
  <c r="U20" i="13"/>
  <c r="S21"/>
  <c r="S21" i="8"/>
  <c r="U21" s="1"/>
  <c r="U20" l="1"/>
  <c r="T21" i="12"/>
  <c r="S26" i="15"/>
  <c r="U25"/>
  <c r="S23" i="14"/>
  <c r="U23" s="1"/>
  <c r="U21" i="13"/>
  <c r="S22"/>
  <c r="S31" i="12"/>
  <c r="U30"/>
  <c r="S22" i="8"/>
  <c r="U22" s="1"/>
  <c r="T22" i="12" l="1"/>
  <c r="S27" i="15"/>
  <c r="U26"/>
  <c r="S24" i="14"/>
  <c r="U24" s="1"/>
  <c r="S32" i="12"/>
  <c r="U31"/>
  <c r="U22" i="13"/>
  <c r="S23"/>
  <c r="S23" i="8"/>
  <c r="U23" s="1"/>
  <c r="T23" i="12" l="1"/>
  <c r="U27" i="15"/>
  <c r="S28"/>
  <c r="S25" i="14"/>
  <c r="U25" s="1"/>
  <c r="U23" i="13"/>
  <c r="S24"/>
  <c r="S33" i="12"/>
  <c r="U32"/>
  <c r="S24" i="8"/>
  <c r="U24" s="1"/>
  <c r="T24" i="12" l="1"/>
  <c r="S29" i="15"/>
  <c r="U28"/>
  <c r="S26" i="14"/>
  <c r="U26" s="1"/>
  <c r="S34" i="12"/>
  <c r="U34" s="1"/>
  <c r="U33"/>
  <c r="U24" i="13"/>
  <c r="S25"/>
  <c r="S25" i="8"/>
  <c r="U25" s="1"/>
  <c r="U29" i="15" l="1"/>
  <c r="S30"/>
  <c r="S27" i="14"/>
  <c r="U27" s="1"/>
  <c r="U25" i="13"/>
  <c r="S26"/>
  <c r="V6" i="12"/>
  <c r="U41"/>
  <c r="S26" i="8"/>
  <c r="U26" s="1"/>
  <c r="S31" i="15" l="1"/>
  <c r="U30"/>
  <c r="S28" i="14"/>
  <c r="U28" s="1"/>
  <c r="V7" i="12"/>
  <c r="X6"/>
  <c r="U26" i="13"/>
  <c r="S27"/>
  <c r="S27" i="8"/>
  <c r="T27" i="12" l="1"/>
  <c r="U31" i="15"/>
  <c r="S32"/>
  <c r="S29" i="14"/>
  <c r="U29" s="1"/>
  <c r="U27" i="13"/>
  <c r="S28"/>
  <c r="V8" i="12"/>
  <c r="X7"/>
  <c r="S28" i="8"/>
  <c r="U28" s="1"/>
  <c r="U27" l="1"/>
  <c r="T28" i="12"/>
  <c r="S33" i="15"/>
  <c r="U32"/>
  <c r="S30" i="14"/>
  <c r="U30" s="1"/>
  <c r="V9" i="12"/>
  <c r="X8"/>
  <c r="U28" i="13"/>
  <c r="S29"/>
  <c r="S29" i="8"/>
  <c r="U29" s="1"/>
  <c r="T29" i="12" l="1"/>
  <c r="S34" i="15"/>
  <c r="U34" s="1"/>
  <c r="U33"/>
  <c r="S31" i="14"/>
  <c r="U31" s="1"/>
  <c r="U29" i="13"/>
  <c r="S30"/>
  <c r="V10" i="12"/>
  <c r="X9"/>
  <c r="S30" i="8"/>
  <c r="U30" s="1"/>
  <c r="T30" i="12" l="1"/>
  <c r="V6" i="15"/>
  <c r="U41"/>
  <c r="S32" i="14"/>
  <c r="U32" s="1"/>
  <c r="V11" i="12"/>
  <c r="X10"/>
  <c r="U30" i="13"/>
  <c r="S31"/>
  <c r="S31" i="8"/>
  <c r="U31" s="1"/>
  <c r="T31" i="12" l="1"/>
  <c r="X6" i="15"/>
  <c r="V7"/>
  <c r="S33" i="14"/>
  <c r="U33" s="1"/>
  <c r="U31" i="13"/>
  <c r="S32"/>
  <c r="V12" i="12"/>
  <c r="X11"/>
  <c r="S32" i="8"/>
  <c r="U32" s="1"/>
  <c r="V8" i="15" l="1"/>
  <c r="X7"/>
  <c r="S34" i="14"/>
  <c r="U34" s="1"/>
  <c r="V13" i="12"/>
  <c r="X12"/>
  <c r="U32" i="13"/>
  <c r="S33"/>
  <c r="S33" i="8"/>
  <c r="U33" s="1"/>
  <c r="X8" i="15" l="1"/>
  <c r="V9"/>
  <c r="V6" i="14"/>
  <c r="X6" s="1"/>
  <c r="U41"/>
  <c r="U33" i="13"/>
  <c r="S34"/>
  <c r="U34" s="1"/>
  <c r="V14" i="12"/>
  <c r="X13"/>
  <c r="S34" i="8"/>
  <c r="U34" s="1"/>
  <c r="T34" i="12" l="1"/>
  <c r="X9" i="15"/>
  <c r="V10"/>
  <c r="V7" i="14"/>
  <c r="X7" s="1"/>
  <c r="V15" i="12"/>
  <c r="X14"/>
  <c r="V6" i="13"/>
  <c r="U41"/>
  <c r="V6" i="8"/>
  <c r="X6" s="1"/>
  <c r="T41" i="12" l="1"/>
  <c r="T39"/>
  <c r="W6"/>
  <c r="V11" i="15"/>
  <c r="X10"/>
  <c r="V8" i="14"/>
  <c r="X8" s="1"/>
  <c r="X6" i="13"/>
  <c r="V7"/>
  <c r="V16" i="12"/>
  <c r="X15"/>
  <c r="V7" i="8"/>
  <c r="X7" s="1"/>
  <c r="W7" i="12" l="1"/>
  <c r="X11" i="15"/>
  <c r="V12"/>
  <c r="V9" i="14"/>
  <c r="X9" s="1"/>
  <c r="V17" i="12"/>
  <c r="X16"/>
  <c r="X7" i="13"/>
  <c r="V8"/>
  <c r="V8" i="8"/>
  <c r="X8" s="1"/>
  <c r="W8" i="12" l="1"/>
  <c r="V13" i="15"/>
  <c r="X12"/>
  <c r="V10" i="14"/>
  <c r="X10" s="1"/>
  <c r="V9" i="13"/>
  <c r="X8"/>
  <c r="V18" i="12"/>
  <c r="X17"/>
  <c r="V9" i="8"/>
  <c r="X9" s="1"/>
  <c r="W9" i="12" l="1"/>
  <c r="V14" i="15"/>
  <c r="X13"/>
  <c r="V11" i="14"/>
  <c r="X11" s="1"/>
  <c r="V19" i="12"/>
  <c r="X18"/>
  <c r="X9" i="13"/>
  <c r="V10"/>
  <c r="V10" i="8"/>
  <c r="X10" s="1"/>
  <c r="V15" i="15" l="1"/>
  <c r="X14"/>
  <c r="V12" i="14"/>
  <c r="X12" s="1"/>
  <c r="X10" i="13"/>
  <c r="V11"/>
  <c r="V20" i="12"/>
  <c r="X19"/>
  <c r="V11" i="8"/>
  <c r="X11" s="1"/>
  <c r="V16" i="15" l="1"/>
  <c r="X15"/>
  <c r="V13" i="14"/>
  <c r="X13" s="1"/>
  <c r="V21" i="12"/>
  <c r="X20"/>
  <c r="X11" i="13"/>
  <c r="V12"/>
  <c r="V12" i="8"/>
  <c r="W12" i="12" l="1"/>
  <c r="V17" i="15"/>
  <c r="X16"/>
  <c r="V14" i="14"/>
  <c r="X14" s="1"/>
  <c r="X12" i="13"/>
  <c r="V13"/>
  <c r="V22" i="12"/>
  <c r="X21"/>
  <c r="V13" i="8"/>
  <c r="X13" s="1"/>
  <c r="X12" l="1"/>
  <c r="W13" i="12"/>
  <c r="V18" i="15"/>
  <c r="X17"/>
  <c r="V15" i="14"/>
  <c r="X15" s="1"/>
  <c r="V23" i="12"/>
  <c r="X22"/>
  <c r="X13" i="13"/>
  <c r="V14"/>
  <c r="V14" i="8"/>
  <c r="X14" s="1"/>
  <c r="W14" i="12" l="1"/>
  <c r="V19" i="15"/>
  <c r="X18"/>
  <c r="V16" i="14"/>
  <c r="X16" s="1"/>
  <c r="X14" i="13"/>
  <c r="V15"/>
  <c r="V24" i="12"/>
  <c r="X23"/>
  <c r="V15" i="8"/>
  <c r="X15" s="1"/>
  <c r="W15" i="12" l="1"/>
  <c r="V20" i="15"/>
  <c r="X19"/>
  <c r="V17" i="14"/>
  <c r="X17" s="1"/>
  <c r="V25" i="12"/>
  <c r="X24"/>
  <c r="X15" i="13"/>
  <c r="V16"/>
  <c r="V16" i="8"/>
  <c r="X16" s="1"/>
  <c r="W16" i="12" l="1"/>
  <c r="V21" i="15"/>
  <c r="X20"/>
  <c r="V18" i="14"/>
  <c r="X18" s="1"/>
  <c r="V17" i="13"/>
  <c r="X16"/>
  <c r="V26" i="12"/>
  <c r="X25"/>
  <c r="V17" i="8"/>
  <c r="X17" s="1"/>
  <c r="V22" i="15" l="1"/>
  <c r="X21"/>
  <c r="V19" i="14"/>
  <c r="X19" s="1"/>
  <c r="V27" i="12"/>
  <c r="X26"/>
  <c r="X17" i="13"/>
  <c r="V18"/>
  <c r="V18" i="8"/>
  <c r="X18" s="1"/>
  <c r="V23" i="15" l="1"/>
  <c r="X22"/>
  <c r="V20" i="14"/>
  <c r="X20" s="1"/>
  <c r="X18" i="13"/>
  <c r="V19"/>
  <c r="V28" i="12"/>
  <c r="X27"/>
  <c r="V19" i="8"/>
  <c r="W19" i="12" l="1"/>
  <c r="V24" i="15"/>
  <c r="X23"/>
  <c r="V21" i="14"/>
  <c r="X21" s="1"/>
  <c r="V29" i="12"/>
  <c r="X28"/>
  <c r="X19" i="13"/>
  <c r="V20"/>
  <c r="V20" i="8"/>
  <c r="X20" s="1"/>
  <c r="X19" l="1"/>
  <c r="W20" i="12"/>
  <c r="V25" i="15"/>
  <c r="X24"/>
  <c r="V22" i="14"/>
  <c r="X22" s="1"/>
  <c r="X20" i="13"/>
  <c r="V21"/>
  <c r="V30" i="12"/>
  <c r="X29"/>
  <c r="V21" i="8"/>
  <c r="X21" s="1"/>
  <c r="W21" i="12" l="1"/>
  <c r="V26" i="15"/>
  <c r="X25"/>
  <c r="V23" i="14"/>
  <c r="X23" s="1"/>
  <c r="V31" i="12"/>
  <c r="X30"/>
  <c r="X21" i="13"/>
  <c r="V22"/>
  <c r="V22" i="8"/>
  <c r="X22" s="1"/>
  <c r="W22" i="12" l="1"/>
  <c r="X26" i="15"/>
  <c r="V27"/>
  <c r="V24" i="14"/>
  <c r="X24" s="1"/>
  <c r="X22" i="13"/>
  <c r="V23"/>
  <c r="V32" i="12"/>
  <c r="X31"/>
  <c r="V23" i="8"/>
  <c r="X23" s="1"/>
  <c r="W23" i="12" l="1"/>
  <c r="V28" i="15"/>
  <c r="X27"/>
  <c r="V25" i="14"/>
  <c r="X25" s="1"/>
  <c r="V33" i="12"/>
  <c r="X32"/>
  <c r="X23" i="13"/>
  <c r="V24"/>
  <c r="V24" i="8"/>
  <c r="X24" s="1"/>
  <c r="V29" i="15" l="1"/>
  <c r="X28"/>
  <c r="V26" i="14"/>
  <c r="X26" s="1"/>
  <c r="X24" i="13"/>
  <c r="V25"/>
  <c r="V34" i="12"/>
  <c r="X33"/>
  <c r="V25" i="8"/>
  <c r="X25" s="1"/>
  <c r="V30" i="15" l="1"/>
  <c r="X29"/>
  <c r="V27" i="14"/>
  <c r="X27" s="1"/>
  <c r="V35" i="12"/>
  <c r="X34"/>
  <c r="X25" i="13"/>
  <c r="V26"/>
  <c r="V26" i="8"/>
  <c r="W26" i="12" l="1"/>
  <c r="X30" i="15"/>
  <c r="V31"/>
  <c r="V28" i="14"/>
  <c r="X28" s="1"/>
  <c r="X26" i="13"/>
  <c r="V27"/>
  <c r="X35" i="12"/>
  <c r="V36"/>
  <c r="V27" i="8"/>
  <c r="X27" s="1"/>
  <c r="X26" l="1"/>
  <c r="W27" i="12"/>
  <c r="V32" i="15"/>
  <c r="X31"/>
  <c r="V29" i="14"/>
  <c r="X29" s="1"/>
  <c r="X36" i="12"/>
  <c r="X41" s="1"/>
  <c r="Y6"/>
  <c r="X27" i="13"/>
  <c r="V28"/>
  <c r="V28" i="8"/>
  <c r="X28" s="1"/>
  <c r="W28" i="12" l="1"/>
  <c r="X32" i="15"/>
  <c r="V33"/>
  <c r="V30" i="14"/>
  <c r="X30" s="1"/>
  <c r="X28" i="13"/>
  <c r="V29"/>
  <c r="Y7" i="12"/>
  <c r="AA6"/>
  <c r="V29" i="8"/>
  <c r="X29" s="1"/>
  <c r="W29" i="12" l="1"/>
  <c r="V34" i="15"/>
  <c r="X33"/>
  <c r="V31" i="14"/>
  <c r="X31" s="1"/>
  <c r="Y8" i="12"/>
  <c r="AA7"/>
  <c r="X29" i="13"/>
  <c r="V30"/>
  <c r="V30" i="8"/>
  <c r="X30" s="1"/>
  <c r="W30" i="12" l="1"/>
  <c r="X34" i="15"/>
  <c r="V35"/>
  <c r="V32" i="14"/>
  <c r="X32" s="1"/>
  <c r="X30" i="13"/>
  <c r="V31"/>
  <c r="Y9" i="12"/>
  <c r="AA8"/>
  <c r="V31" i="8"/>
  <c r="X31" s="1"/>
  <c r="X35" i="15" l="1"/>
  <c r="V36"/>
  <c r="V33" i="14"/>
  <c r="X33" s="1"/>
  <c r="Y10" i="12"/>
  <c r="AA9"/>
  <c r="X31" i="13"/>
  <c r="V32"/>
  <c r="V32" i="8"/>
  <c r="X32" s="1"/>
  <c r="X36" i="15" l="1"/>
  <c r="X41" s="1"/>
  <c r="Y6"/>
  <c r="V34" i="14"/>
  <c r="X34" s="1"/>
  <c r="X32" i="13"/>
  <c r="V33"/>
  <c r="Y11" i="12"/>
  <c r="AA10"/>
  <c r="V33" i="8"/>
  <c r="Y7" i="15" l="1"/>
  <c r="AA6"/>
  <c r="V35" i="14"/>
  <c r="X35" s="1"/>
  <c r="Y12" i="12"/>
  <c r="AA11"/>
  <c r="X33" i="13"/>
  <c r="V34"/>
  <c r="V34" i="8"/>
  <c r="X34" s="1"/>
  <c r="X33" l="1"/>
  <c r="W34" i="12"/>
  <c r="AA7" i="15"/>
  <c r="Y8"/>
  <c r="V36" i="14"/>
  <c r="X36" s="1"/>
  <c r="X41" s="1"/>
  <c r="X34" i="13"/>
  <c r="V35"/>
  <c r="Y13" i="12"/>
  <c r="AA12"/>
  <c r="V35" i="8"/>
  <c r="X35" s="1"/>
  <c r="W35" i="12" l="1"/>
  <c r="Y9" i="15"/>
  <c r="AA8"/>
  <c r="Y6" i="14"/>
  <c r="AA6" s="1"/>
  <c r="Y14" i="12"/>
  <c r="AA13"/>
  <c r="X35" i="13"/>
  <c r="V36"/>
  <c r="V36" i="8"/>
  <c r="X36" s="1"/>
  <c r="W36" i="12" l="1"/>
  <c r="AA9" i="15"/>
  <c r="Y10"/>
  <c r="Y7" i="14"/>
  <c r="AA7" s="1"/>
  <c r="X36" i="13"/>
  <c r="X41" s="1"/>
  <c r="Y6"/>
  <c r="Y15" i="12"/>
  <c r="AA14"/>
  <c r="Y6" i="8"/>
  <c r="AA6" s="1"/>
  <c r="W41" i="12" l="1"/>
  <c r="W39"/>
  <c r="Z6"/>
  <c r="AA10" i="15"/>
  <c r="Y11"/>
  <c r="Y8" i="14"/>
  <c r="AA8" s="1"/>
  <c r="Y16" i="12"/>
  <c r="AA15"/>
  <c r="AA6" i="13"/>
  <c r="Y7"/>
  <c r="Y7" i="8"/>
  <c r="AA7" s="1"/>
  <c r="Y12" i="15" l="1"/>
  <c r="AA11"/>
  <c r="Y9" i="14"/>
  <c r="AA9" s="1"/>
  <c r="Y8" i="13"/>
  <c r="AA7"/>
  <c r="Y17" i="12"/>
  <c r="AA16"/>
  <c r="Y8" i="8"/>
  <c r="AA8" s="1"/>
  <c r="Y13" i="15" l="1"/>
  <c r="AA12"/>
  <c r="Y10" i="14"/>
  <c r="AA10" s="1"/>
  <c r="Y18" i="12"/>
  <c r="AA17"/>
  <c r="AA8" i="13"/>
  <c r="Y9"/>
  <c r="Y9" i="8"/>
  <c r="Z9" i="12" l="1"/>
  <c r="Y14" i="15"/>
  <c r="AA13"/>
  <c r="Y11" i="14"/>
  <c r="AA11" s="1"/>
  <c r="AA9" i="13"/>
  <c r="Y10"/>
  <c r="Y19" i="12"/>
  <c r="AA18"/>
  <c r="Y10" i="8"/>
  <c r="AA10" s="1"/>
  <c r="AA9" l="1"/>
  <c r="Z10" i="12"/>
  <c r="Y15" i="15"/>
  <c r="AA14"/>
  <c r="Y12" i="14"/>
  <c r="AA12" s="1"/>
  <c r="Y20" i="12"/>
  <c r="AA19"/>
  <c r="AA10" i="13"/>
  <c r="Y11"/>
  <c r="Y11" i="8"/>
  <c r="AA11" s="1"/>
  <c r="Z11" i="12" l="1"/>
  <c r="Y16" i="15"/>
  <c r="AA15"/>
  <c r="Y13" i="14"/>
  <c r="AA13" s="1"/>
  <c r="Y12" i="13"/>
  <c r="AA11"/>
  <c r="Y21" i="12"/>
  <c r="AA20"/>
  <c r="Y12" i="8"/>
  <c r="AA12" s="1"/>
  <c r="Z12" i="12" l="1"/>
  <c r="Y17" i="15"/>
  <c r="AA16"/>
  <c r="Y14" i="14"/>
  <c r="AA14" s="1"/>
  <c r="Y22" i="12"/>
  <c r="AA21"/>
  <c r="AA12" i="13"/>
  <c r="Y13"/>
  <c r="Y13" i="8"/>
  <c r="AA13" s="1"/>
  <c r="Z13" i="12" l="1"/>
  <c r="Y18" i="15"/>
  <c r="AA17"/>
  <c r="Y15" i="14"/>
  <c r="AA15" s="1"/>
  <c r="AA13" i="13"/>
  <c r="Y14"/>
  <c r="Y23" i="12"/>
  <c r="AA22"/>
  <c r="Y14" i="8"/>
  <c r="AA14" s="1"/>
  <c r="Y19" i="15" l="1"/>
  <c r="AA18"/>
  <c r="Y16" i="14"/>
  <c r="AA16" s="1"/>
  <c r="Y24" i="12"/>
  <c r="AA23"/>
  <c r="AA14" i="13"/>
  <c r="Y15"/>
  <c r="Y15" i="8"/>
  <c r="AA15" s="1"/>
  <c r="Y20" i="15" l="1"/>
  <c r="AA19"/>
  <c r="Y17" i="14"/>
  <c r="AA17" s="1"/>
  <c r="AA15" i="13"/>
  <c r="Y16"/>
  <c r="Y25" i="12"/>
  <c r="AA24"/>
  <c r="Y16" i="8"/>
  <c r="Z16" i="12" l="1"/>
  <c r="Y21" i="15"/>
  <c r="AA20"/>
  <c r="Y18" i="14"/>
  <c r="AA18" s="1"/>
  <c r="Y26" i="12"/>
  <c r="AA25"/>
  <c r="AA16" i="13"/>
  <c r="Y17"/>
  <c r="Y17" i="8"/>
  <c r="AA17" s="1"/>
  <c r="AA16" l="1"/>
  <c r="Z17" i="12"/>
  <c r="Y22" i="15"/>
  <c r="AA21"/>
  <c r="Y19" i="14"/>
  <c r="AA19" s="1"/>
  <c r="AA17" i="13"/>
  <c r="Y18"/>
  <c r="Y27" i="12"/>
  <c r="AA26"/>
  <c r="Y18" i="8"/>
  <c r="AA18" s="1"/>
  <c r="Z18" i="12" l="1"/>
  <c r="Y23" i="15"/>
  <c r="AA22"/>
  <c r="Y20" i="14"/>
  <c r="AA20" s="1"/>
  <c r="Y28" i="12"/>
  <c r="AA27"/>
  <c r="AA18" i="13"/>
  <c r="Y19"/>
  <c r="Y19" i="8"/>
  <c r="AA19" s="1"/>
  <c r="Z19" i="12" l="1"/>
  <c r="Y24" i="15"/>
  <c r="AA23"/>
  <c r="Y21" i="14"/>
  <c r="AA21" s="1"/>
  <c r="AA19" i="13"/>
  <c r="Y20"/>
  <c r="Y29" i="12"/>
  <c r="AA28"/>
  <c r="Y20" i="8"/>
  <c r="AA20" s="1"/>
  <c r="Z20" i="12" l="1"/>
  <c r="Y25" i="15"/>
  <c r="AA24"/>
  <c r="Y22" i="14"/>
  <c r="AA22" s="1"/>
  <c r="Y30" i="12"/>
  <c r="AA29"/>
  <c r="AA20" i="13"/>
  <c r="Y21"/>
  <c r="Y21" i="8"/>
  <c r="AA21" s="1"/>
  <c r="AA25" i="15" l="1"/>
  <c r="Y26"/>
  <c r="Y23" i="14"/>
  <c r="AA23" s="1"/>
  <c r="AA21" i="13"/>
  <c r="Y22"/>
  <c r="Y31" i="12"/>
  <c r="AA30"/>
  <c r="Y22" i="8"/>
  <c r="AA22" s="1"/>
  <c r="Y27" i="15" l="1"/>
  <c r="AA26"/>
  <c r="Y24" i="14"/>
  <c r="AA24" s="1"/>
  <c r="Y32" i="12"/>
  <c r="AA31"/>
  <c r="AA22" i="13"/>
  <c r="Y23"/>
  <c r="Y23" i="8"/>
  <c r="Z23" i="12" l="1"/>
  <c r="AA27" i="15"/>
  <c r="Y28"/>
  <c r="Y25" i="14"/>
  <c r="AA25" s="1"/>
  <c r="AA23" i="13"/>
  <c r="Y24"/>
  <c r="Y33" i="12"/>
  <c r="AA32"/>
  <c r="Y24" i="8"/>
  <c r="AA24" s="1"/>
  <c r="AA23" l="1"/>
  <c r="Z24" i="12"/>
  <c r="Y29" i="15"/>
  <c r="AA28"/>
  <c r="Y26" i="14"/>
  <c r="AA26" s="1"/>
  <c r="Y34" i="12"/>
  <c r="AA33"/>
  <c r="AA24" i="13"/>
  <c r="Y25"/>
  <c r="Y25" i="8"/>
  <c r="AA25" s="1"/>
  <c r="Z25" i="12" l="1"/>
  <c r="AA29" i="15"/>
  <c r="Y30"/>
  <c r="Y27" i="14"/>
  <c r="AA27" s="1"/>
  <c r="AA25" i="13"/>
  <c r="Y26"/>
  <c r="Y35" i="12"/>
  <c r="AA34"/>
  <c r="Y26" i="8"/>
  <c r="AA26" s="1"/>
  <c r="Z26" i="12" l="1"/>
  <c r="Y31" i="15"/>
  <c r="AA30"/>
  <c r="Y28" i="14"/>
  <c r="AA28" s="1"/>
  <c r="AA35" i="12"/>
  <c r="AA41" s="1"/>
  <c r="AB6"/>
  <c r="AA26" i="13"/>
  <c r="Y27"/>
  <c r="Y27" i="8"/>
  <c r="AA27" s="1"/>
  <c r="Z27" i="12" l="1"/>
  <c r="AA31" i="15"/>
  <c r="Y32"/>
  <c r="Y29" i="14"/>
  <c r="AA29" s="1"/>
  <c r="AA27" i="13"/>
  <c r="Y28"/>
  <c r="AB7" i="12"/>
  <c r="AD6"/>
  <c r="Y28" i="8"/>
  <c r="AA28" s="1"/>
  <c r="Y33" i="15" l="1"/>
  <c r="AA32"/>
  <c r="Y30" i="14"/>
  <c r="AA30" s="1"/>
  <c r="AB8" i="12"/>
  <c r="AD7"/>
  <c r="AA28" i="13"/>
  <c r="Y29"/>
  <c r="Y29" i="8"/>
  <c r="AA29" s="1"/>
  <c r="Y34" i="15" l="1"/>
  <c r="AA33"/>
  <c r="Y31" i="14"/>
  <c r="AA31" s="1"/>
  <c r="AA29" i="13"/>
  <c r="Y30"/>
  <c r="AB9" i="12"/>
  <c r="AD8"/>
  <c r="Y30" i="8"/>
  <c r="Z30" i="12" l="1"/>
  <c r="Y35" i="15"/>
  <c r="AA34"/>
  <c r="Y32" i="14"/>
  <c r="AA32" s="1"/>
  <c r="AB10" i="12"/>
  <c r="AD9"/>
  <c r="AA30" i="13"/>
  <c r="Y31"/>
  <c r="Y31" i="8"/>
  <c r="AA31" s="1"/>
  <c r="AA30" l="1"/>
  <c r="Z31" i="12"/>
  <c r="AA35" i="15"/>
  <c r="AA41" s="1"/>
  <c r="AB6"/>
  <c r="Y33" i="14"/>
  <c r="AA33" s="1"/>
  <c r="AA31" i="13"/>
  <c r="Y32"/>
  <c r="AB11" i="12"/>
  <c r="AD10"/>
  <c r="Y32" i="8"/>
  <c r="AA32" s="1"/>
  <c r="Z32" i="12" l="1"/>
  <c r="AD6" i="15"/>
  <c r="AB7"/>
  <c r="Y34" i="14"/>
  <c r="AA34" s="1"/>
  <c r="AB12" i="12"/>
  <c r="AD11"/>
  <c r="AA32" i="13"/>
  <c r="Y33"/>
  <c r="Y33" i="8"/>
  <c r="AA33" s="1"/>
  <c r="Z33" i="12" l="1"/>
  <c r="AB8" i="15"/>
  <c r="AD7"/>
  <c r="Y35" i="14"/>
  <c r="AA35" s="1"/>
  <c r="AA41" s="1"/>
  <c r="AA33" i="13"/>
  <c r="Y34"/>
  <c r="AB13" i="12"/>
  <c r="AD12"/>
  <c r="Y34" i="8"/>
  <c r="AA34" s="1"/>
  <c r="Z34" i="12" l="1"/>
  <c r="AB9" i="15"/>
  <c r="AD8"/>
  <c r="AB6" i="14"/>
  <c r="AD6" s="1"/>
  <c r="AB14" i="12"/>
  <c r="AD13"/>
  <c r="AA34" i="13"/>
  <c r="Y35"/>
  <c r="Y35" i="8"/>
  <c r="AA35" s="1"/>
  <c r="Z41" i="12" l="1"/>
  <c r="Z39"/>
  <c r="AD9" i="15"/>
  <c r="AB10"/>
  <c r="AB7" i="14"/>
  <c r="AD7" s="1"/>
  <c r="AA35" i="13"/>
  <c r="AA41" s="1"/>
  <c r="AB6"/>
  <c r="AB15" i="12"/>
  <c r="AD14"/>
  <c r="AB6" i="8"/>
  <c r="AD6" s="1"/>
  <c r="AD10" i="15" l="1"/>
  <c r="AB11"/>
  <c r="AB8" i="14"/>
  <c r="AD8" s="1"/>
  <c r="AB16" i="12"/>
  <c r="AD15"/>
  <c r="AB7" i="13"/>
  <c r="AD6"/>
  <c r="AB7" i="8"/>
  <c r="AC7" i="12" l="1"/>
  <c r="AD11" i="15"/>
  <c r="AB12"/>
  <c r="AB9" i="14"/>
  <c r="AD9" s="1"/>
  <c r="AD7" i="13"/>
  <c r="AB8"/>
  <c r="AB17" i="12"/>
  <c r="AD16"/>
  <c r="AB8" i="8"/>
  <c r="AD8" s="1"/>
  <c r="AD7" l="1"/>
  <c r="AC8" i="12"/>
  <c r="AB13" i="15"/>
  <c r="AD12"/>
  <c r="AB10" i="14"/>
  <c r="AD10" s="1"/>
  <c r="AB18" i="12"/>
  <c r="AD17"/>
  <c r="AD8" i="13"/>
  <c r="AB9"/>
  <c r="AB9" i="8"/>
  <c r="AD9" s="1"/>
  <c r="AC9" i="12" l="1"/>
  <c r="AB14" i="15"/>
  <c r="AD13"/>
  <c r="AB11" i="14"/>
  <c r="AD11" s="1"/>
  <c r="AD9" i="13"/>
  <c r="AB10"/>
  <c r="AB19" i="12"/>
  <c r="AD18"/>
  <c r="AB10" i="8"/>
  <c r="AD10" s="1"/>
  <c r="AB15" i="15" l="1"/>
  <c r="AD14"/>
  <c r="AB12" i="14"/>
  <c r="AD12" s="1"/>
  <c r="AB20" i="12"/>
  <c r="AD19"/>
  <c r="AD10" i="13"/>
  <c r="AB11"/>
  <c r="AB11" i="8"/>
  <c r="AD11" s="1"/>
  <c r="AC11" i="12" l="1"/>
  <c r="AB16" i="15"/>
  <c r="AD15"/>
  <c r="AB13" i="14"/>
  <c r="AD13" s="1"/>
  <c r="AD11" i="13"/>
  <c r="AB12"/>
  <c r="AB21" i="12"/>
  <c r="AD20"/>
  <c r="AB12" i="8"/>
  <c r="AD12" s="1"/>
  <c r="AB17" i="15" l="1"/>
  <c r="AD16"/>
  <c r="AB14" i="14"/>
  <c r="AD14" s="1"/>
  <c r="AB22" i="12"/>
  <c r="AD21"/>
  <c r="AD12" i="13"/>
  <c r="AB13"/>
  <c r="AB13" i="8"/>
  <c r="AD13" s="1"/>
  <c r="AB18" i="15" l="1"/>
  <c r="AD17"/>
  <c r="AB15" i="14"/>
  <c r="AD15" s="1"/>
  <c r="AD13" i="13"/>
  <c r="AB14"/>
  <c r="AB23" i="12"/>
  <c r="AD22"/>
  <c r="AB14" i="8"/>
  <c r="AC14" i="12" l="1"/>
  <c r="AB19" i="15"/>
  <c r="AD18"/>
  <c r="AB16" i="14"/>
  <c r="AD16" s="1"/>
  <c r="AB24" i="12"/>
  <c r="AD23"/>
  <c r="AB15" i="13"/>
  <c r="AD14"/>
  <c r="AB15" i="8"/>
  <c r="AD15" s="1"/>
  <c r="AD14" l="1"/>
  <c r="AC15" i="12"/>
  <c r="AB20" i="15"/>
  <c r="AD19"/>
  <c r="AB17" i="14"/>
  <c r="AD17" s="1"/>
  <c r="AD15" i="13"/>
  <c r="AB16"/>
  <c r="AB25" i="12"/>
  <c r="AD24"/>
  <c r="AB16" i="8"/>
  <c r="AD16" s="1"/>
  <c r="AC16" i="12" l="1"/>
  <c r="AB21" i="15"/>
  <c r="AD20"/>
  <c r="AB18" i="14"/>
  <c r="AD18" s="1"/>
  <c r="AB26" i="12"/>
  <c r="AD25"/>
  <c r="AD16" i="13"/>
  <c r="AB17"/>
  <c r="AB17" i="8"/>
  <c r="AD17" s="1"/>
  <c r="AC17" i="12" l="1"/>
  <c r="AB22" i="15"/>
  <c r="AD21"/>
  <c r="AB19" i="14"/>
  <c r="AD19" s="1"/>
  <c r="AD17" i="13"/>
  <c r="AB18"/>
  <c r="AB27" i="12"/>
  <c r="AD26"/>
  <c r="AB18" i="8"/>
  <c r="AD18" s="1"/>
  <c r="AC18" i="12" l="1"/>
  <c r="AB23" i="15"/>
  <c r="AD22"/>
  <c r="AB20" i="14"/>
  <c r="AD20" s="1"/>
  <c r="AB28" i="12"/>
  <c r="AD27"/>
  <c r="AD18" i="13"/>
  <c r="AB19"/>
  <c r="AB19" i="8"/>
  <c r="AD19" s="1"/>
  <c r="AB24" i="15" l="1"/>
  <c r="AD23"/>
  <c r="AB21" i="14"/>
  <c r="AD21" s="1"/>
  <c r="AD19" i="13"/>
  <c r="AB20"/>
  <c r="AB29" i="12"/>
  <c r="AD28"/>
  <c r="AB20" i="8"/>
  <c r="AD20" s="1"/>
  <c r="AD24" i="15" l="1"/>
  <c r="AB25"/>
  <c r="AB22" i="14"/>
  <c r="AD22" s="1"/>
  <c r="AB30" i="12"/>
  <c r="AD29"/>
  <c r="AD20" i="13"/>
  <c r="AB21"/>
  <c r="AB21" i="8"/>
  <c r="AB26" i="15" l="1"/>
  <c r="AD25"/>
  <c r="AB23" i="14"/>
  <c r="AD23" s="1"/>
  <c r="AD21" i="13"/>
  <c r="AB22"/>
  <c r="AB31" i="12"/>
  <c r="AD30"/>
  <c r="AB22" i="8"/>
  <c r="AD22" s="1"/>
  <c r="AD21" l="1"/>
  <c r="AC22" i="12"/>
  <c r="AB27" i="15"/>
  <c r="AD26"/>
  <c r="AB24" i="14"/>
  <c r="AD24" s="1"/>
  <c r="AB32" i="12"/>
  <c r="AD31"/>
  <c r="AB23" i="13"/>
  <c r="AD22"/>
  <c r="AB23" i="8"/>
  <c r="AD23" s="1"/>
  <c r="AC23" i="12" l="1"/>
  <c r="AB28" i="15"/>
  <c r="AD27"/>
  <c r="AB25" i="14"/>
  <c r="AD25" s="1"/>
  <c r="AD23" i="13"/>
  <c r="AB24"/>
  <c r="AB33" i="12"/>
  <c r="AD32"/>
  <c r="AB24" i="8"/>
  <c r="AD24" s="1"/>
  <c r="AC24" i="12" l="1"/>
  <c r="AD28" i="15"/>
  <c r="AB29"/>
  <c r="AB26" i="14"/>
  <c r="AD26" s="1"/>
  <c r="AB34" i="12"/>
  <c r="AD33"/>
  <c r="AD24" i="13"/>
  <c r="AB25"/>
  <c r="AB25" i="8"/>
  <c r="AD25" s="1"/>
  <c r="AC25" i="12" l="1"/>
  <c r="AB30" i="15"/>
  <c r="AD29"/>
  <c r="AB27" i="14"/>
  <c r="AD27" s="1"/>
  <c r="AD25" i="13"/>
  <c r="AB26"/>
  <c r="AB35" i="12"/>
  <c r="AD34"/>
  <c r="AB26" i="8"/>
  <c r="AD26" s="1"/>
  <c r="AD30" i="15" l="1"/>
  <c r="AB31"/>
  <c r="AB28" i="14"/>
  <c r="AD28" s="1"/>
  <c r="AB36" i="12"/>
  <c r="AD35"/>
  <c r="AD26" i="13"/>
  <c r="AB27"/>
  <c r="AB27" i="8"/>
  <c r="AD27" s="1"/>
  <c r="AB32" i="15" l="1"/>
  <c r="AD31"/>
  <c r="AB29" i="14"/>
  <c r="AD29" s="1"/>
  <c r="AD27" i="13"/>
  <c r="AB28"/>
  <c r="AD36" i="12"/>
  <c r="AD41" s="1"/>
  <c r="AE6"/>
  <c r="AB28" i="8"/>
  <c r="AC28" i="12" l="1"/>
  <c r="AD32" i="15"/>
  <c r="AB33"/>
  <c r="AB30" i="14"/>
  <c r="AD30" s="1"/>
  <c r="AE7" i="12"/>
  <c r="AG6"/>
  <c r="AD28" i="13"/>
  <c r="AB29"/>
  <c r="AB29" i="8"/>
  <c r="AD29" s="1"/>
  <c r="AD28" l="1"/>
  <c r="AC29" i="12"/>
  <c r="AB34" i="15"/>
  <c r="AD33"/>
  <c r="AB31" i="14"/>
  <c r="AD31" s="1"/>
  <c r="AD29" i="13"/>
  <c r="AB30"/>
  <c r="AE8" i="12"/>
  <c r="AG7"/>
  <c r="AB30" i="8"/>
  <c r="AD30" s="1"/>
  <c r="AC30" i="12" l="1"/>
  <c r="AD34" i="15"/>
  <c r="AB35"/>
  <c r="AB32" i="14"/>
  <c r="AD32" s="1"/>
  <c r="AE9" i="12"/>
  <c r="AG8"/>
  <c r="AD30" i="13"/>
  <c r="AB31"/>
  <c r="AB31" i="8"/>
  <c r="AD31" s="1"/>
  <c r="AC31" i="12" l="1"/>
  <c r="AB36" i="15"/>
  <c r="AD35"/>
  <c r="AB33" i="14"/>
  <c r="AD33" s="1"/>
  <c r="AD31" i="13"/>
  <c r="AB32"/>
  <c r="AE10" i="12"/>
  <c r="AG9"/>
  <c r="AB32" i="8"/>
  <c r="AD32" s="1"/>
  <c r="AC32" i="12" l="1"/>
  <c r="AD36" i="15"/>
  <c r="AD41" s="1"/>
  <c r="AE6"/>
  <c r="AB34" i="14"/>
  <c r="AD34" s="1"/>
  <c r="AE11" i="12"/>
  <c r="AG10"/>
  <c r="AD32" i="13"/>
  <c r="AB33"/>
  <c r="AB33" i="8"/>
  <c r="AD33" s="1"/>
  <c r="AE7" i="15" l="1"/>
  <c r="AG6"/>
  <c r="AB35" i="14"/>
  <c r="AD35" s="1"/>
  <c r="AD33" i="13"/>
  <c r="AB34"/>
  <c r="AE12" i="12"/>
  <c r="AG11"/>
  <c r="AB34" i="8"/>
  <c r="AD34" s="1"/>
  <c r="AG7" i="15" l="1"/>
  <c r="AE8"/>
  <c r="AB36" i="14"/>
  <c r="AD36" s="1"/>
  <c r="AD41" s="1"/>
  <c r="AE13" i="12"/>
  <c r="AG12"/>
  <c r="AD34" i="13"/>
  <c r="AB35"/>
  <c r="AB35" i="8"/>
  <c r="AC35" i="12" l="1"/>
  <c r="AG8" i="15"/>
  <c r="AE9"/>
  <c r="AE6" i="14"/>
  <c r="AG6" s="1"/>
  <c r="AD35" i="13"/>
  <c r="AB36"/>
  <c r="AE14" i="12"/>
  <c r="AG13"/>
  <c r="AB36" i="8"/>
  <c r="AD36" s="1"/>
  <c r="AD35" l="1"/>
  <c r="AC36" i="12"/>
  <c r="AE10" i="15"/>
  <c r="AG9"/>
  <c r="AE7" i="14"/>
  <c r="AG7" s="1"/>
  <c r="AE15" i="12"/>
  <c r="AG14"/>
  <c r="AD36" i="13"/>
  <c r="AD41" s="1"/>
  <c r="AE6"/>
  <c r="AE6" i="8"/>
  <c r="AG6" s="1"/>
  <c r="AC41" i="12" l="1"/>
  <c r="AC39"/>
  <c r="AF6"/>
  <c r="AG10" i="15"/>
  <c r="AE11"/>
  <c r="AE8" i="14"/>
  <c r="AG8" s="1"/>
  <c r="AG6" i="13"/>
  <c r="AE7"/>
  <c r="AE16" i="12"/>
  <c r="AG15"/>
  <c r="AE7" i="8"/>
  <c r="AG7" s="1"/>
  <c r="AF7" i="12" l="1"/>
  <c r="AE12" i="15"/>
  <c r="AG11"/>
  <c r="AE9" i="14"/>
  <c r="AG9" s="1"/>
  <c r="AE17" i="12"/>
  <c r="AG16"/>
  <c r="AG7" i="13"/>
  <c r="AE8"/>
  <c r="AE8" i="8"/>
  <c r="AG8" s="1"/>
  <c r="AF8" i="12" l="1"/>
  <c r="AE13" i="15"/>
  <c r="AG12"/>
  <c r="AE10" i="14"/>
  <c r="AG10" s="1"/>
  <c r="AG8" i="13"/>
  <c r="AE9"/>
  <c r="AE18" i="12"/>
  <c r="AG17"/>
  <c r="AE9" i="8"/>
  <c r="AG9" s="1"/>
  <c r="AE14" i="15" l="1"/>
  <c r="AG13"/>
  <c r="AE11" i="14"/>
  <c r="AG11" s="1"/>
  <c r="AE19" i="12"/>
  <c r="AG18"/>
  <c r="AE10" i="13"/>
  <c r="AG9"/>
  <c r="AE10" i="8"/>
  <c r="AG10" s="1"/>
  <c r="AE15" i="15" l="1"/>
  <c r="AG14"/>
  <c r="AE12" i="14"/>
  <c r="AG12" s="1"/>
  <c r="AG10" i="13"/>
  <c r="AE11"/>
  <c r="AE20" i="12"/>
  <c r="AG19"/>
  <c r="AE11" i="8"/>
  <c r="AF11" i="12" l="1"/>
  <c r="AE16" i="15"/>
  <c r="AG15"/>
  <c r="AE13" i="14"/>
  <c r="AG13" s="1"/>
  <c r="AE21" i="12"/>
  <c r="AG20"/>
  <c r="AG11" i="13"/>
  <c r="AE12"/>
  <c r="AE12" i="8"/>
  <c r="AG12" s="1"/>
  <c r="AG11" l="1"/>
  <c r="AF12" i="12"/>
  <c r="AG16" i="15"/>
  <c r="AE17"/>
  <c r="AE14" i="14"/>
  <c r="AG14" s="1"/>
  <c r="AG12" i="13"/>
  <c r="AE13"/>
  <c r="AE22" i="12"/>
  <c r="AG21"/>
  <c r="AE13" i="8"/>
  <c r="AG13" s="1"/>
  <c r="AF13" i="12" l="1"/>
  <c r="AE18" i="15"/>
  <c r="AG17"/>
  <c r="AE15" i="14"/>
  <c r="AG15" s="1"/>
  <c r="AE23" i="12"/>
  <c r="AG22"/>
  <c r="AG13" i="13"/>
  <c r="AE14"/>
  <c r="AE14" i="8"/>
  <c r="AG14" s="1"/>
  <c r="AF14" i="12" l="1"/>
  <c r="AE19" i="15"/>
  <c r="AG18"/>
  <c r="AE16" i="14"/>
  <c r="AG16" s="1"/>
  <c r="AG14" i="13"/>
  <c r="AE15"/>
  <c r="AE24" i="12"/>
  <c r="AG23"/>
  <c r="AE15" i="8"/>
  <c r="AG15" s="1"/>
  <c r="AF15" i="12" l="1"/>
  <c r="AE20" i="15"/>
  <c r="AG19"/>
  <c r="AE17" i="14"/>
  <c r="AG17" s="1"/>
  <c r="AE25" i="12"/>
  <c r="AG24"/>
  <c r="AG15" i="13"/>
  <c r="AE16"/>
  <c r="AE16" i="8"/>
  <c r="AG16" s="1"/>
  <c r="AE21" i="15" l="1"/>
  <c r="AG20"/>
  <c r="AE18" i="14"/>
  <c r="AG18" s="1"/>
  <c r="AG16" i="13"/>
  <c r="AE17"/>
  <c r="AE26" i="12"/>
  <c r="AG25"/>
  <c r="AE17" i="8"/>
  <c r="AG17" s="1"/>
  <c r="AE22" i="15" l="1"/>
  <c r="AG21"/>
  <c r="AE19" i="14"/>
  <c r="AG19" s="1"/>
  <c r="AE27" i="12"/>
  <c r="AG26"/>
  <c r="AG17" i="13"/>
  <c r="AE18"/>
  <c r="AE18" i="8"/>
  <c r="AF18" i="12" l="1"/>
  <c r="AE23" i="15"/>
  <c r="AG22"/>
  <c r="AE20" i="14"/>
  <c r="AG20" s="1"/>
  <c r="AG18" i="13"/>
  <c r="AE19"/>
  <c r="AE28" i="12"/>
  <c r="AG27"/>
  <c r="AE19" i="8"/>
  <c r="AG19" s="1"/>
  <c r="AG18" l="1"/>
  <c r="AF19" i="12"/>
  <c r="AG23" i="15"/>
  <c r="AE24"/>
  <c r="AE21" i="14"/>
  <c r="AG21" s="1"/>
  <c r="AE29" i="12"/>
  <c r="AG28"/>
  <c r="AG19" i="13"/>
  <c r="AE20"/>
  <c r="AE20" i="8"/>
  <c r="AG20" s="1"/>
  <c r="AF20" i="12" l="1"/>
  <c r="AE25" i="15"/>
  <c r="AG24"/>
  <c r="AE22" i="14"/>
  <c r="AG22" s="1"/>
  <c r="AG20" i="13"/>
  <c r="AE21"/>
  <c r="AE30" i="12"/>
  <c r="AG29"/>
  <c r="AE21" i="8"/>
  <c r="AG21" s="1"/>
  <c r="AF21" i="12" l="1"/>
  <c r="AG25" i="15"/>
  <c r="AE26"/>
  <c r="AE23" i="14"/>
  <c r="AG23" s="1"/>
  <c r="AE31" i="12"/>
  <c r="AG30"/>
  <c r="AG21" i="13"/>
  <c r="AE22"/>
  <c r="AE22" i="8"/>
  <c r="AG22" s="1"/>
  <c r="AF22" i="12" l="1"/>
  <c r="AE27" i="15"/>
  <c r="AG26"/>
  <c r="AE24" i="14"/>
  <c r="AG24" s="1"/>
  <c r="AG22" i="13"/>
  <c r="AE23"/>
  <c r="AE32" i="12"/>
  <c r="AG31"/>
  <c r="AE23" i="8"/>
  <c r="AG23" s="1"/>
  <c r="AG27" i="15" l="1"/>
  <c r="AE28"/>
  <c r="AE25" i="14"/>
  <c r="AG25" s="1"/>
  <c r="AE33" i="12"/>
  <c r="AG32"/>
  <c r="AG23" i="13"/>
  <c r="AE24"/>
  <c r="AE24" i="8"/>
  <c r="AG24" s="1"/>
  <c r="AE29" i="15" l="1"/>
  <c r="AG28"/>
  <c r="AE26" i="14"/>
  <c r="AG26" s="1"/>
  <c r="AG24" i="13"/>
  <c r="AE25"/>
  <c r="AE34" i="12"/>
  <c r="AG33"/>
  <c r="AE25" i="8"/>
  <c r="AF25" i="12" l="1"/>
  <c r="AG29" i="15"/>
  <c r="AE30"/>
  <c r="AE27" i="14"/>
  <c r="AG27" s="1"/>
  <c r="AE35" i="12"/>
  <c r="AG34"/>
  <c r="AG25" i="13"/>
  <c r="AE26"/>
  <c r="AE26" i="8"/>
  <c r="AG26" s="1"/>
  <c r="AG25" l="1"/>
  <c r="AF26" i="12"/>
  <c r="AE31" i="15"/>
  <c r="AG30"/>
  <c r="AE28" i="14"/>
  <c r="AG28" s="1"/>
  <c r="AG26" i="13"/>
  <c r="AE27"/>
  <c r="AG35" i="12"/>
  <c r="AG41" s="1"/>
  <c r="AH6"/>
  <c r="AE27" i="8"/>
  <c r="AG27" s="1"/>
  <c r="AF27" i="12" l="1"/>
  <c r="AG31" i="15"/>
  <c r="AE32"/>
  <c r="AE29" i="14"/>
  <c r="AG29" s="1"/>
  <c r="AH7" i="12"/>
  <c r="AJ6"/>
  <c r="AG27" i="13"/>
  <c r="AE28"/>
  <c r="AE28" i="8"/>
  <c r="AG28" s="1"/>
  <c r="AF28" i="12" l="1"/>
  <c r="AE33" i="15"/>
  <c r="AG32"/>
  <c r="AE30" i="14"/>
  <c r="AG30" s="1"/>
  <c r="AG28" i="13"/>
  <c r="AE29"/>
  <c r="AH8" i="12"/>
  <c r="AJ7"/>
  <c r="AE29" i="8"/>
  <c r="AG29" s="1"/>
  <c r="AF29" i="12" l="1"/>
  <c r="AE34" i="15"/>
  <c r="AG33"/>
  <c r="AE31" i="14"/>
  <c r="AG31" s="1"/>
  <c r="AH9" i="12"/>
  <c r="AJ8"/>
  <c r="AG29" i="13"/>
  <c r="AE30"/>
  <c r="AE30" i="8"/>
  <c r="AG30" s="1"/>
  <c r="AE35" i="15" l="1"/>
  <c r="AG34"/>
  <c r="AE32" i="14"/>
  <c r="AG32" s="1"/>
  <c r="AG30" i="13"/>
  <c r="AE31"/>
  <c r="AH10" i="12"/>
  <c r="AJ9"/>
  <c r="AE31" i="8"/>
  <c r="AG31" s="1"/>
  <c r="AH6" i="15" l="1"/>
  <c r="AG35"/>
  <c r="AG41" s="1"/>
  <c r="AE33" i="14"/>
  <c r="AG33" s="1"/>
  <c r="AH11" i="12"/>
  <c r="AJ10"/>
  <c r="AG31" i="13"/>
  <c r="AE32"/>
  <c r="AE32" i="8"/>
  <c r="AF32" i="12" l="1"/>
  <c r="AJ6" i="15"/>
  <c r="AH7"/>
  <c r="AE34" i="14"/>
  <c r="AG34" s="1"/>
  <c r="AG32" i="13"/>
  <c r="AE33"/>
  <c r="AH12" i="12"/>
  <c r="AJ11"/>
  <c r="AE33" i="8"/>
  <c r="AG33" s="1"/>
  <c r="AG32" l="1"/>
  <c r="AF33" i="12"/>
  <c r="AH8" i="15"/>
  <c r="AJ7"/>
  <c r="AE35" i="14"/>
  <c r="AG35" s="1"/>
  <c r="AG41" s="1"/>
  <c r="AH13" i="12"/>
  <c r="AJ12"/>
  <c r="AG33" i="13"/>
  <c r="AE34"/>
  <c r="AE34" i="8"/>
  <c r="AG34" s="1"/>
  <c r="AF34" i="12" l="1"/>
  <c r="AJ8" i="15"/>
  <c r="AH9"/>
  <c r="AH6" i="14"/>
  <c r="AJ6" s="1"/>
  <c r="AG34" i="13"/>
  <c r="AE35"/>
  <c r="AH14" i="12"/>
  <c r="AJ13"/>
  <c r="AE35" i="8"/>
  <c r="AG35" s="1"/>
  <c r="AF35" i="12" l="1"/>
  <c r="AJ9" i="15"/>
  <c r="AH10"/>
  <c r="AH7" i="14"/>
  <c r="AJ7" s="1"/>
  <c r="AH15" i="12"/>
  <c r="AJ14"/>
  <c r="AG35" i="13"/>
  <c r="AG41" s="1"/>
  <c r="AH6"/>
  <c r="AH6" i="8"/>
  <c r="AJ6" s="1"/>
  <c r="AI6" i="12" l="1"/>
  <c r="AF41"/>
  <c r="AF39"/>
  <c r="AJ10" i="15"/>
  <c r="AH11"/>
  <c r="AH8" i="14"/>
  <c r="AJ8" s="1"/>
  <c r="AJ6" i="13"/>
  <c r="AH7"/>
  <c r="AH16" i="12"/>
  <c r="AJ15"/>
  <c r="AH7" i="8"/>
  <c r="AJ7" s="1"/>
  <c r="AJ11" i="15" l="1"/>
  <c r="AH12"/>
  <c r="AH9" i="14"/>
  <c r="AJ9" s="1"/>
  <c r="AH17" i="12"/>
  <c r="AJ16"/>
  <c r="AJ7" i="13"/>
  <c r="AH8"/>
  <c r="AH8" i="8"/>
  <c r="AJ8" s="1"/>
  <c r="AH13" i="15" l="1"/>
  <c r="AJ12"/>
  <c r="AH10" i="14"/>
  <c r="AJ10" s="1"/>
  <c r="AH9" i="13"/>
  <c r="AJ8"/>
  <c r="AH18" i="12"/>
  <c r="AJ17"/>
  <c r="AH9" i="8"/>
  <c r="AI9" i="12" l="1"/>
  <c r="AH14" i="15"/>
  <c r="AJ13"/>
  <c r="AH11" i="14"/>
  <c r="AJ11" s="1"/>
  <c r="AH19" i="12"/>
  <c r="AJ18"/>
  <c r="AJ9" i="13"/>
  <c r="AH10"/>
  <c r="AH10" i="8"/>
  <c r="AJ10" s="1"/>
  <c r="AJ9" l="1"/>
  <c r="AI10" i="12"/>
  <c r="AH15" i="15"/>
  <c r="AJ14"/>
  <c r="AH12" i="14"/>
  <c r="AJ12" s="1"/>
  <c r="AJ10" i="13"/>
  <c r="AH11"/>
  <c r="AH20" i="12"/>
  <c r="AJ19"/>
  <c r="AH11" i="8"/>
  <c r="AJ11" s="1"/>
  <c r="AI11" i="12" l="1"/>
  <c r="AH16" i="15"/>
  <c r="AJ15"/>
  <c r="AH13" i="14"/>
  <c r="AJ13" s="1"/>
  <c r="AH21" i="12"/>
  <c r="AJ20"/>
  <c r="AJ11" i="13"/>
  <c r="AH12"/>
  <c r="AH12" i="8"/>
  <c r="AJ12" s="1"/>
  <c r="AI12" i="12" l="1"/>
  <c r="AH17" i="15"/>
  <c r="AJ16"/>
  <c r="AH14" i="14"/>
  <c r="AJ14" s="1"/>
  <c r="AH13" i="13"/>
  <c r="AJ12"/>
  <c r="AH22" i="12"/>
  <c r="AJ21"/>
  <c r="AH13" i="8"/>
  <c r="AJ13" s="1"/>
  <c r="AI13" i="12" l="1"/>
  <c r="AH18" i="15"/>
  <c r="AJ17"/>
  <c r="AH15" i="14"/>
  <c r="AJ15" s="1"/>
  <c r="AH23" i="12"/>
  <c r="AJ22"/>
  <c r="AJ13" i="13"/>
  <c r="AH14"/>
  <c r="AH14" i="8"/>
  <c r="AJ14" s="1"/>
  <c r="AH19" i="15" l="1"/>
  <c r="AJ18"/>
  <c r="AH16" i="14"/>
  <c r="AJ16" s="1"/>
  <c r="AJ14" i="13"/>
  <c r="AH15"/>
  <c r="AH24" i="12"/>
  <c r="AJ23"/>
  <c r="AH15" i="8"/>
  <c r="AJ15" s="1"/>
  <c r="AH20" i="15" l="1"/>
  <c r="AJ19"/>
  <c r="AH17" i="14"/>
  <c r="AJ17" s="1"/>
  <c r="AH25" i="12"/>
  <c r="AJ24"/>
  <c r="AJ15" i="13"/>
  <c r="AH16"/>
  <c r="AH16" i="8"/>
  <c r="AI16" i="12" l="1"/>
  <c r="AH21" i="15"/>
  <c r="AJ20"/>
  <c r="AH18" i="14"/>
  <c r="AJ18" s="1"/>
  <c r="AH17" i="13"/>
  <c r="AJ16"/>
  <c r="AH26" i="12"/>
  <c r="AJ25"/>
  <c r="AH17" i="8"/>
  <c r="AJ17" s="1"/>
  <c r="AJ16" l="1"/>
  <c r="AI17" i="12"/>
  <c r="AH22" i="15"/>
  <c r="AJ21"/>
  <c r="AH19" i="14"/>
  <c r="AJ19" s="1"/>
  <c r="AH27" i="12"/>
  <c r="AJ26"/>
  <c r="AJ17" i="13"/>
  <c r="AH18"/>
  <c r="AH18" i="8"/>
  <c r="AJ18" s="1"/>
  <c r="AI18" i="12" l="1"/>
  <c r="AH23" i="15"/>
  <c r="AJ22"/>
  <c r="AH20" i="14"/>
  <c r="AJ20" s="1"/>
  <c r="AJ18" i="13"/>
  <c r="AH19"/>
  <c r="AH28" i="12"/>
  <c r="AJ27"/>
  <c r="AH19" i="8"/>
  <c r="AJ19" s="1"/>
  <c r="AH24" i="15" l="1"/>
  <c r="AJ23"/>
  <c r="AH21" i="14"/>
  <c r="AJ21" s="1"/>
  <c r="AH29" i="12"/>
  <c r="AJ28"/>
  <c r="AJ19" i="13"/>
  <c r="AH20"/>
  <c r="AH20" i="8"/>
  <c r="AJ20" s="1"/>
  <c r="AI20" i="12" l="1"/>
  <c r="AH25" i="15"/>
  <c r="AJ24"/>
  <c r="AH22" i="14"/>
  <c r="AJ22" s="1"/>
  <c r="AJ20" i="13"/>
  <c r="AH21"/>
  <c r="AH30" i="12"/>
  <c r="AJ29"/>
  <c r="AH21" i="8"/>
  <c r="AJ21" s="1"/>
  <c r="AH26" i="15" l="1"/>
  <c r="AJ25"/>
  <c r="AH23" i="14"/>
  <c r="AJ23" s="1"/>
  <c r="AH31" i="12"/>
  <c r="AJ30"/>
  <c r="AJ21" i="13"/>
  <c r="AH22"/>
  <c r="AH22" i="8"/>
  <c r="AJ22" s="1"/>
  <c r="AJ26" i="15" l="1"/>
  <c r="AH27"/>
  <c r="AH24" i="14"/>
  <c r="AJ24" s="1"/>
  <c r="AJ22" i="13"/>
  <c r="AH23"/>
  <c r="AH32" i="12"/>
  <c r="AJ31"/>
  <c r="AH23" i="8"/>
  <c r="AI23" i="12" l="1"/>
  <c r="AH28" i="15"/>
  <c r="AJ27"/>
  <c r="AH25" i="14"/>
  <c r="AJ25" s="1"/>
  <c r="AH33" i="12"/>
  <c r="AJ32"/>
  <c r="AJ23" i="13"/>
  <c r="AH24"/>
  <c r="AH24" i="8"/>
  <c r="AJ24" s="1"/>
  <c r="AJ23" l="1"/>
  <c r="AI24" i="12"/>
  <c r="AH29" i="15"/>
  <c r="AJ28"/>
  <c r="AH26" i="14"/>
  <c r="AJ26" s="1"/>
  <c r="AJ24" i="13"/>
  <c r="AH25"/>
  <c r="AH34" i="12"/>
  <c r="AJ33"/>
  <c r="AH25" i="8"/>
  <c r="AJ25" s="1"/>
  <c r="AI25" i="12" l="1"/>
  <c r="AH30" i="15"/>
  <c r="AJ29"/>
  <c r="AH27" i="14"/>
  <c r="AJ27" s="1"/>
  <c r="AH35" i="12"/>
  <c r="AJ34"/>
  <c r="AJ25" i="13"/>
  <c r="AH26"/>
  <c r="AH26" i="8"/>
  <c r="AJ26" s="1"/>
  <c r="AI26" i="12" l="1"/>
  <c r="AJ30" i="15"/>
  <c r="AH31"/>
  <c r="AH28" i="14"/>
  <c r="AJ28" s="1"/>
  <c r="AJ26" i="13"/>
  <c r="AH27"/>
  <c r="AH36" i="12"/>
  <c r="AJ35"/>
  <c r="AH27" i="8"/>
  <c r="AJ27" s="1"/>
  <c r="AI27" i="12" l="1"/>
  <c r="AH32" i="15"/>
  <c r="AJ31"/>
  <c r="AH29" i="14"/>
  <c r="AJ29" s="1"/>
  <c r="AJ36" i="12"/>
  <c r="AJ41" s="1"/>
  <c r="AK6"/>
  <c r="AJ27" i="13"/>
  <c r="AH28"/>
  <c r="AH28" i="8"/>
  <c r="AJ28" s="1"/>
  <c r="AJ32" i="15" l="1"/>
  <c r="AH33"/>
  <c r="AH30" i="14"/>
  <c r="AJ30" s="1"/>
  <c r="AJ28" i="13"/>
  <c r="AH29"/>
  <c r="AK7" i="12"/>
  <c r="AM6"/>
  <c r="AH29" i="8"/>
  <c r="AJ29" s="1"/>
  <c r="AH34" i="15" l="1"/>
  <c r="AJ33"/>
  <c r="AH31" i="14"/>
  <c r="AJ31" s="1"/>
  <c r="AK8" i="12"/>
  <c r="AM7"/>
  <c r="AJ29" i="13"/>
  <c r="AH30"/>
  <c r="AH30" i="8"/>
  <c r="AI30" i="12" l="1"/>
  <c r="AJ34" i="15"/>
  <c r="AH35"/>
  <c r="AH32" i="14"/>
  <c r="AJ32" s="1"/>
  <c r="AJ30" i="13"/>
  <c r="AH31"/>
  <c r="AK9" i="12"/>
  <c r="AM8"/>
  <c r="AH31" i="8"/>
  <c r="AJ31" s="1"/>
  <c r="AJ30" l="1"/>
  <c r="AI31" i="12"/>
  <c r="AJ35" i="15"/>
  <c r="AH36"/>
  <c r="AH33" i="14"/>
  <c r="AJ33" s="1"/>
  <c r="AK10" i="12"/>
  <c r="AM9"/>
  <c r="AJ31" i="13"/>
  <c r="AH32"/>
  <c r="AH32" i="8"/>
  <c r="AJ32" s="1"/>
  <c r="AI32" i="12" l="1"/>
  <c r="AJ36" i="15"/>
  <c r="AJ41" s="1"/>
  <c r="AN41" s="1"/>
  <c r="AK6"/>
  <c r="AH34" i="14"/>
  <c r="AJ34" s="1"/>
  <c r="AJ32" i="13"/>
  <c r="AH33"/>
  <c r="AK11" i="12"/>
  <c r="AM10"/>
  <c r="AH33" i="8"/>
  <c r="AJ33" s="1"/>
  <c r="AI33" i="12" l="1"/>
  <c r="AK7" i="15"/>
  <c r="AM6"/>
  <c r="AH35" i="14"/>
  <c r="AJ35" s="1"/>
  <c r="AK12" i="12"/>
  <c r="AM11"/>
  <c r="AJ33" i="13"/>
  <c r="AH34"/>
  <c r="AH34" i="8"/>
  <c r="AJ34" s="1"/>
  <c r="AI34" i="12" l="1"/>
  <c r="AM7" i="15"/>
  <c r="AK8"/>
  <c r="AH36" i="14"/>
  <c r="AJ36" s="1"/>
  <c r="AJ41" s="1"/>
  <c r="AN41" s="1"/>
  <c r="AJ34" i="13"/>
  <c r="AH35"/>
  <c r="AK13" i="12"/>
  <c r="AM12"/>
  <c r="AH35" i="8"/>
  <c r="AJ35" s="1"/>
  <c r="AI41" i="12" l="1"/>
  <c r="AI39"/>
  <c r="AK9" i="15"/>
  <c r="AM8"/>
  <c r="AK6" i="14"/>
  <c r="AM6" s="1"/>
  <c r="AK14" i="12"/>
  <c r="AM13"/>
  <c r="AJ35" i="13"/>
  <c r="AH36"/>
  <c r="AH36" i="8"/>
  <c r="AJ36" s="1"/>
  <c r="AK10" i="15" l="1"/>
  <c r="AM9"/>
  <c r="AK7" i="14"/>
  <c r="AM7" s="1"/>
  <c r="AJ36" i="13"/>
  <c r="AJ41" s="1"/>
  <c r="AN41" s="1"/>
  <c r="AK6"/>
  <c r="AK15" i="12"/>
  <c r="AM14"/>
  <c r="AK6" i="8"/>
  <c r="AL6" i="12" l="1"/>
  <c r="AM10" i="15"/>
  <c r="AK11"/>
  <c r="AK8" i="14"/>
  <c r="AM8" s="1"/>
  <c r="AK16" i="12"/>
  <c r="AM15"/>
  <c r="AM6" i="13"/>
  <c r="AK7"/>
  <c r="AK7" i="8"/>
  <c r="AM7" s="1"/>
  <c r="AM6" l="1"/>
  <c r="AL7" i="12"/>
  <c r="AK12" i="15"/>
  <c r="AM11"/>
  <c r="AK9" i="14"/>
  <c r="AM9" s="1"/>
  <c r="AK8" i="13"/>
  <c r="AM7"/>
  <c r="AK17" i="12"/>
  <c r="AM16"/>
  <c r="AK8" i="8"/>
  <c r="AM8" s="1"/>
  <c r="AL8" i="12" l="1"/>
  <c r="AK13" i="15"/>
  <c r="AM12"/>
  <c r="AK10" i="14"/>
  <c r="AM10" s="1"/>
  <c r="AK18" i="12"/>
  <c r="AM17"/>
  <c r="AM8" i="13"/>
  <c r="AK9"/>
  <c r="AK9" i="8"/>
  <c r="AM9" s="1"/>
  <c r="AL9" i="12" l="1"/>
  <c r="AK14" i="15"/>
  <c r="AM13"/>
  <c r="AK11" i="14"/>
  <c r="AM11" s="1"/>
  <c r="AM9" i="13"/>
  <c r="AK10"/>
  <c r="AK19" i="12"/>
  <c r="AM18"/>
  <c r="AK10" i="8"/>
  <c r="AM10" s="1"/>
  <c r="AL10" i="12" l="1"/>
  <c r="AK15" i="15"/>
  <c r="AM14"/>
  <c r="AK12" i="14"/>
  <c r="AM12" s="1"/>
  <c r="AK20" i="12"/>
  <c r="AM19"/>
  <c r="AM10" i="13"/>
  <c r="AK11"/>
  <c r="AK11" i="8"/>
  <c r="AM11" s="1"/>
  <c r="AK16" i="15" l="1"/>
  <c r="AM15"/>
  <c r="AK13" i="14"/>
  <c r="AM13" s="1"/>
  <c r="AM11" i="13"/>
  <c r="AK12"/>
  <c r="AK21" i="12"/>
  <c r="AM20"/>
  <c r="AK12" i="8"/>
  <c r="AM12" s="1"/>
  <c r="AM16" i="15" l="1"/>
  <c r="AK17"/>
  <c r="AK14" i="14"/>
  <c r="AM14" s="1"/>
  <c r="AK22" i="12"/>
  <c r="AM21"/>
  <c r="AM12" i="13"/>
  <c r="AK13"/>
  <c r="AK13" i="8"/>
  <c r="AM13" l="1"/>
  <c r="AL13" i="12"/>
  <c r="AK18" i="15"/>
  <c r="AM17"/>
  <c r="AK15" i="14"/>
  <c r="AM15" s="1"/>
  <c r="AM13" i="13"/>
  <c r="AK14"/>
  <c r="AK23" i="12"/>
  <c r="AM22"/>
  <c r="AK14" i="8"/>
  <c r="AM14" s="1"/>
  <c r="AL14" i="12" l="1"/>
  <c r="AK19" i="15"/>
  <c r="AM18"/>
  <c r="AK16" i="14"/>
  <c r="AM16" s="1"/>
  <c r="AK24" i="12"/>
  <c r="AM23"/>
  <c r="AM14" i="13"/>
  <c r="AK15"/>
  <c r="AK15" i="8"/>
  <c r="AM15" s="1"/>
  <c r="AL15" i="12" l="1"/>
  <c r="AK20" i="15"/>
  <c r="AM19"/>
  <c r="AK17" i="14"/>
  <c r="AM17" s="1"/>
  <c r="AK16" i="13"/>
  <c r="AM15"/>
  <c r="AK25" i="12"/>
  <c r="AM24"/>
  <c r="AK16" i="8"/>
  <c r="AM16" s="1"/>
  <c r="AL16" i="12" l="1"/>
  <c r="AK21" i="15"/>
  <c r="AM20"/>
  <c r="AK18" i="14"/>
  <c r="AM18" s="1"/>
  <c r="AK26" i="12"/>
  <c r="AM25"/>
  <c r="AM16" i="13"/>
  <c r="AK17"/>
  <c r="AK17" i="8"/>
  <c r="AM17" s="1"/>
  <c r="AL17" i="12" l="1"/>
  <c r="AK22" i="15"/>
  <c r="AM21"/>
  <c r="AK19" i="14"/>
  <c r="AM19" s="1"/>
  <c r="AM17" i="13"/>
  <c r="AK18"/>
  <c r="AK27" i="12"/>
  <c r="AM26"/>
  <c r="AK18" i="8"/>
  <c r="AM18" s="1"/>
  <c r="AK23" i="15" l="1"/>
  <c r="AM22"/>
  <c r="AK20" i="14"/>
  <c r="AM20" s="1"/>
  <c r="AK28" i="12"/>
  <c r="AM27"/>
  <c r="AM18" i="13"/>
  <c r="AK19"/>
  <c r="AK19" i="8"/>
  <c r="AM19" s="1"/>
  <c r="AK24" i="15" l="1"/>
  <c r="AM23"/>
  <c r="AK21" i="14"/>
  <c r="AM21" s="1"/>
  <c r="AM19" i="13"/>
  <c r="AK20"/>
  <c r="AK29" i="12"/>
  <c r="AM28"/>
  <c r="AK20" i="8"/>
  <c r="AK25" i="15" l="1"/>
  <c r="AM24"/>
  <c r="AK22" i="14"/>
  <c r="AM22" s="1"/>
  <c r="AK30" i="12"/>
  <c r="AM29"/>
  <c r="AM20" i="13"/>
  <c r="AK21"/>
  <c r="AK21" i="8"/>
  <c r="AM21" s="1"/>
  <c r="AM20" l="1"/>
  <c r="AL21" i="12"/>
  <c r="AM25" i="15"/>
  <c r="AK26"/>
  <c r="AK23" i="14"/>
  <c r="AM23" s="1"/>
  <c r="AM21" i="13"/>
  <c r="AK22"/>
  <c r="AK31" i="12"/>
  <c r="AM30"/>
  <c r="AK22" i="8"/>
  <c r="AM22" s="1"/>
  <c r="AL22" i="12" l="1"/>
  <c r="AK27" i="15"/>
  <c r="AM26"/>
  <c r="AK24" i="14"/>
  <c r="AM24" s="1"/>
  <c r="AK32" i="12"/>
  <c r="AM31"/>
  <c r="AM22" i="13"/>
  <c r="AK23"/>
  <c r="AK23" i="8"/>
  <c r="AM23" s="1"/>
  <c r="AL23" i="12" l="1"/>
  <c r="AK28" i="15"/>
  <c r="AM27"/>
  <c r="AK25" i="14"/>
  <c r="AM25" s="1"/>
  <c r="AM23" i="13"/>
  <c r="AK24"/>
  <c r="AK33" i="12"/>
  <c r="AM32"/>
  <c r="AK24" i="8"/>
  <c r="AM24" s="1"/>
  <c r="AL24" i="12" l="1"/>
  <c r="AK29" i="15"/>
  <c r="AM28"/>
  <c r="AK26" i="14"/>
  <c r="AM26" s="1"/>
  <c r="AK34" i="12"/>
  <c r="AM33"/>
  <c r="AM24" i="13"/>
  <c r="AK25"/>
  <c r="AK25" i="8"/>
  <c r="AM25" s="1"/>
  <c r="AM29" i="15" l="1"/>
  <c r="AK30"/>
  <c r="AK27" i="14"/>
  <c r="AM27" s="1"/>
  <c r="AM25" i="13"/>
  <c r="AK26"/>
  <c r="AK35" i="12"/>
  <c r="AM34"/>
  <c r="AK26" i="8"/>
  <c r="AM26" s="1"/>
  <c r="AK31" i="15" l="1"/>
  <c r="AM30"/>
  <c r="AK28" i="14"/>
  <c r="AM28" s="1"/>
  <c r="AK36" i="12"/>
  <c r="AM36" s="1"/>
  <c r="AM35"/>
  <c r="AM26" i="13"/>
  <c r="AK27"/>
  <c r="AK27" i="8"/>
  <c r="AM27" l="1"/>
  <c r="AL27" i="12"/>
  <c r="AM31" i="15"/>
  <c r="AK32"/>
  <c r="AK29" i="14"/>
  <c r="AM29" s="1"/>
  <c r="AM27" i="13"/>
  <c r="AK28"/>
  <c r="AK28" i="8"/>
  <c r="AM28" s="1"/>
  <c r="AL28" i="12" l="1"/>
  <c r="AK33" i="15"/>
  <c r="AM32"/>
  <c r="AK30" i="14"/>
  <c r="AM30" s="1"/>
  <c r="AM28" i="13"/>
  <c r="AK29"/>
  <c r="AK29" i="8"/>
  <c r="AM29" s="1"/>
  <c r="AL29" i="12" l="1"/>
  <c r="AK34" i="15"/>
  <c r="AM33"/>
  <c r="AK31" i="14"/>
  <c r="AM31" s="1"/>
  <c r="AM29" i="13"/>
  <c r="AK30"/>
  <c r="AK30" i="8"/>
  <c r="AM30" s="1"/>
  <c r="AL30" i="12" l="1"/>
  <c r="AK35" i="15"/>
  <c r="AM34"/>
  <c r="AK32" i="14"/>
  <c r="AM32" s="1"/>
  <c r="AM30" i="13"/>
  <c r="AK31"/>
  <c r="AK31" i="8"/>
  <c r="AM31" s="1"/>
  <c r="AL31" i="12" l="1"/>
  <c r="AK36" i="15"/>
  <c r="AM36" s="1"/>
  <c r="AM35"/>
  <c r="AK33" i="14"/>
  <c r="AM33" s="1"/>
  <c r="AM31" i="13"/>
  <c r="AK32"/>
  <c r="AK32" i="8"/>
  <c r="AM32" s="1"/>
  <c r="AK34" i="14" l="1"/>
  <c r="AM34" s="1"/>
  <c r="AM32" i="13"/>
  <c r="AK33"/>
  <c r="AK33" i="8"/>
  <c r="AM33" s="1"/>
  <c r="AK35" i="14" l="1"/>
  <c r="AM35" s="1"/>
  <c r="AM33" i="13"/>
  <c r="AK34"/>
  <c r="AK34" i="8"/>
  <c r="AL34" i="12" l="1"/>
  <c r="AK36" i="14"/>
  <c r="AM36" s="1"/>
  <c r="AM34" i="13"/>
  <c r="AK35"/>
  <c r="AK35" i="8"/>
  <c r="AM35" s="1"/>
  <c r="AM34" l="1"/>
  <c r="AL35" i="12"/>
  <c r="AM35" i="13"/>
  <c r="AK36"/>
  <c r="AM36" s="1"/>
  <c r="AK36" i="8"/>
  <c r="AM36" s="1"/>
  <c r="AL36" i="12" l="1"/>
  <c r="AL41" l="1"/>
  <c r="AN41" s="1"/>
  <c r="AL39"/>
  <c r="AN39" s="1"/>
</calcChain>
</file>

<file path=xl/sharedStrings.xml><?xml version="1.0" encoding="utf-8"?>
<sst xmlns="http://schemas.openxmlformats.org/spreadsheetml/2006/main" count="138" uniqueCount="36">
  <si>
    <t>NOM PRENOM</t>
  </si>
  <si>
    <t xml:space="preserve">VISA </t>
  </si>
  <si>
    <t>du hiérarchique</t>
  </si>
  <si>
    <t>DATE</t>
  </si>
  <si>
    <t>CP</t>
  </si>
  <si>
    <t>Août</t>
  </si>
  <si>
    <t>Octobre</t>
  </si>
  <si>
    <t>Novembre</t>
  </si>
  <si>
    <t>Décembre</t>
  </si>
  <si>
    <t>Janvier</t>
  </si>
  <si>
    <t>Septembre</t>
  </si>
  <si>
    <t>Février</t>
  </si>
  <si>
    <t>Avril</t>
  </si>
  <si>
    <t>Mai</t>
  </si>
  <si>
    <t>Juin</t>
  </si>
  <si>
    <t>Juillet</t>
  </si>
  <si>
    <t>Mars</t>
  </si>
  <si>
    <t>Toussaint</t>
  </si>
  <si>
    <t xml:space="preserve"> Total heures</t>
  </si>
  <si>
    <t>du collaborateur</t>
  </si>
  <si>
    <t>SERVICE</t>
  </si>
  <si>
    <t>Vie Scolaire</t>
  </si>
  <si>
    <t>Jours fériés</t>
  </si>
  <si>
    <t>Horaire</t>
  </si>
  <si>
    <t>JS</t>
  </si>
  <si>
    <t>Vacances scolaires</t>
  </si>
  <si>
    <t>GV</t>
  </si>
  <si>
    <t>Debut</t>
  </si>
  <si>
    <t>Fin</t>
  </si>
  <si>
    <t>Noel</t>
  </si>
  <si>
    <t>Fev</t>
  </si>
  <si>
    <t>Liste Personel</t>
  </si>
  <si>
    <t>Autre Liste</t>
  </si>
  <si>
    <t>Entretien</t>
  </si>
  <si>
    <t>EVS1</t>
  </si>
  <si>
    <t>EVS2</t>
  </si>
</sst>
</file>

<file path=xl/styles.xml><?xml version="1.0" encoding="utf-8"?>
<styleSheet xmlns="http://schemas.openxmlformats.org/spreadsheetml/2006/main">
  <numFmts count="4">
    <numFmt numFmtId="164" formatCode="h:mm"/>
    <numFmt numFmtId="165" formatCode="h:mm:ss"/>
    <numFmt numFmtId="166" formatCode="d"/>
    <numFmt numFmtId="167" formatCode="0.0"/>
  </numFmts>
  <fonts count="17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8"/>
      <name val="Arial"/>
      <family val="2"/>
    </font>
    <font>
      <b/>
      <sz val="10"/>
      <color rgb="FF3366FF"/>
      <name val="Arial"/>
      <family val="2"/>
    </font>
    <font>
      <sz val="10"/>
      <color theme="0"/>
      <name val="Arial"/>
      <family val="2"/>
    </font>
    <font>
      <sz val="10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i/>
      <sz val="10"/>
      <name val="Arial"/>
      <family val="2"/>
    </font>
    <font>
      <sz val="10"/>
      <color rgb="FF3366FF"/>
      <name val="Arial"/>
      <family val="2"/>
    </font>
    <font>
      <sz val="10"/>
      <color indexed="48"/>
      <name val="Arial"/>
      <family val="2"/>
    </font>
    <font>
      <sz val="1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0" fontId="10" fillId="0" borderId="0"/>
    <xf numFmtId="0" fontId="5" fillId="0" borderId="0"/>
  </cellStyleXfs>
  <cellXfs count="114">
    <xf numFmtId="0" fontId="0" fillId="0" borderId="0" xfId="0"/>
    <xf numFmtId="0" fontId="1" fillId="0" borderId="0" xfId="0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5" fontId="1" fillId="0" borderId="0" xfId="0" applyNumberFormat="1" applyFont="1" applyFill="1" applyBorder="1"/>
    <xf numFmtId="46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65" fontId="2" fillId="0" borderId="0" xfId="0" applyNumberFormat="1" applyFont="1" applyFill="1" applyBorder="1"/>
    <xf numFmtId="1" fontId="2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1" fontId="3" fillId="0" borderId="0" xfId="0" applyNumberFormat="1" applyFont="1" applyFill="1" applyBorder="1" applyAlignment="1"/>
    <xf numFmtId="0" fontId="1" fillId="0" borderId="0" xfId="0" applyFont="1"/>
    <xf numFmtId="1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vertical="center"/>
    </xf>
    <xf numFmtId="166" fontId="0" fillId="0" borderId="0" xfId="0" applyNumberFormat="1"/>
    <xf numFmtId="166" fontId="0" fillId="0" borderId="0" xfId="0" applyNumberFormat="1" applyFill="1" applyBorder="1" applyAlignment="1">
      <alignment horizontal="center"/>
    </xf>
    <xf numFmtId="1" fontId="8" fillId="0" borderId="0" xfId="0" applyNumberFormat="1" applyFont="1" applyFill="1" applyBorder="1"/>
    <xf numFmtId="166" fontId="1" fillId="0" borderId="3" xfId="0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0" fontId="0" fillId="0" borderId="12" xfId="0" applyFill="1" applyBorder="1"/>
    <xf numFmtId="166" fontId="0" fillId="0" borderId="5" xfId="0" applyNumberFormat="1" applyFill="1" applyBorder="1" applyAlignment="1">
      <alignment horizontal="center"/>
    </xf>
    <xf numFmtId="0" fontId="0" fillId="0" borderId="7" xfId="0" applyFill="1" applyBorder="1"/>
    <xf numFmtId="1" fontId="2" fillId="0" borderId="0" xfId="0" applyNumberFormat="1" applyFont="1" applyFill="1" applyBorder="1" applyAlignment="1"/>
    <xf numFmtId="14" fontId="12" fillId="4" borderId="1" xfId="2" applyNumberFormat="1" applyFont="1" applyFill="1" applyBorder="1"/>
    <xf numFmtId="0" fontId="11" fillId="0" borderId="0" xfId="1" applyFont="1" applyAlignment="1">
      <alignment horizontal="center"/>
    </xf>
    <xf numFmtId="14" fontId="12" fillId="4" borderId="13" xfId="2" applyNumberFormat="1" applyFont="1" applyFill="1" applyBorder="1"/>
    <xf numFmtId="14" fontId="12" fillId="3" borderId="14" xfId="2" applyNumberFormat="1" applyFont="1" applyFill="1" applyBorder="1"/>
    <xf numFmtId="14" fontId="12" fillId="3" borderId="1" xfId="2" applyNumberFormat="1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/>
    <xf numFmtId="0" fontId="0" fillId="0" borderId="4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/>
    <xf numFmtId="14" fontId="0" fillId="0" borderId="12" xfId="0" applyNumberFormat="1" applyBorder="1"/>
    <xf numFmtId="14" fontId="0" fillId="0" borderId="11" xfId="0" applyNumberFormat="1" applyBorder="1"/>
    <xf numFmtId="14" fontId="1" fillId="0" borderId="12" xfId="0" applyNumberFormat="1" applyFont="1" applyBorder="1"/>
    <xf numFmtId="14" fontId="0" fillId="0" borderId="5" xfId="0" applyNumberFormat="1" applyBorder="1"/>
    <xf numFmtId="14" fontId="0" fillId="0" borderId="7" xfId="0" applyNumberFormat="1" applyBorder="1"/>
    <xf numFmtId="14" fontId="1" fillId="0" borderId="11" xfId="0" applyNumberFormat="1" applyFont="1" applyBorder="1"/>
    <xf numFmtId="0" fontId="2" fillId="0" borderId="9" xfId="0" applyFont="1" applyFill="1" applyBorder="1" applyAlignment="1"/>
    <xf numFmtId="14" fontId="2" fillId="0" borderId="0" xfId="0" applyNumberFormat="1" applyFont="1" applyFill="1" applyBorder="1" applyAlignment="1"/>
    <xf numFmtId="0" fontId="0" fillId="0" borderId="0" xfId="0" applyBorder="1"/>
    <xf numFmtId="1" fontId="2" fillId="0" borderId="3" xfId="0" applyNumberFormat="1" applyFont="1" applyFill="1" applyBorder="1" applyAlignment="1"/>
    <xf numFmtId="1" fontId="2" fillId="0" borderId="2" xfId="0" applyNumberFormat="1" applyFont="1" applyFill="1" applyBorder="1" applyAlignment="1"/>
    <xf numFmtId="1" fontId="2" fillId="0" borderId="5" xfId="0" applyNumberFormat="1" applyFont="1" applyFill="1" applyBorder="1" applyAlignment="1"/>
    <xf numFmtId="1" fontId="2" fillId="0" borderId="6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8" xfId="0" applyFont="1" applyFill="1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165" fontId="2" fillId="0" borderId="0" xfId="0" applyNumberFormat="1" applyFont="1" applyFill="1" applyBorder="1" applyAlignment="1"/>
    <xf numFmtId="1" fontId="4" fillId="0" borderId="0" xfId="0" applyNumberFormat="1" applyFont="1" applyFill="1" applyBorder="1" applyAlignment="1">
      <alignment horizontal="left"/>
    </xf>
    <xf numFmtId="0" fontId="1" fillId="0" borderId="12" xfId="0" applyFont="1" applyFill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8" xfId="0" applyBorder="1"/>
    <xf numFmtId="14" fontId="0" fillId="0" borderId="19" xfId="0" applyNumberFormat="1" applyBorder="1"/>
    <xf numFmtId="14" fontId="0" fillId="0" borderId="18" xfId="0" applyNumberFormat="1" applyBorder="1"/>
    <xf numFmtId="14" fontId="1" fillId="0" borderId="19" xfId="0" applyNumberFormat="1" applyFont="1" applyBorder="1"/>
    <xf numFmtId="14" fontId="0" fillId="0" borderId="20" xfId="0" applyNumberFormat="1" applyBorder="1"/>
    <xf numFmtId="14" fontId="0" fillId="0" borderId="21" xfId="0" applyNumberFormat="1" applyBorder="1"/>
    <xf numFmtId="167" fontId="6" fillId="0" borderId="0" xfId="0" applyNumberFormat="1" applyFont="1" applyFill="1" applyBorder="1"/>
    <xf numFmtId="167" fontId="0" fillId="0" borderId="0" xfId="0" applyNumberFormat="1"/>
    <xf numFmtId="167" fontId="1" fillId="0" borderId="0" xfId="0" applyNumberFormat="1" applyFont="1" applyFill="1" applyBorder="1" applyAlignment="1">
      <alignment horizontal="center"/>
    </xf>
    <xf numFmtId="167" fontId="1" fillId="0" borderId="0" xfId="0" applyNumberFormat="1" applyFont="1" applyFill="1" applyBorder="1"/>
    <xf numFmtId="167" fontId="1" fillId="0" borderId="0" xfId="0" applyNumberFormat="1" applyFont="1"/>
    <xf numFmtId="167" fontId="6" fillId="0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4" fillId="0" borderId="0" xfId="0" applyFont="1" applyAlignment="1">
      <alignment horizontal="centerContinuous"/>
    </xf>
    <xf numFmtId="0" fontId="4" fillId="0" borderId="16" xfId="0" applyFont="1" applyBorder="1" applyAlignment="1">
      <alignment horizontal="centerContinuous"/>
    </xf>
    <xf numFmtId="0" fontId="4" fillId="0" borderId="17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167" fontId="1" fillId="0" borderId="4" xfId="0" applyNumberFormat="1" applyFont="1" applyFill="1" applyBorder="1"/>
    <xf numFmtId="1" fontId="14" fillId="0" borderId="0" xfId="0" applyNumberFormat="1" applyFont="1" applyFill="1" applyBorder="1"/>
    <xf numFmtId="1" fontId="15" fillId="0" borderId="0" xfId="0" applyNumberFormat="1" applyFont="1" applyFill="1" applyBorder="1"/>
    <xf numFmtId="0" fontId="8" fillId="0" borderId="0" xfId="0" applyFont="1" applyAlignment="1">
      <alignment horizontal="center"/>
    </xf>
    <xf numFmtId="14" fontId="2" fillId="0" borderId="15" xfId="0" applyNumberFormat="1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14" fontId="2" fillId="0" borderId="9" xfId="0" applyNumberFormat="1" applyFont="1" applyFill="1" applyBorder="1" applyAlignment="1">
      <alignment horizontal="center"/>
    </xf>
    <xf numFmtId="14" fontId="2" fillId="0" borderId="10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165" fontId="2" fillId="0" borderId="9" xfId="0" applyNumberFormat="1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0" fontId="16" fillId="0" borderId="0" xfId="0" applyFont="1"/>
  </cellXfs>
  <cellStyles count="3">
    <cellStyle name="Normal" xfId="0" builtinId="0"/>
    <cellStyle name="Normal_calendrier_auto_CalendrierMatriciel" xfId="2"/>
    <cellStyle name="Normal_CalendrierMatriciel" xfId="1"/>
  </cellStyles>
  <dxfs count="122"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3366FF"/>
      <color rgb="FFFFFF99"/>
      <color rgb="FF66FF33"/>
      <color rgb="FF34FA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4</xdr:row>
      <xdr:rowOff>47626</xdr:rowOff>
    </xdr:from>
    <xdr:to>
      <xdr:col>15</xdr:col>
      <xdr:colOff>104775</xdr:colOff>
      <xdr:row>8</xdr:row>
      <xdr:rowOff>47626</xdr:rowOff>
    </xdr:to>
    <xdr:sp macro="" textlink="">
      <xdr:nvSpPr>
        <xdr:cNvPr id="2" name="ZoneTexte 1"/>
        <xdr:cNvSpPr txBox="1"/>
      </xdr:nvSpPr>
      <xdr:spPr>
        <a:xfrm>
          <a:off x="7143750" y="762001"/>
          <a:ext cx="2219325" cy="6572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Pour mettre à jour la mise en forme</a:t>
          </a:r>
          <a:r>
            <a:rPr lang="fr-FR" sz="1100" baseline="0"/>
            <a:t> des </a:t>
          </a:r>
          <a:r>
            <a:rPr lang="fr-FR" sz="1100"/>
            <a:t>vacances</a:t>
          </a:r>
          <a:r>
            <a:rPr lang="fr-FR" sz="1100" baseline="0"/>
            <a:t> faire un Copier/Coller  du calendrier vers le cadre rouge.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P"/>
  <dimension ref="A1:R31"/>
  <sheetViews>
    <sheetView workbookViewId="0">
      <selection activeCell="G8" sqref="G8:H20"/>
    </sheetView>
  </sheetViews>
  <sheetFormatPr baseColWidth="10" defaultRowHeight="12.75"/>
  <cols>
    <col min="1" max="1" width="13.42578125" customWidth="1"/>
    <col min="2" max="2" width="2.28515625" customWidth="1"/>
    <col min="3" max="3" width="13.42578125" customWidth="1"/>
    <col min="4" max="4" width="2.140625" customWidth="1"/>
    <col min="6" max="6" width="2.28515625" customWidth="1"/>
    <col min="9" max="9" width="2.42578125" customWidth="1"/>
    <col min="18" max="18" width="2.5703125" customWidth="1"/>
  </cols>
  <sheetData>
    <row r="1" spans="1:18" ht="18" customHeight="1" thickBot="1">
      <c r="A1" s="15" t="s">
        <v>31</v>
      </c>
      <c r="B1" s="81"/>
      <c r="C1" s="15" t="s">
        <v>32</v>
      </c>
      <c r="D1" s="81"/>
      <c r="E1" s="32" t="s">
        <v>22</v>
      </c>
      <c r="F1" s="81"/>
      <c r="G1" s="36" t="s">
        <v>24</v>
      </c>
      <c r="H1" s="37" t="s">
        <v>23</v>
      </c>
      <c r="I1" s="81"/>
      <c r="K1" s="82" t="s">
        <v>25</v>
      </c>
      <c r="L1" s="82"/>
      <c r="R1" s="81"/>
    </row>
    <row r="2" spans="1:18">
      <c r="A2" s="15" t="s">
        <v>34</v>
      </c>
      <c r="B2" s="81"/>
      <c r="C2" s="15" t="s">
        <v>21</v>
      </c>
      <c r="D2" s="81"/>
      <c r="E2" s="34">
        <f>DATE(An,8,15)</f>
        <v>42231</v>
      </c>
      <c r="F2" s="81"/>
      <c r="G2">
        <v>1</v>
      </c>
      <c r="H2">
        <v>9.5</v>
      </c>
      <c r="I2" s="81"/>
      <c r="K2" s="83">
        <v>2015</v>
      </c>
      <c r="L2" s="84"/>
      <c r="R2" s="81"/>
    </row>
    <row r="3" spans="1:18">
      <c r="A3" s="15" t="s">
        <v>35</v>
      </c>
      <c r="B3" s="81"/>
      <c r="C3" s="15" t="s">
        <v>33</v>
      </c>
      <c r="D3" s="81"/>
      <c r="E3" s="35">
        <f>DATE(An,11,1)</f>
        <v>42309</v>
      </c>
      <c r="F3" s="81"/>
      <c r="G3">
        <v>2</v>
      </c>
      <c r="H3">
        <v>9.5</v>
      </c>
      <c r="I3" s="81"/>
      <c r="K3" s="67" t="s">
        <v>27</v>
      </c>
      <c r="L3" s="68" t="s">
        <v>28</v>
      </c>
      <c r="N3" s="15"/>
      <c r="R3" s="81"/>
    </row>
    <row r="4" spans="1:18">
      <c r="A4" s="15"/>
      <c r="B4" s="81"/>
      <c r="C4" s="15"/>
      <c r="D4" s="81"/>
      <c r="E4" s="35">
        <f>DATE(An,11,11)</f>
        <v>42319</v>
      </c>
      <c r="F4" s="81"/>
      <c r="G4">
        <v>3</v>
      </c>
      <c r="H4">
        <v>7</v>
      </c>
      <c r="I4" s="81"/>
      <c r="J4" s="38" t="s">
        <v>26</v>
      </c>
      <c r="K4" s="69"/>
      <c r="L4" s="70">
        <v>42246</v>
      </c>
      <c r="R4" s="81"/>
    </row>
    <row r="5" spans="1:18">
      <c r="B5" s="81"/>
      <c r="D5" s="81"/>
      <c r="E5" s="35">
        <f>DATE(An,12,25)</f>
        <v>42363</v>
      </c>
      <c r="F5" s="81"/>
      <c r="G5">
        <v>4</v>
      </c>
      <c r="H5">
        <v>9.5</v>
      </c>
      <c r="I5" s="81"/>
      <c r="J5" s="38" t="s">
        <v>17</v>
      </c>
      <c r="K5" s="71">
        <v>42296</v>
      </c>
      <c r="L5" s="70">
        <v>42309</v>
      </c>
      <c r="R5" s="81"/>
    </row>
    <row r="6" spans="1:18">
      <c r="B6" s="81"/>
      <c r="D6" s="81"/>
      <c r="E6" s="35">
        <f>DATE(An+1,1,1)</f>
        <v>42370</v>
      </c>
      <c r="F6" s="81"/>
      <c r="G6">
        <v>5</v>
      </c>
      <c r="H6">
        <v>6.5</v>
      </c>
      <c r="I6" s="81"/>
      <c r="J6" s="38" t="s">
        <v>29</v>
      </c>
      <c r="K6" s="71">
        <v>42359</v>
      </c>
      <c r="L6" s="72">
        <v>42372</v>
      </c>
      <c r="R6" s="81"/>
    </row>
    <row r="7" spans="1:18">
      <c r="B7" s="81"/>
      <c r="D7" s="81"/>
      <c r="E7" s="35">
        <f>DATE(An+1,5,1)</f>
        <v>42491</v>
      </c>
      <c r="F7" s="81"/>
      <c r="I7" s="81"/>
      <c r="J7" s="38" t="s">
        <v>30</v>
      </c>
      <c r="K7" s="71">
        <v>42422</v>
      </c>
      <c r="L7" s="70">
        <v>42435</v>
      </c>
      <c r="R7" s="81"/>
    </row>
    <row r="8" spans="1:18" ht="13.5" thickBot="1">
      <c r="B8" s="81"/>
      <c r="D8" s="81"/>
      <c r="E8" s="35">
        <f>DATE(An+1,5,8)</f>
        <v>42498</v>
      </c>
      <c r="F8" s="81"/>
      <c r="G8" s="36"/>
      <c r="H8" s="37"/>
      <c r="I8" s="81"/>
      <c r="J8" s="38" t="s">
        <v>12</v>
      </c>
      <c r="K8" s="73">
        <v>42478</v>
      </c>
      <c r="L8" s="74">
        <v>42491</v>
      </c>
      <c r="R8" s="81"/>
    </row>
    <row r="9" spans="1:18">
      <c r="B9" s="81"/>
      <c r="D9" s="81"/>
      <c r="E9" s="35">
        <f>DATE(An+1,7,14)</f>
        <v>42565</v>
      </c>
      <c r="F9" s="81"/>
      <c r="I9" s="81"/>
      <c r="R9" s="81"/>
    </row>
    <row r="10" spans="1:18">
      <c r="B10" s="81"/>
      <c r="D10" s="81"/>
      <c r="E10" s="35">
        <f>DATE(An+1,8,15)</f>
        <v>42597</v>
      </c>
      <c r="F10" s="81"/>
      <c r="I10" s="81"/>
      <c r="R10" s="81"/>
    </row>
    <row r="11" spans="1:18">
      <c r="B11" s="81"/>
      <c r="D11" s="81"/>
      <c r="E11" s="31">
        <f>ROUND(DATE(An+1,4,MOD(234-11*MOD(Original!J12,19),30))/7,0)*7-6</f>
        <v>42456</v>
      </c>
      <c r="F11" s="81"/>
      <c r="I11" s="81"/>
      <c r="K11" s="85">
        <v>2015</v>
      </c>
      <c r="L11" s="86"/>
      <c r="M11" s="85">
        <v>2016</v>
      </c>
      <c r="N11" s="86"/>
      <c r="O11" s="85">
        <v>2017</v>
      </c>
      <c r="P11" s="86"/>
      <c r="R11" s="81"/>
    </row>
    <row r="12" spans="1:18">
      <c r="B12" s="81"/>
      <c r="D12" s="81"/>
      <c r="E12" s="31">
        <f>E11+1</f>
        <v>42457</v>
      </c>
      <c r="F12" s="81"/>
      <c r="I12" s="81"/>
      <c r="K12" s="41" t="s">
        <v>27</v>
      </c>
      <c r="L12" s="42" t="s">
        <v>28</v>
      </c>
      <c r="M12" s="41" t="s">
        <v>27</v>
      </c>
      <c r="N12" s="42" t="s">
        <v>28</v>
      </c>
      <c r="O12" s="41" t="s">
        <v>27</v>
      </c>
      <c r="P12" s="42" t="s">
        <v>28</v>
      </c>
      <c r="R12" s="81"/>
    </row>
    <row r="13" spans="1:18">
      <c r="B13" s="81"/>
      <c r="D13" s="81"/>
      <c r="E13" s="31">
        <f>E11+39</f>
        <v>42495</v>
      </c>
      <c r="F13" s="81"/>
      <c r="I13" s="81"/>
      <c r="K13" s="43"/>
      <c r="L13" s="44">
        <v>42246</v>
      </c>
      <c r="M13" s="45">
        <v>42557</v>
      </c>
      <c r="N13" s="44">
        <v>42612</v>
      </c>
      <c r="O13" s="45">
        <v>42926</v>
      </c>
      <c r="P13" s="44">
        <v>42978</v>
      </c>
      <c r="Q13" s="39">
        <v>43290</v>
      </c>
      <c r="R13" s="81"/>
    </row>
    <row r="14" spans="1:18">
      <c r="B14" s="81"/>
      <c r="D14" s="81"/>
      <c r="E14" s="33">
        <f>E11+50</f>
        <v>42506</v>
      </c>
      <c r="F14" s="81"/>
      <c r="I14" s="81"/>
      <c r="K14" s="45">
        <v>42296</v>
      </c>
      <c r="L14" s="44">
        <v>42309</v>
      </c>
      <c r="M14" s="49">
        <v>42663</v>
      </c>
      <c r="N14" s="44">
        <v>42676</v>
      </c>
      <c r="O14" s="45">
        <v>43031</v>
      </c>
      <c r="P14" s="44">
        <v>43044</v>
      </c>
      <c r="R14" s="81"/>
    </row>
    <row r="15" spans="1:18">
      <c r="B15" s="81"/>
      <c r="D15" s="81"/>
      <c r="F15" s="81"/>
      <c r="G15" s="36"/>
      <c r="H15" s="37"/>
      <c r="I15" s="81"/>
      <c r="K15" s="45">
        <v>42359</v>
      </c>
      <c r="L15" s="46">
        <v>42372</v>
      </c>
      <c r="M15" s="45">
        <v>42723</v>
      </c>
      <c r="N15" s="44">
        <v>42737</v>
      </c>
      <c r="O15" s="45">
        <v>43094</v>
      </c>
      <c r="P15" s="44">
        <v>43107</v>
      </c>
      <c r="R15" s="81"/>
    </row>
    <row r="16" spans="1:18">
      <c r="B16" s="81"/>
      <c r="D16" s="81"/>
      <c r="F16" s="81"/>
      <c r="I16" s="81"/>
      <c r="K16" s="45">
        <v>42422</v>
      </c>
      <c r="L16" s="44">
        <v>42435</v>
      </c>
      <c r="M16" s="45">
        <v>42772</v>
      </c>
      <c r="N16" s="44">
        <v>42785</v>
      </c>
      <c r="O16" s="45">
        <v>43150</v>
      </c>
      <c r="P16" s="44">
        <v>43163</v>
      </c>
      <c r="R16" s="81"/>
    </row>
    <row r="17" spans="2:18">
      <c r="B17" s="81"/>
      <c r="D17" s="81"/>
      <c r="F17" s="81"/>
      <c r="I17" s="81"/>
      <c r="K17" s="47">
        <v>42478</v>
      </c>
      <c r="L17" s="48">
        <v>42491</v>
      </c>
      <c r="M17" s="47">
        <v>42828</v>
      </c>
      <c r="N17" s="48">
        <v>42842</v>
      </c>
      <c r="O17" s="47">
        <v>43206</v>
      </c>
      <c r="P17" s="48">
        <v>43219</v>
      </c>
      <c r="R17" s="81"/>
    </row>
    <row r="18" spans="2:18">
      <c r="B18" s="81"/>
      <c r="D18" s="81"/>
      <c r="F18" s="81"/>
      <c r="I18" s="81"/>
      <c r="R18" s="81"/>
    </row>
    <row r="19" spans="2:18">
      <c r="B19" s="81"/>
      <c r="D19" s="81"/>
      <c r="F19" s="81"/>
      <c r="I19" s="81"/>
      <c r="R19" s="81"/>
    </row>
    <row r="20" spans="2:18">
      <c r="B20" s="81"/>
      <c r="D20" s="81"/>
      <c r="F20" s="81"/>
      <c r="I20" s="81"/>
      <c r="R20" s="81"/>
    </row>
    <row r="21" spans="2:18">
      <c r="B21" s="81"/>
      <c r="D21" s="81"/>
      <c r="F21" s="81"/>
      <c r="I21" s="81"/>
      <c r="R21" s="81"/>
    </row>
    <row r="22" spans="2:18">
      <c r="B22" s="81"/>
      <c r="D22" s="81"/>
      <c r="F22" s="81"/>
      <c r="I22" s="81"/>
      <c r="R22" s="81"/>
    </row>
    <row r="23" spans="2:18">
      <c r="B23" s="81"/>
      <c r="D23" s="81"/>
      <c r="F23" s="81"/>
      <c r="I23" s="81"/>
      <c r="R23" s="81"/>
    </row>
    <row r="24" spans="2:18">
      <c r="B24" s="81"/>
      <c r="D24" s="81"/>
      <c r="F24" s="81"/>
      <c r="I24" s="81"/>
      <c r="R24" s="81"/>
    </row>
    <row r="25" spans="2:18">
      <c r="B25" s="81"/>
      <c r="D25" s="81"/>
      <c r="F25" s="81"/>
      <c r="I25" s="81"/>
      <c r="R25" s="81"/>
    </row>
    <row r="26" spans="2:18">
      <c r="B26" s="81"/>
      <c r="D26" s="81"/>
      <c r="F26" s="81"/>
      <c r="I26" s="81"/>
      <c r="R26" s="81"/>
    </row>
    <row r="27" spans="2:18">
      <c r="B27" s="81"/>
      <c r="D27" s="81"/>
      <c r="F27" s="81"/>
      <c r="I27" s="81"/>
      <c r="R27" s="81"/>
    </row>
    <row r="28" spans="2:18">
      <c r="B28" s="81"/>
      <c r="D28" s="81"/>
      <c r="F28" s="81"/>
      <c r="I28" s="81"/>
      <c r="R28" s="81"/>
    </row>
    <row r="29" spans="2:18">
      <c r="B29" s="81"/>
      <c r="D29" s="81"/>
      <c r="F29" s="81"/>
      <c r="I29" s="81"/>
      <c r="R29" s="81"/>
    </row>
    <row r="30" spans="2:18">
      <c r="B30" s="81"/>
      <c r="D30" s="81"/>
      <c r="F30" s="81"/>
      <c r="I30" s="81"/>
      <c r="R30" s="81"/>
    </row>
    <row r="31" spans="2:18">
      <c r="B31" s="81"/>
      <c r="D31" s="81"/>
      <c r="F31" s="81"/>
      <c r="I31" s="81"/>
      <c r="R31" s="8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O">
    <pageSetUpPr fitToPage="1"/>
  </sheetPr>
  <dimension ref="A1:AP49"/>
  <sheetViews>
    <sheetView tabSelected="1" topLeftCell="A22" zoomScaleNormal="100" workbookViewId="0">
      <selection activeCell="AK37" sqref="AK37"/>
    </sheetView>
  </sheetViews>
  <sheetFormatPr baseColWidth="10" defaultRowHeight="12.75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>
      <c r="A1" s="20">
        <v>2015</v>
      </c>
      <c r="B1" s="104" t="str">
        <f xml:space="preserve"> "Planification prévisionnelle " &amp; An &amp; " / " &amp; An+1</f>
        <v>Planification prévisionnelle 2015 / 2016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21"/>
      <c r="AN1" s="21"/>
    </row>
    <row r="2" spans="1:40" ht="12.7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>
      <c r="D3" s="8" t="s">
        <v>0</v>
      </c>
      <c r="E3" s="10"/>
      <c r="F3" s="9"/>
      <c r="G3" s="8"/>
      <c r="H3" s="10"/>
      <c r="I3" s="52"/>
      <c r="J3" s="64"/>
      <c r="K3" s="64"/>
      <c r="L3" s="64"/>
      <c r="M3" s="108"/>
      <c r="N3" s="109"/>
      <c r="O3" s="109"/>
      <c r="P3" s="109"/>
      <c r="Q3" s="109"/>
      <c r="R3" s="109"/>
      <c r="S3" s="109"/>
      <c r="T3" s="110"/>
      <c r="V3" s="51"/>
      <c r="W3" s="51"/>
      <c r="X3" s="10" t="s">
        <v>20</v>
      </c>
      <c r="Y3" s="51"/>
      <c r="AA3" s="51"/>
      <c r="AB3" s="51"/>
      <c r="AC3" s="51"/>
      <c r="AD3" s="9"/>
      <c r="AE3" s="92"/>
      <c r="AF3" s="93"/>
      <c r="AG3" s="93"/>
      <c r="AH3" s="93"/>
      <c r="AI3" s="93"/>
      <c r="AJ3" s="93"/>
      <c r="AK3" s="94"/>
      <c r="AL3" s="30"/>
      <c r="AM3" s="8"/>
    </row>
    <row r="4" spans="1:40" ht="12.75" customHeight="1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>
      <c r="A5" s="103" t="s">
        <v>5</v>
      </c>
      <c r="B5" s="102"/>
      <c r="C5" s="18"/>
      <c r="D5" s="103" t="s">
        <v>10</v>
      </c>
      <c r="E5" s="102"/>
      <c r="F5" s="18"/>
      <c r="G5" s="103" t="s">
        <v>6</v>
      </c>
      <c r="H5" s="102"/>
      <c r="I5" s="18"/>
      <c r="J5" s="107" t="s">
        <v>7</v>
      </c>
      <c r="K5" s="106"/>
      <c r="L5" s="18"/>
      <c r="M5" s="107" t="s">
        <v>8</v>
      </c>
      <c r="N5" s="106"/>
      <c r="O5" s="18"/>
      <c r="P5" s="107" t="s">
        <v>9</v>
      </c>
      <c r="Q5" s="106"/>
      <c r="R5" s="18"/>
      <c r="S5" s="103" t="s">
        <v>11</v>
      </c>
      <c r="T5" s="101"/>
      <c r="U5" s="19"/>
      <c r="V5" s="105" t="s">
        <v>16</v>
      </c>
      <c r="W5" s="106"/>
      <c r="X5" s="18"/>
      <c r="Y5" s="107" t="s">
        <v>12</v>
      </c>
      <c r="Z5" s="105"/>
      <c r="AA5" s="19"/>
      <c r="AB5" s="101" t="s">
        <v>13</v>
      </c>
      <c r="AC5" s="102"/>
      <c r="AD5" s="18"/>
      <c r="AE5" s="111" t="s">
        <v>14</v>
      </c>
      <c r="AF5" s="112"/>
      <c r="AG5" s="18"/>
      <c r="AH5" s="103" t="s">
        <v>15</v>
      </c>
      <c r="AI5" s="102"/>
      <c r="AJ5" s="18"/>
      <c r="AK5" s="103" t="s">
        <v>5</v>
      </c>
      <c r="AL5" s="102"/>
      <c r="AM5" s="1"/>
    </row>
    <row r="6" spans="1:40" ht="12.75" customHeight="1">
      <c r="A6" s="25">
        <f>DATE(An,8,1)</f>
        <v>42217</v>
      </c>
      <c r="B6" s="87"/>
      <c r="C6" s="113" t="str">
        <f>IF(A6="","",IF(WEEKDAY(A6)=2,INT((A6+5-SUM(MOD(DATE(YEAR(A7-MOD(A6-2,7)+3),1,2),{1E+99;7})*{1;-1}))/7),""))</f>
        <v/>
      </c>
      <c r="D6" s="25">
        <f>A36+1</f>
        <v>42248</v>
      </c>
      <c r="E6" s="87"/>
      <c r="F6" s="113" t="str">
        <f>IF(D6="","",IF(WEEKDAY(D6)=2,INT((D6+5-SUM(MOD(DATE(YEAR(D7-MOD(D6-2,7)+3),1,2),{1E+99;7})*{1;-1}))/7),""))</f>
        <v/>
      </c>
      <c r="G6" s="25">
        <f>D35+1</f>
        <v>42278</v>
      </c>
      <c r="H6" s="87"/>
      <c r="I6" s="113" t="str">
        <f>IF(G6="","",IF(WEEKDAY(G6)=2,INT((G6+5-SUM(MOD(DATE(YEAR(G7-MOD(G6-2,7)+3),1,2),{1E+99;7})*{1;-1}))/7),""))</f>
        <v/>
      </c>
      <c r="J6" s="25">
        <f>G36+1</f>
        <v>42309</v>
      </c>
      <c r="K6" s="87"/>
      <c r="L6" s="113" t="str">
        <f>IF(J6="","",IF(WEEKDAY(J6)=2,INT((J6+5-SUM(MOD(DATE(YEAR(J7-MOD(J6-2,7)+3),1,2),{1E+99;7})*{1;-1}))/7),""))</f>
        <v/>
      </c>
      <c r="M6" s="25">
        <f>J35+1</f>
        <v>42339</v>
      </c>
      <c r="N6" s="87"/>
      <c r="O6" s="113" t="str">
        <f>IF(M6="","",IF(WEEKDAY(M6)=2,INT((M6+5-SUM(MOD(DATE(YEAR(M7-MOD(M6-2,7)+3),1,2),{1E+99;7})*{1;-1}))/7),""))</f>
        <v/>
      </c>
      <c r="P6" s="25">
        <f>M36+1</f>
        <v>42370</v>
      </c>
      <c r="Q6" s="87"/>
      <c r="R6" s="113" t="str">
        <f>IF(P6="","",IF(WEEKDAY(P6)=2,INT((P6+5-SUM(MOD(DATE(YEAR(P7-MOD(P6-2,7)+3),1,2),{1E+99;7})*{1;-1}))/7),""))</f>
        <v/>
      </c>
      <c r="S6" s="25">
        <f>P36+1</f>
        <v>42401</v>
      </c>
      <c r="T6" s="87"/>
      <c r="U6" s="113">
        <f>IF(S6="","",IF(WEEKDAY(S6)=2,INT((S6+5-SUM(MOD(DATE(YEAR(S7-MOD(S6-2,7)+3),1,2),{1E+99;7})*{1;-1}))/7),""))</f>
        <v>5</v>
      </c>
      <c r="V6" s="25">
        <f>IF(S34&lt;&gt;"",S34,S33)+1</f>
        <v>42430</v>
      </c>
      <c r="W6" s="87"/>
      <c r="X6" s="113" t="str">
        <f>IF(V6="","",IF(WEEKDAY(V6)=2,INT((V6+5-SUM(MOD(DATE(YEAR(V7-MOD(V6-2,7)+3),1,2),{1E+99;7})*{1;-1}))/7),""))</f>
        <v/>
      </c>
      <c r="Y6" s="25">
        <f>V36+1</f>
        <v>42461</v>
      </c>
      <c r="Z6" s="87"/>
      <c r="AA6" s="113" t="str">
        <f>IF(Y6="","",IF(WEEKDAY(Y6)=2,INT((Y6+5-SUM(MOD(DATE(YEAR(Y7-MOD(Y6-2,7)+3),1,2),{1E+99;7})*{1;-1}))/7),""))</f>
        <v/>
      </c>
      <c r="AB6" s="25">
        <f>Y35+1</f>
        <v>42491</v>
      </c>
      <c r="AC6" s="87"/>
      <c r="AD6" s="113" t="str">
        <f>IF(AB6="","",IF(WEEKDAY(AB6)=2,INT((AB6+5-SUM(MOD(DATE(YEAR(AB7-MOD(AB6-2,7)+3),1,2),{1E+99;7})*{1;-1}))/7),""))</f>
        <v/>
      </c>
      <c r="AE6" s="25">
        <f>AB36+1</f>
        <v>42522</v>
      </c>
      <c r="AF6" s="87"/>
      <c r="AG6" s="113" t="str">
        <f>IF(AE6="","",IF(WEEKDAY(AE6)=2,INT((AE6+5-SUM(MOD(DATE(YEAR(AE7-MOD(AE6-2,7)+3),1,2),{1E+99;7})*{1;-1}))/7),""))</f>
        <v/>
      </c>
      <c r="AH6" s="25">
        <f>AE35+1</f>
        <v>42552</v>
      </c>
      <c r="AI6" s="87"/>
      <c r="AJ6" s="113" t="str">
        <f>IF(AH6="","",IF(WEEKDAY(AH6)=2,INT((AH6+5-SUM(MOD(DATE(YEAR(AH7-MOD(AH6-2,7)+3),1,2),{1E+99;7})*{1;-1}))/7),""))</f>
        <v/>
      </c>
      <c r="AK6" s="25">
        <f>AH36+1</f>
        <v>42583</v>
      </c>
      <c r="AL6" s="87"/>
      <c r="AM6" s="113">
        <f>IF(AK6="","",IF(WEEKDAY(AK6)=2,INT((AK6+5-SUM(MOD(DATE(YEAR(AK7-MOD(AK6-2,7)+3),1,2),{1E+99;7})*{1;-1}))/7),""))</f>
        <v>31</v>
      </c>
    </row>
    <row r="7" spans="1:40" ht="12.75" customHeight="1">
      <c r="A7" s="26">
        <f>A6+1</f>
        <v>42218</v>
      </c>
      <c r="B7" s="27"/>
      <c r="C7" s="113" t="str">
        <f>IF(A7="","",IF(WEEKDAY(A7)=2,INT((A7+5-SUM(MOD(DATE(YEAR(A8-MOD(A7-2,7)+3),1,2),{1E+99;7})*{1;-1}))/7),""))</f>
        <v/>
      </c>
      <c r="D7" s="26">
        <f>D6+1</f>
        <v>42249</v>
      </c>
      <c r="E7" s="27"/>
      <c r="F7" s="113" t="str">
        <f>IF(D7="","",IF(WEEKDAY(D7)=2,INT((D7+5-SUM(MOD(DATE(YEAR(D8-MOD(D7-2,7)+3),1,2),{1E+99;7})*{1;-1}))/7),""))</f>
        <v/>
      </c>
      <c r="G7" s="26">
        <f>G6+1</f>
        <v>42279</v>
      </c>
      <c r="H7" s="27"/>
      <c r="I7" s="113" t="str">
        <f>IF(G7="","",IF(WEEKDAY(G7)=2,INT((G7+5-SUM(MOD(DATE(YEAR(G8-MOD(G7-2,7)+3),1,2),{1E+99;7})*{1;-1}))/7),""))</f>
        <v/>
      </c>
      <c r="J7" s="26">
        <f>J6+1</f>
        <v>42310</v>
      </c>
      <c r="K7" s="27"/>
      <c r="L7" s="113">
        <f>IF(J7="","",IF(WEEKDAY(J7)=2,INT((J7+5-SUM(MOD(DATE(YEAR(J8-MOD(J7-2,7)+3),1,2),{1E+99;7})*{1;-1}))/7),""))</f>
        <v>45</v>
      </c>
      <c r="M7" s="26">
        <f>M6+1</f>
        <v>42340</v>
      </c>
      <c r="N7" s="27"/>
      <c r="O7" s="113" t="str">
        <f>IF(M7="","",IF(WEEKDAY(M7)=2,INT((M7+5-SUM(MOD(DATE(YEAR(M8-MOD(M7-2,7)+3),1,2),{1E+99;7})*{1;-1}))/7),""))</f>
        <v/>
      </c>
      <c r="P7" s="26">
        <f>P6+1</f>
        <v>42371</v>
      </c>
      <c r="Q7" s="27"/>
      <c r="R7" s="113" t="str">
        <f>IF(P7="","",IF(WEEKDAY(P7)=2,INT((P7+5-SUM(MOD(DATE(YEAR(P8-MOD(P7-2,7)+3),1,2),{1E+99;7})*{1;-1}))/7),""))</f>
        <v/>
      </c>
      <c r="S7" s="26">
        <f>S6+1</f>
        <v>42402</v>
      </c>
      <c r="T7" s="27"/>
      <c r="U7" s="113" t="str">
        <f>IF(S7="","",IF(WEEKDAY(S7)=2,INT((S7+5-SUM(MOD(DATE(YEAR(S8-MOD(S7-2,7)+3),1,2),{1E+99;7})*{1;-1}))/7),""))</f>
        <v/>
      </c>
      <c r="V7" s="26">
        <f>V6+1</f>
        <v>42431</v>
      </c>
      <c r="W7" s="27"/>
      <c r="X7" s="113" t="str">
        <f>IF(V7="","",IF(WEEKDAY(V7)=2,INT((V7+5-SUM(MOD(DATE(YEAR(V8-MOD(V7-2,7)+3),1,2),{1E+99;7})*{1;-1}))/7),""))</f>
        <v/>
      </c>
      <c r="Y7" s="26">
        <f>Y6+1</f>
        <v>42462</v>
      </c>
      <c r="Z7" s="27"/>
      <c r="AA7" s="113" t="str">
        <f>IF(Y7="","",IF(WEEKDAY(Y7)=2,INT((Y7+5-SUM(MOD(DATE(YEAR(Y8-MOD(Y7-2,7)+3),1,2),{1E+99;7})*{1;-1}))/7),""))</f>
        <v/>
      </c>
      <c r="AB7" s="26">
        <f>AB6+1</f>
        <v>42492</v>
      </c>
      <c r="AC7" s="27"/>
      <c r="AD7" s="113">
        <f>IF(AB7="","",IF(WEEKDAY(AB7)=2,INT((AB7+5-SUM(MOD(DATE(YEAR(AB8-MOD(AB7-2,7)+3),1,2),{1E+99;7})*{1;-1}))/7),""))</f>
        <v>18</v>
      </c>
      <c r="AE7" s="26">
        <f>AE6+1</f>
        <v>42523</v>
      </c>
      <c r="AF7" s="27"/>
      <c r="AG7" s="113" t="str">
        <f>IF(AE7="","",IF(WEEKDAY(AE7)=2,INT((AE7+5-SUM(MOD(DATE(YEAR(AE8-MOD(AE7-2,7)+3),1,2),{1E+99;7})*{1;-1}))/7),""))</f>
        <v/>
      </c>
      <c r="AH7" s="26">
        <f>AH6+1</f>
        <v>42553</v>
      </c>
      <c r="AI7" s="27"/>
      <c r="AJ7" s="113" t="str">
        <f>IF(AH7="","",IF(WEEKDAY(AH7)=2,INT((AH7+5-SUM(MOD(DATE(YEAR(AH8-MOD(AH7-2,7)+3),1,2),{1E+99;7})*{1;-1}))/7),""))</f>
        <v/>
      </c>
      <c r="AK7" s="26">
        <f>AK6+1</f>
        <v>42584</v>
      </c>
      <c r="AL7" s="27"/>
      <c r="AM7" s="113" t="str">
        <f>IF(AK7="","",IF(WEEKDAY(AK7)=2,INT((AK7+5-SUM(MOD(DATE(YEAR(AK8-MOD(AK7-2,7)+3),1,2),{1E+99;7})*{1;-1}))/7),""))</f>
        <v/>
      </c>
    </row>
    <row r="8" spans="1:40" ht="12.75" customHeight="1">
      <c r="A8" s="26">
        <f t="shared" ref="A8:A36" si="0">A7+1</f>
        <v>42219</v>
      </c>
      <c r="B8" s="66"/>
      <c r="C8" s="113">
        <f>IF(A8="","",IF(WEEKDAY(A8)=2,INT((A8+5-SUM(MOD(DATE(YEAR(A9-MOD(A8-2,7)+3),1,2),{1E+99;7})*{1;-1}))/7),""))</f>
        <v>32</v>
      </c>
      <c r="D8" s="26">
        <f t="shared" ref="D8:D35" si="1">D7+1</f>
        <v>42250</v>
      </c>
      <c r="E8" s="27"/>
      <c r="F8" s="113" t="str">
        <f>IF(D8="","",IF(WEEKDAY(D8)=2,INT((D8+5-SUM(MOD(DATE(YEAR(D9-MOD(D8-2,7)+3),1,2),{1E+99;7})*{1;-1}))/7),""))</f>
        <v/>
      </c>
      <c r="G8" s="26">
        <f t="shared" ref="G8:G36" si="2">G7+1</f>
        <v>42280</v>
      </c>
      <c r="H8" s="27"/>
      <c r="I8" s="113" t="str">
        <f>IF(G8="","",IF(WEEKDAY(G8)=2,INT((G8+5-SUM(MOD(DATE(YEAR(G9-MOD(G8-2,7)+3),1,2),{1E+99;7})*{1;-1}))/7),""))</f>
        <v/>
      </c>
      <c r="J8" s="26">
        <f t="shared" ref="J8:J35" si="3">J7+1</f>
        <v>42311</v>
      </c>
      <c r="K8" s="27"/>
      <c r="L8" s="113" t="str">
        <f>IF(J8="","",IF(WEEKDAY(J8)=2,INT((J8+5-SUM(MOD(DATE(YEAR(J9-MOD(J8-2,7)+3),1,2),{1E+99;7})*{1;-1}))/7),""))</f>
        <v/>
      </c>
      <c r="M8" s="26">
        <f t="shared" ref="M8:M36" si="4">M7+1</f>
        <v>42341</v>
      </c>
      <c r="N8" s="27"/>
      <c r="O8" s="113" t="str">
        <f>IF(M8="","",IF(WEEKDAY(M8)=2,INT((M8+5-SUM(MOD(DATE(YEAR(M9-MOD(M8-2,7)+3),1,2),{1E+99;7})*{1;-1}))/7),""))</f>
        <v/>
      </c>
      <c r="P8" s="26">
        <f t="shared" ref="P8:P36" si="5">P7+1</f>
        <v>42372</v>
      </c>
      <c r="Q8" s="27"/>
      <c r="R8" s="113" t="str">
        <f>IF(P8="","",IF(WEEKDAY(P8)=2,INT((P8+5-SUM(MOD(DATE(YEAR(P9-MOD(P8-2,7)+3),1,2),{1E+99;7})*{1;-1}))/7),""))</f>
        <v/>
      </c>
      <c r="S8" s="26">
        <f t="shared" ref="S8:S33" si="6">S7+1</f>
        <v>42403</v>
      </c>
      <c r="T8" s="27"/>
      <c r="U8" s="113" t="str">
        <f>IF(S8="","",IF(WEEKDAY(S8)=2,INT((S8+5-SUM(MOD(DATE(YEAR(S9-MOD(S8-2,7)+3),1,2),{1E+99;7})*{1;-1}))/7),""))</f>
        <v/>
      </c>
      <c r="V8" s="26">
        <f t="shared" ref="V8:V36" si="7">V7+1</f>
        <v>42432</v>
      </c>
      <c r="W8" s="27"/>
      <c r="X8" s="113" t="str">
        <f>IF(V8="","",IF(WEEKDAY(V8)=2,INT((V8+5-SUM(MOD(DATE(YEAR(V9-MOD(V8-2,7)+3),1,2),{1E+99;7})*{1;-1}))/7),""))</f>
        <v/>
      </c>
      <c r="Y8" s="26">
        <f t="shared" ref="Y8:Y35" si="8">Y7+1</f>
        <v>42463</v>
      </c>
      <c r="Z8" s="27"/>
      <c r="AA8" s="113" t="str">
        <f>IF(Y8="","",IF(WEEKDAY(Y8)=2,INT((Y8+5-SUM(MOD(DATE(YEAR(Y9-MOD(Y8-2,7)+3),1,2),{1E+99;7})*{1;-1}))/7),""))</f>
        <v/>
      </c>
      <c r="AB8" s="26">
        <f t="shared" ref="AB8:AB36" si="9">AB7+1</f>
        <v>42493</v>
      </c>
      <c r="AC8" s="27"/>
      <c r="AD8" s="113" t="str">
        <f>IF(AB8="","",IF(WEEKDAY(AB8)=2,INT((AB8+5-SUM(MOD(DATE(YEAR(AB9-MOD(AB8-2,7)+3),1,2),{1E+99;7})*{1;-1}))/7),""))</f>
        <v/>
      </c>
      <c r="AE8" s="26">
        <f t="shared" ref="AE8:AE35" si="10">AE7+1</f>
        <v>42524</v>
      </c>
      <c r="AF8" s="27"/>
      <c r="AG8" s="113" t="str">
        <f>IF(AE8="","",IF(WEEKDAY(AE8)=2,INT((AE8+5-SUM(MOD(DATE(YEAR(AE9-MOD(AE8-2,7)+3),1,2),{1E+99;7})*{1;-1}))/7),""))</f>
        <v/>
      </c>
      <c r="AH8" s="26">
        <f t="shared" ref="AH8:AH36" si="11">AH7+1</f>
        <v>42554</v>
      </c>
      <c r="AI8" s="27"/>
      <c r="AJ8" s="113" t="str">
        <f>IF(AH8="","",IF(WEEKDAY(AH8)=2,INT((AH8+5-SUM(MOD(DATE(YEAR(AH9-MOD(AH8-2,7)+3),1,2),{1E+99;7})*{1;-1}))/7),""))</f>
        <v/>
      </c>
      <c r="AK8" s="26">
        <f t="shared" ref="AK8:AK36" si="12">AK7+1</f>
        <v>42585</v>
      </c>
      <c r="AL8" s="27"/>
      <c r="AM8" s="113" t="str">
        <f>IF(AK8="","",IF(WEEKDAY(AK8)=2,INT((AK8+5-SUM(MOD(DATE(YEAR(AK9-MOD(AK8-2,7)+3),1,2),{1E+99;7})*{1;-1}))/7),""))</f>
        <v/>
      </c>
    </row>
    <row r="9" spans="1:40" ht="12.75" customHeight="1">
      <c r="A9" s="26">
        <f t="shared" si="0"/>
        <v>42220</v>
      </c>
      <c r="B9" s="66"/>
      <c r="C9" s="113" t="str">
        <f>IF(A9="","",IF(WEEKDAY(A9)=2,INT((A9+5-SUM(MOD(DATE(YEAR(A10-MOD(A9-2,7)+3),1,2),{1E+99;7})*{1;-1}))/7),""))</f>
        <v/>
      </c>
      <c r="D9" s="26">
        <f t="shared" si="1"/>
        <v>42251</v>
      </c>
      <c r="E9" s="27"/>
      <c r="F9" s="113" t="str">
        <f>IF(D9="","",IF(WEEKDAY(D9)=2,INT((D9+5-SUM(MOD(DATE(YEAR(D10-MOD(D9-2,7)+3),1,2),{1E+99;7})*{1;-1}))/7),""))</f>
        <v/>
      </c>
      <c r="G9" s="26">
        <f t="shared" si="2"/>
        <v>42281</v>
      </c>
      <c r="H9" s="27"/>
      <c r="I9" s="113" t="str">
        <f>IF(G9="","",IF(WEEKDAY(G9)=2,INT((G9+5-SUM(MOD(DATE(YEAR(G10-MOD(G9-2,7)+3),1,2),{1E+99;7})*{1;-1}))/7),""))</f>
        <v/>
      </c>
      <c r="J9" s="26">
        <f t="shared" si="3"/>
        <v>42312</v>
      </c>
      <c r="K9" s="27"/>
      <c r="L9" s="113" t="str">
        <f>IF(J9="","",IF(WEEKDAY(J9)=2,INT((J9+5-SUM(MOD(DATE(YEAR(J10-MOD(J9-2,7)+3),1,2),{1E+99;7})*{1;-1}))/7),""))</f>
        <v/>
      </c>
      <c r="M9" s="26">
        <f t="shared" si="4"/>
        <v>42342</v>
      </c>
      <c r="N9" s="27"/>
      <c r="O9" s="113" t="str">
        <f>IF(M9="","",IF(WEEKDAY(M9)=2,INT((M9+5-SUM(MOD(DATE(YEAR(M10-MOD(M9-2,7)+3),1,2),{1E+99;7})*{1;-1}))/7),""))</f>
        <v/>
      </c>
      <c r="P9" s="26">
        <f t="shared" si="5"/>
        <v>42373</v>
      </c>
      <c r="Q9" s="27"/>
      <c r="R9" s="113">
        <f>IF(P9="","",IF(WEEKDAY(P9)=2,INT((P9+5-SUM(MOD(DATE(YEAR(P10-MOD(P9-2,7)+3),1,2),{1E+99;7})*{1;-1}))/7),""))</f>
        <v>1</v>
      </c>
      <c r="S9" s="26">
        <f t="shared" si="6"/>
        <v>42404</v>
      </c>
      <c r="T9" s="27"/>
      <c r="U9" s="113" t="str">
        <f>IF(S9="","",IF(WEEKDAY(S9)=2,INT((S9+5-SUM(MOD(DATE(YEAR(S10-MOD(S9-2,7)+3),1,2),{1E+99;7})*{1;-1}))/7),""))</f>
        <v/>
      </c>
      <c r="V9" s="26">
        <f t="shared" si="7"/>
        <v>42433</v>
      </c>
      <c r="W9" s="27"/>
      <c r="X9" s="113" t="str">
        <f>IF(V9="","",IF(WEEKDAY(V9)=2,INT((V9+5-SUM(MOD(DATE(YEAR(V10-MOD(V9-2,7)+3),1,2),{1E+99;7})*{1;-1}))/7),""))</f>
        <v/>
      </c>
      <c r="Y9" s="26">
        <f t="shared" si="8"/>
        <v>42464</v>
      </c>
      <c r="Z9" s="27"/>
      <c r="AA9" s="113">
        <f>IF(Y9="","",IF(WEEKDAY(Y9)=2,INT((Y9+5-SUM(MOD(DATE(YEAR(Y10-MOD(Y9-2,7)+3),1,2),{1E+99;7})*{1;-1}))/7),""))</f>
        <v>14</v>
      </c>
      <c r="AB9" s="26">
        <f t="shared" si="9"/>
        <v>42494</v>
      </c>
      <c r="AC9" s="27"/>
      <c r="AD9" s="113" t="str">
        <f>IF(AB9="","",IF(WEEKDAY(AB9)=2,INT((AB9+5-SUM(MOD(DATE(YEAR(AB10-MOD(AB9-2,7)+3),1,2),{1E+99;7})*{1;-1}))/7),""))</f>
        <v/>
      </c>
      <c r="AE9" s="26">
        <f t="shared" si="10"/>
        <v>42525</v>
      </c>
      <c r="AF9" s="27"/>
      <c r="AG9" s="113" t="str">
        <f>IF(AE9="","",IF(WEEKDAY(AE9)=2,INT((AE9+5-SUM(MOD(DATE(YEAR(AE10-MOD(AE9-2,7)+3),1,2),{1E+99;7})*{1;-1}))/7),""))</f>
        <v/>
      </c>
      <c r="AH9" s="26">
        <f t="shared" si="11"/>
        <v>42555</v>
      </c>
      <c r="AI9" s="27"/>
      <c r="AJ9" s="113">
        <f>IF(AH9="","",IF(WEEKDAY(AH9)=2,INT((AH9+5-SUM(MOD(DATE(YEAR(AH10-MOD(AH9-2,7)+3),1,2),{1E+99;7})*{1;-1}))/7),""))</f>
        <v>27</v>
      </c>
      <c r="AK9" s="26">
        <f t="shared" si="12"/>
        <v>42586</v>
      </c>
      <c r="AL9" s="27"/>
      <c r="AM9" s="113" t="str">
        <f>IF(AK9="","",IF(WEEKDAY(AK9)=2,INT((AK9+5-SUM(MOD(DATE(YEAR(AK10-MOD(AK9-2,7)+3),1,2),{1E+99;7})*{1;-1}))/7),""))</f>
        <v/>
      </c>
    </row>
    <row r="10" spans="1:40" ht="12.75" customHeight="1">
      <c r="A10" s="26">
        <f t="shared" si="0"/>
        <v>42221</v>
      </c>
      <c r="B10" s="66"/>
      <c r="C10" s="113" t="str">
        <f>IF(A10="","",IF(WEEKDAY(A10)=2,INT((A10+5-SUM(MOD(DATE(YEAR(A11-MOD(A10-2,7)+3),1,2),{1E+99;7})*{1;-1}))/7),""))</f>
        <v/>
      </c>
      <c r="D10" s="26">
        <f t="shared" si="1"/>
        <v>42252</v>
      </c>
      <c r="E10" s="27"/>
      <c r="F10" s="113" t="str">
        <f>IF(D10="","",IF(WEEKDAY(D10)=2,INT((D10+5-SUM(MOD(DATE(YEAR(D11-MOD(D10-2,7)+3),1,2),{1E+99;7})*{1;-1}))/7),""))</f>
        <v/>
      </c>
      <c r="G10" s="26">
        <f t="shared" si="2"/>
        <v>42282</v>
      </c>
      <c r="H10" s="27"/>
      <c r="I10" s="113">
        <f>IF(G10="","",IF(WEEKDAY(G10)=2,INT((G10+5-SUM(MOD(DATE(YEAR(G11-MOD(G10-2,7)+3),1,2),{1E+99;7})*{1;-1}))/7),""))</f>
        <v>41</v>
      </c>
      <c r="J10" s="26">
        <f t="shared" si="3"/>
        <v>42313</v>
      </c>
      <c r="K10" s="27"/>
      <c r="L10" s="113" t="str">
        <f>IF(J10="","",IF(WEEKDAY(J10)=2,INT((J10+5-SUM(MOD(DATE(YEAR(J11-MOD(J10-2,7)+3),1,2),{1E+99;7})*{1;-1}))/7),""))</f>
        <v/>
      </c>
      <c r="M10" s="26">
        <f t="shared" si="4"/>
        <v>42343</v>
      </c>
      <c r="N10" s="27"/>
      <c r="O10" s="113" t="str">
        <f>IF(M10="","",IF(WEEKDAY(M10)=2,INT((M10+5-SUM(MOD(DATE(YEAR(M11-MOD(M10-2,7)+3),1,2),{1E+99;7})*{1;-1}))/7),""))</f>
        <v/>
      </c>
      <c r="P10" s="26">
        <f t="shared" si="5"/>
        <v>42374</v>
      </c>
      <c r="Q10" s="27"/>
      <c r="R10" s="113" t="str">
        <f>IF(P10="","",IF(WEEKDAY(P10)=2,INT((P10+5-SUM(MOD(DATE(YEAR(P11-MOD(P10-2,7)+3),1,2),{1E+99;7})*{1;-1}))/7),""))</f>
        <v/>
      </c>
      <c r="S10" s="26">
        <f t="shared" si="6"/>
        <v>42405</v>
      </c>
      <c r="T10" s="27"/>
      <c r="U10" s="113" t="str">
        <f>IF(S10="","",IF(WEEKDAY(S10)=2,INT((S10+5-SUM(MOD(DATE(YEAR(S11-MOD(S10-2,7)+3),1,2),{1E+99;7})*{1;-1}))/7),""))</f>
        <v/>
      </c>
      <c r="V10" s="26">
        <f t="shared" si="7"/>
        <v>42434</v>
      </c>
      <c r="W10" s="27"/>
      <c r="X10" s="113" t="str">
        <f>IF(V10="","",IF(WEEKDAY(V10)=2,INT((V10+5-SUM(MOD(DATE(YEAR(V11-MOD(V10-2,7)+3),1,2),{1E+99;7})*{1;-1}))/7),""))</f>
        <v/>
      </c>
      <c r="Y10" s="26">
        <f t="shared" si="8"/>
        <v>42465</v>
      </c>
      <c r="Z10" s="27"/>
      <c r="AA10" s="113" t="str">
        <f>IF(Y10="","",IF(WEEKDAY(Y10)=2,INT((Y10+5-SUM(MOD(DATE(YEAR(Y11-MOD(Y10-2,7)+3),1,2),{1E+99;7})*{1;-1}))/7),""))</f>
        <v/>
      </c>
      <c r="AB10" s="26">
        <f t="shared" si="9"/>
        <v>42495</v>
      </c>
      <c r="AC10" s="27"/>
      <c r="AD10" s="113" t="str">
        <f>IF(AB10="","",IF(WEEKDAY(AB10)=2,INT((AB10+5-SUM(MOD(DATE(YEAR(AB11-MOD(AB10-2,7)+3),1,2),{1E+99;7})*{1;-1}))/7),""))</f>
        <v/>
      </c>
      <c r="AE10" s="26">
        <f t="shared" si="10"/>
        <v>42526</v>
      </c>
      <c r="AF10" s="27"/>
      <c r="AG10" s="113" t="str">
        <f>IF(AE10="","",IF(WEEKDAY(AE10)=2,INT((AE10+5-SUM(MOD(DATE(YEAR(AE11-MOD(AE10-2,7)+3),1,2),{1E+99;7})*{1;-1}))/7),""))</f>
        <v/>
      </c>
      <c r="AH10" s="26">
        <f t="shared" si="11"/>
        <v>42556</v>
      </c>
      <c r="AI10" s="27"/>
      <c r="AJ10" s="113" t="str">
        <f>IF(AH10="","",IF(WEEKDAY(AH10)=2,INT((AH10+5-SUM(MOD(DATE(YEAR(AH11-MOD(AH10-2,7)+3),1,2),{1E+99;7})*{1;-1}))/7),""))</f>
        <v/>
      </c>
      <c r="AK10" s="26">
        <f t="shared" si="12"/>
        <v>42587</v>
      </c>
      <c r="AL10" s="27"/>
      <c r="AM10" s="113" t="str">
        <f>IF(AK10="","",IF(WEEKDAY(AK10)=2,INT((AK10+5-SUM(MOD(DATE(YEAR(AK11-MOD(AK10-2,7)+3),1,2),{1E+99;7})*{1;-1}))/7),""))</f>
        <v/>
      </c>
    </row>
    <row r="11" spans="1:40" ht="12.75" customHeight="1">
      <c r="A11" s="26">
        <f t="shared" si="0"/>
        <v>42222</v>
      </c>
      <c r="B11" s="27"/>
      <c r="C11" s="113" t="str">
        <f>IF(A11="","",IF(WEEKDAY(A11)=2,INT((A11+5-SUM(MOD(DATE(YEAR(A12-MOD(A11-2,7)+3),1,2),{1E+99;7})*{1;-1}))/7),""))</f>
        <v/>
      </c>
      <c r="D11" s="26">
        <f t="shared" si="1"/>
        <v>42253</v>
      </c>
      <c r="E11" s="27"/>
      <c r="F11" s="113" t="str">
        <f>IF(D11="","",IF(WEEKDAY(D11)=2,INT((D11+5-SUM(MOD(DATE(YEAR(D12-MOD(D11-2,7)+3),1,2),{1E+99;7})*{1;-1}))/7),""))</f>
        <v/>
      </c>
      <c r="G11" s="26">
        <f t="shared" si="2"/>
        <v>42283</v>
      </c>
      <c r="H11" s="27"/>
      <c r="I11" s="113" t="str">
        <f>IF(G11="","",IF(WEEKDAY(G11)=2,INT((G11+5-SUM(MOD(DATE(YEAR(G12-MOD(G11-2,7)+3),1,2),{1E+99;7})*{1;-1}))/7),""))</f>
        <v/>
      </c>
      <c r="J11" s="26">
        <f t="shared" si="3"/>
        <v>42314</v>
      </c>
      <c r="K11" s="27"/>
      <c r="L11" s="113" t="str">
        <f>IF(J11="","",IF(WEEKDAY(J11)=2,INT((J11+5-SUM(MOD(DATE(YEAR(J12-MOD(J11-2,7)+3),1,2),{1E+99;7})*{1;-1}))/7),""))</f>
        <v/>
      </c>
      <c r="M11" s="26">
        <f t="shared" si="4"/>
        <v>42344</v>
      </c>
      <c r="N11" s="27"/>
      <c r="O11" s="113" t="str">
        <f>IF(M11="","",IF(WEEKDAY(M11)=2,INT((M11+5-SUM(MOD(DATE(YEAR(M12-MOD(M11-2,7)+3),1,2),{1E+99;7})*{1;-1}))/7),""))</f>
        <v/>
      </c>
      <c r="P11" s="26">
        <f t="shared" si="5"/>
        <v>42375</v>
      </c>
      <c r="Q11" s="27"/>
      <c r="R11" s="113" t="str">
        <f>IF(P11="","",IF(WEEKDAY(P11)=2,INT((P11+5-SUM(MOD(DATE(YEAR(P12-MOD(P11-2,7)+3),1,2),{1E+99;7})*{1;-1}))/7),""))</f>
        <v/>
      </c>
      <c r="S11" s="26">
        <f t="shared" si="6"/>
        <v>42406</v>
      </c>
      <c r="T11" s="27"/>
      <c r="U11" s="113" t="str">
        <f>IF(S11="","",IF(WEEKDAY(S11)=2,INT((S11+5-SUM(MOD(DATE(YEAR(S12-MOD(S11-2,7)+3),1,2),{1E+99;7})*{1;-1}))/7),""))</f>
        <v/>
      </c>
      <c r="V11" s="26">
        <f t="shared" si="7"/>
        <v>42435</v>
      </c>
      <c r="W11" s="27"/>
      <c r="X11" s="113" t="str">
        <f>IF(V11="","",IF(WEEKDAY(V11)=2,INT((V11+5-SUM(MOD(DATE(YEAR(V12-MOD(V11-2,7)+3),1,2),{1E+99;7})*{1;-1}))/7),""))</f>
        <v/>
      </c>
      <c r="Y11" s="26">
        <f t="shared" si="8"/>
        <v>42466</v>
      </c>
      <c r="Z11" s="27"/>
      <c r="AA11" s="113" t="str">
        <f>IF(Y11="","",IF(WEEKDAY(Y11)=2,INT((Y11+5-SUM(MOD(DATE(YEAR(Y12-MOD(Y11-2,7)+3),1,2),{1E+99;7})*{1;-1}))/7),""))</f>
        <v/>
      </c>
      <c r="AB11" s="26">
        <f t="shared" si="9"/>
        <v>42496</v>
      </c>
      <c r="AC11" s="27"/>
      <c r="AD11" s="113" t="str">
        <f>IF(AB11="","",IF(WEEKDAY(AB11)=2,INT((AB11+5-SUM(MOD(DATE(YEAR(AB12-MOD(AB11-2,7)+3),1,2),{1E+99;7})*{1;-1}))/7),""))</f>
        <v/>
      </c>
      <c r="AE11" s="26">
        <f t="shared" si="10"/>
        <v>42527</v>
      </c>
      <c r="AF11" s="27"/>
      <c r="AG11" s="113">
        <f>IF(AE11="","",IF(WEEKDAY(AE11)=2,INT((AE11+5-SUM(MOD(DATE(YEAR(AE12-MOD(AE11-2,7)+3),1,2),{1E+99;7})*{1;-1}))/7),""))</f>
        <v>23</v>
      </c>
      <c r="AH11" s="26">
        <f t="shared" si="11"/>
        <v>42557</v>
      </c>
      <c r="AI11" s="27"/>
      <c r="AJ11" s="113" t="str">
        <f>IF(AH11="","",IF(WEEKDAY(AH11)=2,INT((AH11+5-SUM(MOD(DATE(YEAR(AH12-MOD(AH11-2,7)+3),1,2),{1E+99;7})*{1;-1}))/7),""))</f>
        <v/>
      </c>
      <c r="AK11" s="26">
        <f t="shared" si="12"/>
        <v>42588</v>
      </c>
      <c r="AL11" s="27"/>
      <c r="AM11" s="113" t="str">
        <f>IF(AK11="","",IF(WEEKDAY(AK11)=2,INT((AK11+5-SUM(MOD(DATE(YEAR(AK12-MOD(AK11-2,7)+3),1,2),{1E+99;7})*{1;-1}))/7),""))</f>
        <v/>
      </c>
    </row>
    <row r="12" spans="1:40" ht="12.75" customHeight="1">
      <c r="A12" s="26">
        <f t="shared" si="0"/>
        <v>42223</v>
      </c>
      <c r="B12" s="27"/>
      <c r="C12" s="113" t="str">
        <f>IF(A12="","",IF(WEEKDAY(A12)=2,INT((A12+5-SUM(MOD(DATE(YEAR(A13-MOD(A12-2,7)+3),1,2),{1E+99;7})*{1;-1}))/7),""))</f>
        <v/>
      </c>
      <c r="D12" s="26">
        <f t="shared" si="1"/>
        <v>42254</v>
      </c>
      <c r="E12" s="27"/>
      <c r="F12" s="113">
        <f>IF(D12="","",IF(WEEKDAY(D12)=2,INT((D12+5-SUM(MOD(DATE(YEAR(D13-MOD(D12-2,7)+3),1,2),{1E+99;7})*{1;-1}))/7),""))</f>
        <v>37</v>
      </c>
      <c r="G12" s="26">
        <f t="shared" si="2"/>
        <v>42284</v>
      </c>
      <c r="H12" s="27"/>
      <c r="I12" s="113" t="str">
        <f>IF(G12="","",IF(WEEKDAY(G12)=2,INT((G12+5-SUM(MOD(DATE(YEAR(G13-MOD(G12-2,7)+3),1,2),{1E+99;7})*{1;-1}))/7),""))</f>
        <v/>
      </c>
      <c r="J12" s="26">
        <f t="shared" si="3"/>
        <v>42315</v>
      </c>
      <c r="K12" s="27"/>
      <c r="L12" s="113" t="str">
        <f>IF(J12="","",IF(WEEKDAY(J12)=2,INT((J12+5-SUM(MOD(DATE(YEAR(J13-MOD(J12-2,7)+3),1,2),{1E+99;7})*{1;-1}))/7),""))</f>
        <v/>
      </c>
      <c r="M12" s="26">
        <f t="shared" si="4"/>
        <v>42345</v>
      </c>
      <c r="N12" s="27"/>
      <c r="O12" s="113">
        <f>IF(M12="","",IF(WEEKDAY(M12)=2,INT((M12+5-SUM(MOD(DATE(YEAR(M13-MOD(M12-2,7)+3),1,2),{1E+99;7})*{1;-1}))/7),""))</f>
        <v>50</v>
      </c>
      <c r="P12" s="26">
        <f t="shared" si="5"/>
        <v>42376</v>
      </c>
      <c r="Q12" s="27"/>
      <c r="R12" s="113" t="str">
        <f>IF(P12="","",IF(WEEKDAY(P12)=2,INT((P12+5-SUM(MOD(DATE(YEAR(P13-MOD(P12-2,7)+3),1,2),{1E+99;7})*{1;-1}))/7),""))</f>
        <v/>
      </c>
      <c r="S12" s="26">
        <f t="shared" si="6"/>
        <v>42407</v>
      </c>
      <c r="T12" s="27"/>
      <c r="U12" s="113" t="str">
        <f>IF(S12="","",IF(WEEKDAY(S12)=2,INT((S12+5-SUM(MOD(DATE(YEAR(S13-MOD(S12-2,7)+3),1,2),{1E+99;7})*{1;-1}))/7),""))</f>
        <v/>
      </c>
      <c r="V12" s="26">
        <f t="shared" si="7"/>
        <v>42436</v>
      </c>
      <c r="W12" s="27"/>
      <c r="X12" s="113">
        <f>IF(V12="","",IF(WEEKDAY(V12)=2,INT((V12+5-SUM(MOD(DATE(YEAR(V13-MOD(V12-2,7)+3),1,2),{1E+99;7})*{1;-1}))/7),""))</f>
        <v>10</v>
      </c>
      <c r="Y12" s="26">
        <f t="shared" si="8"/>
        <v>42467</v>
      </c>
      <c r="Z12" s="27"/>
      <c r="AA12" s="113" t="str">
        <f>IF(Y12="","",IF(WEEKDAY(Y12)=2,INT((Y12+5-SUM(MOD(DATE(YEAR(Y13-MOD(Y12-2,7)+3),1,2),{1E+99;7})*{1;-1}))/7),""))</f>
        <v/>
      </c>
      <c r="AB12" s="26">
        <f t="shared" si="9"/>
        <v>42497</v>
      </c>
      <c r="AC12" s="27"/>
      <c r="AD12" s="113" t="str">
        <f>IF(AB12="","",IF(WEEKDAY(AB12)=2,INT((AB12+5-SUM(MOD(DATE(YEAR(AB13-MOD(AB12-2,7)+3),1,2),{1E+99;7})*{1;-1}))/7),""))</f>
        <v/>
      </c>
      <c r="AE12" s="26">
        <f t="shared" si="10"/>
        <v>42528</v>
      </c>
      <c r="AF12" s="27"/>
      <c r="AG12" s="113" t="str">
        <f>IF(AE12="","",IF(WEEKDAY(AE12)=2,INT((AE12+5-SUM(MOD(DATE(YEAR(AE13-MOD(AE12-2,7)+3),1,2),{1E+99;7})*{1;-1}))/7),""))</f>
        <v/>
      </c>
      <c r="AH12" s="26">
        <f t="shared" si="11"/>
        <v>42558</v>
      </c>
      <c r="AI12" s="27"/>
      <c r="AJ12" s="113" t="str">
        <f>IF(AH12="","",IF(WEEKDAY(AH12)=2,INT((AH12+5-SUM(MOD(DATE(YEAR(AH13-MOD(AH12-2,7)+3),1,2),{1E+99;7})*{1;-1}))/7),""))</f>
        <v/>
      </c>
      <c r="AK12" s="26">
        <f t="shared" si="12"/>
        <v>42589</v>
      </c>
      <c r="AL12" s="27"/>
      <c r="AM12" s="113" t="str">
        <f>IF(AK12="","",IF(WEEKDAY(AK12)=2,INT((AK12+5-SUM(MOD(DATE(YEAR(AK13-MOD(AK12-2,7)+3),1,2),{1E+99;7})*{1;-1}))/7),""))</f>
        <v/>
      </c>
    </row>
    <row r="13" spans="1:40" ht="12.75" customHeight="1">
      <c r="A13" s="26">
        <f t="shared" si="0"/>
        <v>42224</v>
      </c>
      <c r="B13" s="27"/>
      <c r="C13" s="113" t="str">
        <f>IF(A13="","",IF(WEEKDAY(A13)=2,INT((A13+5-SUM(MOD(DATE(YEAR(A14-MOD(A13-2,7)+3),1,2),{1E+99;7})*{1;-1}))/7),""))</f>
        <v/>
      </c>
      <c r="D13" s="26">
        <f t="shared" si="1"/>
        <v>42255</v>
      </c>
      <c r="E13" s="27"/>
      <c r="F13" s="113" t="str">
        <f>IF(D13="","",IF(WEEKDAY(D13)=2,INT((D13+5-SUM(MOD(DATE(YEAR(D14-MOD(D13-2,7)+3),1,2),{1E+99;7})*{1;-1}))/7),""))</f>
        <v/>
      </c>
      <c r="G13" s="26">
        <f t="shared" si="2"/>
        <v>42285</v>
      </c>
      <c r="H13" s="27"/>
      <c r="I13" s="113" t="str">
        <f>IF(G13="","",IF(WEEKDAY(G13)=2,INT((G13+5-SUM(MOD(DATE(YEAR(G14-MOD(G13-2,7)+3),1,2),{1E+99;7})*{1;-1}))/7),""))</f>
        <v/>
      </c>
      <c r="J13" s="26">
        <f t="shared" si="3"/>
        <v>42316</v>
      </c>
      <c r="K13" s="27"/>
      <c r="L13" s="113" t="str">
        <f>IF(J13="","",IF(WEEKDAY(J13)=2,INT((J13+5-SUM(MOD(DATE(YEAR(J14-MOD(J13-2,7)+3),1,2),{1E+99;7})*{1;-1}))/7),""))</f>
        <v/>
      </c>
      <c r="M13" s="26">
        <f t="shared" si="4"/>
        <v>42346</v>
      </c>
      <c r="N13" s="27"/>
      <c r="O13" s="113" t="str">
        <f>IF(M13="","",IF(WEEKDAY(M13)=2,INT((M13+5-SUM(MOD(DATE(YEAR(M14-MOD(M13-2,7)+3),1,2),{1E+99;7})*{1;-1}))/7),""))</f>
        <v/>
      </c>
      <c r="P13" s="26">
        <f t="shared" si="5"/>
        <v>42377</v>
      </c>
      <c r="Q13" s="27"/>
      <c r="R13" s="113" t="str">
        <f>IF(P13="","",IF(WEEKDAY(P13)=2,INT((P13+5-SUM(MOD(DATE(YEAR(P14-MOD(P13-2,7)+3),1,2),{1E+99;7})*{1;-1}))/7),""))</f>
        <v/>
      </c>
      <c r="S13" s="26">
        <f t="shared" si="6"/>
        <v>42408</v>
      </c>
      <c r="T13" s="27"/>
      <c r="U13" s="113">
        <f>IF(S13="","",IF(WEEKDAY(S13)=2,INT((S13+5-SUM(MOD(DATE(YEAR(S14-MOD(S13-2,7)+3),1,2),{1E+99;7})*{1;-1}))/7),""))</f>
        <v>6</v>
      </c>
      <c r="V13" s="26">
        <f t="shared" si="7"/>
        <v>42437</v>
      </c>
      <c r="W13" s="27"/>
      <c r="X13" s="113" t="str">
        <f>IF(V13="","",IF(WEEKDAY(V13)=2,INT((V13+5-SUM(MOD(DATE(YEAR(V14-MOD(V13-2,7)+3),1,2),{1E+99;7})*{1;-1}))/7),""))</f>
        <v/>
      </c>
      <c r="Y13" s="26">
        <f t="shared" si="8"/>
        <v>42468</v>
      </c>
      <c r="Z13" s="27"/>
      <c r="AA13" s="113" t="str">
        <f>IF(Y13="","",IF(WEEKDAY(Y13)=2,INT((Y13+5-SUM(MOD(DATE(YEAR(Y14-MOD(Y13-2,7)+3),1,2),{1E+99;7})*{1;-1}))/7),""))</f>
        <v/>
      </c>
      <c r="AB13" s="26">
        <f t="shared" si="9"/>
        <v>42498</v>
      </c>
      <c r="AC13" s="27"/>
      <c r="AD13" s="113" t="str">
        <f>IF(AB13="","",IF(WEEKDAY(AB13)=2,INT((AB13+5-SUM(MOD(DATE(YEAR(AB14-MOD(AB13-2,7)+3),1,2),{1E+99;7})*{1;-1}))/7),""))</f>
        <v/>
      </c>
      <c r="AE13" s="26">
        <f t="shared" si="10"/>
        <v>42529</v>
      </c>
      <c r="AF13" s="27"/>
      <c r="AG13" s="113" t="str">
        <f>IF(AE13="","",IF(WEEKDAY(AE13)=2,INT((AE13+5-SUM(MOD(DATE(YEAR(AE14-MOD(AE13-2,7)+3),1,2),{1E+99;7})*{1;-1}))/7),""))</f>
        <v/>
      </c>
      <c r="AH13" s="26">
        <f t="shared" si="11"/>
        <v>42559</v>
      </c>
      <c r="AI13" s="27"/>
      <c r="AJ13" s="113" t="str">
        <f>IF(AH13="","",IF(WEEKDAY(AH13)=2,INT((AH13+5-SUM(MOD(DATE(YEAR(AH14-MOD(AH13-2,7)+3),1,2),{1E+99;7})*{1;-1}))/7),""))</f>
        <v/>
      </c>
      <c r="AK13" s="26">
        <f t="shared" si="12"/>
        <v>42590</v>
      </c>
      <c r="AL13" s="27"/>
      <c r="AM13" s="113">
        <f>IF(AK13="","",IF(WEEKDAY(AK13)=2,INT((AK13+5-SUM(MOD(DATE(YEAR(AK14-MOD(AK13-2,7)+3),1,2),{1E+99;7})*{1;-1}))/7),""))</f>
        <v>32</v>
      </c>
    </row>
    <row r="14" spans="1:40" ht="12.75" customHeight="1">
      <c r="A14" s="26">
        <f t="shared" si="0"/>
        <v>42225</v>
      </c>
      <c r="B14" s="27"/>
      <c r="C14" s="113" t="str">
        <f>IF(A14="","",IF(WEEKDAY(A14)=2,INT((A14+5-SUM(MOD(DATE(YEAR(A15-MOD(A14-2,7)+3),1,2),{1E+99;7})*{1;-1}))/7),""))</f>
        <v/>
      </c>
      <c r="D14" s="26">
        <f t="shared" si="1"/>
        <v>42256</v>
      </c>
      <c r="E14" s="27"/>
      <c r="F14" s="113" t="str">
        <f>IF(D14="","",IF(WEEKDAY(D14)=2,INT((D14+5-SUM(MOD(DATE(YEAR(D15-MOD(D14-2,7)+3),1,2),{1E+99;7})*{1;-1}))/7),""))</f>
        <v/>
      </c>
      <c r="G14" s="26">
        <f t="shared" si="2"/>
        <v>42286</v>
      </c>
      <c r="H14" s="27"/>
      <c r="I14" s="113" t="str">
        <f>IF(G14="","",IF(WEEKDAY(G14)=2,INT((G14+5-SUM(MOD(DATE(YEAR(G15-MOD(G14-2,7)+3),1,2),{1E+99;7})*{1;-1}))/7),""))</f>
        <v/>
      </c>
      <c r="J14" s="26">
        <f t="shared" si="3"/>
        <v>42317</v>
      </c>
      <c r="K14" s="27"/>
      <c r="L14" s="113">
        <f>IF(J14="","",IF(WEEKDAY(J14)=2,INT((J14+5-SUM(MOD(DATE(YEAR(J15-MOD(J14-2,7)+3),1,2),{1E+99;7})*{1;-1}))/7),""))</f>
        <v>46</v>
      </c>
      <c r="M14" s="26">
        <f t="shared" si="4"/>
        <v>42347</v>
      </c>
      <c r="N14" s="27"/>
      <c r="O14" s="113" t="str">
        <f>IF(M14="","",IF(WEEKDAY(M14)=2,INT((M14+5-SUM(MOD(DATE(YEAR(M15-MOD(M14-2,7)+3),1,2),{1E+99;7})*{1;-1}))/7),""))</f>
        <v/>
      </c>
      <c r="P14" s="26">
        <f t="shared" si="5"/>
        <v>42378</v>
      </c>
      <c r="Q14" s="27"/>
      <c r="R14" s="113" t="str">
        <f>IF(P14="","",IF(WEEKDAY(P14)=2,INT((P14+5-SUM(MOD(DATE(YEAR(P15-MOD(P14-2,7)+3),1,2),{1E+99;7})*{1;-1}))/7),""))</f>
        <v/>
      </c>
      <c r="S14" s="26">
        <f t="shared" si="6"/>
        <v>42409</v>
      </c>
      <c r="T14" s="27"/>
      <c r="U14" s="113" t="str">
        <f>IF(S14="","",IF(WEEKDAY(S14)=2,INT((S14+5-SUM(MOD(DATE(YEAR(S15-MOD(S14-2,7)+3),1,2),{1E+99;7})*{1;-1}))/7),""))</f>
        <v/>
      </c>
      <c r="V14" s="26">
        <f t="shared" si="7"/>
        <v>42438</v>
      </c>
      <c r="W14" s="27"/>
      <c r="X14" s="113" t="str">
        <f>IF(V14="","",IF(WEEKDAY(V14)=2,INT((V14+5-SUM(MOD(DATE(YEAR(V15-MOD(V14-2,7)+3),1,2),{1E+99;7})*{1;-1}))/7),""))</f>
        <v/>
      </c>
      <c r="Y14" s="26">
        <f t="shared" si="8"/>
        <v>42469</v>
      </c>
      <c r="Z14" s="27"/>
      <c r="AA14" s="113" t="str">
        <f>IF(Y14="","",IF(WEEKDAY(Y14)=2,INT((Y14+5-SUM(MOD(DATE(YEAR(Y15-MOD(Y14-2,7)+3),1,2),{1E+99;7})*{1;-1}))/7),""))</f>
        <v/>
      </c>
      <c r="AB14" s="26">
        <f t="shared" si="9"/>
        <v>42499</v>
      </c>
      <c r="AC14" s="27"/>
      <c r="AD14" s="113">
        <f>IF(AB14="","",IF(WEEKDAY(AB14)=2,INT((AB14+5-SUM(MOD(DATE(YEAR(AB15-MOD(AB14-2,7)+3),1,2),{1E+99;7})*{1;-1}))/7),""))</f>
        <v>19</v>
      </c>
      <c r="AE14" s="26">
        <f t="shared" si="10"/>
        <v>42530</v>
      </c>
      <c r="AF14" s="27"/>
      <c r="AG14" s="113" t="str">
        <f>IF(AE14="","",IF(WEEKDAY(AE14)=2,INT((AE14+5-SUM(MOD(DATE(YEAR(AE15-MOD(AE14-2,7)+3),1,2),{1E+99;7})*{1;-1}))/7),""))</f>
        <v/>
      </c>
      <c r="AH14" s="26">
        <f t="shared" si="11"/>
        <v>42560</v>
      </c>
      <c r="AI14" s="27"/>
      <c r="AJ14" s="113" t="str">
        <f>IF(AH14="","",IF(WEEKDAY(AH14)=2,INT((AH14+5-SUM(MOD(DATE(YEAR(AH15-MOD(AH14-2,7)+3),1,2),{1E+99;7})*{1;-1}))/7),""))</f>
        <v/>
      </c>
      <c r="AK14" s="26">
        <f t="shared" si="12"/>
        <v>42591</v>
      </c>
      <c r="AL14" s="27"/>
      <c r="AM14" s="113" t="str">
        <f>IF(AK14="","",IF(WEEKDAY(AK14)=2,INT((AK14+5-SUM(MOD(DATE(YEAR(AK15-MOD(AK14-2,7)+3),1,2),{1E+99;7})*{1;-1}))/7),""))</f>
        <v/>
      </c>
    </row>
    <row r="15" spans="1:40" ht="12.75" customHeight="1">
      <c r="A15" s="26">
        <f t="shared" si="0"/>
        <v>42226</v>
      </c>
      <c r="B15" s="27"/>
      <c r="C15" s="113">
        <f>IF(A15="","",IF(WEEKDAY(A15)=2,INT((A15+5-SUM(MOD(DATE(YEAR(A16-MOD(A15-2,7)+3),1,2),{1E+99;7})*{1;-1}))/7),""))</f>
        <v>33</v>
      </c>
      <c r="D15" s="26">
        <f t="shared" si="1"/>
        <v>42257</v>
      </c>
      <c r="E15" s="27"/>
      <c r="F15" s="113" t="str">
        <f>IF(D15="","",IF(WEEKDAY(D15)=2,INT((D15+5-SUM(MOD(DATE(YEAR(D16-MOD(D15-2,7)+3),1,2),{1E+99;7})*{1;-1}))/7),""))</f>
        <v/>
      </c>
      <c r="G15" s="26">
        <f t="shared" si="2"/>
        <v>42287</v>
      </c>
      <c r="H15" s="27"/>
      <c r="I15" s="113" t="str">
        <f>IF(G15="","",IF(WEEKDAY(G15)=2,INT((G15+5-SUM(MOD(DATE(YEAR(G16-MOD(G15-2,7)+3),1,2),{1E+99;7})*{1;-1}))/7),""))</f>
        <v/>
      </c>
      <c r="J15" s="26">
        <f t="shared" si="3"/>
        <v>42318</v>
      </c>
      <c r="K15" s="27"/>
      <c r="L15" s="113" t="str">
        <f>IF(J15="","",IF(WEEKDAY(J15)=2,INT((J15+5-SUM(MOD(DATE(YEAR(J16-MOD(J15-2,7)+3),1,2),{1E+99;7})*{1;-1}))/7),""))</f>
        <v/>
      </c>
      <c r="M15" s="26">
        <f t="shared" si="4"/>
        <v>42348</v>
      </c>
      <c r="N15" s="27"/>
      <c r="O15" s="113" t="str">
        <f>IF(M15="","",IF(WEEKDAY(M15)=2,INT((M15+5-SUM(MOD(DATE(YEAR(M16-MOD(M15-2,7)+3),1,2),{1E+99;7})*{1;-1}))/7),""))</f>
        <v/>
      </c>
      <c r="P15" s="26">
        <f t="shared" si="5"/>
        <v>42379</v>
      </c>
      <c r="Q15" s="27"/>
      <c r="R15" s="113" t="str">
        <f>IF(P15="","",IF(WEEKDAY(P15)=2,INT((P15+5-SUM(MOD(DATE(YEAR(P16-MOD(P15-2,7)+3),1,2),{1E+99;7})*{1;-1}))/7),""))</f>
        <v/>
      </c>
      <c r="S15" s="26">
        <f t="shared" si="6"/>
        <v>42410</v>
      </c>
      <c r="T15" s="27"/>
      <c r="U15" s="113" t="str">
        <f>IF(S15="","",IF(WEEKDAY(S15)=2,INT((S15+5-SUM(MOD(DATE(YEAR(S16-MOD(S15-2,7)+3),1,2),{1E+99;7})*{1;-1}))/7),""))</f>
        <v/>
      </c>
      <c r="V15" s="26">
        <f t="shared" si="7"/>
        <v>42439</v>
      </c>
      <c r="W15" s="27"/>
      <c r="X15" s="113" t="str">
        <f>IF(V15="","",IF(WEEKDAY(V15)=2,INT((V15+5-SUM(MOD(DATE(YEAR(V16-MOD(V15-2,7)+3),1,2),{1E+99;7})*{1;-1}))/7),""))</f>
        <v/>
      </c>
      <c r="Y15" s="26">
        <f t="shared" si="8"/>
        <v>42470</v>
      </c>
      <c r="Z15" s="27"/>
      <c r="AA15" s="113" t="str">
        <f>IF(Y15="","",IF(WEEKDAY(Y15)=2,INT((Y15+5-SUM(MOD(DATE(YEAR(Y16-MOD(Y15-2,7)+3),1,2),{1E+99;7})*{1;-1}))/7),""))</f>
        <v/>
      </c>
      <c r="AB15" s="26">
        <f t="shared" si="9"/>
        <v>42500</v>
      </c>
      <c r="AC15" s="27"/>
      <c r="AD15" s="113" t="str">
        <f>IF(AB15="","",IF(WEEKDAY(AB15)=2,INT((AB15+5-SUM(MOD(DATE(YEAR(AB16-MOD(AB15-2,7)+3),1,2),{1E+99;7})*{1;-1}))/7),""))</f>
        <v/>
      </c>
      <c r="AE15" s="26">
        <f t="shared" si="10"/>
        <v>42531</v>
      </c>
      <c r="AF15" s="27"/>
      <c r="AG15" s="113" t="str">
        <f>IF(AE15="","",IF(WEEKDAY(AE15)=2,INT((AE15+5-SUM(MOD(DATE(YEAR(AE16-MOD(AE15-2,7)+3),1,2),{1E+99;7})*{1;-1}))/7),""))</f>
        <v/>
      </c>
      <c r="AH15" s="26">
        <f t="shared" si="11"/>
        <v>42561</v>
      </c>
      <c r="AI15" s="27"/>
      <c r="AJ15" s="113" t="str">
        <f>IF(AH15="","",IF(WEEKDAY(AH15)=2,INT((AH15+5-SUM(MOD(DATE(YEAR(AH16-MOD(AH15-2,7)+3),1,2),{1E+99;7})*{1;-1}))/7),""))</f>
        <v/>
      </c>
      <c r="AK15" s="26">
        <f t="shared" si="12"/>
        <v>42592</v>
      </c>
      <c r="AL15" s="27"/>
      <c r="AM15" s="113" t="str">
        <f>IF(AK15="","",IF(WEEKDAY(AK15)=2,INT((AK15+5-SUM(MOD(DATE(YEAR(AK16-MOD(AK15-2,7)+3),1,2),{1E+99;7})*{1;-1}))/7),""))</f>
        <v/>
      </c>
    </row>
    <row r="16" spans="1:40" ht="12.75" customHeight="1">
      <c r="A16" s="26">
        <f t="shared" si="0"/>
        <v>42227</v>
      </c>
      <c r="B16" s="27"/>
      <c r="C16" s="113" t="str">
        <f>IF(A16="","",IF(WEEKDAY(A16)=2,INT((A16+5-SUM(MOD(DATE(YEAR(A17-MOD(A16-2,7)+3),1,2),{1E+99;7})*{1;-1}))/7),""))</f>
        <v/>
      </c>
      <c r="D16" s="26">
        <f t="shared" si="1"/>
        <v>42258</v>
      </c>
      <c r="E16" s="27"/>
      <c r="F16" s="113" t="str">
        <f>IF(D16="","",IF(WEEKDAY(D16)=2,INT((D16+5-SUM(MOD(DATE(YEAR(D17-MOD(D16-2,7)+3),1,2),{1E+99;7})*{1;-1}))/7),""))</f>
        <v/>
      </c>
      <c r="G16" s="26">
        <f t="shared" si="2"/>
        <v>42288</v>
      </c>
      <c r="H16" s="27"/>
      <c r="I16" s="113" t="str">
        <f>IF(G16="","",IF(WEEKDAY(G16)=2,INT((G16+5-SUM(MOD(DATE(YEAR(G17-MOD(G16-2,7)+3),1,2),{1E+99;7})*{1;-1}))/7),""))</f>
        <v/>
      </c>
      <c r="J16" s="26">
        <f t="shared" si="3"/>
        <v>42319</v>
      </c>
      <c r="K16" s="27"/>
      <c r="L16" s="113" t="str">
        <f>IF(J16="","",IF(WEEKDAY(J16)=2,INT((J16+5-SUM(MOD(DATE(YEAR(J17-MOD(J16-2,7)+3),1,2),{1E+99;7})*{1;-1}))/7),""))</f>
        <v/>
      </c>
      <c r="M16" s="26">
        <f t="shared" si="4"/>
        <v>42349</v>
      </c>
      <c r="N16" s="27"/>
      <c r="O16" s="113" t="str">
        <f>IF(M16="","",IF(WEEKDAY(M16)=2,INT((M16+5-SUM(MOD(DATE(YEAR(M17-MOD(M16-2,7)+3),1,2),{1E+99;7})*{1;-1}))/7),""))</f>
        <v/>
      </c>
      <c r="P16" s="26">
        <f t="shared" si="5"/>
        <v>42380</v>
      </c>
      <c r="Q16" s="27"/>
      <c r="R16" s="113">
        <f>IF(P16="","",IF(WEEKDAY(P16)=2,INT((P16+5-SUM(MOD(DATE(YEAR(P17-MOD(P16-2,7)+3),1,2),{1E+99;7})*{1;-1}))/7),""))</f>
        <v>2</v>
      </c>
      <c r="S16" s="26">
        <f t="shared" si="6"/>
        <v>42411</v>
      </c>
      <c r="T16" s="27"/>
      <c r="U16" s="113" t="str">
        <f>IF(S16="","",IF(WEEKDAY(S16)=2,INT((S16+5-SUM(MOD(DATE(YEAR(S17-MOD(S16-2,7)+3),1,2),{1E+99;7})*{1;-1}))/7),""))</f>
        <v/>
      </c>
      <c r="V16" s="26">
        <f t="shared" si="7"/>
        <v>42440</v>
      </c>
      <c r="W16" s="27"/>
      <c r="X16" s="113" t="str">
        <f>IF(V16="","",IF(WEEKDAY(V16)=2,INT((V16+5-SUM(MOD(DATE(YEAR(V17-MOD(V16-2,7)+3),1,2),{1E+99;7})*{1;-1}))/7),""))</f>
        <v/>
      </c>
      <c r="Y16" s="26">
        <f t="shared" si="8"/>
        <v>42471</v>
      </c>
      <c r="Z16" s="27"/>
      <c r="AA16" s="113">
        <f>IF(Y16="","",IF(WEEKDAY(Y16)=2,INT((Y16+5-SUM(MOD(DATE(YEAR(Y17-MOD(Y16-2,7)+3),1,2),{1E+99;7})*{1;-1}))/7),""))</f>
        <v>15</v>
      </c>
      <c r="AB16" s="26">
        <f t="shared" si="9"/>
        <v>42501</v>
      </c>
      <c r="AC16" s="27"/>
      <c r="AD16" s="113" t="str">
        <f>IF(AB16="","",IF(WEEKDAY(AB16)=2,INT((AB16+5-SUM(MOD(DATE(YEAR(AB17-MOD(AB16-2,7)+3),1,2),{1E+99;7})*{1;-1}))/7),""))</f>
        <v/>
      </c>
      <c r="AE16" s="26">
        <f t="shared" si="10"/>
        <v>42532</v>
      </c>
      <c r="AF16" s="27"/>
      <c r="AG16" s="113" t="str">
        <f>IF(AE16="","",IF(WEEKDAY(AE16)=2,INT((AE16+5-SUM(MOD(DATE(YEAR(AE17-MOD(AE16-2,7)+3),1,2),{1E+99;7})*{1;-1}))/7),""))</f>
        <v/>
      </c>
      <c r="AH16" s="26">
        <f t="shared" si="11"/>
        <v>42562</v>
      </c>
      <c r="AI16" s="27"/>
      <c r="AJ16" s="113">
        <f>IF(AH16="","",IF(WEEKDAY(AH16)=2,INT((AH16+5-SUM(MOD(DATE(YEAR(AH17-MOD(AH16-2,7)+3),1,2),{1E+99;7})*{1;-1}))/7),""))</f>
        <v>28</v>
      </c>
      <c r="AK16" s="26">
        <f t="shared" si="12"/>
        <v>42593</v>
      </c>
      <c r="AL16" s="27"/>
      <c r="AM16" s="113" t="str">
        <f>IF(AK16="","",IF(WEEKDAY(AK16)=2,INT((AK16+5-SUM(MOD(DATE(YEAR(AK17-MOD(AK16-2,7)+3),1,2),{1E+99;7})*{1;-1}))/7),""))</f>
        <v/>
      </c>
    </row>
    <row r="17" spans="1:41" ht="12.75" customHeight="1">
      <c r="A17" s="26">
        <f t="shared" si="0"/>
        <v>42228</v>
      </c>
      <c r="B17" s="27"/>
      <c r="C17" s="113" t="str">
        <f>IF(A17="","",IF(WEEKDAY(A17)=2,INT((A17+5-SUM(MOD(DATE(YEAR(A18-MOD(A17-2,7)+3),1,2),{1E+99;7})*{1;-1}))/7),""))</f>
        <v/>
      </c>
      <c r="D17" s="26">
        <f t="shared" si="1"/>
        <v>42259</v>
      </c>
      <c r="E17" s="27"/>
      <c r="F17" s="113" t="str">
        <f>IF(D17="","",IF(WEEKDAY(D17)=2,INT((D17+5-SUM(MOD(DATE(YEAR(D18-MOD(D17-2,7)+3),1,2),{1E+99;7})*{1;-1}))/7),""))</f>
        <v/>
      </c>
      <c r="G17" s="26">
        <f t="shared" si="2"/>
        <v>42289</v>
      </c>
      <c r="H17" s="27"/>
      <c r="I17" s="113">
        <f>IF(G17="","",IF(WEEKDAY(G17)=2,INT((G17+5-SUM(MOD(DATE(YEAR(G18-MOD(G17-2,7)+3),1,2),{1E+99;7})*{1;-1}))/7),""))</f>
        <v>42</v>
      </c>
      <c r="J17" s="26">
        <f t="shared" si="3"/>
        <v>42320</v>
      </c>
      <c r="K17" s="27"/>
      <c r="L17" s="113" t="str">
        <f>IF(J17="","",IF(WEEKDAY(J17)=2,INT((J17+5-SUM(MOD(DATE(YEAR(J18-MOD(J17-2,7)+3),1,2),{1E+99;7})*{1;-1}))/7),""))</f>
        <v/>
      </c>
      <c r="M17" s="26">
        <f t="shared" si="4"/>
        <v>42350</v>
      </c>
      <c r="N17" s="27"/>
      <c r="O17" s="113" t="str">
        <f>IF(M17="","",IF(WEEKDAY(M17)=2,INT((M17+5-SUM(MOD(DATE(YEAR(M18-MOD(M17-2,7)+3),1,2),{1E+99;7})*{1;-1}))/7),""))</f>
        <v/>
      </c>
      <c r="P17" s="26">
        <f t="shared" si="5"/>
        <v>42381</v>
      </c>
      <c r="Q17" s="27"/>
      <c r="R17" s="113" t="str">
        <f>IF(P17="","",IF(WEEKDAY(P17)=2,INT((P17+5-SUM(MOD(DATE(YEAR(P18-MOD(P17-2,7)+3),1,2),{1E+99;7})*{1;-1}))/7),""))</f>
        <v/>
      </c>
      <c r="S17" s="26">
        <f t="shared" si="6"/>
        <v>42412</v>
      </c>
      <c r="T17" s="27"/>
      <c r="U17" s="113" t="str">
        <f>IF(S17="","",IF(WEEKDAY(S17)=2,INT((S17+5-SUM(MOD(DATE(YEAR(S18-MOD(S17-2,7)+3),1,2),{1E+99;7})*{1;-1}))/7),""))</f>
        <v/>
      </c>
      <c r="V17" s="26">
        <f t="shared" si="7"/>
        <v>42441</v>
      </c>
      <c r="W17" s="27"/>
      <c r="X17" s="113" t="str">
        <f>IF(V17="","",IF(WEEKDAY(V17)=2,INT((V17+5-SUM(MOD(DATE(YEAR(V18-MOD(V17-2,7)+3),1,2),{1E+99;7})*{1;-1}))/7),""))</f>
        <v/>
      </c>
      <c r="Y17" s="26">
        <f t="shared" si="8"/>
        <v>42472</v>
      </c>
      <c r="Z17" s="27"/>
      <c r="AA17" s="113" t="str">
        <f>IF(Y17="","",IF(WEEKDAY(Y17)=2,INT((Y17+5-SUM(MOD(DATE(YEAR(Y18-MOD(Y17-2,7)+3),1,2),{1E+99;7})*{1;-1}))/7),""))</f>
        <v/>
      </c>
      <c r="AB17" s="26">
        <f t="shared" si="9"/>
        <v>42502</v>
      </c>
      <c r="AC17" s="27"/>
      <c r="AD17" s="113" t="str">
        <f>IF(AB17="","",IF(WEEKDAY(AB17)=2,INT((AB17+5-SUM(MOD(DATE(YEAR(AB18-MOD(AB17-2,7)+3),1,2),{1E+99;7})*{1;-1}))/7),""))</f>
        <v/>
      </c>
      <c r="AE17" s="26">
        <f t="shared" si="10"/>
        <v>42533</v>
      </c>
      <c r="AF17" s="27"/>
      <c r="AG17" s="113" t="str">
        <f>IF(AE17="","",IF(WEEKDAY(AE17)=2,INT((AE17+5-SUM(MOD(DATE(YEAR(AE18-MOD(AE17-2,7)+3),1,2),{1E+99;7})*{1;-1}))/7),""))</f>
        <v/>
      </c>
      <c r="AH17" s="26">
        <f t="shared" si="11"/>
        <v>42563</v>
      </c>
      <c r="AI17" s="27"/>
      <c r="AJ17" s="113" t="str">
        <f>IF(AH17="","",IF(WEEKDAY(AH17)=2,INT((AH17+5-SUM(MOD(DATE(YEAR(AH18-MOD(AH17-2,7)+3),1,2),{1E+99;7})*{1;-1}))/7),""))</f>
        <v/>
      </c>
      <c r="AK17" s="26">
        <f t="shared" si="12"/>
        <v>42594</v>
      </c>
      <c r="AL17" s="27"/>
      <c r="AM17" s="113" t="str">
        <f>IF(AK17="","",IF(WEEKDAY(AK17)=2,INT((AK17+5-SUM(MOD(DATE(YEAR(AK18-MOD(AK17-2,7)+3),1,2),{1E+99;7})*{1;-1}))/7),""))</f>
        <v/>
      </c>
    </row>
    <row r="18" spans="1:41" ht="12.75" customHeight="1">
      <c r="A18" s="26">
        <f t="shared" si="0"/>
        <v>42229</v>
      </c>
      <c r="B18" s="27"/>
      <c r="C18" s="113" t="str">
        <f>IF(A18="","",IF(WEEKDAY(A18)=2,INT((A18+5-SUM(MOD(DATE(YEAR(A19-MOD(A18-2,7)+3),1,2),{1E+99;7})*{1;-1}))/7),""))</f>
        <v/>
      </c>
      <c r="D18" s="26">
        <f t="shared" si="1"/>
        <v>42260</v>
      </c>
      <c r="E18" s="27"/>
      <c r="F18" s="113" t="str">
        <f>IF(D18="","",IF(WEEKDAY(D18)=2,INT((D18+5-SUM(MOD(DATE(YEAR(D19-MOD(D18-2,7)+3),1,2),{1E+99;7})*{1;-1}))/7),""))</f>
        <v/>
      </c>
      <c r="G18" s="26">
        <f t="shared" si="2"/>
        <v>42290</v>
      </c>
      <c r="H18" s="27"/>
      <c r="I18" s="113" t="str">
        <f>IF(G18="","",IF(WEEKDAY(G18)=2,INT((G18+5-SUM(MOD(DATE(YEAR(G19-MOD(G18-2,7)+3),1,2),{1E+99;7})*{1;-1}))/7),""))</f>
        <v/>
      </c>
      <c r="J18" s="26">
        <f t="shared" si="3"/>
        <v>42321</v>
      </c>
      <c r="K18" s="27"/>
      <c r="L18" s="113" t="str">
        <f>IF(J18="","",IF(WEEKDAY(J18)=2,INT((J18+5-SUM(MOD(DATE(YEAR(J19-MOD(J18-2,7)+3),1,2),{1E+99;7})*{1;-1}))/7),""))</f>
        <v/>
      </c>
      <c r="M18" s="26">
        <f t="shared" si="4"/>
        <v>42351</v>
      </c>
      <c r="N18" s="27"/>
      <c r="O18" s="113" t="str">
        <f>IF(M18="","",IF(WEEKDAY(M18)=2,INT((M18+5-SUM(MOD(DATE(YEAR(M19-MOD(M18-2,7)+3),1,2),{1E+99;7})*{1;-1}))/7),""))</f>
        <v/>
      </c>
      <c r="P18" s="26">
        <f t="shared" si="5"/>
        <v>42382</v>
      </c>
      <c r="Q18" s="27"/>
      <c r="R18" s="113" t="str">
        <f>IF(P18="","",IF(WEEKDAY(P18)=2,INT((P18+5-SUM(MOD(DATE(YEAR(P19-MOD(P18-2,7)+3),1,2),{1E+99;7})*{1;-1}))/7),""))</f>
        <v/>
      </c>
      <c r="S18" s="26">
        <f t="shared" si="6"/>
        <v>42413</v>
      </c>
      <c r="T18" s="27"/>
      <c r="U18" s="113" t="str">
        <f>IF(S18="","",IF(WEEKDAY(S18)=2,INT((S18+5-SUM(MOD(DATE(YEAR(S19-MOD(S18-2,7)+3),1,2),{1E+99;7})*{1;-1}))/7),""))</f>
        <v/>
      </c>
      <c r="V18" s="26">
        <f t="shared" si="7"/>
        <v>42442</v>
      </c>
      <c r="W18" s="27"/>
      <c r="X18" s="113" t="str">
        <f>IF(V18="","",IF(WEEKDAY(V18)=2,INT((V18+5-SUM(MOD(DATE(YEAR(V19-MOD(V18-2,7)+3),1,2),{1E+99;7})*{1;-1}))/7),""))</f>
        <v/>
      </c>
      <c r="Y18" s="26">
        <f t="shared" si="8"/>
        <v>42473</v>
      </c>
      <c r="Z18" s="27"/>
      <c r="AA18" s="113" t="str">
        <f>IF(Y18="","",IF(WEEKDAY(Y18)=2,INT((Y18+5-SUM(MOD(DATE(YEAR(Y19-MOD(Y18-2,7)+3),1,2),{1E+99;7})*{1;-1}))/7),""))</f>
        <v/>
      </c>
      <c r="AB18" s="26">
        <f t="shared" si="9"/>
        <v>42503</v>
      </c>
      <c r="AC18" s="27"/>
      <c r="AD18" s="113" t="str">
        <f>IF(AB18="","",IF(WEEKDAY(AB18)=2,INT((AB18+5-SUM(MOD(DATE(YEAR(AB19-MOD(AB18-2,7)+3),1,2),{1E+99;7})*{1;-1}))/7),""))</f>
        <v/>
      </c>
      <c r="AE18" s="26">
        <f t="shared" si="10"/>
        <v>42534</v>
      </c>
      <c r="AF18" s="27"/>
      <c r="AG18" s="113">
        <f>IF(AE18="","",IF(WEEKDAY(AE18)=2,INT((AE18+5-SUM(MOD(DATE(YEAR(AE19-MOD(AE18-2,7)+3),1,2),{1E+99;7})*{1;-1}))/7),""))</f>
        <v>24</v>
      </c>
      <c r="AH18" s="26">
        <f t="shared" si="11"/>
        <v>42564</v>
      </c>
      <c r="AI18" s="27"/>
      <c r="AJ18" s="113" t="str">
        <f>IF(AH18="","",IF(WEEKDAY(AH18)=2,INT((AH18+5-SUM(MOD(DATE(YEAR(AH19-MOD(AH18-2,7)+3),1,2),{1E+99;7})*{1;-1}))/7),""))</f>
        <v/>
      </c>
      <c r="AK18" s="26">
        <f t="shared" si="12"/>
        <v>42595</v>
      </c>
      <c r="AL18" s="27"/>
      <c r="AM18" s="113" t="str">
        <f>IF(AK18="","",IF(WEEKDAY(AK18)=2,INT((AK18+5-SUM(MOD(DATE(YEAR(AK19-MOD(AK18-2,7)+3),1,2),{1E+99;7})*{1;-1}))/7),""))</f>
        <v/>
      </c>
    </row>
    <row r="19" spans="1:41" ht="12.75" customHeight="1">
      <c r="A19" s="26">
        <f t="shared" si="0"/>
        <v>42230</v>
      </c>
      <c r="B19" s="27"/>
      <c r="C19" s="113" t="str">
        <f>IF(A19="","",IF(WEEKDAY(A19)=2,INT((A19+5-SUM(MOD(DATE(YEAR(A20-MOD(A19-2,7)+3),1,2),{1E+99;7})*{1;-1}))/7),""))</f>
        <v/>
      </c>
      <c r="D19" s="26">
        <f t="shared" si="1"/>
        <v>42261</v>
      </c>
      <c r="E19" s="27"/>
      <c r="F19" s="113">
        <f>IF(D19="","",IF(WEEKDAY(D19)=2,INT((D19+5-SUM(MOD(DATE(YEAR(D20-MOD(D19-2,7)+3),1,2),{1E+99;7})*{1;-1}))/7),""))</f>
        <v>38</v>
      </c>
      <c r="G19" s="26">
        <f t="shared" si="2"/>
        <v>42291</v>
      </c>
      <c r="H19" s="27"/>
      <c r="I19" s="113" t="str">
        <f>IF(G19="","",IF(WEEKDAY(G19)=2,INT((G19+5-SUM(MOD(DATE(YEAR(G20-MOD(G19-2,7)+3),1,2),{1E+99;7})*{1;-1}))/7),""))</f>
        <v/>
      </c>
      <c r="J19" s="26">
        <f t="shared" si="3"/>
        <v>42322</v>
      </c>
      <c r="K19" s="27"/>
      <c r="L19" s="113" t="str">
        <f>IF(J19="","",IF(WEEKDAY(J19)=2,INT((J19+5-SUM(MOD(DATE(YEAR(J20-MOD(J19-2,7)+3),1,2),{1E+99;7})*{1;-1}))/7),""))</f>
        <v/>
      </c>
      <c r="M19" s="26">
        <f t="shared" si="4"/>
        <v>42352</v>
      </c>
      <c r="N19" s="27"/>
      <c r="O19" s="113">
        <f>IF(M19="","",IF(WEEKDAY(M19)=2,INT((M19+5-SUM(MOD(DATE(YEAR(M20-MOD(M19-2,7)+3),1,2),{1E+99;7})*{1;-1}))/7),""))</f>
        <v>51</v>
      </c>
      <c r="P19" s="26">
        <f t="shared" si="5"/>
        <v>42383</v>
      </c>
      <c r="Q19" s="27"/>
      <c r="R19" s="113" t="str">
        <f>IF(P19="","",IF(WEEKDAY(P19)=2,INT((P19+5-SUM(MOD(DATE(YEAR(P20-MOD(P19-2,7)+3),1,2),{1E+99;7})*{1;-1}))/7),""))</f>
        <v/>
      </c>
      <c r="S19" s="26">
        <f t="shared" si="6"/>
        <v>42414</v>
      </c>
      <c r="T19" s="27"/>
      <c r="U19" s="113" t="str">
        <f>IF(S19="","",IF(WEEKDAY(S19)=2,INT((S19+5-SUM(MOD(DATE(YEAR(S20-MOD(S19-2,7)+3),1,2),{1E+99;7})*{1;-1}))/7),""))</f>
        <v/>
      </c>
      <c r="V19" s="26">
        <f t="shared" si="7"/>
        <v>42443</v>
      </c>
      <c r="W19" s="27"/>
      <c r="X19" s="113">
        <f>IF(V19="","",IF(WEEKDAY(V19)=2,INT((V19+5-SUM(MOD(DATE(YEAR(V20-MOD(V19-2,7)+3),1,2),{1E+99;7})*{1;-1}))/7),""))</f>
        <v>11</v>
      </c>
      <c r="Y19" s="26">
        <f t="shared" si="8"/>
        <v>42474</v>
      </c>
      <c r="Z19" s="27"/>
      <c r="AA19" s="113" t="str">
        <f>IF(Y19="","",IF(WEEKDAY(Y19)=2,INT((Y19+5-SUM(MOD(DATE(YEAR(Y20-MOD(Y19-2,7)+3),1,2),{1E+99;7})*{1;-1}))/7),""))</f>
        <v/>
      </c>
      <c r="AB19" s="26">
        <f t="shared" si="9"/>
        <v>42504</v>
      </c>
      <c r="AC19" s="27"/>
      <c r="AD19" s="113" t="str">
        <f>IF(AB19="","",IF(WEEKDAY(AB19)=2,INT((AB19+5-SUM(MOD(DATE(YEAR(AB20-MOD(AB19-2,7)+3),1,2),{1E+99;7})*{1;-1}))/7),""))</f>
        <v/>
      </c>
      <c r="AE19" s="26">
        <f t="shared" si="10"/>
        <v>42535</v>
      </c>
      <c r="AF19" s="27"/>
      <c r="AG19" s="113" t="str">
        <f>IF(AE19="","",IF(WEEKDAY(AE19)=2,INT((AE19+5-SUM(MOD(DATE(YEAR(AE20-MOD(AE19-2,7)+3),1,2),{1E+99;7})*{1;-1}))/7),""))</f>
        <v/>
      </c>
      <c r="AH19" s="26">
        <f t="shared" si="11"/>
        <v>42565</v>
      </c>
      <c r="AI19" s="27"/>
      <c r="AJ19" s="113" t="str">
        <f>IF(AH19="","",IF(WEEKDAY(AH19)=2,INT((AH19+5-SUM(MOD(DATE(YEAR(AH20-MOD(AH19-2,7)+3),1,2),{1E+99;7})*{1;-1}))/7),""))</f>
        <v/>
      </c>
      <c r="AK19" s="26">
        <f t="shared" si="12"/>
        <v>42596</v>
      </c>
      <c r="AL19" s="27"/>
      <c r="AM19" s="113" t="str">
        <f>IF(AK19="","",IF(WEEKDAY(AK19)=2,INT((AK19+5-SUM(MOD(DATE(YEAR(AK20-MOD(AK19-2,7)+3),1,2),{1E+99;7})*{1;-1}))/7),""))</f>
        <v/>
      </c>
    </row>
    <row r="20" spans="1:41" ht="12.75" customHeight="1">
      <c r="A20" s="26">
        <f t="shared" si="0"/>
        <v>42231</v>
      </c>
      <c r="B20" s="27"/>
      <c r="C20" s="113" t="str">
        <f>IF(A20="","",IF(WEEKDAY(A20)=2,INT((A20+5-SUM(MOD(DATE(YEAR(A21-MOD(A20-2,7)+3),1,2),{1E+99;7})*{1;-1}))/7),""))</f>
        <v/>
      </c>
      <c r="D20" s="26">
        <f t="shared" si="1"/>
        <v>42262</v>
      </c>
      <c r="E20" s="27"/>
      <c r="F20" s="113" t="str">
        <f>IF(D20="","",IF(WEEKDAY(D20)=2,INT((D20+5-SUM(MOD(DATE(YEAR(D21-MOD(D20-2,7)+3),1,2),{1E+99;7})*{1;-1}))/7),""))</f>
        <v/>
      </c>
      <c r="G20" s="26">
        <f t="shared" si="2"/>
        <v>42292</v>
      </c>
      <c r="H20" s="27"/>
      <c r="I20" s="113" t="str">
        <f>IF(G20="","",IF(WEEKDAY(G20)=2,INT((G20+5-SUM(MOD(DATE(YEAR(G21-MOD(G20-2,7)+3),1,2),{1E+99;7})*{1;-1}))/7),""))</f>
        <v/>
      </c>
      <c r="J20" s="26">
        <f t="shared" si="3"/>
        <v>42323</v>
      </c>
      <c r="K20" s="27"/>
      <c r="L20" s="113" t="str">
        <f>IF(J20="","",IF(WEEKDAY(J20)=2,INT((J20+5-SUM(MOD(DATE(YEAR(J21-MOD(J20-2,7)+3),1,2),{1E+99;7})*{1;-1}))/7),""))</f>
        <v/>
      </c>
      <c r="M20" s="26">
        <f t="shared" si="4"/>
        <v>42353</v>
      </c>
      <c r="N20" s="27"/>
      <c r="O20" s="113" t="str">
        <f>IF(M20="","",IF(WEEKDAY(M20)=2,INT((M20+5-SUM(MOD(DATE(YEAR(M21-MOD(M20-2,7)+3),1,2),{1E+99;7})*{1;-1}))/7),""))</f>
        <v/>
      </c>
      <c r="P20" s="26">
        <f t="shared" si="5"/>
        <v>42384</v>
      </c>
      <c r="Q20" s="27"/>
      <c r="R20" s="113" t="str">
        <f>IF(P20="","",IF(WEEKDAY(P20)=2,INT((P20+5-SUM(MOD(DATE(YEAR(P21-MOD(P20-2,7)+3),1,2),{1E+99;7})*{1;-1}))/7),""))</f>
        <v/>
      </c>
      <c r="S20" s="26">
        <f t="shared" si="6"/>
        <v>42415</v>
      </c>
      <c r="T20" s="27"/>
      <c r="U20" s="113">
        <f>IF(S20="","",IF(WEEKDAY(S20)=2,INT((S20+5-SUM(MOD(DATE(YEAR(S21-MOD(S20-2,7)+3),1,2),{1E+99;7})*{1;-1}))/7),""))</f>
        <v>7</v>
      </c>
      <c r="V20" s="26">
        <f t="shared" si="7"/>
        <v>42444</v>
      </c>
      <c r="W20" s="27"/>
      <c r="X20" s="113" t="str">
        <f>IF(V20="","",IF(WEEKDAY(V20)=2,INT((V20+5-SUM(MOD(DATE(YEAR(V21-MOD(V20-2,7)+3),1,2),{1E+99;7})*{1;-1}))/7),""))</f>
        <v/>
      </c>
      <c r="Y20" s="26">
        <f t="shared" si="8"/>
        <v>42475</v>
      </c>
      <c r="Z20" s="27"/>
      <c r="AA20" s="113" t="str">
        <f>IF(Y20="","",IF(WEEKDAY(Y20)=2,INT((Y20+5-SUM(MOD(DATE(YEAR(Y21-MOD(Y20-2,7)+3),1,2),{1E+99;7})*{1;-1}))/7),""))</f>
        <v/>
      </c>
      <c r="AB20" s="26">
        <f t="shared" si="9"/>
        <v>42505</v>
      </c>
      <c r="AC20" s="27"/>
      <c r="AD20" s="113" t="str">
        <f>IF(AB20="","",IF(WEEKDAY(AB20)=2,INT((AB20+5-SUM(MOD(DATE(YEAR(AB21-MOD(AB20-2,7)+3),1,2),{1E+99;7})*{1;-1}))/7),""))</f>
        <v/>
      </c>
      <c r="AE20" s="26">
        <f t="shared" si="10"/>
        <v>42536</v>
      </c>
      <c r="AF20" s="27"/>
      <c r="AG20" s="113" t="str">
        <f>IF(AE20="","",IF(WEEKDAY(AE20)=2,INT((AE20+5-SUM(MOD(DATE(YEAR(AE21-MOD(AE20-2,7)+3),1,2),{1E+99;7})*{1;-1}))/7),""))</f>
        <v/>
      </c>
      <c r="AH20" s="26">
        <f t="shared" si="11"/>
        <v>42566</v>
      </c>
      <c r="AI20" s="27"/>
      <c r="AJ20" s="113" t="str">
        <f>IF(AH20="","",IF(WEEKDAY(AH20)=2,INT((AH20+5-SUM(MOD(DATE(YEAR(AH21-MOD(AH20-2,7)+3),1,2),{1E+99;7})*{1;-1}))/7),""))</f>
        <v/>
      </c>
      <c r="AK20" s="26">
        <f t="shared" si="12"/>
        <v>42597</v>
      </c>
      <c r="AL20" s="27"/>
      <c r="AM20" s="113">
        <f>IF(AK20="","",IF(WEEKDAY(AK20)=2,INT((AK20+5-SUM(MOD(DATE(YEAR(AK21-MOD(AK20-2,7)+3),1,2),{1E+99;7})*{1;-1}))/7),""))</f>
        <v>33</v>
      </c>
    </row>
    <row r="21" spans="1:41" ht="12.75" customHeight="1">
      <c r="A21" s="26">
        <f t="shared" si="0"/>
        <v>42232</v>
      </c>
      <c r="B21" s="27"/>
      <c r="C21" s="113" t="str">
        <f>IF(A21="","",IF(WEEKDAY(A21)=2,INT((A21+5-SUM(MOD(DATE(YEAR(A22-MOD(A21-2,7)+3),1,2),{1E+99;7})*{1;-1}))/7),""))</f>
        <v/>
      </c>
      <c r="D21" s="26">
        <f t="shared" si="1"/>
        <v>42263</v>
      </c>
      <c r="E21" s="27"/>
      <c r="F21" s="113" t="str">
        <f>IF(D21="","",IF(WEEKDAY(D21)=2,INT((D21+5-SUM(MOD(DATE(YEAR(D22-MOD(D21-2,7)+3),1,2),{1E+99;7})*{1;-1}))/7),""))</f>
        <v/>
      </c>
      <c r="G21" s="26">
        <f t="shared" si="2"/>
        <v>42293</v>
      </c>
      <c r="H21" s="27"/>
      <c r="I21" s="113" t="str">
        <f>IF(G21="","",IF(WEEKDAY(G21)=2,INT((G21+5-SUM(MOD(DATE(YEAR(G22-MOD(G21-2,7)+3),1,2),{1E+99;7})*{1;-1}))/7),""))</f>
        <v/>
      </c>
      <c r="J21" s="26">
        <f t="shared" si="3"/>
        <v>42324</v>
      </c>
      <c r="K21" s="27"/>
      <c r="L21" s="113">
        <f>IF(J21="","",IF(WEEKDAY(J21)=2,INT((J21+5-SUM(MOD(DATE(YEAR(J22-MOD(J21-2,7)+3),1,2),{1E+99;7})*{1;-1}))/7),""))</f>
        <v>47</v>
      </c>
      <c r="M21" s="26">
        <f t="shared" si="4"/>
        <v>42354</v>
      </c>
      <c r="N21" s="27"/>
      <c r="O21" s="113" t="str">
        <f>IF(M21="","",IF(WEEKDAY(M21)=2,INT((M21+5-SUM(MOD(DATE(YEAR(M22-MOD(M21-2,7)+3),1,2),{1E+99;7})*{1;-1}))/7),""))</f>
        <v/>
      </c>
      <c r="P21" s="26">
        <f t="shared" si="5"/>
        <v>42385</v>
      </c>
      <c r="Q21" s="27"/>
      <c r="R21" s="113" t="str">
        <f>IF(P21="","",IF(WEEKDAY(P21)=2,INT((P21+5-SUM(MOD(DATE(YEAR(P22-MOD(P21-2,7)+3),1,2),{1E+99;7})*{1;-1}))/7),""))</f>
        <v/>
      </c>
      <c r="S21" s="26">
        <f t="shared" si="6"/>
        <v>42416</v>
      </c>
      <c r="T21" s="27"/>
      <c r="U21" s="113" t="str">
        <f>IF(S21="","",IF(WEEKDAY(S21)=2,INT((S21+5-SUM(MOD(DATE(YEAR(S22-MOD(S21-2,7)+3),1,2),{1E+99;7})*{1;-1}))/7),""))</f>
        <v/>
      </c>
      <c r="V21" s="26">
        <f t="shared" si="7"/>
        <v>42445</v>
      </c>
      <c r="W21" s="27"/>
      <c r="X21" s="113" t="str">
        <f>IF(V21="","",IF(WEEKDAY(V21)=2,INT((V21+5-SUM(MOD(DATE(YEAR(V22-MOD(V21-2,7)+3),1,2),{1E+99;7})*{1;-1}))/7),""))</f>
        <v/>
      </c>
      <c r="Y21" s="26">
        <f t="shared" si="8"/>
        <v>42476</v>
      </c>
      <c r="Z21" s="27"/>
      <c r="AA21" s="113" t="str">
        <f>IF(Y21="","",IF(WEEKDAY(Y21)=2,INT((Y21+5-SUM(MOD(DATE(YEAR(Y22-MOD(Y21-2,7)+3),1,2),{1E+99;7})*{1;-1}))/7),""))</f>
        <v/>
      </c>
      <c r="AB21" s="26">
        <f t="shared" si="9"/>
        <v>42506</v>
      </c>
      <c r="AC21" s="27"/>
      <c r="AD21" s="113">
        <f>IF(AB21="","",IF(WEEKDAY(AB21)=2,INT((AB21+5-SUM(MOD(DATE(YEAR(AB22-MOD(AB21-2,7)+3),1,2),{1E+99;7})*{1;-1}))/7),""))</f>
        <v>20</v>
      </c>
      <c r="AE21" s="26">
        <f t="shared" si="10"/>
        <v>42537</v>
      </c>
      <c r="AF21" s="27"/>
      <c r="AG21" s="113" t="str">
        <f>IF(AE21="","",IF(WEEKDAY(AE21)=2,INT((AE21+5-SUM(MOD(DATE(YEAR(AE22-MOD(AE21-2,7)+3),1,2),{1E+99;7})*{1;-1}))/7),""))</f>
        <v/>
      </c>
      <c r="AH21" s="26">
        <f t="shared" si="11"/>
        <v>42567</v>
      </c>
      <c r="AI21" s="27"/>
      <c r="AJ21" s="113" t="str">
        <f>IF(AH21="","",IF(WEEKDAY(AH21)=2,INT((AH21+5-SUM(MOD(DATE(YEAR(AH22-MOD(AH21-2,7)+3),1,2),{1E+99;7})*{1;-1}))/7),""))</f>
        <v/>
      </c>
      <c r="AK21" s="26">
        <f t="shared" si="12"/>
        <v>42598</v>
      </c>
      <c r="AL21" s="66"/>
      <c r="AM21" s="113" t="str">
        <f>IF(AK21="","",IF(WEEKDAY(AK21)=2,INT((AK21+5-SUM(MOD(DATE(YEAR(AK22-MOD(AK21-2,7)+3),1,2),{1E+99;7})*{1;-1}))/7),""))</f>
        <v/>
      </c>
    </row>
    <row r="22" spans="1:41" ht="12.75" customHeight="1">
      <c r="A22" s="26">
        <f t="shared" si="0"/>
        <v>42233</v>
      </c>
      <c r="B22" s="27"/>
      <c r="C22" s="113">
        <f>IF(A22="","",IF(WEEKDAY(A22)=2,INT((A22+5-SUM(MOD(DATE(YEAR(A23-MOD(A22-2,7)+3),1,2),{1E+99;7})*{1;-1}))/7),""))</f>
        <v>34</v>
      </c>
      <c r="D22" s="26">
        <f t="shared" si="1"/>
        <v>42264</v>
      </c>
      <c r="E22" s="27"/>
      <c r="F22" s="113" t="str">
        <f>IF(D22="","",IF(WEEKDAY(D22)=2,INT((D22+5-SUM(MOD(DATE(YEAR(D23-MOD(D22-2,7)+3),1,2),{1E+99;7})*{1;-1}))/7),""))</f>
        <v/>
      </c>
      <c r="G22" s="26">
        <f t="shared" si="2"/>
        <v>42294</v>
      </c>
      <c r="H22" s="27"/>
      <c r="I22" s="113" t="str">
        <f>IF(G22="","",IF(WEEKDAY(G22)=2,INT((G22+5-SUM(MOD(DATE(YEAR(G23-MOD(G22-2,7)+3),1,2),{1E+99;7})*{1;-1}))/7),""))</f>
        <v/>
      </c>
      <c r="J22" s="26">
        <f t="shared" si="3"/>
        <v>42325</v>
      </c>
      <c r="K22" s="27"/>
      <c r="L22" s="113" t="str">
        <f>IF(J22="","",IF(WEEKDAY(J22)=2,INT((J22+5-SUM(MOD(DATE(YEAR(J23-MOD(J22-2,7)+3),1,2),{1E+99;7})*{1;-1}))/7),""))</f>
        <v/>
      </c>
      <c r="M22" s="26">
        <f t="shared" si="4"/>
        <v>42355</v>
      </c>
      <c r="N22" s="27"/>
      <c r="O22" s="113" t="str">
        <f>IF(M22="","",IF(WEEKDAY(M22)=2,INT((M22+5-SUM(MOD(DATE(YEAR(M23-MOD(M22-2,7)+3),1,2),{1E+99;7})*{1;-1}))/7),""))</f>
        <v/>
      </c>
      <c r="P22" s="26">
        <f t="shared" si="5"/>
        <v>42386</v>
      </c>
      <c r="Q22" s="27"/>
      <c r="R22" s="113" t="str">
        <f>IF(P22="","",IF(WEEKDAY(P22)=2,INT((P22+5-SUM(MOD(DATE(YEAR(P23-MOD(P22-2,7)+3),1,2),{1E+99;7})*{1;-1}))/7),""))</f>
        <v/>
      </c>
      <c r="S22" s="26">
        <f t="shared" si="6"/>
        <v>42417</v>
      </c>
      <c r="T22" s="27"/>
      <c r="U22" s="113" t="str">
        <f>IF(S22="","",IF(WEEKDAY(S22)=2,INT((S22+5-SUM(MOD(DATE(YEAR(S23-MOD(S22-2,7)+3),1,2),{1E+99;7})*{1;-1}))/7),""))</f>
        <v/>
      </c>
      <c r="V22" s="26">
        <f t="shared" si="7"/>
        <v>42446</v>
      </c>
      <c r="W22" s="27"/>
      <c r="X22" s="113" t="str">
        <f>IF(V22="","",IF(WEEKDAY(V22)=2,INT((V22+5-SUM(MOD(DATE(YEAR(V23-MOD(V22-2,7)+3),1,2),{1E+99;7})*{1;-1}))/7),""))</f>
        <v/>
      </c>
      <c r="Y22" s="26">
        <f t="shared" si="8"/>
        <v>42477</v>
      </c>
      <c r="Z22" s="27"/>
      <c r="AA22" s="113" t="str">
        <f>IF(Y22="","",IF(WEEKDAY(Y22)=2,INT((Y22+5-SUM(MOD(DATE(YEAR(Y23-MOD(Y22-2,7)+3),1,2),{1E+99;7})*{1;-1}))/7),""))</f>
        <v/>
      </c>
      <c r="AB22" s="26">
        <f t="shared" si="9"/>
        <v>42507</v>
      </c>
      <c r="AC22" s="27"/>
      <c r="AD22" s="113" t="str">
        <f>IF(AB22="","",IF(WEEKDAY(AB22)=2,INT((AB22+5-SUM(MOD(DATE(YEAR(AB23-MOD(AB22-2,7)+3),1,2),{1E+99;7})*{1;-1}))/7),""))</f>
        <v/>
      </c>
      <c r="AE22" s="26">
        <f t="shared" si="10"/>
        <v>42538</v>
      </c>
      <c r="AF22" s="27"/>
      <c r="AG22" s="113" t="str">
        <f>IF(AE22="","",IF(WEEKDAY(AE22)=2,INT((AE22+5-SUM(MOD(DATE(YEAR(AE23-MOD(AE22-2,7)+3),1,2),{1E+99;7})*{1;-1}))/7),""))</f>
        <v/>
      </c>
      <c r="AH22" s="26">
        <f t="shared" si="11"/>
        <v>42568</v>
      </c>
      <c r="AI22" s="27"/>
      <c r="AJ22" s="113" t="str">
        <f>IF(AH22="","",IF(WEEKDAY(AH22)=2,INT((AH22+5-SUM(MOD(DATE(YEAR(AH23-MOD(AH22-2,7)+3),1,2),{1E+99;7})*{1;-1}))/7),""))</f>
        <v/>
      </c>
      <c r="AK22" s="26">
        <f t="shared" si="12"/>
        <v>42599</v>
      </c>
      <c r="AL22" s="66"/>
      <c r="AM22" s="113" t="str">
        <f>IF(AK22="","",IF(WEEKDAY(AK22)=2,INT((AK22+5-SUM(MOD(DATE(YEAR(AK23-MOD(AK22-2,7)+3),1,2),{1E+99;7})*{1;-1}))/7),""))</f>
        <v/>
      </c>
    </row>
    <row r="23" spans="1:41" ht="12.75" customHeight="1">
      <c r="A23" s="26">
        <f t="shared" si="0"/>
        <v>42234</v>
      </c>
      <c r="B23" s="27"/>
      <c r="C23" s="113" t="str">
        <f>IF(A23="","",IF(WEEKDAY(A23)=2,INT((A23+5-SUM(MOD(DATE(YEAR(A24-MOD(A23-2,7)+3),1,2),{1E+99;7})*{1;-1}))/7),""))</f>
        <v/>
      </c>
      <c r="D23" s="26">
        <f t="shared" si="1"/>
        <v>42265</v>
      </c>
      <c r="E23" s="27"/>
      <c r="F23" s="113" t="str">
        <f>IF(D23="","",IF(WEEKDAY(D23)=2,INT((D23+5-SUM(MOD(DATE(YEAR(D24-MOD(D23-2,7)+3),1,2),{1E+99;7})*{1;-1}))/7),""))</f>
        <v/>
      </c>
      <c r="G23" s="26">
        <f t="shared" si="2"/>
        <v>42295</v>
      </c>
      <c r="H23" s="27"/>
      <c r="I23" s="113" t="str">
        <f>IF(G23="","",IF(WEEKDAY(G23)=2,INT((G23+5-SUM(MOD(DATE(YEAR(G24-MOD(G23-2,7)+3),1,2),{1E+99;7})*{1;-1}))/7),""))</f>
        <v/>
      </c>
      <c r="J23" s="26">
        <f t="shared" si="3"/>
        <v>42326</v>
      </c>
      <c r="K23" s="27"/>
      <c r="L23" s="113" t="str">
        <f>IF(J23="","",IF(WEEKDAY(J23)=2,INT((J23+5-SUM(MOD(DATE(YEAR(J24-MOD(J23-2,7)+3),1,2),{1E+99;7})*{1;-1}))/7),""))</f>
        <v/>
      </c>
      <c r="M23" s="26">
        <f t="shared" si="4"/>
        <v>42356</v>
      </c>
      <c r="N23" s="27"/>
      <c r="O23" s="113" t="str">
        <f>IF(M23="","",IF(WEEKDAY(M23)=2,INT((M23+5-SUM(MOD(DATE(YEAR(M24-MOD(M23-2,7)+3),1,2),{1E+99;7})*{1;-1}))/7),""))</f>
        <v/>
      </c>
      <c r="P23" s="26">
        <f t="shared" si="5"/>
        <v>42387</v>
      </c>
      <c r="Q23" s="27"/>
      <c r="R23" s="113">
        <f>IF(P23="","",IF(WEEKDAY(P23)=2,INT((P23+5-SUM(MOD(DATE(YEAR(P24-MOD(P23-2,7)+3),1,2),{1E+99;7})*{1;-1}))/7),""))</f>
        <v>3</v>
      </c>
      <c r="S23" s="26">
        <f t="shared" si="6"/>
        <v>42418</v>
      </c>
      <c r="T23" s="27"/>
      <c r="U23" s="113" t="str">
        <f>IF(S23="","",IF(WEEKDAY(S23)=2,INT((S23+5-SUM(MOD(DATE(YEAR(S24-MOD(S23-2,7)+3),1,2),{1E+99;7})*{1;-1}))/7),""))</f>
        <v/>
      </c>
      <c r="V23" s="26">
        <f t="shared" si="7"/>
        <v>42447</v>
      </c>
      <c r="W23" s="27"/>
      <c r="X23" s="113" t="str">
        <f>IF(V23="","",IF(WEEKDAY(V23)=2,INT((V23+5-SUM(MOD(DATE(YEAR(V24-MOD(V23-2,7)+3),1,2),{1E+99;7})*{1;-1}))/7),""))</f>
        <v/>
      </c>
      <c r="Y23" s="26">
        <f t="shared" si="8"/>
        <v>42478</v>
      </c>
      <c r="Z23" s="27"/>
      <c r="AA23" s="113">
        <f>IF(Y23="","",IF(WEEKDAY(Y23)=2,INT((Y23+5-SUM(MOD(DATE(YEAR(Y24-MOD(Y23-2,7)+3),1,2),{1E+99;7})*{1;-1}))/7),""))</f>
        <v>16</v>
      </c>
      <c r="AB23" s="26">
        <f t="shared" si="9"/>
        <v>42508</v>
      </c>
      <c r="AC23" s="27"/>
      <c r="AD23" s="113" t="str">
        <f>IF(AB23="","",IF(WEEKDAY(AB23)=2,INT((AB23+5-SUM(MOD(DATE(YEAR(AB24-MOD(AB23-2,7)+3),1,2),{1E+99;7})*{1;-1}))/7),""))</f>
        <v/>
      </c>
      <c r="AE23" s="26">
        <f t="shared" si="10"/>
        <v>42539</v>
      </c>
      <c r="AF23" s="27"/>
      <c r="AG23" s="113" t="str">
        <f>IF(AE23="","",IF(WEEKDAY(AE23)=2,INT((AE23+5-SUM(MOD(DATE(YEAR(AE24-MOD(AE23-2,7)+3),1,2),{1E+99;7})*{1;-1}))/7),""))</f>
        <v/>
      </c>
      <c r="AH23" s="26">
        <f t="shared" si="11"/>
        <v>42569</v>
      </c>
      <c r="AI23" s="27"/>
      <c r="AJ23" s="113">
        <f>IF(AH23="","",IF(WEEKDAY(AH23)=2,INT((AH23+5-SUM(MOD(DATE(YEAR(AH24-MOD(AH23-2,7)+3),1,2),{1E+99;7})*{1;-1}))/7),""))</f>
        <v>29</v>
      </c>
      <c r="AK23" s="26">
        <f t="shared" si="12"/>
        <v>42600</v>
      </c>
      <c r="AL23" s="27"/>
      <c r="AM23" s="113" t="str">
        <f>IF(AK23="","",IF(WEEKDAY(AK23)=2,INT((AK23+5-SUM(MOD(DATE(YEAR(AK24-MOD(AK23-2,7)+3),1,2),{1E+99;7})*{1;-1}))/7),""))</f>
        <v/>
      </c>
      <c r="AO23" s="39"/>
    </row>
    <row r="24" spans="1:41" ht="12.75" customHeight="1">
      <c r="A24" s="26">
        <f t="shared" si="0"/>
        <v>42235</v>
      </c>
      <c r="B24" s="27"/>
      <c r="C24" s="113" t="str">
        <f>IF(A24="","",IF(WEEKDAY(A24)=2,INT((A24+5-SUM(MOD(DATE(YEAR(A25-MOD(A24-2,7)+3),1,2),{1E+99;7})*{1;-1}))/7),""))</f>
        <v/>
      </c>
      <c r="D24" s="26">
        <f t="shared" si="1"/>
        <v>42266</v>
      </c>
      <c r="E24" s="27"/>
      <c r="F24" s="113" t="str">
        <f>IF(D24="","",IF(WEEKDAY(D24)=2,INT((D24+5-SUM(MOD(DATE(YEAR(D25-MOD(D24-2,7)+3),1,2),{1E+99;7})*{1;-1}))/7),""))</f>
        <v/>
      </c>
      <c r="G24" s="26">
        <f t="shared" si="2"/>
        <v>42296</v>
      </c>
      <c r="H24" s="27"/>
      <c r="I24" s="113">
        <f>IF(G24="","",IF(WEEKDAY(G24)=2,INT((G24+5-SUM(MOD(DATE(YEAR(G25-MOD(G24-2,7)+3),1,2),{1E+99;7})*{1;-1}))/7),""))</f>
        <v>43</v>
      </c>
      <c r="J24" s="26">
        <f t="shared" si="3"/>
        <v>42327</v>
      </c>
      <c r="K24" s="27"/>
      <c r="L24" s="113" t="str">
        <f>IF(J24="","",IF(WEEKDAY(J24)=2,INT((J24+5-SUM(MOD(DATE(YEAR(J25-MOD(J24-2,7)+3),1,2),{1E+99;7})*{1;-1}))/7),""))</f>
        <v/>
      </c>
      <c r="M24" s="26">
        <f t="shared" si="4"/>
        <v>42357</v>
      </c>
      <c r="N24" s="27"/>
      <c r="O24" s="113" t="str">
        <f>IF(M24="","",IF(WEEKDAY(M24)=2,INT((M24+5-SUM(MOD(DATE(YEAR(M25-MOD(M24-2,7)+3),1,2),{1E+99;7})*{1;-1}))/7),""))</f>
        <v/>
      </c>
      <c r="P24" s="26">
        <f t="shared" si="5"/>
        <v>42388</v>
      </c>
      <c r="Q24" s="27"/>
      <c r="R24" s="113" t="str">
        <f>IF(P24="","",IF(WEEKDAY(P24)=2,INT((P24+5-SUM(MOD(DATE(YEAR(P25-MOD(P24-2,7)+3),1,2),{1E+99;7})*{1;-1}))/7),""))</f>
        <v/>
      </c>
      <c r="S24" s="26">
        <f t="shared" si="6"/>
        <v>42419</v>
      </c>
      <c r="T24" s="27"/>
      <c r="U24" s="113" t="str">
        <f>IF(S24="","",IF(WEEKDAY(S24)=2,INT((S24+5-SUM(MOD(DATE(YEAR(S25-MOD(S24-2,7)+3),1,2),{1E+99;7})*{1;-1}))/7),""))</f>
        <v/>
      </c>
      <c r="V24" s="26">
        <f t="shared" si="7"/>
        <v>42448</v>
      </c>
      <c r="W24" s="27"/>
      <c r="X24" s="113" t="str">
        <f>IF(V24="","",IF(WEEKDAY(V24)=2,INT((V24+5-SUM(MOD(DATE(YEAR(V25-MOD(V24-2,7)+3),1,2),{1E+99;7})*{1;-1}))/7),""))</f>
        <v/>
      </c>
      <c r="Y24" s="26">
        <f t="shared" si="8"/>
        <v>42479</v>
      </c>
      <c r="Z24" s="27"/>
      <c r="AA24" s="113" t="str">
        <f>IF(Y24="","",IF(WEEKDAY(Y24)=2,INT((Y24+5-SUM(MOD(DATE(YEAR(Y25-MOD(Y24-2,7)+3),1,2),{1E+99;7})*{1;-1}))/7),""))</f>
        <v/>
      </c>
      <c r="AB24" s="26">
        <f t="shared" si="9"/>
        <v>42509</v>
      </c>
      <c r="AC24" s="27"/>
      <c r="AD24" s="113" t="str">
        <f>IF(AB24="","",IF(WEEKDAY(AB24)=2,INT((AB24+5-SUM(MOD(DATE(YEAR(AB25-MOD(AB24-2,7)+3),1,2),{1E+99;7})*{1;-1}))/7),""))</f>
        <v/>
      </c>
      <c r="AE24" s="26">
        <f t="shared" si="10"/>
        <v>42540</v>
      </c>
      <c r="AF24" s="27"/>
      <c r="AG24" s="113" t="str">
        <f>IF(AE24="","",IF(WEEKDAY(AE24)=2,INT((AE24+5-SUM(MOD(DATE(YEAR(AE25-MOD(AE24-2,7)+3),1,2),{1E+99;7})*{1;-1}))/7),""))</f>
        <v/>
      </c>
      <c r="AH24" s="26">
        <f t="shared" si="11"/>
        <v>42570</v>
      </c>
      <c r="AI24" s="27"/>
      <c r="AJ24" s="113" t="str">
        <f>IF(AH24="","",IF(WEEKDAY(AH24)=2,INT((AH24+5-SUM(MOD(DATE(YEAR(AH25-MOD(AH24-2,7)+3),1,2),{1E+99;7})*{1;-1}))/7),""))</f>
        <v/>
      </c>
      <c r="AK24" s="26">
        <f t="shared" si="12"/>
        <v>42601</v>
      </c>
      <c r="AL24" s="27"/>
      <c r="AM24" s="113" t="str">
        <f>IF(AK24="","",IF(WEEKDAY(AK24)=2,INT((AK24+5-SUM(MOD(DATE(YEAR(AK25-MOD(AK24-2,7)+3),1,2),{1E+99;7})*{1;-1}))/7),""))</f>
        <v/>
      </c>
    </row>
    <row r="25" spans="1:41" ht="12.75" customHeight="1">
      <c r="A25" s="26">
        <f t="shared" si="0"/>
        <v>42236</v>
      </c>
      <c r="B25" s="27"/>
      <c r="C25" s="113" t="str">
        <f>IF(A25="","",IF(WEEKDAY(A25)=2,INT((A25+5-SUM(MOD(DATE(YEAR(A26-MOD(A25-2,7)+3),1,2),{1E+99;7})*{1;-1}))/7),""))</f>
        <v/>
      </c>
      <c r="D25" s="26">
        <f t="shared" si="1"/>
        <v>42267</v>
      </c>
      <c r="E25" s="27"/>
      <c r="F25" s="113" t="str">
        <f>IF(D25="","",IF(WEEKDAY(D25)=2,INT((D25+5-SUM(MOD(DATE(YEAR(D26-MOD(D25-2,7)+3),1,2),{1E+99;7})*{1;-1}))/7),""))</f>
        <v/>
      </c>
      <c r="G25" s="26">
        <f t="shared" si="2"/>
        <v>42297</v>
      </c>
      <c r="H25" s="27"/>
      <c r="I25" s="113" t="str">
        <f>IF(G25="","",IF(WEEKDAY(G25)=2,INT((G25+5-SUM(MOD(DATE(YEAR(G26-MOD(G25-2,7)+3),1,2),{1E+99;7})*{1;-1}))/7),""))</f>
        <v/>
      </c>
      <c r="J25" s="26">
        <f t="shared" si="3"/>
        <v>42328</v>
      </c>
      <c r="K25" s="27"/>
      <c r="L25" s="113" t="str">
        <f>IF(J25="","",IF(WEEKDAY(J25)=2,INT((J25+5-SUM(MOD(DATE(YEAR(J26-MOD(J25-2,7)+3),1,2),{1E+99;7})*{1;-1}))/7),""))</f>
        <v/>
      </c>
      <c r="M25" s="26">
        <f t="shared" si="4"/>
        <v>42358</v>
      </c>
      <c r="N25" s="27"/>
      <c r="O25" s="113" t="str">
        <f>IF(M25="","",IF(WEEKDAY(M25)=2,INT((M25+5-SUM(MOD(DATE(YEAR(M26-MOD(M25-2,7)+3),1,2),{1E+99;7})*{1;-1}))/7),""))</f>
        <v/>
      </c>
      <c r="P25" s="26">
        <f t="shared" si="5"/>
        <v>42389</v>
      </c>
      <c r="Q25" s="27"/>
      <c r="R25" s="113" t="str">
        <f>IF(P25="","",IF(WEEKDAY(P25)=2,INT((P25+5-SUM(MOD(DATE(YEAR(P26-MOD(P25-2,7)+3),1,2),{1E+99;7})*{1;-1}))/7),""))</f>
        <v/>
      </c>
      <c r="S25" s="26">
        <f t="shared" si="6"/>
        <v>42420</v>
      </c>
      <c r="T25" s="27"/>
      <c r="U25" s="113" t="str">
        <f>IF(S25="","",IF(WEEKDAY(S25)=2,INT((S25+5-SUM(MOD(DATE(YEAR(S26-MOD(S25-2,7)+3),1,2),{1E+99;7})*{1;-1}))/7),""))</f>
        <v/>
      </c>
      <c r="V25" s="26">
        <f t="shared" si="7"/>
        <v>42449</v>
      </c>
      <c r="W25" s="27"/>
      <c r="X25" s="113" t="str">
        <f>IF(V25="","",IF(WEEKDAY(V25)=2,INT((V25+5-SUM(MOD(DATE(YEAR(V26-MOD(V25-2,7)+3),1,2),{1E+99;7})*{1;-1}))/7),""))</f>
        <v/>
      </c>
      <c r="Y25" s="26">
        <f t="shared" si="8"/>
        <v>42480</v>
      </c>
      <c r="Z25" s="27"/>
      <c r="AA25" s="113" t="str">
        <f>IF(Y25="","",IF(WEEKDAY(Y25)=2,INT((Y25+5-SUM(MOD(DATE(YEAR(Y26-MOD(Y25-2,7)+3),1,2),{1E+99;7})*{1;-1}))/7),""))</f>
        <v/>
      </c>
      <c r="AB25" s="26">
        <f t="shared" si="9"/>
        <v>42510</v>
      </c>
      <c r="AC25" s="27"/>
      <c r="AD25" s="113" t="str">
        <f>IF(AB25="","",IF(WEEKDAY(AB25)=2,INT((AB25+5-SUM(MOD(DATE(YEAR(AB26-MOD(AB25-2,7)+3),1,2),{1E+99;7})*{1;-1}))/7),""))</f>
        <v/>
      </c>
      <c r="AE25" s="26">
        <f t="shared" si="10"/>
        <v>42541</v>
      </c>
      <c r="AF25" s="27"/>
      <c r="AG25" s="113">
        <f>IF(AE25="","",IF(WEEKDAY(AE25)=2,INT((AE25+5-SUM(MOD(DATE(YEAR(AE26-MOD(AE25-2,7)+3),1,2),{1E+99;7})*{1;-1}))/7),""))</f>
        <v>25</v>
      </c>
      <c r="AH25" s="26">
        <f t="shared" si="11"/>
        <v>42571</v>
      </c>
      <c r="AI25" s="27"/>
      <c r="AJ25" s="113" t="str">
        <f>IF(AH25="","",IF(WEEKDAY(AH25)=2,INT((AH25+5-SUM(MOD(DATE(YEAR(AH26-MOD(AH25-2,7)+3),1,2),{1E+99;7})*{1;-1}))/7),""))</f>
        <v/>
      </c>
      <c r="AK25" s="26">
        <f t="shared" si="12"/>
        <v>42602</v>
      </c>
      <c r="AL25" s="27"/>
      <c r="AM25" s="113" t="str">
        <f>IF(AK25="","",IF(WEEKDAY(AK25)=2,INT((AK25+5-SUM(MOD(DATE(YEAR(AK26-MOD(AK25-2,7)+3),1,2),{1E+99;7})*{1;-1}))/7),""))</f>
        <v/>
      </c>
    </row>
    <row r="26" spans="1:41" ht="12.75" customHeight="1">
      <c r="A26" s="26">
        <f t="shared" si="0"/>
        <v>42237</v>
      </c>
      <c r="B26" s="27"/>
      <c r="C26" s="113" t="str">
        <f>IF(A26="","",IF(WEEKDAY(A26)=2,INT((A26+5-SUM(MOD(DATE(YEAR(A27-MOD(A26-2,7)+3),1,2),{1E+99;7})*{1;-1}))/7),""))</f>
        <v/>
      </c>
      <c r="D26" s="26">
        <f t="shared" si="1"/>
        <v>42268</v>
      </c>
      <c r="E26" s="27"/>
      <c r="F26" s="113">
        <f>IF(D26="","",IF(WEEKDAY(D26)=2,INT((D26+5-SUM(MOD(DATE(YEAR(D27-MOD(D26-2,7)+3),1,2),{1E+99;7})*{1;-1}))/7),""))</f>
        <v>39</v>
      </c>
      <c r="G26" s="26">
        <f t="shared" si="2"/>
        <v>42298</v>
      </c>
      <c r="H26" s="27"/>
      <c r="I26" s="113" t="str">
        <f>IF(G26="","",IF(WEEKDAY(G26)=2,INT((G26+5-SUM(MOD(DATE(YEAR(G27-MOD(G26-2,7)+3),1,2),{1E+99;7})*{1;-1}))/7),""))</f>
        <v/>
      </c>
      <c r="J26" s="26">
        <f t="shared" si="3"/>
        <v>42329</v>
      </c>
      <c r="K26" s="27"/>
      <c r="L26" s="113" t="str">
        <f>IF(J26="","",IF(WEEKDAY(J26)=2,INT((J26+5-SUM(MOD(DATE(YEAR(J27-MOD(J26-2,7)+3),1,2),{1E+99;7})*{1;-1}))/7),""))</f>
        <v/>
      </c>
      <c r="M26" s="26">
        <f t="shared" si="4"/>
        <v>42359</v>
      </c>
      <c r="N26" s="27"/>
      <c r="O26" s="113">
        <f>IF(M26="","",IF(WEEKDAY(M26)=2,INT((M26+5-SUM(MOD(DATE(YEAR(M27-MOD(M26-2,7)+3),1,2),{1E+99;7})*{1;-1}))/7),""))</f>
        <v>52</v>
      </c>
      <c r="P26" s="26">
        <f t="shared" si="5"/>
        <v>42390</v>
      </c>
      <c r="Q26" s="27"/>
      <c r="R26" s="113" t="str">
        <f>IF(P26="","",IF(WEEKDAY(P26)=2,INT((P26+5-SUM(MOD(DATE(YEAR(P27-MOD(P26-2,7)+3),1,2),{1E+99;7})*{1;-1}))/7),""))</f>
        <v/>
      </c>
      <c r="S26" s="26">
        <f t="shared" si="6"/>
        <v>42421</v>
      </c>
      <c r="T26" s="27"/>
      <c r="U26" s="113" t="str">
        <f>IF(S26="","",IF(WEEKDAY(S26)=2,INT((S26+5-SUM(MOD(DATE(YEAR(S27-MOD(S26-2,7)+3),1,2),{1E+99;7})*{1;-1}))/7),""))</f>
        <v/>
      </c>
      <c r="V26" s="26">
        <f t="shared" si="7"/>
        <v>42450</v>
      </c>
      <c r="W26" s="27"/>
      <c r="X26" s="113">
        <f>IF(V26="","",IF(WEEKDAY(V26)=2,INT((V26+5-SUM(MOD(DATE(YEAR(V27-MOD(V26-2,7)+3),1,2),{1E+99;7})*{1;-1}))/7),""))</f>
        <v>12</v>
      </c>
      <c r="Y26" s="26">
        <f t="shared" si="8"/>
        <v>42481</v>
      </c>
      <c r="Z26" s="27"/>
      <c r="AA26" s="113" t="str">
        <f>IF(Y26="","",IF(WEEKDAY(Y26)=2,INT((Y26+5-SUM(MOD(DATE(YEAR(Y27-MOD(Y26-2,7)+3),1,2),{1E+99;7})*{1;-1}))/7),""))</f>
        <v/>
      </c>
      <c r="AB26" s="26">
        <f t="shared" si="9"/>
        <v>42511</v>
      </c>
      <c r="AC26" s="27"/>
      <c r="AD26" s="113" t="str">
        <f>IF(AB26="","",IF(WEEKDAY(AB26)=2,INT((AB26+5-SUM(MOD(DATE(YEAR(AB27-MOD(AB26-2,7)+3),1,2),{1E+99;7})*{1;-1}))/7),""))</f>
        <v/>
      </c>
      <c r="AE26" s="26">
        <f t="shared" si="10"/>
        <v>42542</v>
      </c>
      <c r="AF26" s="27"/>
      <c r="AG26" s="113" t="str">
        <f>IF(AE26="","",IF(WEEKDAY(AE26)=2,INT((AE26+5-SUM(MOD(DATE(YEAR(AE27-MOD(AE26-2,7)+3),1,2),{1E+99;7})*{1;-1}))/7),""))</f>
        <v/>
      </c>
      <c r="AH26" s="26">
        <f t="shared" si="11"/>
        <v>42572</v>
      </c>
      <c r="AI26" s="27"/>
      <c r="AJ26" s="113" t="str">
        <f>IF(AH26="","",IF(WEEKDAY(AH26)=2,INT((AH26+5-SUM(MOD(DATE(YEAR(AH27-MOD(AH26-2,7)+3),1,2),{1E+99;7})*{1;-1}))/7),""))</f>
        <v/>
      </c>
      <c r="AK26" s="26">
        <f t="shared" si="12"/>
        <v>42603</v>
      </c>
      <c r="AL26" s="27"/>
      <c r="AM26" s="113" t="str">
        <f>IF(AK26="","",IF(WEEKDAY(AK26)=2,INT((AK26+5-SUM(MOD(DATE(YEAR(AK27-MOD(AK26-2,7)+3),1,2),{1E+99;7})*{1;-1}))/7),""))</f>
        <v/>
      </c>
    </row>
    <row r="27" spans="1:41" ht="12.75" customHeight="1">
      <c r="A27" s="26">
        <f t="shared" si="0"/>
        <v>42238</v>
      </c>
      <c r="B27" s="27"/>
      <c r="C27" s="113" t="str">
        <f>IF(A27="","",IF(WEEKDAY(A27)=2,INT((A27+5-SUM(MOD(DATE(YEAR(A28-MOD(A27-2,7)+3),1,2),{1E+99;7})*{1;-1}))/7),""))</f>
        <v/>
      </c>
      <c r="D27" s="26">
        <f t="shared" si="1"/>
        <v>42269</v>
      </c>
      <c r="E27" s="27"/>
      <c r="F27" s="113" t="str">
        <f>IF(D27="","",IF(WEEKDAY(D27)=2,INT((D27+5-SUM(MOD(DATE(YEAR(D28-MOD(D27-2,7)+3),1,2),{1E+99;7})*{1;-1}))/7),""))</f>
        <v/>
      </c>
      <c r="G27" s="26">
        <f t="shared" si="2"/>
        <v>42299</v>
      </c>
      <c r="H27" s="27"/>
      <c r="I27" s="113" t="str">
        <f>IF(G27="","",IF(WEEKDAY(G27)=2,INT((G27+5-SUM(MOD(DATE(YEAR(G28-MOD(G27-2,7)+3),1,2),{1E+99;7})*{1;-1}))/7),""))</f>
        <v/>
      </c>
      <c r="J27" s="26">
        <f t="shared" si="3"/>
        <v>42330</v>
      </c>
      <c r="K27" s="27"/>
      <c r="L27" s="113" t="str">
        <f>IF(J27="","",IF(WEEKDAY(J27)=2,INT((J27+5-SUM(MOD(DATE(YEAR(J28-MOD(J27-2,7)+3),1,2),{1E+99;7})*{1;-1}))/7),""))</f>
        <v/>
      </c>
      <c r="M27" s="26">
        <f t="shared" si="4"/>
        <v>42360</v>
      </c>
      <c r="N27" s="27"/>
      <c r="O27" s="113" t="str">
        <f>IF(M27="","",IF(WEEKDAY(M27)=2,INT((M27+5-SUM(MOD(DATE(YEAR(M28-MOD(M27-2,7)+3),1,2),{1E+99;7})*{1;-1}))/7),""))</f>
        <v/>
      </c>
      <c r="P27" s="26">
        <f t="shared" si="5"/>
        <v>42391</v>
      </c>
      <c r="Q27" s="27"/>
      <c r="R27" s="113" t="str">
        <f>IF(P27="","",IF(WEEKDAY(P27)=2,INT((P27+5-SUM(MOD(DATE(YEAR(P28-MOD(P27-2,7)+3),1,2),{1E+99;7})*{1;-1}))/7),""))</f>
        <v/>
      </c>
      <c r="S27" s="26">
        <f t="shared" si="6"/>
        <v>42422</v>
      </c>
      <c r="T27" s="27"/>
      <c r="U27" s="113">
        <f>IF(S27="","",IF(WEEKDAY(S27)=2,INT((S27+5-SUM(MOD(DATE(YEAR(S28-MOD(S27-2,7)+3),1,2),{1E+99;7})*{1;-1}))/7),""))</f>
        <v>8</v>
      </c>
      <c r="V27" s="26">
        <f t="shared" si="7"/>
        <v>42451</v>
      </c>
      <c r="W27" s="27"/>
      <c r="X27" s="113" t="str">
        <f>IF(V27="","",IF(WEEKDAY(V27)=2,INT((V27+5-SUM(MOD(DATE(YEAR(V28-MOD(V27-2,7)+3),1,2),{1E+99;7})*{1;-1}))/7),""))</f>
        <v/>
      </c>
      <c r="Y27" s="26">
        <f t="shared" si="8"/>
        <v>42482</v>
      </c>
      <c r="Z27" s="27"/>
      <c r="AA27" s="113" t="str">
        <f>IF(Y27="","",IF(WEEKDAY(Y27)=2,INT((Y27+5-SUM(MOD(DATE(YEAR(Y28-MOD(Y27-2,7)+3),1,2),{1E+99;7})*{1;-1}))/7),""))</f>
        <v/>
      </c>
      <c r="AB27" s="26">
        <f t="shared" si="9"/>
        <v>42512</v>
      </c>
      <c r="AC27" s="27"/>
      <c r="AD27" s="113" t="str">
        <f>IF(AB27="","",IF(WEEKDAY(AB27)=2,INT((AB27+5-SUM(MOD(DATE(YEAR(AB28-MOD(AB27-2,7)+3),1,2),{1E+99;7})*{1;-1}))/7),""))</f>
        <v/>
      </c>
      <c r="AE27" s="26">
        <f t="shared" si="10"/>
        <v>42543</v>
      </c>
      <c r="AF27" s="27"/>
      <c r="AG27" s="113" t="str">
        <f>IF(AE27="","",IF(WEEKDAY(AE27)=2,INT((AE27+5-SUM(MOD(DATE(YEAR(AE28-MOD(AE27-2,7)+3),1,2),{1E+99;7})*{1;-1}))/7),""))</f>
        <v/>
      </c>
      <c r="AH27" s="26">
        <f t="shared" si="11"/>
        <v>42573</v>
      </c>
      <c r="AI27" s="27"/>
      <c r="AJ27" s="113" t="str">
        <f>IF(AH27="","",IF(WEEKDAY(AH27)=2,INT((AH27+5-SUM(MOD(DATE(YEAR(AH28-MOD(AH27-2,7)+3),1,2),{1E+99;7})*{1;-1}))/7),""))</f>
        <v/>
      </c>
      <c r="AK27" s="26">
        <f t="shared" si="12"/>
        <v>42604</v>
      </c>
      <c r="AL27" s="27"/>
      <c r="AM27" s="113">
        <f>IF(AK27="","",IF(WEEKDAY(AK27)=2,INT((AK27+5-SUM(MOD(DATE(YEAR(AK28-MOD(AK27-2,7)+3),1,2),{1E+99;7})*{1;-1}))/7),""))</f>
        <v>34</v>
      </c>
    </row>
    <row r="28" spans="1:41" ht="12.75" customHeight="1">
      <c r="A28" s="26">
        <f t="shared" si="0"/>
        <v>42239</v>
      </c>
      <c r="B28" s="27"/>
      <c r="C28" s="113" t="str">
        <f>IF(A28="","",IF(WEEKDAY(A28)=2,INT((A28+5-SUM(MOD(DATE(YEAR(A29-MOD(A28-2,7)+3),1,2),{1E+99;7})*{1;-1}))/7),""))</f>
        <v/>
      </c>
      <c r="D28" s="26">
        <f t="shared" si="1"/>
        <v>42270</v>
      </c>
      <c r="E28" s="27"/>
      <c r="F28" s="113" t="str">
        <f>IF(D28="","",IF(WEEKDAY(D28)=2,INT((D28+5-SUM(MOD(DATE(YEAR(D29-MOD(D28-2,7)+3),1,2),{1E+99;7})*{1;-1}))/7),""))</f>
        <v/>
      </c>
      <c r="G28" s="26">
        <f t="shared" si="2"/>
        <v>42300</v>
      </c>
      <c r="H28" s="27"/>
      <c r="I28" s="113" t="str">
        <f>IF(G28="","",IF(WEEKDAY(G28)=2,INT((G28+5-SUM(MOD(DATE(YEAR(G29-MOD(G28-2,7)+3),1,2),{1E+99;7})*{1;-1}))/7),""))</f>
        <v/>
      </c>
      <c r="J28" s="26">
        <f t="shared" si="3"/>
        <v>42331</v>
      </c>
      <c r="K28" s="27"/>
      <c r="L28" s="113">
        <f>IF(J28="","",IF(WEEKDAY(J28)=2,INT((J28+5-SUM(MOD(DATE(YEAR(J29-MOD(J28-2,7)+3),1,2),{1E+99;7})*{1;-1}))/7),""))</f>
        <v>48</v>
      </c>
      <c r="M28" s="26">
        <f t="shared" si="4"/>
        <v>42361</v>
      </c>
      <c r="N28" s="27"/>
      <c r="O28" s="113" t="str">
        <f>IF(M28="","",IF(WEEKDAY(M28)=2,INT((M28+5-SUM(MOD(DATE(YEAR(M29-MOD(M28-2,7)+3),1,2),{1E+99;7})*{1;-1}))/7),""))</f>
        <v/>
      </c>
      <c r="P28" s="26">
        <f t="shared" si="5"/>
        <v>42392</v>
      </c>
      <c r="Q28" s="27"/>
      <c r="R28" s="113" t="str">
        <f>IF(P28="","",IF(WEEKDAY(P28)=2,INT((P28+5-SUM(MOD(DATE(YEAR(P29-MOD(P28-2,7)+3),1,2),{1E+99;7})*{1;-1}))/7),""))</f>
        <v/>
      </c>
      <c r="S28" s="26">
        <f t="shared" si="6"/>
        <v>42423</v>
      </c>
      <c r="T28" s="27"/>
      <c r="U28" s="113" t="str">
        <f>IF(S28="","",IF(WEEKDAY(S28)=2,INT((S28+5-SUM(MOD(DATE(YEAR(S29-MOD(S28-2,7)+3),1,2),{1E+99;7})*{1;-1}))/7),""))</f>
        <v/>
      </c>
      <c r="V28" s="26">
        <f t="shared" si="7"/>
        <v>42452</v>
      </c>
      <c r="W28" s="27"/>
      <c r="X28" s="113" t="str">
        <f>IF(V28="","",IF(WEEKDAY(V28)=2,INT((V28+5-SUM(MOD(DATE(YEAR(V29-MOD(V28-2,7)+3),1,2),{1E+99;7})*{1;-1}))/7),""))</f>
        <v/>
      </c>
      <c r="Y28" s="26">
        <f t="shared" si="8"/>
        <v>42483</v>
      </c>
      <c r="Z28" s="27"/>
      <c r="AA28" s="113" t="str">
        <f>IF(Y28="","",IF(WEEKDAY(Y28)=2,INT((Y28+5-SUM(MOD(DATE(YEAR(Y29-MOD(Y28-2,7)+3),1,2),{1E+99;7})*{1;-1}))/7),""))</f>
        <v/>
      </c>
      <c r="AB28" s="26">
        <f t="shared" si="9"/>
        <v>42513</v>
      </c>
      <c r="AC28" s="27"/>
      <c r="AD28" s="113">
        <f>IF(AB28="","",IF(WEEKDAY(AB28)=2,INT((AB28+5-SUM(MOD(DATE(YEAR(AB29-MOD(AB28-2,7)+3),1,2),{1E+99;7})*{1;-1}))/7),""))</f>
        <v>21</v>
      </c>
      <c r="AE28" s="26">
        <f t="shared" si="10"/>
        <v>42544</v>
      </c>
      <c r="AF28" s="27"/>
      <c r="AG28" s="113" t="str">
        <f>IF(AE28="","",IF(WEEKDAY(AE28)=2,INT((AE28+5-SUM(MOD(DATE(YEAR(AE29-MOD(AE28-2,7)+3),1,2),{1E+99;7})*{1;-1}))/7),""))</f>
        <v/>
      </c>
      <c r="AH28" s="26">
        <f t="shared" si="11"/>
        <v>42574</v>
      </c>
      <c r="AI28" s="27"/>
      <c r="AJ28" s="113" t="str">
        <f>IF(AH28="","",IF(WEEKDAY(AH28)=2,INT((AH28+5-SUM(MOD(DATE(YEAR(AH29-MOD(AH28-2,7)+3),1,2),{1E+99;7})*{1;-1}))/7),""))</f>
        <v/>
      </c>
      <c r="AK28" s="26">
        <f t="shared" si="12"/>
        <v>42605</v>
      </c>
      <c r="AL28" s="27"/>
      <c r="AM28" s="113" t="str">
        <f>IF(AK28="","",IF(WEEKDAY(AK28)=2,INT((AK28+5-SUM(MOD(DATE(YEAR(AK29-MOD(AK28-2,7)+3),1,2),{1E+99;7})*{1;-1}))/7),""))</f>
        <v/>
      </c>
    </row>
    <row r="29" spans="1:41" ht="12.75" customHeight="1">
      <c r="A29" s="26">
        <f t="shared" si="0"/>
        <v>42240</v>
      </c>
      <c r="B29" s="27"/>
      <c r="C29" s="113">
        <f>IF(A29="","",IF(WEEKDAY(A29)=2,INT((A29+5-SUM(MOD(DATE(YEAR(A30-MOD(A29-2,7)+3),1,2),{1E+99;7})*{1;-1}))/7),""))</f>
        <v>35</v>
      </c>
      <c r="D29" s="26">
        <f t="shared" si="1"/>
        <v>42271</v>
      </c>
      <c r="E29" s="27"/>
      <c r="F29" s="113" t="str">
        <f>IF(D29="","",IF(WEEKDAY(D29)=2,INT((D29+5-SUM(MOD(DATE(YEAR(D30-MOD(D29-2,7)+3),1,2),{1E+99;7})*{1;-1}))/7),""))</f>
        <v/>
      </c>
      <c r="G29" s="26">
        <f t="shared" si="2"/>
        <v>42301</v>
      </c>
      <c r="H29" s="27"/>
      <c r="I29" s="113" t="str">
        <f>IF(G29="","",IF(WEEKDAY(G29)=2,INT((G29+5-SUM(MOD(DATE(YEAR(G30-MOD(G29-2,7)+3),1,2),{1E+99;7})*{1;-1}))/7),""))</f>
        <v/>
      </c>
      <c r="J29" s="26">
        <f t="shared" si="3"/>
        <v>42332</v>
      </c>
      <c r="K29" s="27"/>
      <c r="L29" s="113" t="str">
        <f>IF(J29="","",IF(WEEKDAY(J29)=2,INT((J29+5-SUM(MOD(DATE(YEAR(J30-MOD(J29-2,7)+3),1,2),{1E+99;7})*{1;-1}))/7),""))</f>
        <v/>
      </c>
      <c r="M29" s="26">
        <f t="shared" si="4"/>
        <v>42362</v>
      </c>
      <c r="N29" s="27"/>
      <c r="O29" s="113" t="str">
        <f>IF(M29="","",IF(WEEKDAY(M29)=2,INT((M29+5-SUM(MOD(DATE(YEAR(M30-MOD(M29-2,7)+3),1,2),{1E+99;7})*{1;-1}))/7),""))</f>
        <v/>
      </c>
      <c r="P29" s="26">
        <f t="shared" si="5"/>
        <v>42393</v>
      </c>
      <c r="Q29" s="27"/>
      <c r="R29" s="113" t="str">
        <f>IF(P29="","",IF(WEEKDAY(P29)=2,INT((P29+5-SUM(MOD(DATE(YEAR(P30-MOD(P29-2,7)+3),1,2),{1E+99;7})*{1;-1}))/7),""))</f>
        <v/>
      </c>
      <c r="S29" s="26">
        <f t="shared" si="6"/>
        <v>42424</v>
      </c>
      <c r="T29" s="27"/>
      <c r="U29" s="113" t="str">
        <f>IF(S29="","",IF(WEEKDAY(S29)=2,INT((S29+5-SUM(MOD(DATE(YEAR(S30-MOD(S29-2,7)+3),1,2),{1E+99;7})*{1;-1}))/7),""))</f>
        <v/>
      </c>
      <c r="V29" s="26">
        <f t="shared" si="7"/>
        <v>42453</v>
      </c>
      <c r="W29" s="27"/>
      <c r="X29" s="113" t="str">
        <f>IF(V29="","",IF(WEEKDAY(V29)=2,INT((V29+5-SUM(MOD(DATE(YEAR(V30-MOD(V29-2,7)+3),1,2),{1E+99;7})*{1;-1}))/7),""))</f>
        <v/>
      </c>
      <c r="Y29" s="26">
        <f t="shared" si="8"/>
        <v>42484</v>
      </c>
      <c r="Z29" s="27"/>
      <c r="AA29" s="113" t="str">
        <f>IF(Y29="","",IF(WEEKDAY(Y29)=2,INT((Y29+5-SUM(MOD(DATE(YEAR(Y30-MOD(Y29-2,7)+3),1,2),{1E+99;7})*{1;-1}))/7),""))</f>
        <v/>
      </c>
      <c r="AB29" s="26">
        <f t="shared" si="9"/>
        <v>42514</v>
      </c>
      <c r="AC29" s="27"/>
      <c r="AD29" s="113" t="str">
        <f>IF(AB29="","",IF(WEEKDAY(AB29)=2,INT((AB29+5-SUM(MOD(DATE(YEAR(AB30-MOD(AB29-2,7)+3),1,2),{1E+99;7})*{1;-1}))/7),""))</f>
        <v/>
      </c>
      <c r="AE29" s="26">
        <f t="shared" si="10"/>
        <v>42545</v>
      </c>
      <c r="AF29" s="27"/>
      <c r="AG29" s="113" t="str">
        <f>IF(AE29="","",IF(WEEKDAY(AE29)=2,INT((AE29+5-SUM(MOD(DATE(YEAR(AE30-MOD(AE29-2,7)+3),1,2),{1E+99;7})*{1;-1}))/7),""))</f>
        <v/>
      </c>
      <c r="AH29" s="26">
        <f t="shared" si="11"/>
        <v>42575</v>
      </c>
      <c r="AI29" s="27"/>
      <c r="AJ29" s="113" t="str">
        <f>IF(AH29="","",IF(WEEKDAY(AH29)=2,INT((AH29+5-SUM(MOD(DATE(YEAR(AH30-MOD(AH29-2,7)+3),1,2),{1E+99;7})*{1;-1}))/7),""))</f>
        <v/>
      </c>
      <c r="AK29" s="26">
        <f t="shared" si="12"/>
        <v>42606</v>
      </c>
      <c r="AL29" s="27"/>
      <c r="AM29" s="113" t="str">
        <f>IF(AK29="","",IF(WEEKDAY(AK29)=2,INT((AK29+5-SUM(MOD(DATE(YEAR(AK30-MOD(AK29-2,7)+3),1,2),{1E+99;7})*{1;-1}))/7),""))</f>
        <v/>
      </c>
    </row>
    <row r="30" spans="1:41" ht="12.75" customHeight="1">
      <c r="A30" s="26">
        <f t="shared" si="0"/>
        <v>42241</v>
      </c>
      <c r="B30" s="27"/>
      <c r="C30" s="113" t="str">
        <f>IF(A30="","",IF(WEEKDAY(A30)=2,INT((A30+5-SUM(MOD(DATE(YEAR(A31-MOD(A30-2,7)+3),1,2),{1E+99;7})*{1;-1}))/7),""))</f>
        <v/>
      </c>
      <c r="D30" s="26">
        <f t="shared" si="1"/>
        <v>42272</v>
      </c>
      <c r="E30" s="27"/>
      <c r="F30" s="113" t="str">
        <f>IF(D30="","",IF(WEEKDAY(D30)=2,INT((D30+5-SUM(MOD(DATE(YEAR(D31-MOD(D30-2,7)+3),1,2),{1E+99;7})*{1;-1}))/7),""))</f>
        <v/>
      </c>
      <c r="G30" s="26">
        <f t="shared" si="2"/>
        <v>42302</v>
      </c>
      <c r="H30" s="27"/>
      <c r="I30" s="113" t="str">
        <f>IF(G30="","",IF(WEEKDAY(G30)=2,INT((G30+5-SUM(MOD(DATE(YEAR(G31-MOD(G30-2,7)+3),1,2),{1E+99;7})*{1;-1}))/7),""))</f>
        <v/>
      </c>
      <c r="J30" s="26">
        <f t="shared" si="3"/>
        <v>42333</v>
      </c>
      <c r="K30" s="27"/>
      <c r="L30" s="113" t="str">
        <f>IF(J30="","",IF(WEEKDAY(J30)=2,INT((J30+5-SUM(MOD(DATE(YEAR(J31-MOD(J30-2,7)+3),1,2),{1E+99;7})*{1;-1}))/7),""))</f>
        <v/>
      </c>
      <c r="M30" s="26">
        <f t="shared" si="4"/>
        <v>42363</v>
      </c>
      <c r="N30" s="27"/>
      <c r="O30" s="113" t="str">
        <f>IF(M30="","",IF(WEEKDAY(M30)=2,INT((M30+5-SUM(MOD(DATE(YEAR(M31-MOD(M30-2,7)+3),1,2),{1E+99;7})*{1;-1}))/7),""))</f>
        <v/>
      </c>
      <c r="P30" s="26">
        <f t="shared" si="5"/>
        <v>42394</v>
      </c>
      <c r="Q30" s="27"/>
      <c r="R30" s="113">
        <f>IF(P30="","",IF(WEEKDAY(P30)=2,INT((P30+5-SUM(MOD(DATE(YEAR(P31-MOD(P30-2,7)+3),1,2),{1E+99;7})*{1;-1}))/7),""))</f>
        <v>4</v>
      </c>
      <c r="S30" s="26">
        <f t="shared" si="6"/>
        <v>42425</v>
      </c>
      <c r="T30" s="27"/>
      <c r="U30" s="113" t="str">
        <f>IF(S30="","",IF(WEEKDAY(S30)=2,INT((S30+5-SUM(MOD(DATE(YEAR(S31-MOD(S30-2,7)+3),1,2),{1E+99;7})*{1;-1}))/7),""))</f>
        <v/>
      </c>
      <c r="V30" s="26">
        <f t="shared" si="7"/>
        <v>42454</v>
      </c>
      <c r="W30" s="27"/>
      <c r="X30" s="113" t="str">
        <f>IF(V30="","",IF(WEEKDAY(V30)=2,INT((V30+5-SUM(MOD(DATE(YEAR(V31-MOD(V30-2,7)+3),1,2),{1E+99;7})*{1;-1}))/7),""))</f>
        <v/>
      </c>
      <c r="Y30" s="26">
        <f t="shared" si="8"/>
        <v>42485</v>
      </c>
      <c r="Z30" s="27"/>
      <c r="AA30" s="113">
        <f>IF(Y30="","",IF(WEEKDAY(Y30)=2,INT((Y30+5-SUM(MOD(DATE(YEAR(Y31-MOD(Y30-2,7)+3),1,2),{1E+99;7})*{1;-1}))/7),""))</f>
        <v>17</v>
      </c>
      <c r="AB30" s="26">
        <f t="shared" si="9"/>
        <v>42515</v>
      </c>
      <c r="AC30" s="27"/>
      <c r="AD30" s="113" t="str">
        <f>IF(AB30="","",IF(WEEKDAY(AB30)=2,INT((AB30+5-SUM(MOD(DATE(YEAR(AB31-MOD(AB30-2,7)+3),1,2),{1E+99;7})*{1;-1}))/7),""))</f>
        <v/>
      </c>
      <c r="AE30" s="26">
        <f t="shared" si="10"/>
        <v>42546</v>
      </c>
      <c r="AF30" s="27"/>
      <c r="AG30" s="113" t="str">
        <f>IF(AE30="","",IF(WEEKDAY(AE30)=2,INT((AE30+5-SUM(MOD(DATE(YEAR(AE31-MOD(AE30-2,7)+3),1,2),{1E+99;7})*{1;-1}))/7),""))</f>
        <v/>
      </c>
      <c r="AH30" s="26">
        <f t="shared" si="11"/>
        <v>42576</v>
      </c>
      <c r="AI30" s="27"/>
      <c r="AJ30" s="113">
        <f>IF(AH30="","",IF(WEEKDAY(AH30)=2,INT((AH30+5-SUM(MOD(DATE(YEAR(AH31-MOD(AH30-2,7)+3),1,2),{1E+99;7})*{1;-1}))/7),""))</f>
        <v>30</v>
      </c>
      <c r="AK30" s="26">
        <f t="shared" si="12"/>
        <v>42607</v>
      </c>
      <c r="AL30" s="27"/>
      <c r="AM30" s="113" t="str">
        <f>IF(AK30="","",IF(WEEKDAY(AK30)=2,INT((AK30+5-SUM(MOD(DATE(YEAR(AK31-MOD(AK30-2,7)+3),1,2),{1E+99;7})*{1;-1}))/7),""))</f>
        <v/>
      </c>
    </row>
    <row r="31" spans="1:41" ht="12.75" customHeight="1">
      <c r="A31" s="26">
        <f t="shared" si="0"/>
        <v>42242</v>
      </c>
      <c r="B31" s="27"/>
      <c r="C31" s="113" t="str">
        <f>IF(A31="","",IF(WEEKDAY(A31)=2,INT((A31+5-SUM(MOD(DATE(YEAR(A32-MOD(A31-2,7)+3),1,2),{1E+99;7})*{1;-1}))/7),""))</f>
        <v/>
      </c>
      <c r="D31" s="26">
        <f t="shared" si="1"/>
        <v>42273</v>
      </c>
      <c r="E31" s="27"/>
      <c r="F31" s="113" t="str">
        <f>IF(D31="","",IF(WEEKDAY(D31)=2,INT((D31+5-SUM(MOD(DATE(YEAR(D32-MOD(D31-2,7)+3),1,2),{1E+99;7})*{1;-1}))/7),""))</f>
        <v/>
      </c>
      <c r="G31" s="26">
        <f t="shared" si="2"/>
        <v>42303</v>
      </c>
      <c r="H31" s="27"/>
      <c r="I31" s="113">
        <f>IF(G31="","",IF(WEEKDAY(G31)=2,INT((G31+5-SUM(MOD(DATE(YEAR(G32-MOD(G31-2,7)+3),1,2),{1E+99;7})*{1;-1}))/7),""))</f>
        <v>44</v>
      </c>
      <c r="J31" s="26">
        <f t="shared" si="3"/>
        <v>42334</v>
      </c>
      <c r="K31" s="27"/>
      <c r="L31" s="113" t="str">
        <f>IF(J31="","",IF(WEEKDAY(J31)=2,INT((J31+5-SUM(MOD(DATE(YEAR(J32-MOD(J31-2,7)+3),1,2),{1E+99;7})*{1;-1}))/7),""))</f>
        <v/>
      </c>
      <c r="M31" s="26">
        <f t="shared" si="4"/>
        <v>42364</v>
      </c>
      <c r="N31" s="27"/>
      <c r="O31" s="113" t="str">
        <f>IF(M31="","",IF(WEEKDAY(M31)=2,INT((M31+5-SUM(MOD(DATE(YEAR(M32-MOD(M31-2,7)+3),1,2),{1E+99;7})*{1;-1}))/7),""))</f>
        <v/>
      </c>
      <c r="P31" s="26">
        <f t="shared" si="5"/>
        <v>42395</v>
      </c>
      <c r="Q31" s="27"/>
      <c r="R31" s="113" t="str">
        <f>IF(P31="","",IF(WEEKDAY(P31)=2,INT((P31+5-SUM(MOD(DATE(YEAR(P32-MOD(P31-2,7)+3),1,2),{1E+99;7})*{1;-1}))/7),""))</f>
        <v/>
      </c>
      <c r="S31" s="26">
        <f t="shared" si="6"/>
        <v>42426</v>
      </c>
      <c r="T31" s="27"/>
      <c r="U31" s="113" t="str">
        <f>IF(S31="","",IF(WEEKDAY(S31)=2,INT((S31+5-SUM(MOD(DATE(YEAR(S32-MOD(S31-2,7)+3),1,2),{1E+99;7})*{1;-1}))/7),""))</f>
        <v/>
      </c>
      <c r="V31" s="26">
        <f t="shared" si="7"/>
        <v>42455</v>
      </c>
      <c r="W31" s="27"/>
      <c r="X31" s="113" t="str">
        <f>IF(V31="","",IF(WEEKDAY(V31)=2,INT((V31+5-SUM(MOD(DATE(YEAR(V32-MOD(V31-2,7)+3),1,2),{1E+99;7})*{1;-1}))/7),""))</f>
        <v/>
      </c>
      <c r="Y31" s="26">
        <f t="shared" si="8"/>
        <v>42486</v>
      </c>
      <c r="Z31" s="27"/>
      <c r="AA31" s="113" t="str">
        <f>IF(Y31="","",IF(WEEKDAY(Y31)=2,INT((Y31+5-SUM(MOD(DATE(YEAR(Y32-MOD(Y31-2,7)+3),1,2),{1E+99;7})*{1;-1}))/7),""))</f>
        <v/>
      </c>
      <c r="AB31" s="26">
        <f t="shared" si="9"/>
        <v>42516</v>
      </c>
      <c r="AC31" s="27"/>
      <c r="AD31" s="113" t="str">
        <f>IF(AB31="","",IF(WEEKDAY(AB31)=2,INT((AB31+5-SUM(MOD(DATE(YEAR(AB32-MOD(AB31-2,7)+3),1,2),{1E+99;7})*{1;-1}))/7),""))</f>
        <v/>
      </c>
      <c r="AE31" s="26">
        <f t="shared" si="10"/>
        <v>42547</v>
      </c>
      <c r="AF31" s="27"/>
      <c r="AG31" s="113" t="str">
        <f>IF(AE31="","",IF(WEEKDAY(AE31)=2,INT((AE31+5-SUM(MOD(DATE(YEAR(AE32-MOD(AE31-2,7)+3),1,2),{1E+99;7})*{1;-1}))/7),""))</f>
        <v/>
      </c>
      <c r="AH31" s="26">
        <f t="shared" si="11"/>
        <v>42577</v>
      </c>
      <c r="AI31" s="27"/>
      <c r="AJ31" s="113" t="str">
        <f>IF(AH31="","",IF(WEEKDAY(AH31)=2,INT((AH31+5-SUM(MOD(DATE(YEAR(AH32-MOD(AH31-2,7)+3),1,2),{1E+99;7})*{1;-1}))/7),""))</f>
        <v/>
      </c>
      <c r="AK31" s="26">
        <f t="shared" si="12"/>
        <v>42608</v>
      </c>
      <c r="AL31" s="27"/>
      <c r="AM31" s="113" t="str">
        <f>IF(AK31="","",IF(WEEKDAY(AK31)=2,INT((AK31+5-SUM(MOD(DATE(YEAR(AK32-MOD(AK31-2,7)+3),1,2),{1E+99;7})*{1;-1}))/7),""))</f>
        <v/>
      </c>
    </row>
    <row r="32" spans="1:41" ht="12.75" customHeight="1">
      <c r="A32" s="26">
        <f t="shared" si="0"/>
        <v>42243</v>
      </c>
      <c r="B32" s="27"/>
      <c r="C32" s="113" t="str">
        <f>IF(A32="","",IF(WEEKDAY(A32)=2,INT((A32+5-SUM(MOD(DATE(YEAR(A33-MOD(A32-2,7)+3),1,2),{1E+99;7})*{1;-1}))/7),""))</f>
        <v/>
      </c>
      <c r="D32" s="26">
        <f t="shared" si="1"/>
        <v>42274</v>
      </c>
      <c r="E32" s="27"/>
      <c r="F32" s="113" t="str">
        <f>IF(D32="","",IF(WEEKDAY(D32)=2,INT((D32+5-SUM(MOD(DATE(YEAR(D33-MOD(D32-2,7)+3),1,2),{1E+99;7})*{1;-1}))/7),""))</f>
        <v/>
      </c>
      <c r="G32" s="26">
        <f t="shared" si="2"/>
        <v>42304</v>
      </c>
      <c r="H32" s="27"/>
      <c r="I32" s="113" t="str">
        <f>IF(G32="","",IF(WEEKDAY(G32)=2,INT((G32+5-SUM(MOD(DATE(YEAR(G33-MOD(G32-2,7)+3),1,2),{1E+99;7})*{1;-1}))/7),""))</f>
        <v/>
      </c>
      <c r="J32" s="26">
        <f t="shared" si="3"/>
        <v>42335</v>
      </c>
      <c r="K32" s="27"/>
      <c r="L32" s="113" t="str">
        <f>IF(J32="","",IF(WEEKDAY(J32)=2,INT((J32+5-SUM(MOD(DATE(YEAR(J33-MOD(J32-2,7)+3),1,2),{1E+99;7})*{1;-1}))/7),""))</f>
        <v/>
      </c>
      <c r="M32" s="26">
        <f t="shared" si="4"/>
        <v>42365</v>
      </c>
      <c r="N32" s="27"/>
      <c r="O32" s="113" t="str">
        <f>IF(M32="","",IF(WEEKDAY(M32)=2,INT((M32+5-SUM(MOD(DATE(YEAR(M33-MOD(M32-2,7)+3),1,2),{1E+99;7})*{1;-1}))/7),""))</f>
        <v/>
      </c>
      <c r="P32" s="26">
        <f t="shared" si="5"/>
        <v>42396</v>
      </c>
      <c r="Q32" s="27"/>
      <c r="R32" s="113" t="str">
        <f>IF(P32="","",IF(WEEKDAY(P32)=2,INT((P32+5-SUM(MOD(DATE(YEAR(P33-MOD(P32-2,7)+3),1,2),{1E+99;7})*{1;-1}))/7),""))</f>
        <v/>
      </c>
      <c r="S32" s="26">
        <f t="shared" si="6"/>
        <v>42427</v>
      </c>
      <c r="T32" s="27"/>
      <c r="U32" s="113" t="str">
        <f>IF(S32="","",IF(WEEKDAY(S32)=2,INT((S32+5-SUM(MOD(DATE(YEAR(S33-MOD(S32-2,7)+3),1,2),{1E+99;7})*{1;-1}))/7),""))</f>
        <v/>
      </c>
      <c r="V32" s="26">
        <f t="shared" si="7"/>
        <v>42456</v>
      </c>
      <c r="W32" s="27"/>
      <c r="X32" s="113" t="str">
        <f>IF(V32="","",IF(WEEKDAY(V32)=2,INT((V32+5-SUM(MOD(DATE(YEAR(V33-MOD(V32-2,7)+3),1,2),{1E+99;7})*{1;-1}))/7),""))</f>
        <v/>
      </c>
      <c r="Y32" s="26">
        <f t="shared" si="8"/>
        <v>42487</v>
      </c>
      <c r="Z32" s="27"/>
      <c r="AA32" s="113" t="str">
        <f>IF(Y32="","",IF(WEEKDAY(Y32)=2,INT((Y32+5-SUM(MOD(DATE(YEAR(Y33-MOD(Y32-2,7)+3),1,2),{1E+99;7})*{1;-1}))/7),""))</f>
        <v/>
      </c>
      <c r="AB32" s="26">
        <f t="shared" si="9"/>
        <v>42517</v>
      </c>
      <c r="AC32" s="27"/>
      <c r="AD32" s="113" t="str">
        <f>IF(AB32="","",IF(WEEKDAY(AB32)=2,INT((AB32+5-SUM(MOD(DATE(YEAR(AB33-MOD(AB32-2,7)+3),1,2),{1E+99;7})*{1;-1}))/7),""))</f>
        <v/>
      </c>
      <c r="AE32" s="26">
        <f t="shared" si="10"/>
        <v>42548</v>
      </c>
      <c r="AF32" s="27"/>
      <c r="AG32" s="113">
        <f>IF(AE32="","",IF(WEEKDAY(AE32)=2,INT((AE32+5-SUM(MOD(DATE(YEAR(AE33-MOD(AE32-2,7)+3),1,2),{1E+99;7})*{1;-1}))/7),""))</f>
        <v>26</v>
      </c>
      <c r="AH32" s="26">
        <f t="shared" si="11"/>
        <v>42578</v>
      </c>
      <c r="AI32" s="27"/>
      <c r="AJ32" s="113" t="str">
        <f>IF(AH32="","",IF(WEEKDAY(AH32)=2,INT((AH32+5-SUM(MOD(DATE(YEAR(AH33-MOD(AH32-2,7)+3),1,2),{1E+99;7})*{1;-1}))/7),""))</f>
        <v/>
      </c>
      <c r="AK32" s="26">
        <f t="shared" si="12"/>
        <v>42609</v>
      </c>
      <c r="AL32" s="27"/>
      <c r="AM32" s="113" t="str">
        <f>IF(AK32="","",IF(WEEKDAY(AK32)=2,INT((AK32+5-SUM(MOD(DATE(YEAR(AK33-MOD(AK32-2,7)+3),1,2),{1E+99;7})*{1;-1}))/7),""))</f>
        <v/>
      </c>
    </row>
    <row r="33" spans="1:42" ht="12.75" customHeight="1">
      <c r="A33" s="26">
        <f t="shared" si="0"/>
        <v>42244</v>
      </c>
      <c r="B33" s="27"/>
      <c r="C33" s="113" t="str">
        <f>IF(A33="","",IF(WEEKDAY(A33)=2,INT((A33+5-SUM(MOD(DATE(YEAR(A34-MOD(A33-2,7)+3),1,2),{1E+99;7})*{1;-1}))/7),""))</f>
        <v/>
      </c>
      <c r="D33" s="26">
        <f t="shared" si="1"/>
        <v>42275</v>
      </c>
      <c r="E33" s="27"/>
      <c r="F33" s="113">
        <f>IF(D33="","",IF(WEEKDAY(D33)=2,INT((D33+5-SUM(MOD(DATE(YEAR(D34-MOD(D33-2,7)+3),1,2),{1E+99;7})*{1;-1}))/7),""))</f>
        <v>40</v>
      </c>
      <c r="G33" s="26">
        <f t="shared" si="2"/>
        <v>42305</v>
      </c>
      <c r="H33" s="27"/>
      <c r="I33" s="113" t="str">
        <f>IF(G33="","",IF(WEEKDAY(G33)=2,INT((G33+5-SUM(MOD(DATE(YEAR(G34-MOD(G33-2,7)+3),1,2),{1E+99;7})*{1;-1}))/7),""))</f>
        <v/>
      </c>
      <c r="J33" s="26">
        <f t="shared" si="3"/>
        <v>42336</v>
      </c>
      <c r="K33" s="27"/>
      <c r="L33" s="113" t="str">
        <f>IF(J33="","",IF(WEEKDAY(J33)=2,INT((J33+5-SUM(MOD(DATE(YEAR(J34-MOD(J33-2,7)+3),1,2),{1E+99;7})*{1;-1}))/7),""))</f>
        <v/>
      </c>
      <c r="M33" s="26">
        <f t="shared" si="4"/>
        <v>42366</v>
      </c>
      <c r="N33" s="27"/>
      <c r="O33" s="113">
        <f>IF(M33="","",IF(WEEKDAY(M33)=2,INT((M33+5-SUM(MOD(DATE(YEAR(M34-MOD(M33-2,7)+3),1,2),{1E+99;7})*{1;-1}))/7),""))</f>
        <v>0</v>
      </c>
      <c r="P33" s="26">
        <f t="shared" si="5"/>
        <v>42397</v>
      </c>
      <c r="Q33" s="27"/>
      <c r="R33" s="113" t="str">
        <f>IF(P33="","",IF(WEEKDAY(P33)=2,INT((P33+5-SUM(MOD(DATE(YEAR(P34-MOD(P33-2,7)+3),1,2),{1E+99;7})*{1;-1}))/7),""))</f>
        <v/>
      </c>
      <c r="S33" s="26">
        <f t="shared" si="6"/>
        <v>42428</v>
      </c>
      <c r="T33" s="27"/>
      <c r="U33" s="113" t="str">
        <f>IF(S33="","",IF(WEEKDAY(S33)=2,INT((S33+5-SUM(MOD(DATE(YEAR(S34-MOD(S33-2,7)+3),1,2),{1E+99;7})*{1;-1}))/7),""))</f>
        <v/>
      </c>
      <c r="V33" s="26">
        <f t="shared" si="7"/>
        <v>42457</v>
      </c>
      <c r="W33" s="27"/>
      <c r="X33" s="113">
        <f>IF(V33="","",IF(WEEKDAY(V33)=2,INT((V33+5-SUM(MOD(DATE(YEAR(V34-MOD(V33-2,7)+3),1,2),{1E+99;7})*{1;-1}))/7),""))</f>
        <v>13</v>
      </c>
      <c r="Y33" s="26">
        <f t="shared" si="8"/>
        <v>42488</v>
      </c>
      <c r="Z33" s="27"/>
      <c r="AA33" s="113" t="str">
        <f>IF(Y33="","",IF(WEEKDAY(Y33)=2,INT((Y33+5-SUM(MOD(DATE(YEAR(Y34-MOD(Y33-2,7)+3),1,2),{1E+99;7})*{1;-1}))/7),""))</f>
        <v/>
      </c>
      <c r="AB33" s="26">
        <f t="shared" si="9"/>
        <v>42518</v>
      </c>
      <c r="AC33" s="27"/>
      <c r="AD33" s="113" t="str">
        <f>IF(AB33="","",IF(WEEKDAY(AB33)=2,INT((AB33+5-SUM(MOD(DATE(YEAR(AB34-MOD(AB33-2,7)+3),1,2),{1E+99;7})*{1;-1}))/7),""))</f>
        <v/>
      </c>
      <c r="AE33" s="26">
        <f t="shared" si="10"/>
        <v>42549</v>
      </c>
      <c r="AF33" s="27"/>
      <c r="AG33" s="113" t="str">
        <f>IF(AE33="","",IF(WEEKDAY(AE33)=2,INT((AE33+5-SUM(MOD(DATE(YEAR(AE34-MOD(AE33-2,7)+3),1,2),{1E+99;7})*{1;-1}))/7),""))</f>
        <v/>
      </c>
      <c r="AH33" s="26">
        <f t="shared" si="11"/>
        <v>42579</v>
      </c>
      <c r="AI33" s="27"/>
      <c r="AJ33" s="113" t="str">
        <f>IF(AH33="","",IF(WEEKDAY(AH33)=2,INT((AH33+5-SUM(MOD(DATE(YEAR(AH34-MOD(AH33-2,7)+3),1,2),{1E+99;7})*{1;-1}))/7),""))</f>
        <v/>
      </c>
      <c r="AK33" s="26">
        <f t="shared" si="12"/>
        <v>42610</v>
      </c>
      <c r="AL33" s="27"/>
      <c r="AM33" s="113" t="str">
        <f>IF(AK33="","",IF(WEEKDAY(AK33)=2,INT((AK33+5-SUM(MOD(DATE(YEAR(AK34-MOD(AK33-2,7)+3),1,2),{1E+99;7})*{1;-1}))/7),""))</f>
        <v/>
      </c>
    </row>
    <row r="34" spans="1:42" ht="12.75" customHeight="1">
      <c r="A34" s="26">
        <f t="shared" si="0"/>
        <v>42245</v>
      </c>
      <c r="B34" s="27"/>
      <c r="C34" s="113" t="str">
        <f>IF(A34="","",IF(WEEKDAY(A34)=2,INT((A34+5-SUM(MOD(DATE(YEAR(A35-MOD(A34-2,7)+3),1,2),{1E+99;7})*{1;-1}))/7),""))</f>
        <v/>
      </c>
      <c r="D34" s="26">
        <f t="shared" si="1"/>
        <v>42276</v>
      </c>
      <c r="E34" s="27"/>
      <c r="F34" s="113" t="str">
        <f>IF(D34="","",IF(WEEKDAY(D34)=2,INT((D34+5-SUM(MOD(DATE(YEAR(D35-MOD(D34-2,7)+3),1,2),{1E+99;7})*{1;-1}))/7),""))</f>
        <v/>
      </c>
      <c r="G34" s="26">
        <f t="shared" si="2"/>
        <v>42306</v>
      </c>
      <c r="H34" s="27"/>
      <c r="I34" s="113" t="str">
        <f>IF(G34="","",IF(WEEKDAY(G34)=2,INT((G34+5-SUM(MOD(DATE(YEAR(G35-MOD(G34-2,7)+3),1,2),{1E+99;7})*{1;-1}))/7),""))</f>
        <v/>
      </c>
      <c r="J34" s="26">
        <f t="shared" si="3"/>
        <v>42337</v>
      </c>
      <c r="K34" s="27"/>
      <c r="L34" s="113" t="str">
        <f>IF(J34="","",IF(WEEKDAY(J34)=2,INT((J34+5-SUM(MOD(DATE(YEAR(J35-MOD(J34-2,7)+3),1,2),{1E+99;7})*{1;-1}))/7),""))</f>
        <v/>
      </c>
      <c r="M34" s="26">
        <f t="shared" si="4"/>
        <v>42367</v>
      </c>
      <c r="N34" s="27"/>
      <c r="O34" s="113" t="str">
        <f>IF(M34="","",IF(WEEKDAY(M34)=2,INT((M34+5-SUM(MOD(DATE(YEAR(M35-MOD(M34-2,7)+3),1,2),{1E+99;7})*{1;-1}))/7),""))</f>
        <v/>
      </c>
      <c r="P34" s="26">
        <f t="shared" si="5"/>
        <v>42398</v>
      </c>
      <c r="Q34" s="27"/>
      <c r="R34" s="113" t="str">
        <f>IF(P34="","",IF(WEEKDAY(P34)=2,INT((P34+5-SUM(MOD(DATE(YEAR(P35-MOD(P34-2,7)+3),1,2),{1E+99;7})*{1;-1}))/7),""))</f>
        <v/>
      </c>
      <c r="S34" s="28">
        <f>IF(MONTH(S33+1)=MONTH(S33),S33+1,"")</f>
        <v>42429</v>
      </c>
      <c r="T34" s="29"/>
      <c r="U34" s="113">
        <f>IF(S34="","",IF(WEEKDAY(S34)=2,INT((S34+5-SUM(MOD(DATE(YEAR(S34-MOD(S34-2,7)+3),1,2),{1E+99;7})*{1;-1}))/7),""))</f>
        <v>9</v>
      </c>
      <c r="V34" s="26">
        <f t="shared" si="7"/>
        <v>42458</v>
      </c>
      <c r="W34" s="27"/>
      <c r="X34" s="113" t="str">
        <f>IF(V34="","",IF(WEEKDAY(V34)=2,INT((V34+5-SUM(MOD(DATE(YEAR(V35-MOD(V34-2,7)+3),1,2),{1E+99;7})*{1;-1}))/7),""))</f>
        <v/>
      </c>
      <c r="Y34" s="26">
        <f t="shared" si="8"/>
        <v>42489</v>
      </c>
      <c r="Z34" s="27"/>
      <c r="AA34" s="113" t="str">
        <f>IF(Y34="","",IF(WEEKDAY(Y34)=2,INT((Y34+5-SUM(MOD(DATE(YEAR(Y35-MOD(Y34-2,7)+3),1,2),{1E+99;7})*{1;-1}))/7),""))</f>
        <v/>
      </c>
      <c r="AB34" s="26">
        <f t="shared" si="9"/>
        <v>42519</v>
      </c>
      <c r="AC34" s="27"/>
      <c r="AD34" s="113" t="str">
        <f>IF(AB34="","",IF(WEEKDAY(AB34)=2,INT((AB34+5-SUM(MOD(DATE(YEAR(AB35-MOD(AB34-2,7)+3),1,2),{1E+99;7})*{1;-1}))/7),""))</f>
        <v/>
      </c>
      <c r="AE34" s="26">
        <f t="shared" si="10"/>
        <v>42550</v>
      </c>
      <c r="AF34" s="27"/>
      <c r="AG34" s="113" t="str">
        <f>IF(AE34="","",IF(WEEKDAY(AE34)=2,INT((AE34+5-SUM(MOD(DATE(YEAR(AE35-MOD(AE34-2,7)+3),1,2),{1E+99;7})*{1;-1}))/7),""))</f>
        <v/>
      </c>
      <c r="AH34" s="26">
        <f t="shared" si="11"/>
        <v>42580</v>
      </c>
      <c r="AI34" s="27"/>
      <c r="AJ34" s="113" t="str">
        <f>IF(AH34="","",IF(WEEKDAY(AH34)=2,INT((AH34+5-SUM(MOD(DATE(YEAR(AH35-MOD(AH34-2,7)+3),1,2),{1E+99;7})*{1;-1}))/7),""))</f>
        <v/>
      </c>
      <c r="AK34" s="26">
        <f t="shared" si="12"/>
        <v>42611</v>
      </c>
      <c r="AL34" s="27"/>
      <c r="AM34" s="113">
        <f>IF(AK34="","",IF(WEEKDAY(AK34)=2,INT((AK34+5-SUM(MOD(DATE(YEAR(AK35-MOD(AK34-2,7)+3),1,2),{1E+99;7})*{1;-1}))/7),""))</f>
        <v>35</v>
      </c>
    </row>
    <row r="35" spans="1:42" ht="12.75" customHeight="1">
      <c r="A35" s="26">
        <f t="shared" si="0"/>
        <v>42246</v>
      </c>
      <c r="B35" s="27"/>
      <c r="C35" s="113" t="str">
        <f>IF(A35="","",IF(WEEKDAY(A35)=2,INT((A35+5-SUM(MOD(DATE(YEAR(A36-MOD(A35-2,7)+3),1,2),{1E+99;7})*{1;-1}))/7),""))</f>
        <v/>
      </c>
      <c r="D35" s="28">
        <f t="shared" si="1"/>
        <v>42277</v>
      </c>
      <c r="E35" s="29"/>
      <c r="F35" s="113" t="str">
        <f>IF(D35="","",IF(WEEKDAY(D35)=2,INT((D35+5-SUM(MOD(DATE(YEAR(D35-MOD(D35-2,7)+3),1,2),{1E+99;7})*{1;-1}))/7),""))</f>
        <v/>
      </c>
      <c r="G35" s="26">
        <f t="shared" si="2"/>
        <v>42307</v>
      </c>
      <c r="H35" s="27"/>
      <c r="I35" s="113" t="str">
        <f>IF(G35="","",IF(WEEKDAY(G35)=2,INT((G35+5-SUM(MOD(DATE(YEAR(G36-MOD(G35-2,7)+3),1,2),{1E+99;7})*{1;-1}))/7),""))</f>
        <v/>
      </c>
      <c r="J35" s="28">
        <f t="shared" si="3"/>
        <v>42338</v>
      </c>
      <c r="K35" s="29"/>
      <c r="L35" s="113">
        <f>IF(J35="","",IF(WEEKDAY(J35)=2,INT((J35+5-SUM(MOD(DATE(YEAR(J35-MOD(J35-2,7)+3),1,2),{1E+99;7})*{1;-1}))/7),""))</f>
        <v>49</v>
      </c>
      <c r="M35" s="26">
        <f t="shared" si="4"/>
        <v>42368</v>
      </c>
      <c r="N35" s="27"/>
      <c r="O35" s="113" t="str">
        <f>IF(M35="","",IF(WEEKDAY(M35)=2,INT((M35+5-SUM(MOD(DATE(YEAR(M36-MOD(M35-2,7)+3),1,2),{1E+99;7})*{1;-1}))/7),""))</f>
        <v/>
      </c>
      <c r="P35" s="26">
        <f t="shared" si="5"/>
        <v>42399</v>
      </c>
      <c r="Q35" s="27"/>
      <c r="R35" s="113" t="str">
        <f>IF(P35="","",IF(WEEKDAY(P35)=2,INT((P35+5-SUM(MOD(DATE(YEAR(P36-MOD(P35-2,7)+3),1,2),{1E+99;7})*{1;-1}))/7),""))</f>
        <v/>
      </c>
      <c r="S35" s="23"/>
      <c r="T35" s="14"/>
      <c r="U35" s="12"/>
      <c r="V35" s="26">
        <f t="shared" si="7"/>
        <v>42459</v>
      </c>
      <c r="W35" s="27"/>
      <c r="X35" s="113" t="str">
        <f>IF(V35="","",IF(WEEKDAY(V35)=2,INT((V35+5-SUM(MOD(DATE(YEAR(V36-MOD(V35-2,7)+3),1,2),{1E+99;7})*{1;-1}))/7),""))</f>
        <v/>
      </c>
      <c r="Y35" s="28">
        <f t="shared" si="8"/>
        <v>42490</v>
      </c>
      <c r="Z35" s="29"/>
      <c r="AA35" s="113" t="str">
        <f>IF(Y35="","",IF(WEEKDAY(Y35)=2,INT((Y35+5-SUM(MOD(DATE(YEAR(Y35-MOD(Y35-2,7)+3),1,2),{1E+99;7})*{1;-1}))/7),""))</f>
        <v/>
      </c>
      <c r="AB35" s="26">
        <f t="shared" si="9"/>
        <v>42520</v>
      </c>
      <c r="AC35" s="27"/>
      <c r="AD35" s="113">
        <f>IF(AB35="","",IF(WEEKDAY(AB35)=2,INT((AB35+5-SUM(MOD(DATE(YEAR(AB36-MOD(AB35-2,7)+3),1,2),{1E+99;7})*{1;-1}))/7),""))</f>
        <v>22</v>
      </c>
      <c r="AE35" s="28">
        <f t="shared" si="10"/>
        <v>42551</v>
      </c>
      <c r="AF35" s="29"/>
      <c r="AG35" s="113" t="str">
        <f>IF(AE35="","",IF(WEEKDAY(AE35)=2,INT((AE35+5-SUM(MOD(DATE(YEAR(AE35-MOD(AE35-2,7)+3),1,2),{1E+99;7})*{1;-1}))/7),""))</f>
        <v/>
      </c>
      <c r="AH35" s="26">
        <f t="shared" si="11"/>
        <v>42581</v>
      </c>
      <c r="AI35" s="27"/>
      <c r="AJ35" s="113" t="str">
        <f>IF(AH35="","",IF(WEEKDAY(AH35)=2,INT((AH35+5-SUM(MOD(DATE(YEAR(AH36-MOD(AH35-2,7)+3),1,2),{1E+99;7})*{1;-1}))/7),""))</f>
        <v/>
      </c>
      <c r="AK35" s="26">
        <f t="shared" si="12"/>
        <v>42612</v>
      </c>
      <c r="AL35" s="27"/>
      <c r="AM35" s="113" t="str">
        <f>IF(AK35="","",IF(WEEKDAY(AK35)=2,INT((AK35+5-SUM(MOD(DATE(YEAR(AK36-MOD(AK35-2,7)+3),1,2),{1E+99;7})*{1;-1}))/7),""))</f>
        <v/>
      </c>
    </row>
    <row r="36" spans="1:42" ht="12.75" customHeight="1">
      <c r="A36" s="28">
        <f t="shared" si="0"/>
        <v>42247</v>
      </c>
      <c r="B36" s="29"/>
      <c r="C36" s="113">
        <f>IF(A36="","",IF(WEEKDAY(A36)=2,INT((A36+5-SUM(MOD(DATE(YEAR(A36-MOD(A36-2,7)+3),1,2),{1E+99;7})*{1;-1}))/7),""))</f>
        <v>36</v>
      </c>
      <c r="D36" s="23"/>
      <c r="E36" s="14"/>
      <c r="F36" s="12"/>
      <c r="G36" s="28">
        <f t="shared" si="2"/>
        <v>42308</v>
      </c>
      <c r="H36" s="29"/>
      <c r="I36" s="113" t="str">
        <f>IF(G36="","",IF(WEEKDAY(G36)=2,INT((G36+5-SUM(MOD(DATE(YEAR(G36-MOD(G36-2,7)+3),1,2),{1E+99;7})*{1;-1}))/7),""))</f>
        <v/>
      </c>
      <c r="J36" s="23"/>
      <c r="K36" s="14"/>
      <c r="L36" s="12"/>
      <c r="M36" s="28">
        <f t="shared" si="4"/>
        <v>42369</v>
      </c>
      <c r="N36" s="29"/>
      <c r="O36" s="113" t="str">
        <f>IF(M36="","",IF(WEEKDAY(M36)=2,INT((M36+5-SUM(MOD(DATE(YEAR(M36-MOD(M36-2,7)+3),1,2),{1E+99;7})*{1;-1}))/7),""))</f>
        <v/>
      </c>
      <c r="P36" s="28">
        <f t="shared" si="5"/>
        <v>42400</v>
      </c>
      <c r="Q36" s="29"/>
      <c r="R36" s="113" t="str">
        <f>IF(P36="","",IF(WEEKDAY(P36)=2,INT((P36+5-SUM(MOD(DATE(YEAR(P36-MOD(P36-2,7)+3),1,2),{1E+99;7})*{1;-1}))/7),""))</f>
        <v/>
      </c>
      <c r="S36" s="23"/>
      <c r="T36" s="14"/>
      <c r="U36" s="12"/>
      <c r="V36" s="28">
        <f t="shared" si="7"/>
        <v>42460</v>
      </c>
      <c r="W36" s="29"/>
      <c r="X36" s="113" t="str">
        <f>IF(V36="","",IF(WEEKDAY(V36)=2,INT((V36+5-SUM(MOD(DATE(YEAR(V36-MOD(V36-2,7)+3),1,2),{1E+99;7})*{1;-1}))/7),""))</f>
        <v/>
      </c>
      <c r="Y36" s="23"/>
      <c r="Z36" s="14"/>
      <c r="AA36" s="12"/>
      <c r="AB36" s="28">
        <f t="shared" si="9"/>
        <v>42521</v>
      </c>
      <c r="AC36" s="29"/>
      <c r="AD36" s="113" t="str">
        <f>IF(AB36="","",IF(WEEKDAY(AB36)=2,INT((AB36+5-SUM(MOD(DATE(YEAR(AB36-MOD(AB36-2,7)+3),1,2),{1E+99;7})*{1;-1}))/7),""))</f>
        <v/>
      </c>
      <c r="AE36" s="23"/>
      <c r="AF36" s="14"/>
      <c r="AG36" s="12"/>
      <c r="AH36" s="28">
        <f t="shared" si="11"/>
        <v>42582</v>
      </c>
      <c r="AI36" s="29"/>
      <c r="AJ36" s="113" t="str">
        <f>IF(AH36="","",IF(WEEKDAY(AH36)=2,INT((AH36+5-SUM(MOD(DATE(YEAR(AH36-MOD(AH36-2,7)+3),1,2),{1E+99;7})*{1;-1}))/7),""))</f>
        <v/>
      </c>
      <c r="AK36" s="28">
        <f t="shared" si="12"/>
        <v>42613</v>
      </c>
      <c r="AL36" s="29"/>
      <c r="AM36" s="113" t="str">
        <f>IF(AK36="","",IF(WEEKDAY(AK36)=2,INT((AK36+5-SUM(MOD(DATE(YEAR(AK36-MOD(AK36-2,7)+3),1,2),{1E+99;7})*{1;-1}))/7),""))</f>
        <v/>
      </c>
    </row>
    <row r="37" spans="1:42" ht="18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>
      <c r="B39" s="75">
        <f>SUM(B6:B38)</f>
        <v>0</v>
      </c>
      <c r="C39" s="76"/>
      <c r="D39" s="77"/>
      <c r="E39" s="75">
        <f>SUM(E6:E38)</f>
        <v>0</v>
      </c>
      <c r="F39" s="78"/>
      <c r="G39" s="78"/>
      <c r="H39" s="75">
        <f>SUM(H6:H36)</f>
        <v>0</v>
      </c>
      <c r="I39" s="78"/>
      <c r="J39" s="78"/>
      <c r="K39" s="75">
        <f>SUM(K6:K36)</f>
        <v>0</v>
      </c>
      <c r="L39" s="78"/>
      <c r="M39" s="78"/>
      <c r="N39" s="75">
        <f>SUM(N6:N36)</f>
        <v>0</v>
      </c>
      <c r="O39" s="75"/>
      <c r="P39" s="75"/>
      <c r="Q39" s="75">
        <f>SUM(Q6:Q36)</f>
        <v>0</v>
      </c>
      <c r="R39" s="78"/>
      <c r="S39" s="78"/>
      <c r="T39" s="75">
        <f>SUM(T6:T36)</f>
        <v>0</v>
      </c>
      <c r="U39" s="78"/>
      <c r="V39" s="78"/>
      <c r="W39" s="75">
        <f>SUM(W6:W36)</f>
        <v>0</v>
      </c>
      <c r="X39" s="78"/>
      <c r="Y39" s="78"/>
      <c r="Z39" s="75">
        <f>SUM(Z6:Z36)</f>
        <v>0</v>
      </c>
      <c r="AA39" s="78"/>
      <c r="AB39" s="78"/>
      <c r="AC39" s="75">
        <f>SUM(AC6:AC36)</f>
        <v>0</v>
      </c>
      <c r="AD39" s="78"/>
      <c r="AE39" s="78"/>
      <c r="AF39" s="75">
        <f>SUM(AF6:AF36)</f>
        <v>0</v>
      </c>
      <c r="AG39" s="78"/>
      <c r="AH39" s="78"/>
      <c r="AI39" s="75">
        <f>SUM(AI6:AI36)</f>
        <v>0</v>
      </c>
      <c r="AJ39" s="2"/>
      <c r="AK39" s="2"/>
      <c r="AL39" s="75">
        <f>SUM(AL6:AL36)</f>
        <v>0</v>
      </c>
      <c r="AM39" s="79"/>
      <c r="AN39" s="80">
        <f>SUM(B39:AL39)</f>
        <v>0</v>
      </c>
      <c r="AO39" s="90" t="s">
        <v>18</v>
      </c>
      <c r="AP39" s="90"/>
    </row>
    <row r="40" spans="1:4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>
      <c r="B41" s="17">
        <f>COUNTIF(B6:B36,"CP")</f>
        <v>0</v>
      </c>
      <c r="D41" s="3"/>
      <c r="E41" s="17">
        <f>COUNTIF(E6:E36,"CP")</f>
        <v>0</v>
      </c>
      <c r="F41" s="17"/>
      <c r="G41" s="17"/>
      <c r="H41" s="17">
        <f>COUNTIF(H6:H36,"CP")</f>
        <v>0</v>
      </c>
      <c r="I41" s="17"/>
      <c r="J41" s="17"/>
      <c r="K41" s="17">
        <f>COUNTIF(K6:K36,"CP")</f>
        <v>0</v>
      </c>
      <c r="L41" s="17"/>
      <c r="M41" s="17"/>
      <c r="N41" s="17">
        <f>COUNTIF(N6:N36,"CP")</f>
        <v>0</v>
      </c>
      <c r="O41" s="17"/>
      <c r="P41" s="17"/>
      <c r="Q41" s="17">
        <f>COUNTIF(Q6:Q36,"CP")</f>
        <v>0</v>
      </c>
      <c r="R41" s="17"/>
      <c r="S41" s="17"/>
      <c r="T41" s="17">
        <f>COUNTIF(T6:T36,"CP")</f>
        <v>0</v>
      </c>
      <c r="U41" s="17"/>
      <c r="V41" s="17"/>
      <c r="W41" s="17">
        <f>COUNTIF(W6:W36,"CP")</f>
        <v>0</v>
      </c>
      <c r="X41" s="17"/>
      <c r="Y41" s="17"/>
      <c r="Z41" s="17">
        <f>COUNTIF(Z6:Z36,"CP")</f>
        <v>0</v>
      </c>
      <c r="AA41" s="17"/>
      <c r="AB41" s="17"/>
      <c r="AC41" s="17">
        <f>COUNTIF(AC6:AC36,"CP")</f>
        <v>0</v>
      </c>
      <c r="AD41" s="17"/>
      <c r="AE41" s="17"/>
      <c r="AF41" s="17">
        <f>COUNTIF(AF6:AF36,"CP")</f>
        <v>0</v>
      </c>
      <c r="AG41" s="17"/>
      <c r="AH41" s="17"/>
      <c r="AI41" s="17">
        <f>COUNTIF(AI6:AI36,"CP")</f>
        <v>0</v>
      </c>
      <c r="AJ41" s="17"/>
      <c r="AK41" s="17"/>
      <c r="AL41" s="17">
        <f>COUNTIF(AL6:AL36,"CP")</f>
        <v>0</v>
      </c>
      <c r="AM41" s="11"/>
      <c r="AN41" s="16">
        <f>SUM(B41:AM41)</f>
        <v>0</v>
      </c>
      <c r="AO41" s="65" t="s">
        <v>4</v>
      </c>
    </row>
    <row r="42" spans="1:4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>
      <c r="I44" s="52"/>
      <c r="J44" s="52"/>
      <c r="K44" s="52"/>
      <c r="L44" s="52"/>
      <c r="M44" s="52"/>
      <c r="N44" s="52"/>
      <c r="O44" s="52"/>
      <c r="P44" s="52"/>
    </row>
    <row r="45" spans="1:42" ht="18">
      <c r="D45" s="8" t="s">
        <v>3</v>
      </c>
      <c r="E45" s="2"/>
      <c r="F45" s="5"/>
      <c r="G45" s="1"/>
      <c r="H45" s="2"/>
      <c r="I45" s="51"/>
      <c r="J45" s="57"/>
      <c r="K45" s="57"/>
      <c r="L45" s="57"/>
      <c r="M45" s="58"/>
      <c r="N45" s="50"/>
      <c r="O45" s="59"/>
      <c r="P45" s="59"/>
      <c r="Q45" s="59"/>
      <c r="R45" s="60"/>
      <c r="T45" s="2"/>
      <c r="U45" s="5"/>
      <c r="V45" s="8" t="s">
        <v>3</v>
      </c>
      <c r="W45" s="2"/>
      <c r="AC45" s="52"/>
      <c r="AD45" s="51"/>
      <c r="AE45" s="91"/>
      <c r="AF45" s="91"/>
      <c r="AG45" s="91"/>
      <c r="AH45" s="91"/>
      <c r="AI45" s="91"/>
      <c r="AJ45" s="91"/>
    </row>
    <row r="46" spans="1:42">
      <c r="I46" s="52"/>
      <c r="J46" s="52"/>
      <c r="K46" s="52"/>
      <c r="L46" s="52"/>
      <c r="M46" s="52"/>
      <c r="N46" s="52"/>
      <c r="O46" s="52"/>
      <c r="P46" s="52"/>
    </row>
    <row r="47" spans="1:42" ht="18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3"/>
      <c r="N47" s="54"/>
      <c r="O47" s="61"/>
      <c r="P47" s="61"/>
      <c r="Q47" s="61"/>
      <c r="R47" s="40"/>
      <c r="T47" s="10"/>
      <c r="U47" s="9"/>
      <c r="V47" s="8" t="s">
        <v>1</v>
      </c>
      <c r="W47" s="10"/>
      <c r="AE47" s="95"/>
      <c r="AF47" s="96"/>
      <c r="AG47" s="96"/>
      <c r="AH47" s="96"/>
      <c r="AI47" s="96"/>
      <c r="AJ47" s="97"/>
    </row>
    <row r="48" spans="1:42" ht="18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5"/>
      <c r="N48" s="56"/>
      <c r="O48" s="62"/>
      <c r="P48" s="62"/>
      <c r="Q48" s="62"/>
      <c r="R48" s="63"/>
      <c r="T48" s="2"/>
      <c r="U48" s="5"/>
      <c r="V48" s="8" t="s">
        <v>2</v>
      </c>
      <c r="W48" s="2"/>
      <c r="AE48" s="98"/>
      <c r="AF48" s="99"/>
      <c r="AG48" s="99"/>
      <c r="AH48" s="99"/>
      <c r="AI48" s="99"/>
      <c r="AJ48" s="100"/>
    </row>
    <row r="49" spans="9:16">
      <c r="I49" s="52"/>
      <c r="J49" s="52"/>
      <c r="K49" s="52"/>
      <c r="L49" s="52"/>
      <c r="M49" s="52"/>
      <c r="N49" s="52"/>
      <c r="O49" s="52"/>
      <c r="P49" s="52"/>
    </row>
  </sheetData>
  <mergeCells count="19">
    <mergeCell ref="B1:AL1"/>
    <mergeCell ref="S5:T5"/>
    <mergeCell ref="V5:W5"/>
    <mergeCell ref="Y5:Z5"/>
    <mergeCell ref="D5:E5"/>
    <mergeCell ref="A5:B5"/>
    <mergeCell ref="G5:H5"/>
    <mergeCell ref="M3:T3"/>
    <mergeCell ref="J5:K5"/>
    <mergeCell ref="M5:N5"/>
    <mergeCell ref="P5:Q5"/>
    <mergeCell ref="AE5:AF5"/>
    <mergeCell ref="AH5:AI5"/>
    <mergeCell ref="AO39:AP39"/>
    <mergeCell ref="AE45:AJ45"/>
    <mergeCell ref="AE3:AK3"/>
    <mergeCell ref="AE47:AJ48"/>
    <mergeCell ref="AB5:AC5"/>
    <mergeCell ref="AK5:AL5"/>
  </mergeCells>
  <conditionalFormatting sqref="D6:E35">
    <cfRule type="expression" dxfId="121" priority="16" stopIfTrue="1">
      <formula>MOD($D6,7)&lt;2</formula>
    </cfRule>
  </conditionalFormatting>
  <conditionalFormatting sqref="G6:H36">
    <cfRule type="expression" dxfId="120" priority="12" stopIfTrue="1">
      <formula>MOD($G6,7)&lt;2</formula>
    </cfRule>
  </conditionalFormatting>
  <conditionalFormatting sqref="M6:N36">
    <cfRule type="expression" dxfId="119" priority="3" stopIfTrue="1">
      <formula>MOD($M6,7)&lt;2</formula>
    </cfRule>
    <cfRule type="expression" dxfId="118" priority="29" stopIfTrue="1">
      <formula>VLOOKUP($M6,feries,1,FALSE)&gt;0</formula>
    </cfRule>
  </conditionalFormatting>
  <conditionalFormatting sqref="P6:Q36">
    <cfRule type="expression" dxfId="117" priority="11" stopIfTrue="1">
      <formula>MOD($P6,7)&lt;2</formula>
    </cfRule>
    <cfRule type="expression" dxfId="116" priority="28" stopIfTrue="1">
      <formula>VLOOKUP($P6,feries,1,FALSE)&gt;0</formula>
    </cfRule>
  </conditionalFormatting>
  <conditionalFormatting sqref="V6:W36">
    <cfRule type="expression" dxfId="115" priority="8" stopIfTrue="1">
      <formula>MOD($V6,7)&lt;2</formula>
    </cfRule>
    <cfRule type="expression" dxfId="114" priority="26" stopIfTrue="1">
      <formula>VLOOKUP($V6,feries,1,FALSE)&gt;0</formula>
    </cfRule>
  </conditionalFormatting>
  <conditionalFormatting sqref="AB6:AC36">
    <cfRule type="expression" dxfId="113" priority="10" stopIfTrue="1">
      <formula>MOD($AB6,7)&lt;2</formula>
    </cfRule>
    <cfRule type="expression" dxfId="112" priority="24" stopIfTrue="1">
      <formula>VLOOKUP($AB6,feries,1,FALSE)&gt;0</formula>
    </cfRule>
  </conditionalFormatting>
  <conditionalFormatting sqref="J6:K35">
    <cfRule type="expression" dxfId="111" priority="6" stopIfTrue="1">
      <formula>MOD($J6,7)&lt;2</formula>
    </cfRule>
    <cfRule type="expression" dxfId="110" priority="30" stopIfTrue="1">
      <formula>VLOOKUP($J6,feries,1,FALSE)&gt;0</formula>
    </cfRule>
  </conditionalFormatting>
  <conditionalFormatting sqref="AE6:AF35">
    <cfRule type="expression" dxfId="109" priority="5" stopIfTrue="1">
      <formula>MOD($AE6,7)&lt;2</formula>
    </cfRule>
    <cfRule type="expression" dxfId="108" priority="23" stopIfTrue="1">
      <formula>VLOOKUP($AE6,feries,1,FALSE)&gt;0</formula>
    </cfRule>
  </conditionalFormatting>
  <conditionalFormatting sqref="A6:B36">
    <cfRule type="expression" dxfId="107" priority="80" stopIfTrue="1">
      <formula>MOD($A6,7)&lt;2</formula>
    </cfRule>
    <cfRule type="expression" dxfId="106" priority="81" stopIfTrue="1">
      <formula>VLOOKUP($A6,feries,1,FALSE)&gt;0</formula>
    </cfRule>
    <cfRule type="expression" dxfId="105" priority="82" stopIfTrue="1">
      <formula>VLOOKUP($A6,feries,1,FALSE)&gt;0</formula>
    </cfRule>
  </conditionalFormatting>
  <conditionalFormatting sqref="AH6:AI36">
    <cfRule type="expression" dxfId="104" priority="84" stopIfTrue="1">
      <formula>MOD($AH6,7)&lt;2</formula>
    </cfRule>
    <cfRule type="expression" dxfId="103" priority="85" stopIfTrue="1">
      <formula>VLOOKUP($AH6,feries,1,FALSE)&gt;0</formula>
    </cfRule>
  </conditionalFormatting>
  <conditionalFormatting sqref="AK6:AL36">
    <cfRule type="expression" dxfId="102" priority="87" stopIfTrue="1">
      <formula>MOD($AK6,7)&lt;2</formula>
    </cfRule>
    <cfRule type="expression" dxfId="101" priority="88" stopIfTrue="1">
      <formula>VLOOKUP($AK6,feries,1,FALSE)&gt;0</formula>
    </cfRule>
  </conditionalFormatting>
  <conditionalFormatting sqref="Y6:Z35">
    <cfRule type="expression" dxfId="100" priority="90" stopIfTrue="1">
      <formula>MOD($Y6,7)&lt;2</formula>
    </cfRule>
    <cfRule type="expression" dxfId="99" priority="91" stopIfTrue="1">
      <formula>VLOOKUP($Y6,feries,1,FALSE)&gt;0</formula>
    </cfRule>
  </conditionalFormatting>
  <conditionalFormatting sqref="S6:T34">
    <cfRule type="expression" dxfId="98" priority="93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stopIfTrue="1" id="{A4D89583-1932-4566-B938-0405BFA102C3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86" stopIfTrue="1" id="{36EEC268-5F46-4124-BBD4-AA1F55AC5BD5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89" stopIfTrue="1" id="{1C281442-8E81-44AD-A247-0D87D5E2F49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92" stopIfTrue="1" id="{76214855-0316-4B60-86AB-CE20FEEBE478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94" stopIfTrue="1" id="{3B5B0495-8526-4CF7-97BB-E8CE0CB1AA52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95" stopIfTrue="1" id="{94B913A4-B36D-465E-9C0D-3A6373F7CD18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96" stopIfTrue="1" id="{3D2BCFC8-E6FF-462A-985A-DDE4B0AC714B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97" stopIfTrue="1" id="{2999B713-D872-4CF2-BB2F-C4DF49728E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98" stopIfTrue="1" id="{807CA227-F6CC-44C6-A8FD-F6DA5F8FE9C3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99" stopIfTrue="1" id="{DC5C0A3B-8936-4541-A837-59AAE9A7C339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100" stopIfTrue="1" id="{907A7844-A9BE-4F63-B5B7-0091C1750F71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M">
    <pageSetUpPr fitToPage="1"/>
  </sheetPr>
  <dimension ref="A1:AP49"/>
  <sheetViews>
    <sheetView zoomScaleNormal="100" workbookViewId="0">
      <selection activeCell="U34" sqref="U34"/>
    </sheetView>
  </sheetViews>
  <sheetFormatPr baseColWidth="10" defaultRowHeight="12.75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>
      <c r="A1" s="20">
        <f>An</f>
        <v>2015</v>
      </c>
      <c r="B1" s="104" t="str">
        <f xml:space="preserve"> "Planification prévisionnelle " &amp; An &amp; " / " &amp; An+1</f>
        <v>Planification prévisionnelle 2015 / 2016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21"/>
      <c r="AN1" s="21"/>
    </row>
    <row r="2" spans="1:40" ht="12.7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>
      <c r="D3" s="8" t="s">
        <v>0</v>
      </c>
      <c r="E3" s="10"/>
      <c r="F3" s="9"/>
      <c r="G3" s="8"/>
      <c r="H3" s="10"/>
      <c r="I3" s="52"/>
      <c r="J3" s="64"/>
      <c r="K3" s="64"/>
      <c r="L3" s="64"/>
      <c r="M3" s="108"/>
      <c r="N3" s="109"/>
      <c r="O3" s="109"/>
      <c r="P3" s="109"/>
      <c r="Q3" s="109"/>
      <c r="R3" s="109"/>
      <c r="S3" s="109"/>
      <c r="T3" s="110"/>
      <c r="V3" s="51"/>
      <c r="W3" s="51"/>
      <c r="X3" s="10" t="s">
        <v>20</v>
      </c>
      <c r="Y3" s="51"/>
      <c r="AA3" s="51"/>
      <c r="AB3" s="51"/>
      <c r="AC3" s="51"/>
      <c r="AD3" s="9"/>
      <c r="AE3" s="92"/>
      <c r="AF3" s="93"/>
      <c r="AG3" s="93"/>
      <c r="AH3" s="93"/>
      <c r="AI3" s="93"/>
      <c r="AJ3" s="93"/>
      <c r="AK3" s="94"/>
      <c r="AL3" s="30"/>
      <c r="AM3" s="8"/>
    </row>
    <row r="4" spans="1:40" ht="12.75" customHeight="1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>
      <c r="A5" s="103" t="s">
        <v>5</v>
      </c>
      <c r="B5" s="102"/>
      <c r="C5" s="18"/>
      <c r="D5" s="103" t="s">
        <v>10</v>
      </c>
      <c r="E5" s="102"/>
      <c r="F5" s="18"/>
      <c r="G5" s="103" t="s">
        <v>6</v>
      </c>
      <c r="H5" s="102"/>
      <c r="I5" s="18"/>
      <c r="J5" s="107" t="s">
        <v>7</v>
      </c>
      <c r="K5" s="106"/>
      <c r="L5" s="18"/>
      <c r="M5" s="107" t="s">
        <v>8</v>
      </c>
      <c r="N5" s="106"/>
      <c r="O5" s="18"/>
      <c r="P5" s="107" t="s">
        <v>9</v>
      </c>
      <c r="Q5" s="106"/>
      <c r="R5" s="18"/>
      <c r="S5" s="103" t="s">
        <v>11</v>
      </c>
      <c r="T5" s="101"/>
      <c r="U5" s="19"/>
      <c r="V5" s="105" t="s">
        <v>16</v>
      </c>
      <c r="W5" s="106"/>
      <c r="X5" s="18"/>
      <c r="Y5" s="107" t="s">
        <v>12</v>
      </c>
      <c r="Z5" s="105"/>
      <c r="AA5" s="19"/>
      <c r="AB5" s="101" t="s">
        <v>13</v>
      </c>
      <c r="AC5" s="102"/>
      <c r="AD5" s="18"/>
      <c r="AE5" s="111" t="s">
        <v>14</v>
      </c>
      <c r="AF5" s="112"/>
      <c r="AG5" s="18"/>
      <c r="AH5" s="103" t="s">
        <v>15</v>
      </c>
      <c r="AI5" s="102"/>
      <c r="AJ5" s="18"/>
      <c r="AK5" s="103" t="s">
        <v>5</v>
      </c>
      <c r="AL5" s="102"/>
      <c r="AM5" s="1"/>
    </row>
    <row r="6" spans="1:40" ht="12.75" customHeight="1">
      <c r="A6" s="25">
        <f>DATE(An,8,1)</f>
        <v>42217</v>
      </c>
      <c r="B6" s="87"/>
      <c r="C6" s="89">
        <f>WEEKNUM(A6,2)</f>
        <v>31</v>
      </c>
      <c r="D6" s="25">
        <f>A36+1</f>
        <v>42248</v>
      </c>
      <c r="E6" s="87"/>
      <c r="F6" s="89">
        <f>WEEKNUM(D6,2)</f>
        <v>36</v>
      </c>
      <c r="G6" s="25">
        <f>D35+1</f>
        <v>42278</v>
      </c>
      <c r="H6" s="87"/>
      <c r="I6" s="89">
        <f>WEEKNUM(G6,2)</f>
        <v>40</v>
      </c>
      <c r="J6" s="25">
        <f>G36+1</f>
        <v>42309</v>
      </c>
      <c r="K6" s="87"/>
      <c r="L6" s="89">
        <f>WEEKNUM(J6,2)</f>
        <v>44</v>
      </c>
      <c r="M6" s="25">
        <f>J35+1</f>
        <v>42339</v>
      </c>
      <c r="N6" s="87"/>
      <c r="O6" s="89">
        <f>WEEKNUM(M6,2)</f>
        <v>49</v>
      </c>
      <c r="P6" s="25">
        <f>M36+1</f>
        <v>42370</v>
      </c>
      <c r="Q6" s="87"/>
      <c r="R6" s="89">
        <f>WEEKNUM(P6,2)</f>
        <v>1</v>
      </c>
      <c r="S6" s="25">
        <f>P36+1</f>
        <v>42401</v>
      </c>
      <c r="T6" s="87"/>
      <c r="U6" s="89">
        <f>WEEKNUM(S6,2)</f>
        <v>6</v>
      </c>
      <c r="V6" s="25">
        <f>IF(S34&lt;&gt;"",S34,S33)+1</f>
        <v>42430</v>
      </c>
      <c r="W6" s="87"/>
      <c r="X6" s="89">
        <f>WEEKNUM(V6,2)</f>
        <v>10</v>
      </c>
      <c r="Y6" s="25">
        <f>V36+1</f>
        <v>42461</v>
      </c>
      <c r="Z6" s="87"/>
      <c r="AA6" s="89">
        <f>WEEKNUM(Y6,2)</f>
        <v>14</v>
      </c>
      <c r="AB6" s="25">
        <f>Y35+1</f>
        <v>42491</v>
      </c>
      <c r="AC6" s="87"/>
      <c r="AD6" s="89">
        <f>WEEKNUM(AB6,2)</f>
        <v>18</v>
      </c>
      <c r="AE6" s="25">
        <f>AB36+1</f>
        <v>42522</v>
      </c>
      <c r="AF6" s="87"/>
      <c r="AG6" s="89">
        <f>WEEKNUM(AE6,2)</f>
        <v>23</v>
      </c>
      <c r="AH6" s="25">
        <f>AE35+1</f>
        <v>42552</v>
      </c>
      <c r="AI6" s="87"/>
      <c r="AJ6" s="89">
        <f>WEEKNUM(AH6,2)</f>
        <v>27</v>
      </c>
      <c r="AK6" s="25">
        <f>AH36+1</f>
        <v>42583</v>
      </c>
      <c r="AL6" s="87"/>
      <c r="AM6" s="88">
        <f>WEEKNUM(AK6,2)</f>
        <v>32</v>
      </c>
    </row>
    <row r="7" spans="1:40" ht="12.75" customHeight="1">
      <c r="A7" s="26">
        <f>A6+1</f>
        <v>42218</v>
      </c>
      <c r="B7" s="27"/>
      <c r="C7" s="88">
        <f t="shared" ref="C7:C36" si="0">WEEKNUM(A7,2)</f>
        <v>31</v>
      </c>
      <c r="D7" s="26">
        <f>D6+1</f>
        <v>42249</v>
      </c>
      <c r="E7" s="27"/>
      <c r="F7" s="88">
        <f t="shared" ref="F7:F35" si="1">WEEKNUM(D7,2)</f>
        <v>36</v>
      </c>
      <c r="G7" s="26">
        <f>G6+1</f>
        <v>42279</v>
      </c>
      <c r="H7" s="27"/>
      <c r="I7" s="88">
        <f t="shared" ref="I7:I36" si="2">WEEKNUM(G7,2)</f>
        <v>40</v>
      </c>
      <c r="J7" s="26">
        <f>J6+1</f>
        <v>42310</v>
      </c>
      <c r="K7" s="27"/>
      <c r="L7" s="88">
        <f t="shared" ref="L7:L35" si="3">WEEKNUM(J7,2)</f>
        <v>45</v>
      </c>
      <c r="M7" s="26">
        <f>M6+1</f>
        <v>42340</v>
      </c>
      <c r="N7" s="27"/>
      <c r="O7" s="88">
        <f t="shared" ref="O7:O36" si="4">WEEKNUM(M7,2)</f>
        <v>49</v>
      </c>
      <c r="P7" s="26">
        <f>P6+1</f>
        <v>42371</v>
      </c>
      <c r="Q7" s="27"/>
      <c r="R7" s="88">
        <f t="shared" ref="R7:R36" si="5">WEEKNUM(P7,2)</f>
        <v>1</v>
      </c>
      <c r="S7" s="26">
        <f>S6+1</f>
        <v>42402</v>
      </c>
      <c r="T7" s="27"/>
      <c r="U7" s="88">
        <f t="shared" ref="U7:U33" si="6">WEEKNUM(S7,2)</f>
        <v>6</v>
      </c>
      <c r="V7" s="26">
        <f>V6+1</f>
        <v>42431</v>
      </c>
      <c r="W7" s="27"/>
      <c r="X7" s="88">
        <f t="shared" ref="X7:X36" si="7">WEEKNUM(V7,2)</f>
        <v>10</v>
      </c>
      <c r="Y7" s="26">
        <f>Y6+1</f>
        <v>42462</v>
      </c>
      <c r="Z7" s="27"/>
      <c r="AA7" s="88">
        <f t="shared" ref="AA7:AA35" si="8">WEEKNUM(Y7,2)</f>
        <v>14</v>
      </c>
      <c r="AB7" s="26">
        <f>AB6+1</f>
        <v>42492</v>
      </c>
      <c r="AC7" s="27"/>
      <c r="AD7" s="88">
        <f t="shared" ref="AD7:AD36" si="9">WEEKNUM(AB7,2)</f>
        <v>19</v>
      </c>
      <c r="AE7" s="26">
        <f>AE6+1</f>
        <v>42523</v>
      </c>
      <c r="AF7" s="27"/>
      <c r="AG7" s="88">
        <f t="shared" ref="AG7:AG35" si="10">WEEKNUM(AE7,2)</f>
        <v>23</v>
      </c>
      <c r="AH7" s="26">
        <f>AH6+1</f>
        <v>42553</v>
      </c>
      <c r="AI7" s="27"/>
      <c r="AJ7" s="88">
        <f t="shared" ref="AJ7:AJ36" si="11">WEEKNUM(AH7,2)</f>
        <v>27</v>
      </c>
      <c r="AK7" s="26">
        <f>AK6+1</f>
        <v>42584</v>
      </c>
      <c r="AL7" s="27"/>
      <c r="AM7" s="88">
        <f t="shared" ref="AM7:AM36" si="12">WEEKNUM(AK7,2)</f>
        <v>32</v>
      </c>
    </row>
    <row r="8" spans="1:40" ht="12.75" customHeight="1">
      <c r="A8" s="26">
        <f t="shared" ref="A8:A36" si="13">A7+1</f>
        <v>42219</v>
      </c>
      <c r="B8" s="66"/>
      <c r="C8" s="88">
        <f t="shared" si="0"/>
        <v>32</v>
      </c>
      <c r="D8" s="26">
        <f t="shared" ref="D8:D35" si="14">D7+1</f>
        <v>42250</v>
      </c>
      <c r="E8" s="27"/>
      <c r="F8" s="88">
        <f t="shared" si="1"/>
        <v>36</v>
      </c>
      <c r="G8" s="26">
        <f t="shared" ref="G8:G36" si="15">G7+1</f>
        <v>42280</v>
      </c>
      <c r="H8" s="27"/>
      <c r="I8" s="88">
        <f t="shared" si="2"/>
        <v>40</v>
      </c>
      <c r="J8" s="26">
        <f t="shared" ref="J8:J35" si="16">J7+1</f>
        <v>42311</v>
      </c>
      <c r="K8" s="27"/>
      <c r="L8" s="88">
        <f t="shared" si="3"/>
        <v>45</v>
      </c>
      <c r="M8" s="26">
        <f t="shared" ref="M8:M36" si="17">M7+1</f>
        <v>42341</v>
      </c>
      <c r="N8" s="27"/>
      <c r="O8" s="88">
        <f t="shared" si="4"/>
        <v>49</v>
      </c>
      <c r="P8" s="26">
        <f t="shared" ref="P8:P36" si="18">P7+1</f>
        <v>42372</v>
      </c>
      <c r="Q8" s="27"/>
      <c r="R8" s="88">
        <f t="shared" si="5"/>
        <v>1</v>
      </c>
      <c r="S8" s="26">
        <f t="shared" ref="S8:S33" si="19">S7+1</f>
        <v>42403</v>
      </c>
      <c r="T8" s="27"/>
      <c r="U8" s="88">
        <f t="shared" si="6"/>
        <v>6</v>
      </c>
      <c r="V8" s="26">
        <f t="shared" ref="V8:V36" si="20">V7+1</f>
        <v>42432</v>
      </c>
      <c r="W8" s="27"/>
      <c r="X8" s="88">
        <f t="shared" si="7"/>
        <v>10</v>
      </c>
      <c r="Y8" s="26">
        <f t="shared" ref="Y8:Y35" si="21">Y7+1</f>
        <v>42463</v>
      </c>
      <c r="Z8" s="27"/>
      <c r="AA8" s="88">
        <f t="shared" si="8"/>
        <v>14</v>
      </c>
      <c r="AB8" s="26">
        <f t="shared" ref="AB8:AB36" si="22">AB7+1</f>
        <v>42493</v>
      </c>
      <c r="AC8" s="27"/>
      <c r="AD8" s="88">
        <f t="shared" si="9"/>
        <v>19</v>
      </c>
      <c r="AE8" s="26">
        <f t="shared" ref="AE8:AE35" si="23">AE7+1</f>
        <v>42524</v>
      </c>
      <c r="AF8" s="27"/>
      <c r="AG8" s="88">
        <f t="shared" si="10"/>
        <v>23</v>
      </c>
      <c r="AH8" s="26">
        <f t="shared" ref="AH8:AH36" si="24">AH7+1</f>
        <v>42554</v>
      </c>
      <c r="AI8" s="27"/>
      <c r="AJ8" s="88">
        <f t="shared" si="11"/>
        <v>27</v>
      </c>
      <c r="AK8" s="26">
        <f t="shared" ref="AK8:AK36" si="25">AK7+1</f>
        <v>42585</v>
      </c>
      <c r="AL8" s="27"/>
      <c r="AM8" s="88">
        <f t="shared" si="12"/>
        <v>32</v>
      </c>
    </row>
    <row r="9" spans="1:40" ht="12.75" customHeight="1">
      <c r="A9" s="26">
        <f t="shared" si="13"/>
        <v>42220</v>
      </c>
      <c r="B9" s="66"/>
      <c r="C9" s="88">
        <f t="shared" si="0"/>
        <v>32</v>
      </c>
      <c r="D9" s="26">
        <f t="shared" si="14"/>
        <v>42251</v>
      </c>
      <c r="E9" s="27"/>
      <c r="F9" s="88">
        <f t="shared" si="1"/>
        <v>36</v>
      </c>
      <c r="G9" s="26">
        <f t="shared" si="15"/>
        <v>42281</v>
      </c>
      <c r="H9" s="27"/>
      <c r="I9" s="88">
        <f t="shared" si="2"/>
        <v>40</v>
      </c>
      <c r="J9" s="26">
        <f t="shared" si="16"/>
        <v>42312</v>
      </c>
      <c r="K9" s="27"/>
      <c r="L9" s="88">
        <f t="shared" si="3"/>
        <v>45</v>
      </c>
      <c r="M9" s="26">
        <f t="shared" si="17"/>
        <v>42342</v>
      </c>
      <c r="N9" s="27"/>
      <c r="O9" s="88">
        <f t="shared" si="4"/>
        <v>49</v>
      </c>
      <c r="P9" s="26">
        <f t="shared" si="18"/>
        <v>42373</v>
      </c>
      <c r="Q9" s="27"/>
      <c r="R9" s="88">
        <f t="shared" si="5"/>
        <v>2</v>
      </c>
      <c r="S9" s="26">
        <f t="shared" si="19"/>
        <v>42404</v>
      </c>
      <c r="T9" s="27"/>
      <c r="U9" s="88">
        <f t="shared" si="6"/>
        <v>6</v>
      </c>
      <c r="V9" s="26">
        <f t="shared" si="20"/>
        <v>42433</v>
      </c>
      <c r="W9" s="27"/>
      <c r="X9" s="88">
        <f t="shared" si="7"/>
        <v>10</v>
      </c>
      <c r="Y9" s="26">
        <f t="shared" si="21"/>
        <v>42464</v>
      </c>
      <c r="Z9" s="27"/>
      <c r="AA9" s="88">
        <f t="shared" si="8"/>
        <v>15</v>
      </c>
      <c r="AB9" s="26">
        <f t="shared" si="22"/>
        <v>42494</v>
      </c>
      <c r="AC9" s="27"/>
      <c r="AD9" s="88">
        <f t="shared" si="9"/>
        <v>19</v>
      </c>
      <c r="AE9" s="26">
        <f t="shared" si="23"/>
        <v>42525</v>
      </c>
      <c r="AF9" s="27"/>
      <c r="AG9" s="88">
        <f t="shared" si="10"/>
        <v>23</v>
      </c>
      <c r="AH9" s="26">
        <f t="shared" si="24"/>
        <v>42555</v>
      </c>
      <c r="AI9" s="27"/>
      <c r="AJ9" s="88">
        <f t="shared" si="11"/>
        <v>28</v>
      </c>
      <c r="AK9" s="26">
        <f t="shared" si="25"/>
        <v>42586</v>
      </c>
      <c r="AL9" s="27"/>
      <c r="AM9" s="88">
        <f t="shared" si="12"/>
        <v>32</v>
      </c>
    </row>
    <row r="10" spans="1:40" ht="12.75" customHeight="1">
      <c r="A10" s="26">
        <f t="shared" si="13"/>
        <v>42221</v>
      </c>
      <c r="B10" s="66"/>
      <c r="C10" s="88">
        <f t="shared" si="0"/>
        <v>32</v>
      </c>
      <c r="D10" s="26">
        <f t="shared" si="14"/>
        <v>42252</v>
      </c>
      <c r="E10" s="27"/>
      <c r="F10" s="88">
        <f t="shared" si="1"/>
        <v>36</v>
      </c>
      <c r="G10" s="26">
        <f t="shared" si="15"/>
        <v>42282</v>
      </c>
      <c r="H10" s="27"/>
      <c r="I10" s="88">
        <f t="shared" si="2"/>
        <v>41</v>
      </c>
      <c r="J10" s="26">
        <f t="shared" si="16"/>
        <v>42313</v>
      </c>
      <c r="K10" s="27"/>
      <c r="L10" s="88">
        <f t="shared" si="3"/>
        <v>45</v>
      </c>
      <c r="M10" s="26">
        <f t="shared" si="17"/>
        <v>42343</v>
      </c>
      <c r="N10" s="27"/>
      <c r="O10" s="88">
        <f t="shared" si="4"/>
        <v>49</v>
      </c>
      <c r="P10" s="26">
        <f t="shared" si="18"/>
        <v>42374</v>
      </c>
      <c r="Q10" s="27"/>
      <c r="R10" s="88">
        <f t="shared" si="5"/>
        <v>2</v>
      </c>
      <c r="S10" s="26">
        <f t="shared" si="19"/>
        <v>42405</v>
      </c>
      <c r="T10" s="27"/>
      <c r="U10" s="88">
        <f t="shared" si="6"/>
        <v>6</v>
      </c>
      <c r="V10" s="26">
        <f t="shared" si="20"/>
        <v>42434</v>
      </c>
      <c r="W10" s="27"/>
      <c r="X10" s="88">
        <f t="shared" si="7"/>
        <v>10</v>
      </c>
      <c r="Y10" s="26">
        <f t="shared" si="21"/>
        <v>42465</v>
      </c>
      <c r="Z10" s="27"/>
      <c r="AA10" s="88">
        <f t="shared" si="8"/>
        <v>15</v>
      </c>
      <c r="AB10" s="26">
        <f t="shared" si="22"/>
        <v>42495</v>
      </c>
      <c r="AC10" s="27"/>
      <c r="AD10" s="88">
        <f t="shared" si="9"/>
        <v>19</v>
      </c>
      <c r="AE10" s="26">
        <f t="shared" si="23"/>
        <v>42526</v>
      </c>
      <c r="AF10" s="27"/>
      <c r="AG10" s="88">
        <f t="shared" si="10"/>
        <v>23</v>
      </c>
      <c r="AH10" s="26">
        <f t="shared" si="24"/>
        <v>42556</v>
      </c>
      <c r="AI10" s="27"/>
      <c r="AJ10" s="88">
        <f t="shared" si="11"/>
        <v>28</v>
      </c>
      <c r="AK10" s="26">
        <f t="shared" si="25"/>
        <v>42587</v>
      </c>
      <c r="AL10" s="27"/>
      <c r="AM10" s="88">
        <f t="shared" si="12"/>
        <v>32</v>
      </c>
    </row>
    <row r="11" spans="1:40" ht="12.75" customHeight="1">
      <c r="A11" s="26">
        <f t="shared" si="13"/>
        <v>42222</v>
      </c>
      <c r="B11" s="27"/>
      <c r="C11" s="88">
        <f t="shared" si="0"/>
        <v>32</v>
      </c>
      <c r="D11" s="26">
        <f t="shared" si="14"/>
        <v>42253</v>
      </c>
      <c r="E11" s="27"/>
      <c r="F11" s="88">
        <f t="shared" si="1"/>
        <v>36</v>
      </c>
      <c r="G11" s="26">
        <f t="shared" si="15"/>
        <v>42283</v>
      </c>
      <c r="H11" s="27"/>
      <c r="I11" s="88">
        <f t="shared" si="2"/>
        <v>41</v>
      </c>
      <c r="J11" s="26">
        <f t="shared" si="16"/>
        <v>42314</v>
      </c>
      <c r="K11" s="27"/>
      <c r="L11" s="88">
        <f t="shared" si="3"/>
        <v>45</v>
      </c>
      <c r="M11" s="26">
        <f t="shared" si="17"/>
        <v>42344</v>
      </c>
      <c r="N11" s="27"/>
      <c r="O11" s="88">
        <f t="shared" si="4"/>
        <v>49</v>
      </c>
      <c r="P11" s="26">
        <f t="shared" si="18"/>
        <v>42375</v>
      </c>
      <c r="Q11" s="27"/>
      <c r="R11" s="88">
        <f t="shared" si="5"/>
        <v>2</v>
      </c>
      <c r="S11" s="26">
        <f t="shared" si="19"/>
        <v>42406</v>
      </c>
      <c r="T11" s="27"/>
      <c r="U11" s="88">
        <f t="shared" si="6"/>
        <v>6</v>
      </c>
      <c r="V11" s="26">
        <f t="shared" si="20"/>
        <v>42435</v>
      </c>
      <c r="W11" s="27"/>
      <c r="X11" s="88">
        <f t="shared" si="7"/>
        <v>10</v>
      </c>
      <c r="Y11" s="26">
        <f t="shared" si="21"/>
        <v>42466</v>
      </c>
      <c r="Z11" s="27"/>
      <c r="AA11" s="88">
        <f t="shared" si="8"/>
        <v>15</v>
      </c>
      <c r="AB11" s="26">
        <f t="shared" si="22"/>
        <v>42496</v>
      </c>
      <c r="AC11" s="27"/>
      <c r="AD11" s="88">
        <f t="shared" si="9"/>
        <v>19</v>
      </c>
      <c r="AE11" s="26">
        <f t="shared" si="23"/>
        <v>42527</v>
      </c>
      <c r="AF11" s="27"/>
      <c r="AG11" s="88">
        <f t="shared" si="10"/>
        <v>24</v>
      </c>
      <c r="AH11" s="26">
        <f t="shared" si="24"/>
        <v>42557</v>
      </c>
      <c r="AI11" s="27"/>
      <c r="AJ11" s="88">
        <f t="shared" si="11"/>
        <v>28</v>
      </c>
      <c r="AK11" s="26">
        <f t="shared" si="25"/>
        <v>42588</v>
      </c>
      <c r="AL11" s="27"/>
      <c r="AM11" s="88">
        <f t="shared" si="12"/>
        <v>32</v>
      </c>
    </row>
    <row r="12" spans="1:40" ht="12.75" customHeight="1">
      <c r="A12" s="26">
        <f t="shared" si="13"/>
        <v>42223</v>
      </c>
      <c r="B12" s="27"/>
      <c r="C12" s="88">
        <f t="shared" si="0"/>
        <v>32</v>
      </c>
      <c r="D12" s="26">
        <f t="shared" si="14"/>
        <v>42254</v>
      </c>
      <c r="E12" s="27"/>
      <c r="F12" s="88">
        <f t="shared" si="1"/>
        <v>37</v>
      </c>
      <c r="G12" s="26">
        <f t="shared" si="15"/>
        <v>42284</v>
      </c>
      <c r="H12" s="27"/>
      <c r="I12" s="88">
        <f t="shared" si="2"/>
        <v>41</v>
      </c>
      <c r="J12" s="26">
        <f t="shared" si="16"/>
        <v>42315</v>
      </c>
      <c r="K12" s="27"/>
      <c r="L12" s="88">
        <f t="shared" si="3"/>
        <v>45</v>
      </c>
      <c r="M12" s="26">
        <f t="shared" si="17"/>
        <v>42345</v>
      </c>
      <c r="N12" s="27"/>
      <c r="O12" s="88">
        <f t="shared" si="4"/>
        <v>50</v>
      </c>
      <c r="P12" s="26">
        <f t="shared" si="18"/>
        <v>42376</v>
      </c>
      <c r="Q12" s="27"/>
      <c r="R12" s="88">
        <f t="shared" si="5"/>
        <v>2</v>
      </c>
      <c r="S12" s="26">
        <f t="shared" si="19"/>
        <v>42407</v>
      </c>
      <c r="T12" s="27"/>
      <c r="U12" s="88">
        <f t="shared" si="6"/>
        <v>6</v>
      </c>
      <c r="V12" s="26">
        <f t="shared" si="20"/>
        <v>42436</v>
      </c>
      <c r="W12" s="27"/>
      <c r="X12" s="88">
        <f t="shared" si="7"/>
        <v>11</v>
      </c>
      <c r="Y12" s="26">
        <f t="shared" si="21"/>
        <v>42467</v>
      </c>
      <c r="Z12" s="27"/>
      <c r="AA12" s="88">
        <f t="shared" si="8"/>
        <v>15</v>
      </c>
      <c r="AB12" s="26">
        <f t="shared" si="22"/>
        <v>42497</v>
      </c>
      <c r="AC12" s="27"/>
      <c r="AD12" s="88">
        <f t="shared" si="9"/>
        <v>19</v>
      </c>
      <c r="AE12" s="26">
        <f t="shared" si="23"/>
        <v>42528</v>
      </c>
      <c r="AF12" s="27"/>
      <c r="AG12" s="88">
        <f t="shared" si="10"/>
        <v>24</v>
      </c>
      <c r="AH12" s="26">
        <f t="shared" si="24"/>
        <v>42558</v>
      </c>
      <c r="AI12" s="27"/>
      <c r="AJ12" s="88">
        <f t="shared" si="11"/>
        <v>28</v>
      </c>
      <c r="AK12" s="26">
        <f t="shared" si="25"/>
        <v>42589</v>
      </c>
      <c r="AL12" s="27"/>
      <c r="AM12" s="88">
        <f t="shared" si="12"/>
        <v>32</v>
      </c>
    </row>
    <row r="13" spans="1:40" ht="12.75" customHeight="1">
      <c r="A13" s="26">
        <f t="shared" si="13"/>
        <v>42224</v>
      </c>
      <c r="B13" s="27"/>
      <c r="C13" s="88">
        <f t="shared" si="0"/>
        <v>32</v>
      </c>
      <c r="D13" s="26">
        <f t="shared" si="14"/>
        <v>42255</v>
      </c>
      <c r="E13" s="27"/>
      <c r="F13" s="88">
        <f t="shared" si="1"/>
        <v>37</v>
      </c>
      <c r="G13" s="26">
        <f t="shared" si="15"/>
        <v>42285</v>
      </c>
      <c r="H13" s="27"/>
      <c r="I13" s="88">
        <f t="shared" si="2"/>
        <v>41</v>
      </c>
      <c r="J13" s="26">
        <f t="shared" si="16"/>
        <v>42316</v>
      </c>
      <c r="K13" s="27"/>
      <c r="L13" s="88">
        <f t="shared" si="3"/>
        <v>45</v>
      </c>
      <c r="M13" s="26">
        <f t="shared" si="17"/>
        <v>42346</v>
      </c>
      <c r="N13" s="27"/>
      <c r="O13" s="88">
        <f t="shared" si="4"/>
        <v>50</v>
      </c>
      <c r="P13" s="26">
        <f t="shared" si="18"/>
        <v>42377</v>
      </c>
      <c r="Q13" s="27"/>
      <c r="R13" s="88">
        <f t="shared" si="5"/>
        <v>2</v>
      </c>
      <c r="S13" s="26">
        <f t="shared" si="19"/>
        <v>42408</v>
      </c>
      <c r="T13" s="27"/>
      <c r="U13" s="88">
        <f t="shared" si="6"/>
        <v>7</v>
      </c>
      <c r="V13" s="26">
        <f t="shared" si="20"/>
        <v>42437</v>
      </c>
      <c r="W13" s="27"/>
      <c r="X13" s="88">
        <f t="shared" si="7"/>
        <v>11</v>
      </c>
      <c r="Y13" s="26">
        <f t="shared" si="21"/>
        <v>42468</v>
      </c>
      <c r="Z13" s="27"/>
      <c r="AA13" s="88">
        <f t="shared" si="8"/>
        <v>15</v>
      </c>
      <c r="AB13" s="26">
        <f t="shared" si="22"/>
        <v>42498</v>
      </c>
      <c r="AC13" s="27"/>
      <c r="AD13" s="88">
        <f t="shared" si="9"/>
        <v>19</v>
      </c>
      <c r="AE13" s="26">
        <f t="shared" si="23"/>
        <v>42529</v>
      </c>
      <c r="AF13" s="27"/>
      <c r="AG13" s="88">
        <f t="shared" si="10"/>
        <v>24</v>
      </c>
      <c r="AH13" s="26">
        <f t="shared" si="24"/>
        <v>42559</v>
      </c>
      <c r="AI13" s="27"/>
      <c r="AJ13" s="88">
        <f t="shared" si="11"/>
        <v>28</v>
      </c>
      <c r="AK13" s="26">
        <f t="shared" si="25"/>
        <v>42590</v>
      </c>
      <c r="AL13" s="27"/>
      <c r="AM13" s="88">
        <f t="shared" si="12"/>
        <v>33</v>
      </c>
    </row>
    <row r="14" spans="1:40" ht="12.75" customHeight="1">
      <c r="A14" s="26">
        <f t="shared" si="13"/>
        <v>42225</v>
      </c>
      <c r="B14" s="27"/>
      <c r="C14" s="88">
        <f t="shared" si="0"/>
        <v>32</v>
      </c>
      <c r="D14" s="26">
        <f t="shared" si="14"/>
        <v>42256</v>
      </c>
      <c r="E14" s="27"/>
      <c r="F14" s="88">
        <f t="shared" si="1"/>
        <v>37</v>
      </c>
      <c r="G14" s="26">
        <f t="shared" si="15"/>
        <v>42286</v>
      </c>
      <c r="H14" s="27"/>
      <c r="I14" s="88">
        <f t="shared" si="2"/>
        <v>41</v>
      </c>
      <c r="J14" s="26">
        <f t="shared" si="16"/>
        <v>42317</v>
      </c>
      <c r="K14" s="27"/>
      <c r="L14" s="88">
        <f t="shared" si="3"/>
        <v>46</v>
      </c>
      <c r="M14" s="26">
        <f t="shared" si="17"/>
        <v>42347</v>
      </c>
      <c r="N14" s="27"/>
      <c r="O14" s="88">
        <f t="shared" si="4"/>
        <v>50</v>
      </c>
      <c r="P14" s="26">
        <f t="shared" si="18"/>
        <v>42378</v>
      </c>
      <c r="Q14" s="27"/>
      <c r="R14" s="88">
        <f t="shared" si="5"/>
        <v>2</v>
      </c>
      <c r="S14" s="26">
        <f t="shared" si="19"/>
        <v>42409</v>
      </c>
      <c r="T14" s="27"/>
      <c r="U14" s="88">
        <f t="shared" si="6"/>
        <v>7</v>
      </c>
      <c r="V14" s="26">
        <f t="shared" si="20"/>
        <v>42438</v>
      </c>
      <c r="W14" s="27"/>
      <c r="X14" s="88">
        <f t="shared" si="7"/>
        <v>11</v>
      </c>
      <c r="Y14" s="26">
        <f t="shared" si="21"/>
        <v>42469</v>
      </c>
      <c r="Z14" s="27"/>
      <c r="AA14" s="88">
        <f t="shared" si="8"/>
        <v>15</v>
      </c>
      <c r="AB14" s="26">
        <f t="shared" si="22"/>
        <v>42499</v>
      </c>
      <c r="AC14" s="27"/>
      <c r="AD14" s="88">
        <f t="shared" si="9"/>
        <v>20</v>
      </c>
      <c r="AE14" s="26">
        <f t="shared" si="23"/>
        <v>42530</v>
      </c>
      <c r="AF14" s="27"/>
      <c r="AG14" s="88">
        <f t="shared" si="10"/>
        <v>24</v>
      </c>
      <c r="AH14" s="26">
        <f t="shared" si="24"/>
        <v>42560</v>
      </c>
      <c r="AI14" s="27"/>
      <c r="AJ14" s="88">
        <f t="shared" si="11"/>
        <v>28</v>
      </c>
      <c r="AK14" s="26">
        <f t="shared" si="25"/>
        <v>42591</v>
      </c>
      <c r="AL14" s="27"/>
      <c r="AM14" s="88">
        <f t="shared" si="12"/>
        <v>33</v>
      </c>
    </row>
    <row r="15" spans="1:40" ht="12.75" customHeight="1">
      <c r="A15" s="26">
        <f t="shared" si="13"/>
        <v>42226</v>
      </c>
      <c r="B15" s="27"/>
      <c r="C15" s="88">
        <f t="shared" si="0"/>
        <v>33</v>
      </c>
      <c r="D15" s="26">
        <f t="shared" si="14"/>
        <v>42257</v>
      </c>
      <c r="E15" s="27"/>
      <c r="F15" s="88">
        <f t="shared" si="1"/>
        <v>37</v>
      </c>
      <c r="G15" s="26">
        <f t="shared" si="15"/>
        <v>42287</v>
      </c>
      <c r="H15" s="27"/>
      <c r="I15" s="88">
        <f t="shared" si="2"/>
        <v>41</v>
      </c>
      <c r="J15" s="26">
        <f t="shared" si="16"/>
        <v>42318</v>
      </c>
      <c r="K15" s="27"/>
      <c r="L15" s="88">
        <f t="shared" si="3"/>
        <v>46</v>
      </c>
      <c r="M15" s="26">
        <f t="shared" si="17"/>
        <v>42348</v>
      </c>
      <c r="N15" s="27"/>
      <c r="O15" s="88">
        <f t="shared" si="4"/>
        <v>50</v>
      </c>
      <c r="P15" s="26">
        <f t="shared" si="18"/>
        <v>42379</v>
      </c>
      <c r="Q15" s="27"/>
      <c r="R15" s="88">
        <f t="shared" si="5"/>
        <v>2</v>
      </c>
      <c r="S15" s="26">
        <f t="shared" si="19"/>
        <v>42410</v>
      </c>
      <c r="T15" s="27"/>
      <c r="U15" s="88">
        <f t="shared" si="6"/>
        <v>7</v>
      </c>
      <c r="V15" s="26">
        <f t="shared" si="20"/>
        <v>42439</v>
      </c>
      <c r="W15" s="27"/>
      <c r="X15" s="88">
        <f t="shared" si="7"/>
        <v>11</v>
      </c>
      <c r="Y15" s="26">
        <f t="shared" si="21"/>
        <v>42470</v>
      </c>
      <c r="Z15" s="27"/>
      <c r="AA15" s="88">
        <f t="shared" si="8"/>
        <v>15</v>
      </c>
      <c r="AB15" s="26">
        <f t="shared" si="22"/>
        <v>42500</v>
      </c>
      <c r="AC15" s="27"/>
      <c r="AD15" s="88">
        <f t="shared" si="9"/>
        <v>20</v>
      </c>
      <c r="AE15" s="26">
        <f t="shared" si="23"/>
        <v>42531</v>
      </c>
      <c r="AF15" s="27"/>
      <c r="AG15" s="88">
        <f t="shared" si="10"/>
        <v>24</v>
      </c>
      <c r="AH15" s="26">
        <f t="shared" si="24"/>
        <v>42561</v>
      </c>
      <c r="AI15" s="27"/>
      <c r="AJ15" s="88">
        <f t="shared" si="11"/>
        <v>28</v>
      </c>
      <c r="AK15" s="26">
        <f t="shared" si="25"/>
        <v>42592</v>
      </c>
      <c r="AL15" s="27"/>
      <c r="AM15" s="88">
        <f t="shared" si="12"/>
        <v>33</v>
      </c>
    </row>
    <row r="16" spans="1:40" ht="12.75" customHeight="1">
      <c r="A16" s="26">
        <f t="shared" si="13"/>
        <v>42227</v>
      </c>
      <c r="B16" s="27"/>
      <c r="C16" s="88">
        <f t="shared" si="0"/>
        <v>33</v>
      </c>
      <c r="D16" s="26">
        <f t="shared" si="14"/>
        <v>42258</v>
      </c>
      <c r="E16" s="27"/>
      <c r="F16" s="88">
        <f t="shared" si="1"/>
        <v>37</v>
      </c>
      <c r="G16" s="26">
        <f t="shared" si="15"/>
        <v>42288</v>
      </c>
      <c r="H16" s="27"/>
      <c r="I16" s="88">
        <f t="shared" si="2"/>
        <v>41</v>
      </c>
      <c r="J16" s="26">
        <f t="shared" si="16"/>
        <v>42319</v>
      </c>
      <c r="K16" s="27"/>
      <c r="L16" s="88">
        <f t="shared" si="3"/>
        <v>46</v>
      </c>
      <c r="M16" s="26">
        <f t="shared" si="17"/>
        <v>42349</v>
      </c>
      <c r="N16" s="27"/>
      <c r="O16" s="88">
        <f t="shared" si="4"/>
        <v>50</v>
      </c>
      <c r="P16" s="26">
        <f t="shared" si="18"/>
        <v>42380</v>
      </c>
      <c r="Q16" s="27"/>
      <c r="R16" s="88">
        <f t="shared" si="5"/>
        <v>3</v>
      </c>
      <c r="S16" s="26">
        <f t="shared" si="19"/>
        <v>42411</v>
      </c>
      <c r="T16" s="27"/>
      <c r="U16" s="88">
        <f t="shared" si="6"/>
        <v>7</v>
      </c>
      <c r="V16" s="26">
        <f t="shared" si="20"/>
        <v>42440</v>
      </c>
      <c r="W16" s="27"/>
      <c r="X16" s="88">
        <f t="shared" si="7"/>
        <v>11</v>
      </c>
      <c r="Y16" s="26">
        <f t="shared" si="21"/>
        <v>42471</v>
      </c>
      <c r="Z16" s="27"/>
      <c r="AA16" s="88">
        <f t="shared" si="8"/>
        <v>16</v>
      </c>
      <c r="AB16" s="26">
        <f t="shared" si="22"/>
        <v>42501</v>
      </c>
      <c r="AC16" s="27"/>
      <c r="AD16" s="88">
        <f t="shared" si="9"/>
        <v>20</v>
      </c>
      <c r="AE16" s="26">
        <f t="shared" si="23"/>
        <v>42532</v>
      </c>
      <c r="AF16" s="27"/>
      <c r="AG16" s="88">
        <f t="shared" si="10"/>
        <v>24</v>
      </c>
      <c r="AH16" s="26">
        <f t="shared" si="24"/>
        <v>42562</v>
      </c>
      <c r="AI16" s="27"/>
      <c r="AJ16" s="88">
        <f t="shared" si="11"/>
        <v>29</v>
      </c>
      <c r="AK16" s="26">
        <f t="shared" si="25"/>
        <v>42593</v>
      </c>
      <c r="AL16" s="27"/>
      <c r="AM16" s="88">
        <f t="shared" si="12"/>
        <v>33</v>
      </c>
    </row>
    <row r="17" spans="1:41" ht="12.75" customHeight="1">
      <c r="A17" s="26">
        <f t="shared" si="13"/>
        <v>42228</v>
      </c>
      <c r="B17" s="27"/>
      <c r="C17" s="88">
        <f t="shared" si="0"/>
        <v>33</v>
      </c>
      <c r="D17" s="26">
        <f t="shared" si="14"/>
        <v>42259</v>
      </c>
      <c r="E17" s="27"/>
      <c r="F17" s="88">
        <f t="shared" si="1"/>
        <v>37</v>
      </c>
      <c r="G17" s="26">
        <f t="shared" si="15"/>
        <v>42289</v>
      </c>
      <c r="H17" s="27"/>
      <c r="I17" s="88">
        <f t="shared" si="2"/>
        <v>42</v>
      </c>
      <c r="J17" s="26">
        <f t="shared" si="16"/>
        <v>42320</v>
      </c>
      <c r="K17" s="27"/>
      <c r="L17" s="88">
        <f t="shared" si="3"/>
        <v>46</v>
      </c>
      <c r="M17" s="26">
        <f t="shared" si="17"/>
        <v>42350</v>
      </c>
      <c r="N17" s="27"/>
      <c r="O17" s="88">
        <f t="shared" si="4"/>
        <v>50</v>
      </c>
      <c r="P17" s="26">
        <f t="shared" si="18"/>
        <v>42381</v>
      </c>
      <c r="Q17" s="27"/>
      <c r="R17" s="88">
        <f t="shared" si="5"/>
        <v>3</v>
      </c>
      <c r="S17" s="26">
        <f t="shared" si="19"/>
        <v>42412</v>
      </c>
      <c r="T17" s="27"/>
      <c r="U17" s="88">
        <f t="shared" si="6"/>
        <v>7</v>
      </c>
      <c r="V17" s="26">
        <f t="shared" si="20"/>
        <v>42441</v>
      </c>
      <c r="W17" s="27"/>
      <c r="X17" s="88">
        <f t="shared" si="7"/>
        <v>11</v>
      </c>
      <c r="Y17" s="26">
        <f t="shared" si="21"/>
        <v>42472</v>
      </c>
      <c r="Z17" s="27"/>
      <c r="AA17" s="88">
        <f t="shared" si="8"/>
        <v>16</v>
      </c>
      <c r="AB17" s="26">
        <f t="shared" si="22"/>
        <v>42502</v>
      </c>
      <c r="AC17" s="27"/>
      <c r="AD17" s="88">
        <f t="shared" si="9"/>
        <v>20</v>
      </c>
      <c r="AE17" s="26">
        <f t="shared" si="23"/>
        <v>42533</v>
      </c>
      <c r="AF17" s="27"/>
      <c r="AG17" s="88">
        <f t="shared" si="10"/>
        <v>24</v>
      </c>
      <c r="AH17" s="26">
        <f t="shared" si="24"/>
        <v>42563</v>
      </c>
      <c r="AI17" s="27"/>
      <c r="AJ17" s="88">
        <f t="shared" si="11"/>
        <v>29</v>
      </c>
      <c r="AK17" s="26">
        <f t="shared" si="25"/>
        <v>42594</v>
      </c>
      <c r="AL17" s="27"/>
      <c r="AM17" s="88">
        <f t="shared" si="12"/>
        <v>33</v>
      </c>
    </row>
    <row r="18" spans="1:41" ht="12.75" customHeight="1">
      <c r="A18" s="26">
        <f t="shared" si="13"/>
        <v>42229</v>
      </c>
      <c r="B18" s="27"/>
      <c r="C18" s="88">
        <f t="shared" si="0"/>
        <v>33</v>
      </c>
      <c r="D18" s="26">
        <f t="shared" si="14"/>
        <v>42260</v>
      </c>
      <c r="E18" s="27"/>
      <c r="F18" s="88">
        <f t="shared" si="1"/>
        <v>37</v>
      </c>
      <c r="G18" s="26">
        <f t="shared" si="15"/>
        <v>42290</v>
      </c>
      <c r="H18" s="27"/>
      <c r="I18" s="88">
        <f t="shared" si="2"/>
        <v>42</v>
      </c>
      <c r="J18" s="26">
        <f t="shared" si="16"/>
        <v>42321</v>
      </c>
      <c r="K18" s="27"/>
      <c r="L18" s="88">
        <f t="shared" si="3"/>
        <v>46</v>
      </c>
      <c r="M18" s="26">
        <f t="shared" si="17"/>
        <v>42351</v>
      </c>
      <c r="N18" s="27"/>
      <c r="O18" s="88">
        <f t="shared" si="4"/>
        <v>50</v>
      </c>
      <c r="P18" s="26">
        <f t="shared" si="18"/>
        <v>42382</v>
      </c>
      <c r="Q18" s="27"/>
      <c r="R18" s="88">
        <f t="shared" si="5"/>
        <v>3</v>
      </c>
      <c r="S18" s="26">
        <f t="shared" si="19"/>
        <v>42413</v>
      </c>
      <c r="T18" s="27"/>
      <c r="U18" s="88">
        <f t="shared" si="6"/>
        <v>7</v>
      </c>
      <c r="V18" s="26">
        <f t="shared" si="20"/>
        <v>42442</v>
      </c>
      <c r="W18" s="27"/>
      <c r="X18" s="88">
        <f t="shared" si="7"/>
        <v>11</v>
      </c>
      <c r="Y18" s="26">
        <f t="shared" si="21"/>
        <v>42473</v>
      </c>
      <c r="Z18" s="27"/>
      <c r="AA18" s="88">
        <f t="shared" si="8"/>
        <v>16</v>
      </c>
      <c r="AB18" s="26">
        <f t="shared" si="22"/>
        <v>42503</v>
      </c>
      <c r="AC18" s="27"/>
      <c r="AD18" s="88">
        <f t="shared" si="9"/>
        <v>20</v>
      </c>
      <c r="AE18" s="26">
        <f t="shared" si="23"/>
        <v>42534</v>
      </c>
      <c r="AF18" s="27"/>
      <c r="AG18" s="88">
        <f t="shared" si="10"/>
        <v>25</v>
      </c>
      <c r="AH18" s="26">
        <f t="shared" si="24"/>
        <v>42564</v>
      </c>
      <c r="AI18" s="27"/>
      <c r="AJ18" s="88">
        <f t="shared" si="11"/>
        <v>29</v>
      </c>
      <c r="AK18" s="26">
        <f t="shared" si="25"/>
        <v>42595</v>
      </c>
      <c r="AL18" s="27"/>
      <c r="AM18" s="88">
        <f t="shared" si="12"/>
        <v>33</v>
      </c>
    </row>
    <row r="19" spans="1:41" ht="12.75" customHeight="1">
      <c r="A19" s="26">
        <f t="shared" si="13"/>
        <v>42230</v>
      </c>
      <c r="B19" s="27"/>
      <c r="C19" s="88">
        <f t="shared" si="0"/>
        <v>33</v>
      </c>
      <c r="D19" s="26">
        <f t="shared" si="14"/>
        <v>42261</v>
      </c>
      <c r="E19" s="27"/>
      <c r="F19" s="88">
        <f t="shared" si="1"/>
        <v>38</v>
      </c>
      <c r="G19" s="26">
        <f t="shared" si="15"/>
        <v>42291</v>
      </c>
      <c r="H19" s="27"/>
      <c r="I19" s="88">
        <f t="shared" si="2"/>
        <v>42</v>
      </c>
      <c r="J19" s="26">
        <f t="shared" si="16"/>
        <v>42322</v>
      </c>
      <c r="K19" s="27"/>
      <c r="L19" s="88">
        <f t="shared" si="3"/>
        <v>46</v>
      </c>
      <c r="M19" s="26">
        <f t="shared" si="17"/>
        <v>42352</v>
      </c>
      <c r="N19" s="27"/>
      <c r="O19" s="88">
        <f t="shared" si="4"/>
        <v>51</v>
      </c>
      <c r="P19" s="26">
        <f t="shared" si="18"/>
        <v>42383</v>
      </c>
      <c r="Q19" s="27"/>
      <c r="R19" s="88">
        <f t="shared" si="5"/>
        <v>3</v>
      </c>
      <c r="S19" s="26">
        <f t="shared" si="19"/>
        <v>42414</v>
      </c>
      <c r="T19" s="27"/>
      <c r="U19" s="88">
        <f t="shared" si="6"/>
        <v>7</v>
      </c>
      <c r="V19" s="26">
        <f t="shared" si="20"/>
        <v>42443</v>
      </c>
      <c r="W19" s="27"/>
      <c r="X19" s="88">
        <f t="shared" si="7"/>
        <v>12</v>
      </c>
      <c r="Y19" s="26">
        <f t="shared" si="21"/>
        <v>42474</v>
      </c>
      <c r="Z19" s="27"/>
      <c r="AA19" s="88">
        <f t="shared" si="8"/>
        <v>16</v>
      </c>
      <c r="AB19" s="26">
        <f t="shared" si="22"/>
        <v>42504</v>
      </c>
      <c r="AC19" s="27"/>
      <c r="AD19" s="88">
        <f t="shared" si="9"/>
        <v>20</v>
      </c>
      <c r="AE19" s="26">
        <f t="shared" si="23"/>
        <v>42535</v>
      </c>
      <c r="AF19" s="27"/>
      <c r="AG19" s="88">
        <f t="shared" si="10"/>
        <v>25</v>
      </c>
      <c r="AH19" s="26">
        <f t="shared" si="24"/>
        <v>42565</v>
      </c>
      <c r="AI19" s="27"/>
      <c r="AJ19" s="88">
        <f t="shared" si="11"/>
        <v>29</v>
      </c>
      <c r="AK19" s="26">
        <f t="shared" si="25"/>
        <v>42596</v>
      </c>
      <c r="AL19" s="27"/>
      <c r="AM19" s="88">
        <f t="shared" si="12"/>
        <v>33</v>
      </c>
    </row>
    <row r="20" spans="1:41" ht="12.75" customHeight="1">
      <c r="A20" s="26">
        <f t="shared" si="13"/>
        <v>42231</v>
      </c>
      <c r="B20" s="27"/>
      <c r="C20" s="88">
        <f t="shared" si="0"/>
        <v>33</v>
      </c>
      <c r="D20" s="26">
        <f t="shared" si="14"/>
        <v>42262</v>
      </c>
      <c r="E20" s="27"/>
      <c r="F20" s="88">
        <f t="shared" si="1"/>
        <v>38</v>
      </c>
      <c r="G20" s="26">
        <f t="shared" si="15"/>
        <v>42292</v>
      </c>
      <c r="H20" s="27"/>
      <c r="I20" s="88">
        <f t="shared" si="2"/>
        <v>42</v>
      </c>
      <c r="J20" s="26">
        <f t="shared" si="16"/>
        <v>42323</v>
      </c>
      <c r="K20" s="27"/>
      <c r="L20" s="88">
        <f t="shared" si="3"/>
        <v>46</v>
      </c>
      <c r="M20" s="26">
        <f t="shared" si="17"/>
        <v>42353</v>
      </c>
      <c r="N20" s="27"/>
      <c r="O20" s="88">
        <f t="shared" si="4"/>
        <v>51</v>
      </c>
      <c r="P20" s="26">
        <f t="shared" si="18"/>
        <v>42384</v>
      </c>
      <c r="Q20" s="27"/>
      <c r="R20" s="88">
        <f t="shared" si="5"/>
        <v>3</v>
      </c>
      <c r="S20" s="26">
        <f t="shared" si="19"/>
        <v>42415</v>
      </c>
      <c r="T20" s="27"/>
      <c r="U20" s="88">
        <f t="shared" si="6"/>
        <v>8</v>
      </c>
      <c r="V20" s="26">
        <f t="shared" si="20"/>
        <v>42444</v>
      </c>
      <c r="W20" s="27"/>
      <c r="X20" s="88">
        <f t="shared" si="7"/>
        <v>12</v>
      </c>
      <c r="Y20" s="26">
        <f t="shared" si="21"/>
        <v>42475</v>
      </c>
      <c r="Z20" s="27"/>
      <c r="AA20" s="88">
        <f t="shared" si="8"/>
        <v>16</v>
      </c>
      <c r="AB20" s="26">
        <f t="shared" si="22"/>
        <v>42505</v>
      </c>
      <c r="AC20" s="27"/>
      <c r="AD20" s="88">
        <f t="shared" si="9"/>
        <v>20</v>
      </c>
      <c r="AE20" s="26">
        <f t="shared" si="23"/>
        <v>42536</v>
      </c>
      <c r="AF20" s="27"/>
      <c r="AG20" s="88">
        <f t="shared" si="10"/>
        <v>25</v>
      </c>
      <c r="AH20" s="26">
        <f t="shared" si="24"/>
        <v>42566</v>
      </c>
      <c r="AI20" s="27"/>
      <c r="AJ20" s="88">
        <f t="shared" si="11"/>
        <v>29</v>
      </c>
      <c r="AK20" s="26">
        <f t="shared" si="25"/>
        <v>42597</v>
      </c>
      <c r="AL20" s="27"/>
      <c r="AM20" s="88">
        <f t="shared" si="12"/>
        <v>34</v>
      </c>
    </row>
    <row r="21" spans="1:41" ht="12.75" customHeight="1">
      <c r="A21" s="26">
        <f t="shared" si="13"/>
        <v>42232</v>
      </c>
      <c r="B21" s="27"/>
      <c r="C21" s="88">
        <f t="shared" si="0"/>
        <v>33</v>
      </c>
      <c r="D21" s="26">
        <f t="shared" si="14"/>
        <v>42263</v>
      </c>
      <c r="E21" s="27"/>
      <c r="F21" s="88">
        <f t="shared" si="1"/>
        <v>38</v>
      </c>
      <c r="G21" s="26">
        <f t="shared" si="15"/>
        <v>42293</v>
      </c>
      <c r="H21" s="27"/>
      <c r="I21" s="88">
        <f t="shared" si="2"/>
        <v>42</v>
      </c>
      <c r="J21" s="26">
        <f t="shared" si="16"/>
        <v>42324</v>
      </c>
      <c r="K21" s="27"/>
      <c r="L21" s="88">
        <f t="shared" si="3"/>
        <v>47</v>
      </c>
      <c r="M21" s="26">
        <f t="shared" si="17"/>
        <v>42354</v>
      </c>
      <c r="N21" s="27"/>
      <c r="O21" s="88">
        <f t="shared" si="4"/>
        <v>51</v>
      </c>
      <c r="P21" s="26">
        <f t="shared" si="18"/>
        <v>42385</v>
      </c>
      <c r="Q21" s="27"/>
      <c r="R21" s="88">
        <f t="shared" si="5"/>
        <v>3</v>
      </c>
      <c r="S21" s="26">
        <f t="shared" si="19"/>
        <v>42416</v>
      </c>
      <c r="T21" s="27"/>
      <c r="U21" s="88">
        <f t="shared" si="6"/>
        <v>8</v>
      </c>
      <c r="V21" s="26">
        <f t="shared" si="20"/>
        <v>42445</v>
      </c>
      <c r="W21" s="27"/>
      <c r="X21" s="88">
        <f t="shared" si="7"/>
        <v>12</v>
      </c>
      <c r="Y21" s="26">
        <f t="shared" si="21"/>
        <v>42476</v>
      </c>
      <c r="Z21" s="27"/>
      <c r="AA21" s="88">
        <f t="shared" si="8"/>
        <v>16</v>
      </c>
      <c r="AB21" s="26">
        <f t="shared" si="22"/>
        <v>42506</v>
      </c>
      <c r="AC21" s="27"/>
      <c r="AD21" s="88">
        <f t="shared" si="9"/>
        <v>21</v>
      </c>
      <c r="AE21" s="26">
        <f t="shared" si="23"/>
        <v>42537</v>
      </c>
      <c r="AF21" s="27"/>
      <c r="AG21" s="88">
        <f t="shared" si="10"/>
        <v>25</v>
      </c>
      <c r="AH21" s="26">
        <f t="shared" si="24"/>
        <v>42567</v>
      </c>
      <c r="AI21" s="27"/>
      <c r="AJ21" s="88">
        <f t="shared" si="11"/>
        <v>29</v>
      </c>
      <c r="AK21" s="26">
        <f t="shared" si="25"/>
        <v>42598</v>
      </c>
      <c r="AL21" s="66"/>
      <c r="AM21" s="88">
        <f t="shared" si="12"/>
        <v>34</v>
      </c>
    </row>
    <row r="22" spans="1:41" ht="12.75" customHeight="1">
      <c r="A22" s="26">
        <f t="shared" si="13"/>
        <v>42233</v>
      </c>
      <c r="B22" s="27"/>
      <c r="C22" s="88">
        <f t="shared" si="0"/>
        <v>34</v>
      </c>
      <c r="D22" s="26">
        <f t="shared" si="14"/>
        <v>42264</v>
      </c>
      <c r="E22" s="27"/>
      <c r="F22" s="88">
        <f t="shared" si="1"/>
        <v>38</v>
      </c>
      <c r="G22" s="26">
        <f t="shared" si="15"/>
        <v>42294</v>
      </c>
      <c r="H22" s="27"/>
      <c r="I22" s="88">
        <f t="shared" si="2"/>
        <v>42</v>
      </c>
      <c r="J22" s="26">
        <f t="shared" si="16"/>
        <v>42325</v>
      </c>
      <c r="K22" s="27"/>
      <c r="L22" s="88">
        <f t="shared" si="3"/>
        <v>47</v>
      </c>
      <c r="M22" s="26">
        <f t="shared" si="17"/>
        <v>42355</v>
      </c>
      <c r="N22" s="27"/>
      <c r="O22" s="88">
        <f t="shared" si="4"/>
        <v>51</v>
      </c>
      <c r="P22" s="26">
        <f t="shared" si="18"/>
        <v>42386</v>
      </c>
      <c r="Q22" s="27"/>
      <c r="R22" s="88">
        <f t="shared" si="5"/>
        <v>3</v>
      </c>
      <c r="S22" s="26">
        <f t="shared" si="19"/>
        <v>42417</v>
      </c>
      <c r="T22" s="27"/>
      <c r="U22" s="88">
        <f t="shared" si="6"/>
        <v>8</v>
      </c>
      <c r="V22" s="26">
        <f t="shared" si="20"/>
        <v>42446</v>
      </c>
      <c r="W22" s="27"/>
      <c r="X22" s="88">
        <f t="shared" si="7"/>
        <v>12</v>
      </c>
      <c r="Y22" s="26">
        <f t="shared" si="21"/>
        <v>42477</v>
      </c>
      <c r="Z22" s="27"/>
      <c r="AA22" s="88">
        <f t="shared" si="8"/>
        <v>16</v>
      </c>
      <c r="AB22" s="26">
        <f t="shared" si="22"/>
        <v>42507</v>
      </c>
      <c r="AC22" s="27"/>
      <c r="AD22" s="88">
        <f t="shared" si="9"/>
        <v>21</v>
      </c>
      <c r="AE22" s="26">
        <f t="shared" si="23"/>
        <v>42538</v>
      </c>
      <c r="AF22" s="27"/>
      <c r="AG22" s="88">
        <f t="shared" si="10"/>
        <v>25</v>
      </c>
      <c r="AH22" s="26">
        <f t="shared" si="24"/>
        <v>42568</v>
      </c>
      <c r="AI22" s="27"/>
      <c r="AJ22" s="88">
        <f t="shared" si="11"/>
        <v>29</v>
      </c>
      <c r="AK22" s="26">
        <f t="shared" si="25"/>
        <v>42599</v>
      </c>
      <c r="AL22" s="66"/>
      <c r="AM22" s="88">
        <f t="shared" si="12"/>
        <v>34</v>
      </c>
    </row>
    <row r="23" spans="1:41" ht="12.75" customHeight="1">
      <c r="A23" s="26">
        <f t="shared" si="13"/>
        <v>42234</v>
      </c>
      <c r="B23" s="27"/>
      <c r="C23" s="88">
        <f t="shared" si="0"/>
        <v>34</v>
      </c>
      <c r="D23" s="26">
        <f t="shared" si="14"/>
        <v>42265</v>
      </c>
      <c r="E23" s="27"/>
      <c r="F23" s="88">
        <f t="shared" si="1"/>
        <v>38</v>
      </c>
      <c r="G23" s="26">
        <f t="shared" si="15"/>
        <v>42295</v>
      </c>
      <c r="H23" s="27"/>
      <c r="I23" s="88">
        <f t="shared" si="2"/>
        <v>42</v>
      </c>
      <c r="J23" s="26">
        <f t="shared" si="16"/>
        <v>42326</v>
      </c>
      <c r="K23" s="27"/>
      <c r="L23" s="88">
        <f t="shared" si="3"/>
        <v>47</v>
      </c>
      <c r="M23" s="26">
        <f t="shared" si="17"/>
        <v>42356</v>
      </c>
      <c r="N23" s="27"/>
      <c r="O23" s="88">
        <f t="shared" si="4"/>
        <v>51</v>
      </c>
      <c r="P23" s="26">
        <f t="shared" si="18"/>
        <v>42387</v>
      </c>
      <c r="Q23" s="27"/>
      <c r="R23" s="88">
        <f t="shared" si="5"/>
        <v>4</v>
      </c>
      <c r="S23" s="26">
        <f t="shared" si="19"/>
        <v>42418</v>
      </c>
      <c r="T23" s="27"/>
      <c r="U23" s="88">
        <f t="shared" si="6"/>
        <v>8</v>
      </c>
      <c r="V23" s="26">
        <f t="shared" si="20"/>
        <v>42447</v>
      </c>
      <c r="W23" s="27"/>
      <c r="X23" s="88">
        <f t="shared" si="7"/>
        <v>12</v>
      </c>
      <c r="Y23" s="26">
        <f t="shared" si="21"/>
        <v>42478</v>
      </c>
      <c r="Z23" s="27"/>
      <c r="AA23" s="88">
        <f t="shared" si="8"/>
        <v>17</v>
      </c>
      <c r="AB23" s="26">
        <f t="shared" si="22"/>
        <v>42508</v>
      </c>
      <c r="AC23" s="27"/>
      <c r="AD23" s="88">
        <f t="shared" si="9"/>
        <v>21</v>
      </c>
      <c r="AE23" s="26">
        <f t="shared" si="23"/>
        <v>42539</v>
      </c>
      <c r="AF23" s="27"/>
      <c r="AG23" s="88">
        <f t="shared" si="10"/>
        <v>25</v>
      </c>
      <c r="AH23" s="26">
        <f t="shared" si="24"/>
        <v>42569</v>
      </c>
      <c r="AI23" s="27"/>
      <c r="AJ23" s="88">
        <f t="shared" si="11"/>
        <v>30</v>
      </c>
      <c r="AK23" s="26">
        <f t="shared" si="25"/>
        <v>42600</v>
      </c>
      <c r="AL23" s="27"/>
      <c r="AM23" s="88">
        <f t="shared" si="12"/>
        <v>34</v>
      </c>
      <c r="AO23" s="39"/>
    </row>
    <row r="24" spans="1:41" ht="12.75" customHeight="1">
      <c r="A24" s="26">
        <f t="shared" si="13"/>
        <v>42235</v>
      </c>
      <c r="B24" s="27"/>
      <c r="C24" s="88">
        <f t="shared" si="0"/>
        <v>34</v>
      </c>
      <c r="D24" s="26">
        <f t="shared" si="14"/>
        <v>42266</v>
      </c>
      <c r="E24" s="27"/>
      <c r="F24" s="88">
        <f t="shared" si="1"/>
        <v>38</v>
      </c>
      <c r="G24" s="26">
        <f t="shared" si="15"/>
        <v>42296</v>
      </c>
      <c r="H24" s="27"/>
      <c r="I24" s="88">
        <f t="shared" si="2"/>
        <v>43</v>
      </c>
      <c r="J24" s="26">
        <f t="shared" si="16"/>
        <v>42327</v>
      </c>
      <c r="K24" s="27"/>
      <c r="L24" s="88">
        <f t="shared" si="3"/>
        <v>47</v>
      </c>
      <c r="M24" s="26">
        <f t="shared" si="17"/>
        <v>42357</v>
      </c>
      <c r="N24" s="27"/>
      <c r="O24" s="88">
        <f t="shared" si="4"/>
        <v>51</v>
      </c>
      <c r="P24" s="26">
        <f t="shared" si="18"/>
        <v>42388</v>
      </c>
      <c r="Q24" s="27"/>
      <c r="R24" s="88">
        <f t="shared" si="5"/>
        <v>4</v>
      </c>
      <c r="S24" s="26">
        <f t="shared" si="19"/>
        <v>42419</v>
      </c>
      <c r="T24" s="27"/>
      <c r="U24" s="88">
        <f t="shared" si="6"/>
        <v>8</v>
      </c>
      <c r="V24" s="26">
        <f t="shared" si="20"/>
        <v>42448</v>
      </c>
      <c r="W24" s="27"/>
      <c r="X24" s="88">
        <f t="shared" si="7"/>
        <v>12</v>
      </c>
      <c r="Y24" s="26">
        <f t="shared" si="21"/>
        <v>42479</v>
      </c>
      <c r="Z24" s="27"/>
      <c r="AA24" s="88">
        <f t="shared" si="8"/>
        <v>17</v>
      </c>
      <c r="AB24" s="26">
        <f t="shared" si="22"/>
        <v>42509</v>
      </c>
      <c r="AC24" s="27"/>
      <c r="AD24" s="88">
        <f t="shared" si="9"/>
        <v>21</v>
      </c>
      <c r="AE24" s="26">
        <f t="shared" si="23"/>
        <v>42540</v>
      </c>
      <c r="AF24" s="27"/>
      <c r="AG24" s="88">
        <f t="shared" si="10"/>
        <v>25</v>
      </c>
      <c r="AH24" s="26">
        <f t="shared" si="24"/>
        <v>42570</v>
      </c>
      <c r="AI24" s="27"/>
      <c r="AJ24" s="88">
        <f t="shared" si="11"/>
        <v>30</v>
      </c>
      <c r="AK24" s="26">
        <f t="shared" si="25"/>
        <v>42601</v>
      </c>
      <c r="AL24" s="27"/>
      <c r="AM24" s="88">
        <f t="shared" si="12"/>
        <v>34</v>
      </c>
    </row>
    <row r="25" spans="1:41" ht="12.75" customHeight="1">
      <c r="A25" s="26">
        <f t="shared" si="13"/>
        <v>42236</v>
      </c>
      <c r="B25" s="27"/>
      <c r="C25" s="88">
        <f t="shared" si="0"/>
        <v>34</v>
      </c>
      <c r="D25" s="26">
        <f t="shared" si="14"/>
        <v>42267</v>
      </c>
      <c r="E25" s="27"/>
      <c r="F25" s="88">
        <f t="shared" si="1"/>
        <v>38</v>
      </c>
      <c r="G25" s="26">
        <f t="shared" si="15"/>
        <v>42297</v>
      </c>
      <c r="H25" s="27"/>
      <c r="I25" s="88">
        <f t="shared" si="2"/>
        <v>43</v>
      </c>
      <c r="J25" s="26">
        <f t="shared" si="16"/>
        <v>42328</v>
      </c>
      <c r="K25" s="27"/>
      <c r="L25" s="88">
        <f t="shared" si="3"/>
        <v>47</v>
      </c>
      <c r="M25" s="26">
        <f t="shared" si="17"/>
        <v>42358</v>
      </c>
      <c r="N25" s="27"/>
      <c r="O25" s="88">
        <f t="shared" si="4"/>
        <v>51</v>
      </c>
      <c r="P25" s="26">
        <f t="shared" si="18"/>
        <v>42389</v>
      </c>
      <c r="Q25" s="27"/>
      <c r="R25" s="88">
        <f t="shared" si="5"/>
        <v>4</v>
      </c>
      <c r="S25" s="26">
        <f t="shared" si="19"/>
        <v>42420</v>
      </c>
      <c r="T25" s="27"/>
      <c r="U25" s="88">
        <f t="shared" si="6"/>
        <v>8</v>
      </c>
      <c r="V25" s="26">
        <f t="shared" si="20"/>
        <v>42449</v>
      </c>
      <c r="W25" s="27"/>
      <c r="X25" s="88">
        <f t="shared" si="7"/>
        <v>12</v>
      </c>
      <c r="Y25" s="26">
        <f t="shared" si="21"/>
        <v>42480</v>
      </c>
      <c r="Z25" s="27"/>
      <c r="AA25" s="88">
        <f t="shared" si="8"/>
        <v>17</v>
      </c>
      <c r="AB25" s="26">
        <f t="shared" si="22"/>
        <v>42510</v>
      </c>
      <c r="AC25" s="27"/>
      <c r="AD25" s="88">
        <f t="shared" si="9"/>
        <v>21</v>
      </c>
      <c r="AE25" s="26">
        <f t="shared" si="23"/>
        <v>42541</v>
      </c>
      <c r="AF25" s="27"/>
      <c r="AG25" s="88">
        <f t="shared" si="10"/>
        <v>26</v>
      </c>
      <c r="AH25" s="26">
        <f t="shared" si="24"/>
        <v>42571</v>
      </c>
      <c r="AI25" s="27"/>
      <c r="AJ25" s="88">
        <f t="shared" si="11"/>
        <v>30</v>
      </c>
      <c r="AK25" s="26">
        <f t="shared" si="25"/>
        <v>42602</v>
      </c>
      <c r="AL25" s="27"/>
      <c r="AM25" s="88">
        <f t="shared" si="12"/>
        <v>34</v>
      </c>
    </row>
    <row r="26" spans="1:41" ht="12.75" customHeight="1">
      <c r="A26" s="26">
        <f t="shared" si="13"/>
        <v>42237</v>
      </c>
      <c r="B26" s="27"/>
      <c r="C26" s="88">
        <f t="shared" si="0"/>
        <v>34</v>
      </c>
      <c r="D26" s="26">
        <f t="shared" si="14"/>
        <v>42268</v>
      </c>
      <c r="E26" s="27"/>
      <c r="F26" s="88">
        <f t="shared" si="1"/>
        <v>39</v>
      </c>
      <c r="G26" s="26">
        <f t="shared" si="15"/>
        <v>42298</v>
      </c>
      <c r="H26" s="27"/>
      <c r="I26" s="88">
        <f t="shared" si="2"/>
        <v>43</v>
      </c>
      <c r="J26" s="26">
        <f t="shared" si="16"/>
        <v>42329</v>
      </c>
      <c r="K26" s="27"/>
      <c r="L26" s="88">
        <f t="shared" si="3"/>
        <v>47</v>
      </c>
      <c r="M26" s="26">
        <f t="shared" si="17"/>
        <v>42359</v>
      </c>
      <c r="N26" s="27"/>
      <c r="O26" s="88">
        <f t="shared" si="4"/>
        <v>52</v>
      </c>
      <c r="P26" s="26">
        <f t="shared" si="18"/>
        <v>42390</v>
      </c>
      <c r="Q26" s="27"/>
      <c r="R26" s="88">
        <f t="shared" si="5"/>
        <v>4</v>
      </c>
      <c r="S26" s="26">
        <f t="shared" si="19"/>
        <v>42421</v>
      </c>
      <c r="T26" s="27"/>
      <c r="U26" s="88">
        <f t="shared" si="6"/>
        <v>8</v>
      </c>
      <c r="V26" s="26">
        <f t="shared" si="20"/>
        <v>42450</v>
      </c>
      <c r="W26" s="27"/>
      <c r="X26" s="88">
        <f t="shared" si="7"/>
        <v>13</v>
      </c>
      <c r="Y26" s="26">
        <f t="shared" si="21"/>
        <v>42481</v>
      </c>
      <c r="Z26" s="27"/>
      <c r="AA26" s="88">
        <f t="shared" si="8"/>
        <v>17</v>
      </c>
      <c r="AB26" s="26">
        <f t="shared" si="22"/>
        <v>42511</v>
      </c>
      <c r="AC26" s="27"/>
      <c r="AD26" s="88">
        <f t="shared" si="9"/>
        <v>21</v>
      </c>
      <c r="AE26" s="26">
        <f t="shared" si="23"/>
        <v>42542</v>
      </c>
      <c r="AF26" s="27"/>
      <c r="AG26" s="88">
        <f t="shared" si="10"/>
        <v>26</v>
      </c>
      <c r="AH26" s="26">
        <f t="shared" si="24"/>
        <v>42572</v>
      </c>
      <c r="AI26" s="27"/>
      <c r="AJ26" s="88">
        <f t="shared" si="11"/>
        <v>30</v>
      </c>
      <c r="AK26" s="26">
        <f t="shared" si="25"/>
        <v>42603</v>
      </c>
      <c r="AL26" s="27"/>
      <c r="AM26" s="88">
        <f t="shared" si="12"/>
        <v>34</v>
      </c>
    </row>
    <row r="27" spans="1:41" ht="12.75" customHeight="1">
      <c r="A27" s="26">
        <f t="shared" si="13"/>
        <v>42238</v>
      </c>
      <c r="B27" s="27"/>
      <c r="C27" s="88">
        <f t="shared" si="0"/>
        <v>34</v>
      </c>
      <c r="D27" s="26">
        <f t="shared" si="14"/>
        <v>42269</v>
      </c>
      <c r="E27" s="27"/>
      <c r="F27" s="88">
        <f t="shared" si="1"/>
        <v>39</v>
      </c>
      <c r="G27" s="26">
        <f t="shared" si="15"/>
        <v>42299</v>
      </c>
      <c r="H27" s="27"/>
      <c r="I27" s="88">
        <f t="shared" si="2"/>
        <v>43</v>
      </c>
      <c r="J27" s="26">
        <f t="shared" si="16"/>
        <v>42330</v>
      </c>
      <c r="K27" s="27"/>
      <c r="L27" s="88">
        <f t="shared" si="3"/>
        <v>47</v>
      </c>
      <c r="M27" s="26">
        <f t="shared" si="17"/>
        <v>42360</v>
      </c>
      <c r="N27" s="27"/>
      <c r="O27" s="88">
        <f t="shared" si="4"/>
        <v>52</v>
      </c>
      <c r="P27" s="26">
        <f t="shared" si="18"/>
        <v>42391</v>
      </c>
      <c r="Q27" s="27"/>
      <c r="R27" s="88">
        <f t="shared" si="5"/>
        <v>4</v>
      </c>
      <c r="S27" s="26">
        <f t="shared" si="19"/>
        <v>42422</v>
      </c>
      <c r="T27" s="27"/>
      <c r="U27" s="88">
        <f t="shared" si="6"/>
        <v>9</v>
      </c>
      <c r="V27" s="26">
        <f t="shared" si="20"/>
        <v>42451</v>
      </c>
      <c r="W27" s="27"/>
      <c r="X27" s="88">
        <f t="shared" si="7"/>
        <v>13</v>
      </c>
      <c r="Y27" s="26">
        <f t="shared" si="21"/>
        <v>42482</v>
      </c>
      <c r="Z27" s="27"/>
      <c r="AA27" s="88">
        <f t="shared" si="8"/>
        <v>17</v>
      </c>
      <c r="AB27" s="26">
        <f t="shared" si="22"/>
        <v>42512</v>
      </c>
      <c r="AC27" s="27"/>
      <c r="AD27" s="88">
        <f t="shared" si="9"/>
        <v>21</v>
      </c>
      <c r="AE27" s="26">
        <f t="shared" si="23"/>
        <v>42543</v>
      </c>
      <c r="AF27" s="27"/>
      <c r="AG27" s="88">
        <f t="shared" si="10"/>
        <v>26</v>
      </c>
      <c r="AH27" s="26">
        <f t="shared" si="24"/>
        <v>42573</v>
      </c>
      <c r="AI27" s="27"/>
      <c r="AJ27" s="88">
        <f t="shared" si="11"/>
        <v>30</v>
      </c>
      <c r="AK27" s="26">
        <f t="shared" si="25"/>
        <v>42604</v>
      </c>
      <c r="AL27" s="27"/>
      <c r="AM27" s="88">
        <f t="shared" si="12"/>
        <v>35</v>
      </c>
    </row>
    <row r="28" spans="1:41" ht="12.75" customHeight="1">
      <c r="A28" s="26">
        <f t="shared" si="13"/>
        <v>42239</v>
      </c>
      <c r="B28" s="27"/>
      <c r="C28" s="88">
        <f t="shared" si="0"/>
        <v>34</v>
      </c>
      <c r="D28" s="26">
        <f t="shared" si="14"/>
        <v>42270</v>
      </c>
      <c r="E28" s="27"/>
      <c r="F28" s="88">
        <f t="shared" si="1"/>
        <v>39</v>
      </c>
      <c r="G28" s="26">
        <f t="shared" si="15"/>
        <v>42300</v>
      </c>
      <c r="H28" s="27"/>
      <c r="I28" s="88">
        <f t="shared" si="2"/>
        <v>43</v>
      </c>
      <c r="J28" s="26">
        <f t="shared" si="16"/>
        <v>42331</v>
      </c>
      <c r="K28" s="27"/>
      <c r="L28" s="88">
        <f t="shared" si="3"/>
        <v>48</v>
      </c>
      <c r="M28" s="26">
        <f t="shared" si="17"/>
        <v>42361</v>
      </c>
      <c r="N28" s="27"/>
      <c r="O28" s="88">
        <f t="shared" si="4"/>
        <v>52</v>
      </c>
      <c r="P28" s="26">
        <f t="shared" si="18"/>
        <v>42392</v>
      </c>
      <c r="Q28" s="27"/>
      <c r="R28" s="88">
        <f t="shared" si="5"/>
        <v>4</v>
      </c>
      <c r="S28" s="26">
        <f t="shared" si="19"/>
        <v>42423</v>
      </c>
      <c r="T28" s="27"/>
      <c r="U28" s="88">
        <f t="shared" si="6"/>
        <v>9</v>
      </c>
      <c r="V28" s="26">
        <f t="shared" si="20"/>
        <v>42452</v>
      </c>
      <c r="W28" s="27"/>
      <c r="X28" s="88">
        <f t="shared" si="7"/>
        <v>13</v>
      </c>
      <c r="Y28" s="26">
        <f t="shared" si="21"/>
        <v>42483</v>
      </c>
      <c r="Z28" s="27"/>
      <c r="AA28" s="88">
        <f t="shared" si="8"/>
        <v>17</v>
      </c>
      <c r="AB28" s="26">
        <f t="shared" si="22"/>
        <v>42513</v>
      </c>
      <c r="AC28" s="27"/>
      <c r="AD28" s="88">
        <f t="shared" si="9"/>
        <v>22</v>
      </c>
      <c r="AE28" s="26">
        <f t="shared" si="23"/>
        <v>42544</v>
      </c>
      <c r="AF28" s="27"/>
      <c r="AG28" s="88">
        <f t="shared" si="10"/>
        <v>26</v>
      </c>
      <c r="AH28" s="26">
        <f t="shared" si="24"/>
        <v>42574</v>
      </c>
      <c r="AI28" s="27"/>
      <c r="AJ28" s="88">
        <f t="shared" si="11"/>
        <v>30</v>
      </c>
      <c r="AK28" s="26">
        <f t="shared" si="25"/>
        <v>42605</v>
      </c>
      <c r="AL28" s="27"/>
      <c r="AM28" s="88">
        <f t="shared" si="12"/>
        <v>35</v>
      </c>
    </row>
    <row r="29" spans="1:41" ht="12.75" customHeight="1">
      <c r="A29" s="26">
        <f t="shared" si="13"/>
        <v>42240</v>
      </c>
      <c r="B29" s="27"/>
      <c r="C29" s="88">
        <f t="shared" si="0"/>
        <v>35</v>
      </c>
      <c r="D29" s="26">
        <f t="shared" si="14"/>
        <v>42271</v>
      </c>
      <c r="E29" s="27"/>
      <c r="F29" s="88">
        <f t="shared" si="1"/>
        <v>39</v>
      </c>
      <c r="G29" s="26">
        <f t="shared" si="15"/>
        <v>42301</v>
      </c>
      <c r="H29" s="27"/>
      <c r="I29" s="88">
        <f t="shared" si="2"/>
        <v>43</v>
      </c>
      <c r="J29" s="26">
        <f t="shared" si="16"/>
        <v>42332</v>
      </c>
      <c r="K29" s="27"/>
      <c r="L29" s="88">
        <f t="shared" si="3"/>
        <v>48</v>
      </c>
      <c r="M29" s="26">
        <f t="shared" si="17"/>
        <v>42362</v>
      </c>
      <c r="N29" s="27"/>
      <c r="O29" s="88">
        <f t="shared" si="4"/>
        <v>52</v>
      </c>
      <c r="P29" s="26">
        <f t="shared" si="18"/>
        <v>42393</v>
      </c>
      <c r="Q29" s="27"/>
      <c r="R29" s="88">
        <f t="shared" si="5"/>
        <v>4</v>
      </c>
      <c r="S29" s="26">
        <f t="shared" si="19"/>
        <v>42424</v>
      </c>
      <c r="T29" s="27"/>
      <c r="U29" s="88">
        <f t="shared" si="6"/>
        <v>9</v>
      </c>
      <c r="V29" s="26">
        <f t="shared" si="20"/>
        <v>42453</v>
      </c>
      <c r="W29" s="27"/>
      <c r="X29" s="88">
        <f t="shared" si="7"/>
        <v>13</v>
      </c>
      <c r="Y29" s="26">
        <f t="shared" si="21"/>
        <v>42484</v>
      </c>
      <c r="Z29" s="27"/>
      <c r="AA29" s="88">
        <f t="shared" si="8"/>
        <v>17</v>
      </c>
      <c r="AB29" s="26">
        <f t="shared" si="22"/>
        <v>42514</v>
      </c>
      <c r="AC29" s="27"/>
      <c r="AD29" s="88">
        <f t="shared" si="9"/>
        <v>22</v>
      </c>
      <c r="AE29" s="26">
        <f t="shared" si="23"/>
        <v>42545</v>
      </c>
      <c r="AF29" s="27"/>
      <c r="AG29" s="88">
        <f t="shared" si="10"/>
        <v>26</v>
      </c>
      <c r="AH29" s="26">
        <f t="shared" si="24"/>
        <v>42575</v>
      </c>
      <c r="AI29" s="27"/>
      <c r="AJ29" s="88">
        <f t="shared" si="11"/>
        <v>30</v>
      </c>
      <c r="AK29" s="26">
        <f t="shared" si="25"/>
        <v>42606</v>
      </c>
      <c r="AL29" s="27"/>
      <c r="AM29" s="88">
        <f t="shared" si="12"/>
        <v>35</v>
      </c>
    </row>
    <row r="30" spans="1:41" ht="12.75" customHeight="1">
      <c r="A30" s="26">
        <f t="shared" si="13"/>
        <v>42241</v>
      </c>
      <c r="B30" s="27"/>
      <c r="C30" s="88">
        <f t="shared" si="0"/>
        <v>35</v>
      </c>
      <c r="D30" s="26">
        <f t="shared" si="14"/>
        <v>42272</v>
      </c>
      <c r="E30" s="27"/>
      <c r="F30" s="88">
        <f t="shared" si="1"/>
        <v>39</v>
      </c>
      <c r="G30" s="26">
        <f t="shared" si="15"/>
        <v>42302</v>
      </c>
      <c r="H30" s="27"/>
      <c r="I30" s="88">
        <f t="shared" si="2"/>
        <v>43</v>
      </c>
      <c r="J30" s="26">
        <f t="shared" si="16"/>
        <v>42333</v>
      </c>
      <c r="K30" s="27"/>
      <c r="L30" s="88">
        <f t="shared" si="3"/>
        <v>48</v>
      </c>
      <c r="M30" s="26">
        <f t="shared" si="17"/>
        <v>42363</v>
      </c>
      <c r="N30" s="27"/>
      <c r="O30" s="88">
        <f t="shared" si="4"/>
        <v>52</v>
      </c>
      <c r="P30" s="26">
        <f t="shared" si="18"/>
        <v>42394</v>
      </c>
      <c r="Q30" s="27"/>
      <c r="R30" s="88">
        <f t="shared" si="5"/>
        <v>5</v>
      </c>
      <c r="S30" s="26">
        <f t="shared" si="19"/>
        <v>42425</v>
      </c>
      <c r="T30" s="27"/>
      <c r="U30" s="88">
        <f t="shared" si="6"/>
        <v>9</v>
      </c>
      <c r="V30" s="26">
        <f t="shared" si="20"/>
        <v>42454</v>
      </c>
      <c r="W30" s="27"/>
      <c r="X30" s="88">
        <f t="shared" si="7"/>
        <v>13</v>
      </c>
      <c r="Y30" s="26">
        <f t="shared" si="21"/>
        <v>42485</v>
      </c>
      <c r="Z30" s="27"/>
      <c r="AA30" s="88">
        <f t="shared" si="8"/>
        <v>18</v>
      </c>
      <c r="AB30" s="26">
        <f t="shared" si="22"/>
        <v>42515</v>
      </c>
      <c r="AC30" s="27"/>
      <c r="AD30" s="88">
        <f t="shared" si="9"/>
        <v>22</v>
      </c>
      <c r="AE30" s="26">
        <f t="shared" si="23"/>
        <v>42546</v>
      </c>
      <c r="AF30" s="27"/>
      <c r="AG30" s="88">
        <f t="shared" si="10"/>
        <v>26</v>
      </c>
      <c r="AH30" s="26">
        <f t="shared" si="24"/>
        <v>42576</v>
      </c>
      <c r="AI30" s="27"/>
      <c r="AJ30" s="88">
        <f t="shared" si="11"/>
        <v>31</v>
      </c>
      <c r="AK30" s="26">
        <f t="shared" si="25"/>
        <v>42607</v>
      </c>
      <c r="AL30" s="27"/>
      <c r="AM30" s="88">
        <f t="shared" si="12"/>
        <v>35</v>
      </c>
    </row>
    <row r="31" spans="1:41" ht="12.75" customHeight="1">
      <c r="A31" s="26">
        <f t="shared" si="13"/>
        <v>42242</v>
      </c>
      <c r="B31" s="66"/>
      <c r="C31" s="88">
        <f t="shared" si="0"/>
        <v>35</v>
      </c>
      <c r="D31" s="26">
        <f t="shared" si="14"/>
        <v>42273</v>
      </c>
      <c r="E31" s="27"/>
      <c r="F31" s="88">
        <f t="shared" si="1"/>
        <v>39</v>
      </c>
      <c r="G31" s="26">
        <f t="shared" si="15"/>
        <v>42303</v>
      </c>
      <c r="H31" s="27"/>
      <c r="I31" s="88">
        <f t="shared" si="2"/>
        <v>44</v>
      </c>
      <c r="J31" s="26">
        <f t="shared" si="16"/>
        <v>42334</v>
      </c>
      <c r="K31" s="27"/>
      <c r="L31" s="88">
        <f t="shared" si="3"/>
        <v>48</v>
      </c>
      <c r="M31" s="26">
        <f t="shared" si="17"/>
        <v>42364</v>
      </c>
      <c r="N31" s="27"/>
      <c r="O31" s="88">
        <f t="shared" si="4"/>
        <v>52</v>
      </c>
      <c r="P31" s="26">
        <f t="shared" si="18"/>
        <v>42395</v>
      </c>
      <c r="Q31" s="27"/>
      <c r="R31" s="88">
        <f t="shared" si="5"/>
        <v>5</v>
      </c>
      <c r="S31" s="26">
        <f t="shared" si="19"/>
        <v>42426</v>
      </c>
      <c r="T31" s="27"/>
      <c r="U31" s="88">
        <f t="shared" si="6"/>
        <v>9</v>
      </c>
      <c r="V31" s="26">
        <f t="shared" si="20"/>
        <v>42455</v>
      </c>
      <c r="W31" s="27"/>
      <c r="X31" s="88">
        <f t="shared" si="7"/>
        <v>13</v>
      </c>
      <c r="Y31" s="26">
        <f t="shared" si="21"/>
        <v>42486</v>
      </c>
      <c r="Z31" s="27"/>
      <c r="AA31" s="88">
        <f t="shared" si="8"/>
        <v>18</v>
      </c>
      <c r="AB31" s="26">
        <f t="shared" si="22"/>
        <v>42516</v>
      </c>
      <c r="AC31" s="27"/>
      <c r="AD31" s="88">
        <f t="shared" si="9"/>
        <v>22</v>
      </c>
      <c r="AE31" s="26">
        <f t="shared" si="23"/>
        <v>42547</v>
      </c>
      <c r="AF31" s="27"/>
      <c r="AG31" s="88">
        <f t="shared" si="10"/>
        <v>26</v>
      </c>
      <c r="AH31" s="26">
        <f t="shared" si="24"/>
        <v>42577</v>
      </c>
      <c r="AI31" s="27"/>
      <c r="AJ31" s="88">
        <f t="shared" si="11"/>
        <v>31</v>
      </c>
      <c r="AK31" s="26">
        <f t="shared" si="25"/>
        <v>42608</v>
      </c>
      <c r="AL31" s="27"/>
      <c r="AM31" s="88">
        <f t="shared" si="12"/>
        <v>35</v>
      </c>
    </row>
    <row r="32" spans="1:41" ht="12.75" customHeight="1">
      <c r="A32" s="26">
        <f t="shared" si="13"/>
        <v>42243</v>
      </c>
      <c r="B32" s="66"/>
      <c r="C32" s="88">
        <f t="shared" si="0"/>
        <v>35</v>
      </c>
      <c r="D32" s="26">
        <f t="shared" si="14"/>
        <v>42274</v>
      </c>
      <c r="E32" s="27"/>
      <c r="F32" s="88">
        <f t="shared" si="1"/>
        <v>39</v>
      </c>
      <c r="G32" s="26">
        <f t="shared" si="15"/>
        <v>42304</v>
      </c>
      <c r="H32" s="27"/>
      <c r="I32" s="88">
        <f t="shared" si="2"/>
        <v>44</v>
      </c>
      <c r="J32" s="26">
        <f t="shared" si="16"/>
        <v>42335</v>
      </c>
      <c r="K32" s="27"/>
      <c r="L32" s="88">
        <f t="shared" si="3"/>
        <v>48</v>
      </c>
      <c r="M32" s="26">
        <f t="shared" si="17"/>
        <v>42365</v>
      </c>
      <c r="N32" s="27"/>
      <c r="O32" s="88">
        <f t="shared" si="4"/>
        <v>52</v>
      </c>
      <c r="P32" s="26">
        <f t="shared" si="18"/>
        <v>42396</v>
      </c>
      <c r="Q32" s="27"/>
      <c r="R32" s="88">
        <f t="shared" si="5"/>
        <v>5</v>
      </c>
      <c r="S32" s="26">
        <f t="shared" si="19"/>
        <v>42427</v>
      </c>
      <c r="T32" s="27"/>
      <c r="U32" s="88">
        <f t="shared" si="6"/>
        <v>9</v>
      </c>
      <c r="V32" s="26">
        <f t="shared" si="20"/>
        <v>42456</v>
      </c>
      <c r="W32" s="27"/>
      <c r="X32" s="88">
        <f t="shared" si="7"/>
        <v>13</v>
      </c>
      <c r="Y32" s="26">
        <f t="shared" si="21"/>
        <v>42487</v>
      </c>
      <c r="Z32" s="27"/>
      <c r="AA32" s="88">
        <f t="shared" si="8"/>
        <v>18</v>
      </c>
      <c r="AB32" s="26">
        <f t="shared" si="22"/>
        <v>42517</v>
      </c>
      <c r="AC32" s="27"/>
      <c r="AD32" s="88">
        <f t="shared" si="9"/>
        <v>22</v>
      </c>
      <c r="AE32" s="26">
        <f t="shared" si="23"/>
        <v>42548</v>
      </c>
      <c r="AF32" s="27"/>
      <c r="AG32" s="88">
        <f t="shared" si="10"/>
        <v>27</v>
      </c>
      <c r="AH32" s="26">
        <f t="shared" si="24"/>
        <v>42578</v>
      </c>
      <c r="AI32" s="27"/>
      <c r="AJ32" s="88">
        <f t="shared" si="11"/>
        <v>31</v>
      </c>
      <c r="AK32" s="26">
        <f t="shared" si="25"/>
        <v>42609</v>
      </c>
      <c r="AL32" s="27"/>
      <c r="AM32" s="88">
        <f t="shared" si="12"/>
        <v>35</v>
      </c>
    </row>
    <row r="33" spans="1:42" ht="12.75" customHeight="1">
      <c r="A33" s="26">
        <f t="shared" si="13"/>
        <v>42244</v>
      </c>
      <c r="B33" s="27"/>
      <c r="C33" s="88">
        <f t="shared" si="0"/>
        <v>35</v>
      </c>
      <c r="D33" s="26">
        <f t="shared" si="14"/>
        <v>42275</v>
      </c>
      <c r="E33" s="27"/>
      <c r="F33" s="88">
        <f t="shared" si="1"/>
        <v>40</v>
      </c>
      <c r="G33" s="26">
        <f t="shared" si="15"/>
        <v>42305</v>
      </c>
      <c r="H33" s="27"/>
      <c r="I33" s="88">
        <f t="shared" si="2"/>
        <v>44</v>
      </c>
      <c r="J33" s="26">
        <f t="shared" si="16"/>
        <v>42336</v>
      </c>
      <c r="K33" s="27"/>
      <c r="L33" s="88">
        <f t="shared" si="3"/>
        <v>48</v>
      </c>
      <c r="M33" s="26">
        <f t="shared" si="17"/>
        <v>42366</v>
      </c>
      <c r="N33" s="27"/>
      <c r="O33" s="88">
        <f t="shared" si="4"/>
        <v>53</v>
      </c>
      <c r="P33" s="26">
        <f t="shared" si="18"/>
        <v>42397</v>
      </c>
      <c r="Q33" s="27"/>
      <c r="R33" s="88">
        <f t="shared" si="5"/>
        <v>5</v>
      </c>
      <c r="S33" s="26">
        <f t="shared" si="19"/>
        <v>42428</v>
      </c>
      <c r="T33" s="27"/>
      <c r="U33" s="88">
        <f t="shared" si="6"/>
        <v>9</v>
      </c>
      <c r="V33" s="26">
        <f t="shared" si="20"/>
        <v>42457</v>
      </c>
      <c r="W33" s="27"/>
      <c r="X33" s="88">
        <f t="shared" si="7"/>
        <v>14</v>
      </c>
      <c r="Y33" s="26">
        <f t="shared" si="21"/>
        <v>42488</v>
      </c>
      <c r="Z33" s="27"/>
      <c r="AA33" s="88">
        <f t="shared" si="8"/>
        <v>18</v>
      </c>
      <c r="AB33" s="26">
        <f t="shared" si="22"/>
        <v>42518</v>
      </c>
      <c r="AC33" s="27"/>
      <c r="AD33" s="88">
        <f t="shared" si="9"/>
        <v>22</v>
      </c>
      <c r="AE33" s="26">
        <f t="shared" si="23"/>
        <v>42549</v>
      </c>
      <c r="AF33" s="27"/>
      <c r="AG33" s="88">
        <f t="shared" si="10"/>
        <v>27</v>
      </c>
      <c r="AH33" s="26">
        <f t="shared" si="24"/>
        <v>42579</v>
      </c>
      <c r="AI33" s="27"/>
      <c r="AJ33" s="88">
        <f t="shared" si="11"/>
        <v>31</v>
      </c>
      <c r="AK33" s="26">
        <f t="shared" si="25"/>
        <v>42610</v>
      </c>
      <c r="AL33" s="27"/>
      <c r="AM33" s="88">
        <f t="shared" si="12"/>
        <v>35</v>
      </c>
    </row>
    <row r="34" spans="1:42" ht="12.75" customHeight="1">
      <c r="A34" s="26">
        <f t="shared" si="13"/>
        <v>42245</v>
      </c>
      <c r="B34" s="27"/>
      <c r="C34" s="88">
        <f t="shared" si="0"/>
        <v>35</v>
      </c>
      <c r="D34" s="26">
        <f t="shared" si="14"/>
        <v>42276</v>
      </c>
      <c r="E34" s="27"/>
      <c r="F34" s="88">
        <f t="shared" si="1"/>
        <v>40</v>
      </c>
      <c r="G34" s="26">
        <f t="shared" si="15"/>
        <v>42306</v>
      </c>
      <c r="H34" s="27"/>
      <c r="I34" s="88">
        <f t="shared" si="2"/>
        <v>44</v>
      </c>
      <c r="J34" s="26">
        <f t="shared" si="16"/>
        <v>42337</v>
      </c>
      <c r="K34" s="27"/>
      <c r="L34" s="88">
        <f t="shared" si="3"/>
        <v>48</v>
      </c>
      <c r="M34" s="26">
        <f t="shared" si="17"/>
        <v>42367</v>
      </c>
      <c r="N34" s="27"/>
      <c r="O34" s="88">
        <f t="shared" si="4"/>
        <v>53</v>
      </c>
      <c r="P34" s="26">
        <f t="shared" si="18"/>
        <v>42398</v>
      </c>
      <c r="Q34" s="27"/>
      <c r="R34" s="88">
        <f t="shared" si="5"/>
        <v>5</v>
      </c>
      <c r="S34" s="28">
        <f>IF(MONTH(S33+1)=MONTH(S33),S33+1,"")</f>
        <v>42429</v>
      </c>
      <c r="T34" s="29"/>
      <c r="U34" s="88">
        <f>INT((S34-SUM(MOD(DATE(YEAR(S34-MOD(S34-2,7)+3),1,2),{1E+99;7})*{1;-1})+5)/7)</f>
        <v>9</v>
      </c>
      <c r="V34" s="26">
        <f t="shared" si="20"/>
        <v>42458</v>
      </c>
      <c r="W34" s="27"/>
      <c r="X34" s="88">
        <f t="shared" si="7"/>
        <v>14</v>
      </c>
      <c r="Y34" s="26">
        <f t="shared" si="21"/>
        <v>42489</v>
      </c>
      <c r="Z34" s="27"/>
      <c r="AA34" s="88">
        <f t="shared" si="8"/>
        <v>18</v>
      </c>
      <c r="AB34" s="26">
        <f t="shared" si="22"/>
        <v>42519</v>
      </c>
      <c r="AC34" s="27"/>
      <c r="AD34" s="88">
        <f t="shared" si="9"/>
        <v>22</v>
      </c>
      <c r="AE34" s="26">
        <f t="shared" si="23"/>
        <v>42550</v>
      </c>
      <c r="AF34" s="27"/>
      <c r="AG34" s="88">
        <f t="shared" si="10"/>
        <v>27</v>
      </c>
      <c r="AH34" s="26">
        <f t="shared" si="24"/>
        <v>42580</v>
      </c>
      <c r="AI34" s="27"/>
      <c r="AJ34" s="88">
        <f t="shared" si="11"/>
        <v>31</v>
      </c>
      <c r="AK34" s="26">
        <f t="shared" si="25"/>
        <v>42611</v>
      </c>
      <c r="AL34" s="27"/>
      <c r="AM34" s="88">
        <f t="shared" si="12"/>
        <v>36</v>
      </c>
    </row>
    <row r="35" spans="1:42" ht="12.75" customHeight="1">
      <c r="A35" s="26">
        <f t="shared" si="13"/>
        <v>42246</v>
      </c>
      <c r="B35" s="27"/>
      <c r="C35" s="88">
        <f t="shared" si="0"/>
        <v>35</v>
      </c>
      <c r="D35" s="28">
        <f t="shared" si="14"/>
        <v>42277</v>
      </c>
      <c r="E35" s="29"/>
      <c r="F35" s="88">
        <f t="shared" si="1"/>
        <v>40</v>
      </c>
      <c r="G35" s="26">
        <f t="shared" si="15"/>
        <v>42307</v>
      </c>
      <c r="H35" s="27"/>
      <c r="I35" s="88">
        <f t="shared" si="2"/>
        <v>44</v>
      </c>
      <c r="J35" s="28">
        <f t="shared" si="16"/>
        <v>42338</v>
      </c>
      <c r="K35" s="29"/>
      <c r="L35" s="88">
        <f t="shared" si="3"/>
        <v>49</v>
      </c>
      <c r="M35" s="26">
        <f t="shared" si="17"/>
        <v>42368</v>
      </c>
      <c r="N35" s="27"/>
      <c r="O35" s="88">
        <f t="shared" si="4"/>
        <v>53</v>
      </c>
      <c r="P35" s="26">
        <f t="shared" si="18"/>
        <v>42399</v>
      </c>
      <c r="Q35" s="27"/>
      <c r="R35" s="88">
        <f t="shared" si="5"/>
        <v>5</v>
      </c>
      <c r="S35" s="23"/>
      <c r="T35" s="14"/>
      <c r="U35" s="24"/>
      <c r="V35" s="26">
        <f t="shared" si="20"/>
        <v>42459</v>
      </c>
      <c r="W35" s="27"/>
      <c r="X35" s="88">
        <f t="shared" si="7"/>
        <v>14</v>
      </c>
      <c r="Y35" s="28">
        <f t="shared" si="21"/>
        <v>42490</v>
      </c>
      <c r="Z35" s="29"/>
      <c r="AA35" s="88">
        <f t="shared" si="8"/>
        <v>18</v>
      </c>
      <c r="AB35" s="26">
        <f t="shared" si="22"/>
        <v>42520</v>
      </c>
      <c r="AC35" s="27"/>
      <c r="AD35" s="88">
        <f t="shared" si="9"/>
        <v>23</v>
      </c>
      <c r="AE35" s="28">
        <f t="shared" si="23"/>
        <v>42551</v>
      </c>
      <c r="AF35" s="29"/>
      <c r="AG35" s="88">
        <f t="shared" si="10"/>
        <v>27</v>
      </c>
      <c r="AH35" s="26">
        <f t="shared" si="24"/>
        <v>42581</v>
      </c>
      <c r="AI35" s="27"/>
      <c r="AJ35" s="88">
        <f t="shared" si="11"/>
        <v>31</v>
      </c>
      <c r="AK35" s="26">
        <f t="shared" si="25"/>
        <v>42612</v>
      </c>
      <c r="AL35" s="27"/>
      <c r="AM35" s="88">
        <f t="shared" si="12"/>
        <v>36</v>
      </c>
    </row>
    <row r="36" spans="1:42" ht="12.75" customHeight="1">
      <c r="A36" s="28">
        <f t="shared" si="13"/>
        <v>42247</v>
      </c>
      <c r="B36" s="29"/>
      <c r="C36" s="88">
        <f t="shared" si="0"/>
        <v>36</v>
      </c>
      <c r="D36" s="23"/>
      <c r="E36" s="14"/>
      <c r="F36" s="24"/>
      <c r="G36" s="28">
        <f t="shared" si="15"/>
        <v>42308</v>
      </c>
      <c r="H36" s="29"/>
      <c r="I36" s="88">
        <f t="shared" si="2"/>
        <v>44</v>
      </c>
      <c r="J36" s="23"/>
      <c r="K36" s="14"/>
      <c r="L36" s="24"/>
      <c r="M36" s="28">
        <f t="shared" si="17"/>
        <v>42369</v>
      </c>
      <c r="N36" s="29"/>
      <c r="O36" s="88">
        <f t="shared" si="4"/>
        <v>53</v>
      </c>
      <c r="P36" s="28">
        <f t="shared" si="18"/>
        <v>42400</v>
      </c>
      <c r="Q36" s="29"/>
      <c r="R36" s="88">
        <f t="shared" si="5"/>
        <v>5</v>
      </c>
      <c r="S36" s="23"/>
      <c r="T36" s="14"/>
      <c r="U36" s="24"/>
      <c r="V36" s="28">
        <f t="shared" si="20"/>
        <v>42460</v>
      </c>
      <c r="W36" s="29"/>
      <c r="X36" s="88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88">
        <f t="shared" si="9"/>
        <v>23</v>
      </c>
      <c r="AE36" s="23"/>
      <c r="AF36" s="14"/>
      <c r="AG36" s="24"/>
      <c r="AH36" s="28">
        <f t="shared" si="24"/>
        <v>42582</v>
      </c>
      <c r="AI36" s="29"/>
      <c r="AJ36" s="88">
        <f t="shared" si="11"/>
        <v>31</v>
      </c>
      <c r="AK36" s="28">
        <f t="shared" si="25"/>
        <v>42613</v>
      </c>
      <c r="AL36" s="29"/>
      <c r="AM36" s="88">
        <f t="shared" si="12"/>
        <v>36</v>
      </c>
    </row>
    <row r="37" spans="1:42" ht="18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>
      <c r="B39" s="75">
        <f>SUM(B6:B38)</f>
        <v>0</v>
      </c>
      <c r="C39" s="76"/>
      <c r="D39" s="77"/>
      <c r="E39" s="75">
        <f>SUM(E6:E38)</f>
        <v>0</v>
      </c>
      <c r="F39" s="78"/>
      <c r="G39" s="78"/>
      <c r="H39" s="75">
        <f>SUM(H6:H36)</f>
        <v>0</v>
      </c>
      <c r="I39" s="78"/>
      <c r="J39" s="78"/>
      <c r="K39" s="75">
        <f>SUM(K6:K36)</f>
        <v>0</v>
      </c>
      <c r="L39" s="78"/>
      <c r="M39" s="78"/>
      <c r="N39" s="75">
        <f>SUM(N6:N36)</f>
        <v>0</v>
      </c>
      <c r="O39" s="75"/>
      <c r="P39" s="75"/>
      <c r="Q39" s="75">
        <f>SUM(Q6:Q36)</f>
        <v>0</v>
      </c>
      <c r="R39" s="78"/>
      <c r="S39" s="78"/>
      <c r="T39" s="75">
        <f>SUM(T6:T36)</f>
        <v>0</v>
      </c>
      <c r="U39" s="78"/>
      <c r="V39" s="78"/>
      <c r="W39" s="75">
        <f>SUM(W6:W36)</f>
        <v>0</v>
      </c>
      <c r="X39" s="78"/>
      <c r="Y39" s="78"/>
      <c r="Z39" s="75">
        <f>SUM(Z6:Z36)</f>
        <v>0</v>
      </c>
      <c r="AA39" s="78"/>
      <c r="AB39" s="78"/>
      <c r="AC39" s="75">
        <f>SUM(AC6:AC36)</f>
        <v>0</v>
      </c>
      <c r="AD39" s="78"/>
      <c r="AE39" s="78"/>
      <c r="AF39" s="75">
        <f>SUM(AF6:AF36)</f>
        <v>0</v>
      </c>
      <c r="AG39" s="78"/>
      <c r="AH39" s="78"/>
      <c r="AI39" s="75">
        <f>SUM(AI6:AI36)</f>
        <v>0</v>
      </c>
      <c r="AJ39" s="2"/>
      <c r="AK39" s="2"/>
      <c r="AL39" s="75">
        <f>SUM(AL6:AL36)</f>
        <v>0</v>
      </c>
      <c r="AM39" s="79"/>
      <c r="AN39" s="80">
        <f>SUM(B39:AL39)</f>
        <v>0</v>
      </c>
      <c r="AO39" s="90" t="s">
        <v>18</v>
      </c>
      <c r="AP39" s="90"/>
    </row>
    <row r="40" spans="1:4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>
      <c r="B41" s="17">
        <f>COUNTIF(B6:B36,"CP")</f>
        <v>0</v>
      </c>
      <c r="D41" s="3"/>
      <c r="E41" s="17">
        <f t="shared" ref="E41:AL41" si="26">COUNTIF(E6:E36,"CP")</f>
        <v>0</v>
      </c>
      <c r="F41" s="17">
        <f t="shared" si="26"/>
        <v>0</v>
      </c>
      <c r="G41" s="17"/>
      <c r="H41" s="17">
        <f t="shared" si="26"/>
        <v>0</v>
      </c>
      <c r="I41" s="17">
        <f t="shared" si="26"/>
        <v>0</v>
      </c>
      <c r="J41" s="17"/>
      <c r="K41" s="17">
        <f t="shared" si="26"/>
        <v>0</v>
      </c>
      <c r="L41" s="17">
        <f t="shared" si="26"/>
        <v>0</v>
      </c>
      <c r="M41" s="17"/>
      <c r="N41" s="17">
        <f t="shared" si="26"/>
        <v>0</v>
      </c>
      <c r="O41" s="17">
        <f t="shared" si="26"/>
        <v>0</v>
      </c>
      <c r="P41" s="17"/>
      <c r="Q41" s="17">
        <f t="shared" si="26"/>
        <v>0</v>
      </c>
      <c r="R41" s="17">
        <f t="shared" si="26"/>
        <v>0</v>
      </c>
      <c r="S41" s="17"/>
      <c r="T41" s="17">
        <f t="shared" si="26"/>
        <v>0</v>
      </c>
      <c r="U41" s="17">
        <f t="shared" si="26"/>
        <v>0</v>
      </c>
      <c r="V41" s="17"/>
      <c r="W41" s="17">
        <f t="shared" si="26"/>
        <v>0</v>
      </c>
      <c r="X41" s="17">
        <f t="shared" si="26"/>
        <v>0</v>
      </c>
      <c r="Y41" s="17"/>
      <c r="Z41" s="17">
        <f t="shared" si="26"/>
        <v>0</v>
      </c>
      <c r="AA41" s="17">
        <f t="shared" si="26"/>
        <v>0</v>
      </c>
      <c r="AB41" s="17"/>
      <c r="AC41" s="17">
        <f t="shared" si="26"/>
        <v>0</v>
      </c>
      <c r="AD41" s="17">
        <f t="shared" si="26"/>
        <v>0</v>
      </c>
      <c r="AE41" s="17"/>
      <c r="AF41" s="17">
        <f t="shared" si="26"/>
        <v>0</v>
      </c>
      <c r="AG41" s="17">
        <f t="shared" si="26"/>
        <v>0</v>
      </c>
      <c r="AH41" s="17"/>
      <c r="AI41" s="17">
        <f t="shared" si="26"/>
        <v>0</v>
      </c>
      <c r="AJ41" s="17">
        <f t="shared" si="26"/>
        <v>0</v>
      </c>
      <c r="AK41" s="17"/>
      <c r="AL41" s="17">
        <f t="shared" si="26"/>
        <v>0</v>
      </c>
      <c r="AM41" s="11"/>
      <c r="AN41" s="16">
        <f>SUM(B41:AM41)</f>
        <v>0</v>
      </c>
      <c r="AO41" s="65" t="s">
        <v>4</v>
      </c>
    </row>
    <row r="42" spans="1:4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>
      <c r="I44" s="52"/>
      <c r="J44" s="52"/>
      <c r="K44" s="52"/>
      <c r="L44" s="52"/>
      <c r="M44" s="52"/>
      <c r="N44" s="52"/>
      <c r="O44" s="52"/>
      <c r="P44" s="52"/>
    </row>
    <row r="45" spans="1:42" ht="18">
      <c r="D45" s="8" t="s">
        <v>3</v>
      </c>
      <c r="E45" s="2"/>
      <c r="F45" s="5"/>
      <c r="G45" s="1"/>
      <c r="H45" s="2"/>
      <c r="I45" s="51"/>
      <c r="J45" s="57"/>
      <c r="K45" s="57"/>
      <c r="L45" s="57"/>
      <c r="M45" s="58"/>
      <c r="N45" s="50"/>
      <c r="O45" s="59"/>
      <c r="P45" s="59"/>
      <c r="Q45" s="59"/>
      <c r="R45" s="60"/>
      <c r="T45" s="2"/>
      <c r="U45" s="5"/>
      <c r="V45" s="8" t="s">
        <v>3</v>
      </c>
      <c r="W45" s="2"/>
      <c r="AC45" s="52"/>
      <c r="AD45" s="51"/>
      <c r="AE45" s="91"/>
      <c r="AF45" s="91"/>
      <c r="AG45" s="91"/>
      <c r="AH45" s="91"/>
      <c r="AI45" s="91"/>
      <c r="AJ45" s="91"/>
    </row>
    <row r="46" spans="1:42">
      <c r="I46" s="52"/>
      <c r="J46" s="52"/>
      <c r="K46" s="52"/>
      <c r="L46" s="52"/>
      <c r="M46" s="52"/>
      <c r="N46" s="52"/>
      <c r="O46" s="52"/>
      <c r="P46" s="52"/>
    </row>
    <row r="47" spans="1:42" ht="18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3"/>
      <c r="N47" s="54"/>
      <c r="O47" s="61"/>
      <c r="P47" s="61"/>
      <c r="Q47" s="61"/>
      <c r="R47" s="40"/>
      <c r="T47" s="10"/>
      <c r="U47" s="9"/>
      <c r="V47" s="8" t="s">
        <v>1</v>
      </c>
      <c r="W47" s="10"/>
      <c r="AE47" s="95"/>
      <c r="AF47" s="96"/>
      <c r="AG47" s="96"/>
      <c r="AH47" s="96"/>
      <c r="AI47" s="96"/>
      <c r="AJ47" s="97"/>
    </row>
    <row r="48" spans="1:42" ht="18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5"/>
      <c r="N48" s="56"/>
      <c r="O48" s="62"/>
      <c r="P48" s="62"/>
      <c r="Q48" s="62"/>
      <c r="R48" s="63"/>
      <c r="T48" s="2"/>
      <c r="U48" s="5"/>
      <c r="V48" s="8" t="s">
        <v>2</v>
      </c>
      <c r="W48" s="2"/>
      <c r="AE48" s="98"/>
      <c r="AF48" s="99"/>
      <c r="AG48" s="99"/>
      <c r="AH48" s="99"/>
      <c r="AI48" s="99"/>
      <c r="AJ48" s="100"/>
    </row>
    <row r="49" spans="9:16">
      <c r="I49" s="52"/>
      <c r="J49" s="52"/>
      <c r="K49" s="52"/>
      <c r="L49" s="52"/>
      <c r="M49" s="52"/>
      <c r="N49" s="52"/>
      <c r="O49" s="52"/>
      <c r="P49" s="52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97" priority="8" stopIfTrue="1">
      <formula>MOD($D6,7)&lt;2</formula>
    </cfRule>
  </conditionalFormatting>
  <conditionalFormatting sqref="G6:H36">
    <cfRule type="expression" dxfId="96" priority="7" stopIfTrue="1">
      <formula>MOD($G6,7)&lt;2</formula>
    </cfRule>
  </conditionalFormatting>
  <conditionalFormatting sqref="M6:N36">
    <cfRule type="expression" dxfId="95" priority="1" stopIfTrue="1">
      <formula>MOD($M6,7)&lt;2</formula>
    </cfRule>
    <cfRule type="expression" dxfId="94" priority="13" stopIfTrue="1">
      <formula>VLOOKUP($M6,feries,1,FALSE)&gt;0</formula>
    </cfRule>
  </conditionalFormatting>
  <conditionalFormatting sqref="P6:Q36">
    <cfRule type="expression" dxfId="93" priority="6" stopIfTrue="1">
      <formula>MOD($P6,7)&lt;2</formula>
    </cfRule>
    <cfRule type="expression" dxfId="92" priority="12" stopIfTrue="1">
      <formula>VLOOKUP($P6,feries,1,FALSE)&gt;0</formula>
    </cfRule>
  </conditionalFormatting>
  <conditionalFormatting sqref="V6:W36">
    <cfRule type="expression" dxfId="91" priority="4" stopIfTrue="1">
      <formula>MOD($V6,7)&lt;2</formula>
    </cfRule>
    <cfRule type="expression" dxfId="90" priority="11" stopIfTrue="1">
      <formula>VLOOKUP($V6,feries,1,FALSE)&gt;0</formula>
    </cfRule>
  </conditionalFormatting>
  <conditionalFormatting sqref="AB6:AC36">
    <cfRule type="expression" dxfId="89" priority="5" stopIfTrue="1">
      <formula>MOD($AB6,7)&lt;2</formula>
    </cfRule>
    <cfRule type="expression" dxfId="88" priority="10" stopIfTrue="1">
      <formula>VLOOKUP($AB6,feries,1,FALSE)&gt;0</formula>
    </cfRule>
  </conditionalFormatting>
  <conditionalFormatting sqref="J6:K35">
    <cfRule type="expression" dxfId="87" priority="3" stopIfTrue="1">
      <formula>MOD($J6,7)&lt;2</formula>
    </cfRule>
    <cfRule type="expression" dxfId="86" priority="14" stopIfTrue="1">
      <formula>VLOOKUP($J6,feries,1,FALSE)&gt;0</formula>
    </cfRule>
  </conditionalFormatting>
  <conditionalFormatting sqref="AE6:AF35">
    <cfRule type="expression" dxfId="85" priority="2" stopIfTrue="1">
      <formula>MOD($AE6,7)&lt;2</formula>
    </cfRule>
    <cfRule type="expression" dxfId="84" priority="9" stopIfTrue="1">
      <formula>VLOOKUP($AE6,feries,1,FALSE)&gt;0</formula>
    </cfRule>
  </conditionalFormatting>
  <conditionalFormatting sqref="A6:B36">
    <cfRule type="expression" dxfId="83" priority="15" stopIfTrue="1">
      <formula>MOD($A6,7)&lt;2</formula>
    </cfRule>
    <cfRule type="expression" dxfId="82" priority="16" stopIfTrue="1">
      <formula>VLOOKUP($A6,feries,1,FALSE)&gt;0</formula>
    </cfRule>
    <cfRule type="expression" dxfId="81" priority="17" stopIfTrue="1">
      <formula>VLOOKUP($A6,feries,1,FALSE)&gt;0</formula>
    </cfRule>
  </conditionalFormatting>
  <conditionalFormatting sqref="AH6:AI36">
    <cfRule type="expression" dxfId="80" priority="19" stopIfTrue="1">
      <formula>MOD($AH6,7)&lt;2</formula>
    </cfRule>
    <cfRule type="expression" dxfId="79" priority="20" stopIfTrue="1">
      <formula>VLOOKUP($AH6,feries,1,FALSE)&gt;0</formula>
    </cfRule>
  </conditionalFormatting>
  <conditionalFormatting sqref="AK6:AL36">
    <cfRule type="expression" dxfId="78" priority="22" stopIfTrue="1">
      <formula>MOD($AK6,7)&lt;2</formula>
    </cfRule>
    <cfRule type="expression" dxfId="77" priority="23" stopIfTrue="1">
      <formula>VLOOKUP($AK6,feries,1,FALSE)&gt;0</formula>
    </cfRule>
  </conditionalFormatting>
  <conditionalFormatting sqref="Y6:Z35">
    <cfRule type="expression" dxfId="76" priority="25" stopIfTrue="1">
      <formula>MOD($Y6,7)&lt;2</formula>
    </cfRule>
    <cfRule type="expression" dxfId="75" priority="26" stopIfTrue="1">
      <formula>VLOOKUP($Y6,feries,1,FALSE)&gt;0</formula>
    </cfRule>
  </conditionalFormatting>
  <conditionalFormatting sqref="S6:T34">
    <cfRule type="expression" dxfId="74" priority="28" stopIfTrue="1">
      <formula>MOD($S6,7)&lt;2</formula>
    </cfRule>
  </conditionalFormatting>
  <dataValidations disablePrompts="1"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8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D7791B8F-F764-4F42-9B53-14AD67945E41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2AFC064F-E72B-4067-B0BB-FEF45095A5BD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95DCA053-0F6B-4130-AA29-385837C3D50A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5EEDAC55-6738-419D-9E35-CB4E7375BE85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E678F84D-F52C-4B51-9AFC-8776982A622B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35CFEB1-63C3-43E0-9876-D18537B54064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8C16358F-02F0-4627-9F67-72F2EE0C80AD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BFD61259-270A-40FC-9BC0-EEDA331250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061236E6-793E-462C-9911-52D68AF86E3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A29C5EEC-7B3F-4982-90D3-2DD3B866B2B5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C12455DB-5FB6-4904-9D17-59BDC715795D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P49"/>
  <sheetViews>
    <sheetView zoomScaleNormal="100" workbookViewId="0">
      <selection activeCell="U34" sqref="U34"/>
    </sheetView>
  </sheetViews>
  <sheetFormatPr baseColWidth="10" defaultRowHeight="12.75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5703125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>
      <c r="A1" s="20">
        <f>An</f>
        <v>2015</v>
      </c>
      <c r="B1" s="104" t="str">
        <f xml:space="preserve"> "Planification prévisionnelle " &amp; An &amp; " / " &amp; An+1</f>
        <v>Planification prévisionnelle 2015 / 2016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21"/>
      <c r="AN1" s="21"/>
    </row>
    <row r="2" spans="1:40" ht="12.7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>
      <c r="D3" s="8" t="s">
        <v>0</v>
      </c>
      <c r="E3" s="10"/>
      <c r="F3" s="9"/>
      <c r="G3" s="8"/>
      <c r="H3" s="10"/>
      <c r="I3" s="52"/>
      <c r="J3" s="64"/>
      <c r="K3" s="64"/>
      <c r="L3" s="64"/>
      <c r="M3" s="108"/>
      <c r="N3" s="109"/>
      <c r="O3" s="109"/>
      <c r="P3" s="109"/>
      <c r="Q3" s="109"/>
      <c r="R3" s="109"/>
      <c r="S3" s="109"/>
      <c r="T3" s="110"/>
      <c r="V3" s="51"/>
      <c r="W3" s="51"/>
      <c r="X3" s="10" t="s">
        <v>20</v>
      </c>
      <c r="Y3" s="51"/>
      <c r="AA3" s="51"/>
      <c r="AB3" s="51"/>
      <c r="AC3" s="51"/>
      <c r="AD3" s="9"/>
      <c r="AE3" s="92"/>
      <c r="AF3" s="93"/>
      <c r="AG3" s="93"/>
      <c r="AH3" s="93"/>
      <c r="AI3" s="93"/>
      <c r="AJ3" s="93"/>
      <c r="AK3" s="94"/>
      <c r="AL3" s="30"/>
      <c r="AM3" s="8"/>
    </row>
    <row r="4" spans="1:40" ht="12.75" customHeight="1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>
      <c r="A5" s="103" t="s">
        <v>5</v>
      </c>
      <c r="B5" s="102"/>
      <c r="C5" s="18"/>
      <c r="D5" s="103" t="s">
        <v>10</v>
      </c>
      <c r="E5" s="102"/>
      <c r="F5" s="18"/>
      <c r="G5" s="103" t="s">
        <v>6</v>
      </c>
      <c r="H5" s="102"/>
      <c r="I5" s="18"/>
      <c r="J5" s="107" t="s">
        <v>7</v>
      </c>
      <c r="K5" s="106"/>
      <c r="L5" s="18"/>
      <c r="M5" s="107" t="s">
        <v>8</v>
      </c>
      <c r="N5" s="106"/>
      <c r="O5" s="18"/>
      <c r="P5" s="107" t="s">
        <v>9</v>
      </c>
      <c r="Q5" s="106"/>
      <c r="R5" s="18"/>
      <c r="S5" s="103" t="s">
        <v>11</v>
      </c>
      <c r="T5" s="101"/>
      <c r="U5" s="19"/>
      <c r="V5" s="105" t="s">
        <v>16</v>
      </c>
      <c r="W5" s="106"/>
      <c r="X5" s="18"/>
      <c r="Y5" s="107" t="s">
        <v>12</v>
      </c>
      <c r="Z5" s="105"/>
      <c r="AA5" s="19"/>
      <c r="AB5" s="101" t="s">
        <v>13</v>
      </c>
      <c r="AC5" s="102"/>
      <c r="AD5" s="18"/>
      <c r="AE5" s="111" t="s">
        <v>14</v>
      </c>
      <c r="AF5" s="112"/>
      <c r="AG5" s="18"/>
      <c r="AH5" s="103" t="s">
        <v>15</v>
      </c>
      <c r="AI5" s="102"/>
      <c r="AJ5" s="18"/>
      <c r="AK5" s="103" t="s">
        <v>5</v>
      </c>
      <c r="AL5" s="102"/>
      <c r="AM5" s="1"/>
    </row>
    <row r="6" spans="1:40" ht="12.75" customHeight="1">
      <c r="A6" s="25">
        <f>DATE(An,8,1)</f>
        <v>42217</v>
      </c>
      <c r="B6" s="87"/>
      <c r="C6" s="89">
        <f>WEEKNUM(A6,2)</f>
        <v>31</v>
      </c>
      <c r="D6" s="25">
        <f>A36+1</f>
        <v>42248</v>
      </c>
      <c r="E6" s="87">
        <f>EQUIVH</f>
        <v>9.5</v>
      </c>
      <c r="F6" s="89">
        <f>WEEKNUM(D6,2)</f>
        <v>36</v>
      </c>
      <c r="G6" s="25">
        <f>D35+1</f>
        <v>42278</v>
      </c>
      <c r="H6" s="87">
        <f>EQUIVH</f>
        <v>9.5</v>
      </c>
      <c r="I6" s="89">
        <f>WEEKNUM(G6,2)</f>
        <v>40</v>
      </c>
      <c r="J6" s="25">
        <f>G36+1</f>
        <v>42309</v>
      </c>
      <c r="K6" s="87"/>
      <c r="L6" s="89">
        <f>WEEKNUM(J6,2)</f>
        <v>44</v>
      </c>
      <c r="M6" s="25">
        <f>J35+1</f>
        <v>42339</v>
      </c>
      <c r="N6" s="87">
        <f>EQUIVH</f>
        <v>9.5</v>
      </c>
      <c r="O6" s="89">
        <f>WEEKNUM(M6,2)</f>
        <v>49</v>
      </c>
      <c r="P6" s="25">
        <f>M36+1</f>
        <v>42370</v>
      </c>
      <c r="Q6" s="87"/>
      <c r="R6" s="89">
        <f>WEEKNUM(P6,2)</f>
        <v>1</v>
      </c>
      <c r="S6" s="25">
        <f>P36+1</f>
        <v>42401</v>
      </c>
      <c r="T6" s="87">
        <f>EQUIVH</f>
        <v>9.5</v>
      </c>
      <c r="U6" s="89">
        <f>WEEKNUM(S6,2)</f>
        <v>6</v>
      </c>
      <c r="V6" s="25">
        <f>IF(S34&lt;&gt;"",S34,S33)+1</f>
        <v>42430</v>
      </c>
      <c r="W6" s="87">
        <f>EQUIVH</f>
        <v>9.5</v>
      </c>
      <c r="X6" s="89">
        <f>WEEKNUM(V6,2)</f>
        <v>10</v>
      </c>
      <c r="Y6" s="25">
        <f>V36+1</f>
        <v>42461</v>
      </c>
      <c r="Z6" s="87">
        <f>EQUIVH</f>
        <v>6.5</v>
      </c>
      <c r="AA6" s="89">
        <f>WEEKNUM(Y6,2)</f>
        <v>14</v>
      </c>
      <c r="AB6" s="25">
        <f>Y35+1</f>
        <v>42491</v>
      </c>
      <c r="AC6" s="87"/>
      <c r="AD6" s="89">
        <f>WEEKNUM(AB6,2)</f>
        <v>18</v>
      </c>
      <c r="AE6" s="25">
        <f>AB36+1</f>
        <v>42522</v>
      </c>
      <c r="AF6" s="87">
        <f>EQUIVH</f>
        <v>7</v>
      </c>
      <c r="AG6" s="89">
        <f>WEEKNUM(AE6,2)</f>
        <v>23</v>
      </c>
      <c r="AH6" s="25">
        <f>AE35+1</f>
        <v>42552</v>
      </c>
      <c r="AI6" s="87">
        <f>EQUIVH</f>
        <v>6.5</v>
      </c>
      <c r="AJ6" s="89">
        <f>WEEKNUM(AH6,2)</f>
        <v>27</v>
      </c>
      <c r="AK6" s="25">
        <f>AH36+1</f>
        <v>42583</v>
      </c>
      <c r="AL6" s="87">
        <f>EQUIVH</f>
        <v>9.5</v>
      </c>
      <c r="AM6" s="88">
        <f>WEEKNUM(AK6,2)</f>
        <v>32</v>
      </c>
    </row>
    <row r="7" spans="1:40" ht="12.75" customHeight="1">
      <c r="A7" s="26">
        <f>A6+1</f>
        <v>42218</v>
      </c>
      <c r="B7" s="27"/>
      <c r="C7" s="88">
        <f t="shared" ref="C7:C36" si="0">WEEKNUM(A7,2)</f>
        <v>31</v>
      </c>
      <c r="D7" s="26">
        <f>D6+1</f>
        <v>42249</v>
      </c>
      <c r="E7" s="27">
        <f>EQUIVH</f>
        <v>7</v>
      </c>
      <c r="F7" s="88">
        <f t="shared" ref="F7:F35" si="1">WEEKNUM(D7,2)</f>
        <v>36</v>
      </c>
      <c r="G7" s="26">
        <f>G6+1</f>
        <v>42279</v>
      </c>
      <c r="H7" s="27">
        <f>EQUIVH</f>
        <v>6.5</v>
      </c>
      <c r="I7" s="88">
        <f t="shared" ref="I7:I36" si="2">WEEKNUM(G7,2)</f>
        <v>40</v>
      </c>
      <c r="J7" s="26">
        <f>J6+1</f>
        <v>42310</v>
      </c>
      <c r="K7" s="27">
        <f>EQUIVH</f>
        <v>9.5</v>
      </c>
      <c r="L7" s="88">
        <f t="shared" ref="L7:L35" si="3">WEEKNUM(J7,2)</f>
        <v>45</v>
      </c>
      <c r="M7" s="26">
        <f>M6+1</f>
        <v>42340</v>
      </c>
      <c r="N7" s="27">
        <f>EQUIVH</f>
        <v>7</v>
      </c>
      <c r="O7" s="88">
        <f t="shared" ref="O7:O36" si="4">WEEKNUM(M7,2)</f>
        <v>49</v>
      </c>
      <c r="P7" s="26">
        <f>P6+1</f>
        <v>42371</v>
      </c>
      <c r="Q7" s="27"/>
      <c r="R7" s="88">
        <f t="shared" ref="R7:R36" si="5">WEEKNUM(P7,2)</f>
        <v>1</v>
      </c>
      <c r="S7" s="26">
        <f>S6+1</f>
        <v>42402</v>
      </c>
      <c r="T7" s="27">
        <f>EQUIVH</f>
        <v>9.5</v>
      </c>
      <c r="U7" s="88">
        <f t="shared" ref="U7:U33" si="6">WEEKNUM(S7,2)</f>
        <v>6</v>
      </c>
      <c r="V7" s="26">
        <f>V6+1</f>
        <v>42431</v>
      </c>
      <c r="W7" s="27">
        <f>EQUIVH</f>
        <v>7</v>
      </c>
      <c r="X7" s="88">
        <f t="shared" ref="X7:X36" si="7">WEEKNUM(V7,2)</f>
        <v>10</v>
      </c>
      <c r="Y7" s="26">
        <f>Y6+1</f>
        <v>42462</v>
      </c>
      <c r="Z7" s="27"/>
      <c r="AA7" s="88">
        <f t="shared" ref="AA7:AA35" si="8">WEEKNUM(Y7,2)</f>
        <v>14</v>
      </c>
      <c r="AB7" s="26">
        <f>AB6+1</f>
        <v>42492</v>
      </c>
      <c r="AC7" s="27">
        <f>EQUIVH</f>
        <v>9.5</v>
      </c>
      <c r="AD7" s="88">
        <f t="shared" ref="AD7:AD36" si="9">WEEKNUM(AB7,2)</f>
        <v>19</v>
      </c>
      <c r="AE7" s="26">
        <f>AE6+1</f>
        <v>42523</v>
      </c>
      <c r="AF7" s="27">
        <f>EQUIVH</f>
        <v>9.5</v>
      </c>
      <c r="AG7" s="88">
        <f t="shared" ref="AG7:AG35" si="10">WEEKNUM(AE7,2)</f>
        <v>23</v>
      </c>
      <c r="AH7" s="26">
        <f>AH6+1</f>
        <v>42553</v>
      </c>
      <c r="AI7" s="27"/>
      <c r="AJ7" s="88">
        <f t="shared" ref="AJ7:AJ36" si="11">WEEKNUM(AH7,2)</f>
        <v>27</v>
      </c>
      <c r="AK7" s="26">
        <f>AK6+1</f>
        <v>42584</v>
      </c>
      <c r="AL7" s="27">
        <f>EQUIVH</f>
        <v>9.5</v>
      </c>
      <c r="AM7" s="88">
        <f t="shared" ref="AM7:AM36" si="12">WEEKNUM(AK7,2)</f>
        <v>32</v>
      </c>
    </row>
    <row r="8" spans="1:40" ht="12.75" customHeight="1">
      <c r="A8" s="26">
        <f t="shared" ref="A8:A36" si="13">A7+1</f>
        <v>42219</v>
      </c>
      <c r="B8" s="66">
        <f>EQUIVH</f>
        <v>9.5</v>
      </c>
      <c r="C8" s="88">
        <f t="shared" si="0"/>
        <v>32</v>
      </c>
      <c r="D8" s="26">
        <f t="shared" ref="D8:D35" si="14">D7+1</f>
        <v>42250</v>
      </c>
      <c r="E8" s="27">
        <f>EQUIVH</f>
        <v>9.5</v>
      </c>
      <c r="F8" s="88">
        <f t="shared" si="1"/>
        <v>36</v>
      </c>
      <c r="G8" s="26">
        <f t="shared" ref="G8:G36" si="15">G7+1</f>
        <v>42280</v>
      </c>
      <c r="H8" s="27"/>
      <c r="I8" s="88">
        <f t="shared" si="2"/>
        <v>40</v>
      </c>
      <c r="J8" s="26">
        <f t="shared" ref="J8:J35" si="16">J7+1</f>
        <v>42311</v>
      </c>
      <c r="K8" s="27">
        <f>EQUIVH</f>
        <v>9.5</v>
      </c>
      <c r="L8" s="88">
        <f t="shared" si="3"/>
        <v>45</v>
      </c>
      <c r="M8" s="26">
        <f t="shared" ref="M8:M36" si="17">M7+1</f>
        <v>42341</v>
      </c>
      <c r="N8" s="27">
        <f>EQUIVH</f>
        <v>9.5</v>
      </c>
      <c r="O8" s="88">
        <f t="shared" si="4"/>
        <v>49</v>
      </c>
      <c r="P8" s="26">
        <f t="shared" ref="P8:P36" si="18">P7+1</f>
        <v>42372</v>
      </c>
      <c r="Q8" s="27"/>
      <c r="R8" s="88">
        <f t="shared" si="5"/>
        <v>1</v>
      </c>
      <c r="S8" s="26">
        <f t="shared" ref="S8:S33" si="19">S7+1</f>
        <v>42403</v>
      </c>
      <c r="T8" s="27">
        <f>EQUIVH</f>
        <v>7</v>
      </c>
      <c r="U8" s="88">
        <f t="shared" si="6"/>
        <v>6</v>
      </c>
      <c r="V8" s="26">
        <f t="shared" ref="V8:V36" si="20">V7+1</f>
        <v>42432</v>
      </c>
      <c r="W8" s="27">
        <f>EQUIVH</f>
        <v>9.5</v>
      </c>
      <c r="X8" s="88">
        <f t="shared" si="7"/>
        <v>10</v>
      </c>
      <c r="Y8" s="26">
        <f t="shared" ref="Y8:Y35" si="21">Y7+1</f>
        <v>42463</v>
      </c>
      <c r="Z8" s="27"/>
      <c r="AA8" s="88">
        <f t="shared" si="8"/>
        <v>14</v>
      </c>
      <c r="AB8" s="26">
        <f t="shared" ref="AB8:AB36" si="22">AB7+1</f>
        <v>42493</v>
      </c>
      <c r="AC8" s="27">
        <f>EQUIVH</f>
        <v>9.5</v>
      </c>
      <c r="AD8" s="88">
        <f t="shared" si="9"/>
        <v>19</v>
      </c>
      <c r="AE8" s="26">
        <f t="shared" ref="AE8:AE35" si="23">AE7+1</f>
        <v>42524</v>
      </c>
      <c r="AF8" s="27">
        <f>EQUIVH</f>
        <v>6.5</v>
      </c>
      <c r="AG8" s="88">
        <f t="shared" si="10"/>
        <v>23</v>
      </c>
      <c r="AH8" s="26">
        <f t="shared" ref="AH8:AH36" si="24">AH7+1</f>
        <v>42554</v>
      </c>
      <c r="AI8" s="27"/>
      <c r="AJ8" s="88">
        <f t="shared" si="11"/>
        <v>27</v>
      </c>
      <c r="AK8" s="26">
        <f t="shared" ref="AK8:AK36" si="25">AK7+1</f>
        <v>42585</v>
      </c>
      <c r="AL8" s="27">
        <f>EQUIVH</f>
        <v>7</v>
      </c>
      <c r="AM8" s="88">
        <f t="shared" si="12"/>
        <v>32</v>
      </c>
    </row>
    <row r="9" spans="1:40" ht="12.75" customHeight="1">
      <c r="A9" s="26">
        <f t="shared" si="13"/>
        <v>42220</v>
      </c>
      <c r="B9" s="66">
        <f>EQUIVH</f>
        <v>9.5</v>
      </c>
      <c r="C9" s="88">
        <f t="shared" si="0"/>
        <v>32</v>
      </c>
      <c r="D9" s="26">
        <f t="shared" si="14"/>
        <v>42251</v>
      </c>
      <c r="E9" s="27">
        <f>EQUIVH</f>
        <v>6.5</v>
      </c>
      <c r="F9" s="88">
        <f t="shared" si="1"/>
        <v>36</v>
      </c>
      <c r="G9" s="26">
        <f t="shared" si="15"/>
        <v>42281</v>
      </c>
      <c r="H9" s="27"/>
      <c r="I9" s="88">
        <f t="shared" si="2"/>
        <v>40</v>
      </c>
      <c r="J9" s="26">
        <f t="shared" si="16"/>
        <v>42312</v>
      </c>
      <c r="K9" s="27">
        <f>EQUIVH</f>
        <v>7</v>
      </c>
      <c r="L9" s="88">
        <f t="shared" si="3"/>
        <v>45</v>
      </c>
      <c r="M9" s="26">
        <f t="shared" si="17"/>
        <v>42342</v>
      </c>
      <c r="N9" s="27">
        <f>EQUIVH</f>
        <v>6.5</v>
      </c>
      <c r="O9" s="88">
        <f t="shared" si="4"/>
        <v>49</v>
      </c>
      <c r="P9" s="26">
        <f t="shared" si="18"/>
        <v>42373</v>
      </c>
      <c r="Q9" s="27">
        <f>EQUIVH</f>
        <v>9.5</v>
      </c>
      <c r="R9" s="88">
        <f t="shared" si="5"/>
        <v>2</v>
      </c>
      <c r="S9" s="26">
        <f t="shared" si="19"/>
        <v>42404</v>
      </c>
      <c r="T9" s="27">
        <f>EQUIVH</f>
        <v>9.5</v>
      </c>
      <c r="U9" s="88">
        <f t="shared" si="6"/>
        <v>6</v>
      </c>
      <c r="V9" s="26">
        <f t="shared" si="20"/>
        <v>42433</v>
      </c>
      <c r="W9" s="27">
        <f>EQUIVH</f>
        <v>6.5</v>
      </c>
      <c r="X9" s="88">
        <f t="shared" si="7"/>
        <v>10</v>
      </c>
      <c r="Y9" s="26">
        <f t="shared" si="21"/>
        <v>42464</v>
      </c>
      <c r="Z9" s="27">
        <f>EQUIVH</f>
        <v>9.5</v>
      </c>
      <c r="AA9" s="88">
        <f t="shared" si="8"/>
        <v>15</v>
      </c>
      <c r="AB9" s="26">
        <f t="shared" si="22"/>
        <v>42494</v>
      </c>
      <c r="AC9" s="27">
        <f>EQUIVH</f>
        <v>7</v>
      </c>
      <c r="AD9" s="88">
        <f t="shared" si="9"/>
        <v>19</v>
      </c>
      <c r="AE9" s="26">
        <f t="shared" si="23"/>
        <v>42525</v>
      </c>
      <c r="AF9" s="27"/>
      <c r="AG9" s="88">
        <f t="shared" si="10"/>
        <v>23</v>
      </c>
      <c r="AH9" s="26">
        <f t="shared" si="24"/>
        <v>42555</v>
      </c>
      <c r="AI9" s="27">
        <f>EQUIVH</f>
        <v>9.5</v>
      </c>
      <c r="AJ9" s="88">
        <f t="shared" si="11"/>
        <v>28</v>
      </c>
      <c r="AK9" s="26">
        <f t="shared" si="25"/>
        <v>42586</v>
      </c>
      <c r="AL9" s="27">
        <f>EQUIVH</f>
        <v>9.5</v>
      </c>
      <c r="AM9" s="88">
        <f t="shared" si="12"/>
        <v>32</v>
      </c>
    </row>
    <row r="10" spans="1:40" ht="12.75" customHeight="1">
      <c r="A10" s="26">
        <f t="shared" si="13"/>
        <v>42221</v>
      </c>
      <c r="B10" s="66">
        <f>EQUIVH</f>
        <v>7</v>
      </c>
      <c r="C10" s="88">
        <f t="shared" si="0"/>
        <v>32</v>
      </c>
      <c r="D10" s="26">
        <f t="shared" si="14"/>
        <v>42252</v>
      </c>
      <c r="E10" s="27"/>
      <c r="F10" s="88">
        <f t="shared" si="1"/>
        <v>36</v>
      </c>
      <c r="G10" s="26">
        <f t="shared" si="15"/>
        <v>42282</v>
      </c>
      <c r="H10" s="27">
        <f>EQUIVH</f>
        <v>9.5</v>
      </c>
      <c r="I10" s="88">
        <f t="shared" si="2"/>
        <v>41</v>
      </c>
      <c r="J10" s="26">
        <f t="shared" si="16"/>
        <v>42313</v>
      </c>
      <c r="K10" s="27">
        <f>EQUIVH</f>
        <v>9.5</v>
      </c>
      <c r="L10" s="88">
        <f t="shared" si="3"/>
        <v>45</v>
      </c>
      <c r="M10" s="26">
        <f t="shared" si="17"/>
        <v>42343</v>
      </c>
      <c r="N10" s="27"/>
      <c r="O10" s="88">
        <f t="shared" si="4"/>
        <v>49</v>
      </c>
      <c r="P10" s="26">
        <f t="shared" si="18"/>
        <v>42374</v>
      </c>
      <c r="Q10" s="27">
        <f>EQUIVH</f>
        <v>9.5</v>
      </c>
      <c r="R10" s="88">
        <f t="shared" si="5"/>
        <v>2</v>
      </c>
      <c r="S10" s="26">
        <f t="shared" si="19"/>
        <v>42405</v>
      </c>
      <c r="T10" s="27">
        <f>EQUIVH</f>
        <v>6.5</v>
      </c>
      <c r="U10" s="88">
        <f t="shared" si="6"/>
        <v>6</v>
      </c>
      <c r="V10" s="26">
        <f t="shared" si="20"/>
        <v>42434</v>
      </c>
      <c r="W10" s="27"/>
      <c r="X10" s="88">
        <f t="shared" si="7"/>
        <v>10</v>
      </c>
      <c r="Y10" s="26">
        <f t="shared" si="21"/>
        <v>42465</v>
      </c>
      <c r="Z10" s="27">
        <f>EQUIVH</f>
        <v>9.5</v>
      </c>
      <c r="AA10" s="88">
        <f t="shared" si="8"/>
        <v>15</v>
      </c>
      <c r="AB10" s="26">
        <f t="shared" si="22"/>
        <v>42495</v>
      </c>
      <c r="AC10" s="27"/>
      <c r="AD10" s="88">
        <f t="shared" si="9"/>
        <v>19</v>
      </c>
      <c r="AE10" s="26">
        <f t="shared" si="23"/>
        <v>42526</v>
      </c>
      <c r="AF10" s="27"/>
      <c r="AG10" s="88">
        <f t="shared" si="10"/>
        <v>23</v>
      </c>
      <c r="AH10" s="26">
        <f t="shared" si="24"/>
        <v>42556</v>
      </c>
      <c r="AI10" s="27">
        <f>EQUIVH</f>
        <v>9.5</v>
      </c>
      <c r="AJ10" s="88">
        <f t="shared" si="11"/>
        <v>28</v>
      </c>
      <c r="AK10" s="26">
        <f t="shared" si="25"/>
        <v>42587</v>
      </c>
      <c r="AL10" s="27">
        <f>EQUIVH</f>
        <v>6.5</v>
      </c>
      <c r="AM10" s="88">
        <f t="shared" si="12"/>
        <v>32</v>
      </c>
    </row>
    <row r="11" spans="1:40" ht="12.75" customHeight="1">
      <c r="A11" s="26">
        <f t="shared" si="13"/>
        <v>42222</v>
      </c>
      <c r="B11" s="27">
        <f>EQUIVH</f>
        <v>9.5</v>
      </c>
      <c r="C11" s="88">
        <f t="shared" si="0"/>
        <v>32</v>
      </c>
      <c r="D11" s="26">
        <f t="shared" si="14"/>
        <v>42253</v>
      </c>
      <c r="E11" s="27"/>
      <c r="F11" s="88">
        <f t="shared" si="1"/>
        <v>36</v>
      </c>
      <c r="G11" s="26">
        <f t="shared" si="15"/>
        <v>42283</v>
      </c>
      <c r="H11" s="27">
        <f>EQUIVH</f>
        <v>9.5</v>
      </c>
      <c r="I11" s="88">
        <f t="shared" si="2"/>
        <v>41</v>
      </c>
      <c r="J11" s="26">
        <f t="shared" si="16"/>
        <v>42314</v>
      </c>
      <c r="K11" s="27">
        <f>EQUIVH</f>
        <v>6.5</v>
      </c>
      <c r="L11" s="88">
        <f t="shared" si="3"/>
        <v>45</v>
      </c>
      <c r="M11" s="26">
        <f t="shared" si="17"/>
        <v>42344</v>
      </c>
      <c r="N11" s="27"/>
      <c r="O11" s="88">
        <f t="shared" si="4"/>
        <v>49</v>
      </c>
      <c r="P11" s="26">
        <f t="shared" si="18"/>
        <v>42375</v>
      </c>
      <c r="Q11" s="27">
        <f>EQUIVH</f>
        <v>7</v>
      </c>
      <c r="R11" s="88">
        <f t="shared" si="5"/>
        <v>2</v>
      </c>
      <c r="S11" s="26">
        <f t="shared" si="19"/>
        <v>42406</v>
      </c>
      <c r="T11" s="27"/>
      <c r="U11" s="88">
        <f t="shared" si="6"/>
        <v>6</v>
      </c>
      <c r="V11" s="26">
        <f t="shared" si="20"/>
        <v>42435</v>
      </c>
      <c r="W11" s="27"/>
      <c r="X11" s="88">
        <f t="shared" si="7"/>
        <v>10</v>
      </c>
      <c r="Y11" s="26">
        <f t="shared" si="21"/>
        <v>42466</v>
      </c>
      <c r="Z11" s="27">
        <f>EQUIVH</f>
        <v>7</v>
      </c>
      <c r="AA11" s="88">
        <f t="shared" si="8"/>
        <v>15</v>
      </c>
      <c r="AB11" s="26">
        <f t="shared" si="22"/>
        <v>42496</v>
      </c>
      <c r="AC11" s="27">
        <f>EQUIVH</f>
        <v>6.5</v>
      </c>
      <c r="AD11" s="88">
        <f t="shared" si="9"/>
        <v>19</v>
      </c>
      <c r="AE11" s="26">
        <f t="shared" si="23"/>
        <v>42527</v>
      </c>
      <c r="AF11" s="27">
        <f>EQUIVH</f>
        <v>9.5</v>
      </c>
      <c r="AG11" s="88">
        <f t="shared" si="10"/>
        <v>24</v>
      </c>
      <c r="AH11" s="26">
        <f t="shared" si="24"/>
        <v>42557</v>
      </c>
      <c r="AI11" s="27">
        <f>EQUIVH</f>
        <v>7</v>
      </c>
      <c r="AJ11" s="88">
        <f t="shared" si="11"/>
        <v>28</v>
      </c>
      <c r="AK11" s="26">
        <f t="shared" si="25"/>
        <v>42588</v>
      </c>
      <c r="AL11" s="27"/>
      <c r="AM11" s="88">
        <f t="shared" si="12"/>
        <v>32</v>
      </c>
    </row>
    <row r="12" spans="1:40" ht="12.75" customHeight="1">
      <c r="A12" s="26">
        <f t="shared" si="13"/>
        <v>42223</v>
      </c>
      <c r="B12" s="27">
        <f>EQUIVH</f>
        <v>6.5</v>
      </c>
      <c r="C12" s="88">
        <f t="shared" si="0"/>
        <v>32</v>
      </c>
      <c r="D12" s="26">
        <f t="shared" si="14"/>
        <v>42254</v>
      </c>
      <c r="E12" s="27">
        <f>EQUIVH</f>
        <v>9.5</v>
      </c>
      <c r="F12" s="88">
        <f t="shared" si="1"/>
        <v>37</v>
      </c>
      <c r="G12" s="26">
        <f t="shared" si="15"/>
        <v>42284</v>
      </c>
      <c r="H12" s="27">
        <f>EQUIVH</f>
        <v>7</v>
      </c>
      <c r="I12" s="88">
        <f t="shared" si="2"/>
        <v>41</v>
      </c>
      <c r="J12" s="26">
        <f t="shared" si="16"/>
        <v>42315</v>
      </c>
      <c r="K12" s="27"/>
      <c r="L12" s="88">
        <f t="shared" si="3"/>
        <v>45</v>
      </c>
      <c r="M12" s="26">
        <f t="shared" si="17"/>
        <v>42345</v>
      </c>
      <c r="N12" s="27">
        <f>EQUIVH</f>
        <v>9.5</v>
      </c>
      <c r="O12" s="88">
        <f t="shared" si="4"/>
        <v>50</v>
      </c>
      <c r="P12" s="26">
        <f t="shared" si="18"/>
        <v>42376</v>
      </c>
      <c r="Q12" s="27">
        <f>EQUIVH</f>
        <v>9.5</v>
      </c>
      <c r="R12" s="88">
        <f t="shared" si="5"/>
        <v>2</v>
      </c>
      <c r="S12" s="26">
        <f t="shared" si="19"/>
        <v>42407</v>
      </c>
      <c r="T12" s="27"/>
      <c r="U12" s="88">
        <f t="shared" si="6"/>
        <v>6</v>
      </c>
      <c r="V12" s="26">
        <f t="shared" si="20"/>
        <v>42436</v>
      </c>
      <c r="W12" s="27">
        <f>EQUIVH</f>
        <v>9.5</v>
      </c>
      <c r="X12" s="88">
        <f t="shared" si="7"/>
        <v>11</v>
      </c>
      <c r="Y12" s="26">
        <f t="shared" si="21"/>
        <v>42467</v>
      </c>
      <c r="Z12" s="27">
        <f>EQUIVH</f>
        <v>9.5</v>
      </c>
      <c r="AA12" s="88">
        <f t="shared" si="8"/>
        <v>15</v>
      </c>
      <c r="AB12" s="26">
        <f t="shared" si="22"/>
        <v>42497</v>
      </c>
      <c r="AC12" s="27"/>
      <c r="AD12" s="88">
        <f t="shared" si="9"/>
        <v>19</v>
      </c>
      <c r="AE12" s="26">
        <f t="shared" si="23"/>
        <v>42528</v>
      </c>
      <c r="AF12" s="27">
        <f>EQUIVH</f>
        <v>9.5</v>
      </c>
      <c r="AG12" s="88">
        <f t="shared" si="10"/>
        <v>24</v>
      </c>
      <c r="AH12" s="26">
        <f t="shared" si="24"/>
        <v>42558</v>
      </c>
      <c r="AI12" s="27">
        <f>EQUIVH</f>
        <v>9.5</v>
      </c>
      <c r="AJ12" s="88">
        <f t="shared" si="11"/>
        <v>28</v>
      </c>
      <c r="AK12" s="26">
        <f t="shared" si="25"/>
        <v>42589</v>
      </c>
      <c r="AL12" s="27"/>
      <c r="AM12" s="88">
        <f t="shared" si="12"/>
        <v>32</v>
      </c>
    </row>
    <row r="13" spans="1:40" ht="12.75" customHeight="1">
      <c r="A13" s="26">
        <f t="shared" si="13"/>
        <v>42224</v>
      </c>
      <c r="B13" s="27"/>
      <c r="C13" s="88">
        <f t="shared" si="0"/>
        <v>32</v>
      </c>
      <c r="D13" s="26">
        <f t="shared" si="14"/>
        <v>42255</v>
      </c>
      <c r="E13" s="27">
        <f>EQUIVH</f>
        <v>9.5</v>
      </c>
      <c r="F13" s="88">
        <f t="shared" si="1"/>
        <v>37</v>
      </c>
      <c r="G13" s="26">
        <f t="shared" si="15"/>
        <v>42285</v>
      </c>
      <c r="H13" s="27">
        <f>EQUIVH</f>
        <v>9.5</v>
      </c>
      <c r="I13" s="88">
        <f t="shared" si="2"/>
        <v>41</v>
      </c>
      <c r="J13" s="26">
        <f t="shared" si="16"/>
        <v>42316</v>
      </c>
      <c r="K13" s="27"/>
      <c r="L13" s="88">
        <f t="shared" si="3"/>
        <v>45</v>
      </c>
      <c r="M13" s="26">
        <f t="shared" si="17"/>
        <v>42346</v>
      </c>
      <c r="N13" s="27">
        <f>EQUIVH</f>
        <v>9.5</v>
      </c>
      <c r="O13" s="88">
        <f t="shared" si="4"/>
        <v>50</v>
      </c>
      <c r="P13" s="26">
        <f t="shared" si="18"/>
        <v>42377</v>
      </c>
      <c r="Q13" s="27">
        <f>EQUIVH</f>
        <v>6.5</v>
      </c>
      <c r="R13" s="88">
        <f t="shared" si="5"/>
        <v>2</v>
      </c>
      <c r="S13" s="26">
        <f t="shared" si="19"/>
        <v>42408</v>
      </c>
      <c r="T13" s="27">
        <f>EQUIVH</f>
        <v>9.5</v>
      </c>
      <c r="U13" s="88">
        <f t="shared" si="6"/>
        <v>7</v>
      </c>
      <c r="V13" s="26">
        <f t="shared" si="20"/>
        <v>42437</v>
      </c>
      <c r="W13" s="27">
        <f>EQUIVH</f>
        <v>9.5</v>
      </c>
      <c r="X13" s="88">
        <f t="shared" si="7"/>
        <v>11</v>
      </c>
      <c r="Y13" s="26">
        <f t="shared" si="21"/>
        <v>42468</v>
      </c>
      <c r="Z13" s="27">
        <f>EQUIVH</f>
        <v>6.5</v>
      </c>
      <c r="AA13" s="88">
        <f t="shared" si="8"/>
        <v>15</v>
      </c>
      <c r="AB13" s="26">
        <f t="shared" si="22"/>
        <v>42498</v>
      </c>
      <c r="AC13" s="27"/>
      <c r="AD13" s="88">
        <f t="shared" si="9"/>
        <v>19</v>
      </c>
      <c r="AE13" s="26">
        <f t="shared" si="23"/>
        <v>42529</v>
      </c>
      <c r="AF13" s="27">
        <f>EQUIVH</f>
        <v>7</v>
      </c>
      <c r="AG13" s="88">
        <f t="shared" si="10"/>
        <v>24</v>
      </c>
      <c r="AH13" s="26">
        <f t="shared" si="24"/>
        <v>42559</v>
      </c>
      <c r="AI13" s="27">
        <f>EQUIVH</f>
        <v>6.5</v>
      </c>
      <c r="AJ13" s="88">
        <f t="shared" si="11"/>
        <v>28</v>
      </c>
      <c r="AK13" s="26">
        <f t="shared" si="25"/>
        <v>42590</v>
      </c>
      <c r="AL13" s="27">
        <f>EQUIVH</f>
        <v>9.5</v>
      </c>
      <c r="AM13" s="88">
        <f t="shared" si="12"/>
        <v>33</v>
      </c>
    </row>
    <row r="14" spans="1:40" ht="12.75" customHeight="1">
      <c r="A14" s="26">
        <f t="shared" si="13"/>
        <v>42225</v>
      </c>
      <c r="B14" s="27"/>
      <c r="C14" s="88">
        <f t="shared" si="0"/>
        <v>32</v>
      </c>
      <c r="D14" s="26">
        <f t="shared" si="14"/>
        <v>42256</v>
      </c>
      <c r="E14" s="27">
        <f>EQUIVH</f>
        <v>7</v>
      </c>
      <c r="F14" s="88">
        <f t="shared" si="1"/>
        <v>37</v>
      </c>
      <c r="G14" s="26">
        <f t="shared" si="15"/>
        <v>42286</v>
      </c>
      <c r="H14" s="27">
        <f>EQUIVH</f>
        <v>6.5</v>
      </c>
      <c r="I14" s="88">
        <f t="shared" si="2"/>
        <v>41</v>
      </c>
      <c r="J14" s="26">
        <f t="shared" si="16"/>
        <v>42317</v>
      </c>
      <c r="K14" s="27">
        <f>EQUIVH</f>
        <v>9.5</v>
      </c>
      <c r="L14" s="88">
        <f t="shared" si="3"/>
        <v>46</v>
      </c>
      <c r="M14" s="26">
        <f t="shared" si="17"/>
        <v>42347</v>
      </c>
      <c r="N14" s="27">
        <f>EQUIVH</f>
        <v>7</v>
      </c>
      <c r="O14" s="88">
        <f t="shared" si="4"/>
        <v>50</v>
      </c>
      <c r="P14" s="26">
        <f t="shared" si="18"/>
        <v>42378</v>
      </c>
      <c r="Q14" s="27"/>
      <c r="R14" s="88">
        <f t="shared" si="5"/>
        <v>2</v>
      </c>
      <c r="S14" s="26">
        <f t="shared" si="19"/>
        <v>42409</v>
      </c>
      <c r="T14" s="27">
        <f>EQUIVH</f>
        <v>9.5</v>
      </c>
      <c r="U14" s="88">
        <f t="shared" si="6"/>
        <v>7</v>
      </c>
      <c r="V14" s="26">
        <f t="shared" si="20"/>
        <v>42438</v>
      </c>
      <c r="W14" s="27">
        <f>EQUIVH</f>
        <v>7</v>
      </c>
      <c r="X14" s="88">
        <f t="shared" si="7"/>
        <v>11</v>
      </c>
      <c r="Y14" s="26">
        <f t="shared" si="21"/>
        <v>42469</v>
      </c>
      <c r="Z14" s="27"/>
      <c r="AA14" s="88">
        <f t="shared" si="8"/>
        <v>15</v>
      </c>
      <c r="AB14" s="26">
        <f t="shared" si="22"/>
        <v>42499</v>
      </c>
      <c r="AC14" s="27">
        <f>EQUIVH</f>
        <v>9.5</v>
      </c>
      <c r="AD14" s="88">
        <f t="shared" si="9"/>
        <v>20</v>
      </c>
      <c r="AE14" s="26">
        <f t="shared" si="23"/>
        <v>42530</v>
      </c>
      <c r="AF14" s="27">
        <f>EQUIVH</f>
        <v>9.5</v>
      </c>
      <c r="AG14" s="88">
        <f t="shared" si="10"/>
        <v>24</v>
      </c>
      <c r="AH14" s="26">
        <f t="shared" si="24"/>
        <v>42560</v>
      </c>
      <c r="AI14" s="27"/>
      <c r="AJ14" s="88">
        <f t="shared" si="11"/>
        <v>28</v>
      </c>
      <c r="AK14" s="26">
        <f t="shared" si="25"/>
        <v>42591</v>
      </c>
      <c r="AL14" s="27">
        <f>EQUIVH</f>
        <v>9.5</v>
      </c>
      <c r="AM14" s="88">
        <f t="shared" si="12"/>
        <v>33</v>
      </c>
    </row>
    <row r="15" spans="1:40" ht="12.75" customHeight="1">
      <c r="A15" s="26">
        <f t="shared" si="13"/>
        <v>42226</v>
      </c>
      <c r="B15" s="27">
        <f>EQUIVH</f>
        <v>9.5</v>
      </c>
      <c r="C15" s="88">
        <f t="shared" si="0"/>
        <v>33</v>
      </c>
      <c r="D15" s="26">
        <f t="shared" si="14"/>
        <v>42257</v>
      </c>
      <c r="E15" s="27">
        <f>EQUIVH</f>
        <v>9.5</v>
      </c>
      <c r="F15" s="88">
        <f t="shared" si="1"/>
        <v>37</v>
      </c>
      <c r="G15" s="26">
        <f t="shared" si="15"/>
        <v>42287</v>
      </c>
      <c r="H15" s="27"/>
      <c r="I15" s="88">
        <f t="shared" si="2"/>
        <v>41</v>
      </c>
      <c r="J15" s="26">
        <f t="shared" si="16"/>
        <v>42318</v>
      </c>
      <c r="K15" s="27">
        <f>EQUIVH</f>
        <v>9.5</v>
      </c>
      <c r="L15" s="88">
        <f t="shared" si="3"/>
        <v>46</v>
      </c>
      <c r="M15" s="26">
        <f t="shared" si="17"/>
        <v>42348</v>
      </c>
      <c r="N15" s="27">
        <f>EQUIVH</f>
        <v>9.5</v>
      </c>
      <c r="O15" s="88">
        <f t="shared" si="4"/>
        <v>50</v>
      </c>
      <c r="P15" s="26">
        <f t="shared" si="18"/>
        <v>42379</v>
      </c>
      <c r="Q15" s="27"/>
      <c r="R15" s="88">
        <f t="shared" si="5"/>
        <v>2</v>
      </c>
      <c r="S15" s="26">
        <f t="shared" si="19"/>
        <v>42410</v>
      </c>
      <c r="T15" s="27">
        <f>EQUIVH</f>
        <v>7</v>
      </c>
      <c r="U15" s="88">
        <f t="shared" si="6"/>
        <v>7</v>
      </c>
      <c r="V15" s="26">
        <f t="shared" si="20"/>
        <v>42439</v>
      </c>
      <c r="W15" s="27">
        <f>EQUIVH</f>
        <v>9.5</v>
      </c>
      <c r="X15" s="88">
        <f t="shared" si="7"/>
        <v>11</v>
      </c>
      <c r="Y15" s="26">
        <f t="shared" si="21"/>
        <v>42470</v>
      </c>
      <c r="Z15" s="27"/>
      <c r="AA15" s="88">
        <f t="shared" si="8"/>
        <v>15</v>
      </c>
      <c r="AB15" s="26">
        <f t="shared" si="22"/>
        <v>42500</v>
      </c>
      <c r="AC15" s="27">
        <f>EQUIVH</f>
        <v>9.5</v>
      </c>
      <c r="AD15" s="88">
        <f t="shared" si="9"/>
        <v>20</v>
      </c>
      <c r="AE15" s="26">
        <f t="shared" si="23"/>
        <v>42531</v>
      </c>
      <c r="AF15" s="27">
        <f>EQUIVH</f>
        <v>6.5</v>
      </c>
      <c r="AG15" s="88">
        <f t="shared" si="10"/>
        <v>24</v>
      </c>
      <c r="AH15" s="26">
        <f t="shared" si="24"/>
        <v>42561</v>
      </c>
      <c r="AI15" s="27"/>
      <c r="AJ15" s="88">
        <f t="shared" si="11"/>
        <v>28</v>
      </c>
      <c r="AK15" s="26">
        <f t="shared" si="25"/>
        <v>42592</v>
      </c>
      <c r="AL15" s="27">
        <f>EQUIVH</f>
        <v>7</v>
      </c>
      <c r="AM15" s="88">
        <f t="shared" si="12"/>
        <v>33</v>
      </c>
    </row>
    <row r="16" spans="1:40" ht="12.75" customHeight="1">
      <c r="A16" s="26">
        <f t="shared" si="13"/>
        <v>42227</v>
      </c>
      <c r="B16" s="27">
        <f>EQUIVH</f>
        <v>9.5</v>
      </c>
      <c r="C16" s="88">
        <f t="shared" si="0"/>
        <v>33</v>
      </c>
      <c r="D16" s="26">
        <f t="shared" si="14"/>
        <v>42258</v>
      </c>
      <c r="E16" s="27">
        <f>EQUIVH</f>
        <v>6.5</v>
      </c>
      <c r="F16" s="88">
        <f t="shared" si="1"/>
        <v>37</v>
      </c>
      <c r="G16" s="26">
        <f t="shared" si="15"/>
        <v>42288</v>
      </c>
      <c r="H16" s="27"/>
      <c r="I16" s="88">
        <f t="shared" si="2"/>
        <v>41</v>
      </c>
      <c r="J16" s="26">
        <f t="shared" si="16"/>
        <v>42319</v>
      </c>
      <c r="K16" s="27"/>
      <c r="L16" s="88">
        <f t="shared" si="3"/>
        <v>46</v>
      </c>
      <c r="M16" s="26">
        <f t="shared" si="17"/>
        <v>42349</v>
      </c>
      <c r="N16" s="27">
        <f>EQUIVH</f>
        <v>6.5</v>
      </c>
      <c r="O16" s="88">
        <f t="shared" si="4"/>
        <v>50</v>
      </c>
      <c r="P16" s="26">
        <f t="shared" si="18"/>
        <v>42380</v>
      </c>
      <c r="Q16" s="27">
        <f>EQUIVH</f>
        <v>9.5</v>
      </c>
      <c r="R16" s="88">
        <f t="shared" si="5"/>
        <v>3</v>
      </c>
      <c r="S16" s="26">
        <f t="shared" si="19"/>
        <v>42411</v>
      </c>
      <c r="T16" s="27">
        <f>EQUIVH</f>
        <v>9.5</v>
      </c>
      <c r="U16" s="88">
        <f t="shared" si="6"/>
        <v>7</v>
      </c>
      <c r="V16" s="26">
        <f t="shared" si="20"/>
        <v>42440</v>
      </c>
      <c r="W16" s="27">
        <f>EQUIVH</f>
        <v>6.5</v>
      </c>
      <c r="X16" s="88">
        <f t="shared" si="7"/>
        <v>11</v>
      </c>
      <c r="Y16" s="26">
        <f t="shared" si="21"/>
        <v>42471</v>
      </c>
      <c r="Z16" s="27">
        <f>EQUIVH</f>
        <v>9.5</v>
      </c>
      <c r="AA16" s="88">
        <f t="shared" si="8"/>
        <v>16</v>
      </c>
      <c r="AB16" s="26">
        <f t="shared" si="22"/>
        <v>42501</v>
      </c>
      <c r="AC16" s="27">
        <f>EQUIVH</f>
        <v>7</v>
      </c>
      <c r="AD16" s="88">
        <f t="shared" si="9"/>
        <v>20</v>
      </c>
      <c r="AE16" s="26">
        <f t="shared" si="23"/>
        <v>42532</v>
      </c>
      <c r="AF16" s="27"/>
      <c r="AG16" s="88">
        <f t="shared" si="10"/>
        <v>24</v>
      </c>
      <c r="AH16" s="26">
        <f t="shared" si="24"/>
        <v>42562</v>
      </c>
      <c r="AI16" s="27">
        <f>EQUIVH</f>
        <v>9.5</v>
      </c>
      <c r="AJ16" s="88">
        <f t="shared" si="11"/>
        <v>29</v>
      </c>
      <c r="AK16" s="26">
        <f t="shared" si="25"/>
        <v>42593</v>
      </c>
      <c r="AL16" s="27">
        <f>EQUIVH</f>
        <v>9.5</v>
      </c>
      <c r="AM16" s="88">
        <f t="shared" si="12"/>
        <v>33</v>
      </c>
    </row>
    <row r="17" spans="1:41" ht="12.75" customHeight="1">
      <c r="A17" s="26">
        <f t="shared" si="13"/>
        <v>42228</v>
      </c>
      <c r="B17" s="27">
        <f>EQUIVH</f>
        <v>7</v>
      </c>
      <c r="C17" s="88">
        <f t="shared" si="0"/>
        <v>33</v>
      </c>
      <c r="D17" s="26">
        <f t="shared" si="14"/>
        <v>42259</v>
      </c>
      <c r="E17" s="27"/>
      <c r="F17" s="88">
        <f t="shared" si="1"/>
        <v>37</v>
      </c>
      <c r="G17" s="26">
        <f t="shared" si="15"/>
        <v>42289</v>
      </c>
      <c r="H17" s="27">
        <f>EQUIVH</f>
        <v>9.5</v>
      </c>
      <c r="I17" s="88">
        <f t="shared" si="2"/>
        <v>42</v>
      </c>
      <c r="J17" s="26">
        <f t="shared" si="16"/>
        <v>42320</v>
      </c>
      <c r="K17" s="27">
        <f>EQUIVH</f>
        <v>9.5</v>
      </c>
      <c r="L17" s="88">
        <f t="shared" si="3"/>
        <v>46</v>
      </c>
      <c r="M17" s="26">
        <f t="shared" si="17"/>
        <v>42350</v>
      </c>
      <c r="N17" s="27"/>
      <c r="O17" s="88">
        <f t="shared" si="4"/>
        <v>50</v>
      </c>
      <c r="P17" s="26">
        <f t="shared" si="18"/>
        <v>42381</v>
      </c>
      <c r="Q17" s="27">
        <f>EQUIVH</f>
        <v>9.5</v>
      </c>
      <c r="R17" s="88">
        <f t="shared" si="5"/>
        <v>3</v>
      </c>
      <c r="S17" s="26">
        <f t="shared" si="19"/>
        <v>42412</v>
      </c>
      <c r="T17" s="27">
        <f>EQUIVH</f>
        <v>6.5</v>
      </c>
      <c r="U17" s="88">
        <f t="shared" si="6"/>
        <v>7</v>
      </c>
      <c r="V17" s="26">
        <f t="shared" si="20"/>
        <v>42441</v>
      </c>
      <c r="W17" s="27"/>
      <c r="X17" s="88">
        <f t="shared" si="7"/>
        <v>11</v>
      </c>
      <c r="Y17" s="26">
        <f t="shared" si="21"/>
        <v>42472</v>
      </c>
      <c r="Z17" s="27">
        <f>EQUIVH</f>
        <v>9.5</v>
      </c>
      <c r="AA17" s="88">
        <f t="shared" si="8"/>
        <v>16</v>
      </c>
      <c r="AB17" s="26">
        <f t="shared" si="22"/>
        <v>42502</v>
      </c>
      <c r="AC17" s="27">
        <f>EQUIVH</f>
        <v>9.5</v>
      </c>
      <c r="AD17" s="88">
        <f t="shared" si="9"/>
        <v>20</v>
      </c>
      <c r="AE17" s="26">
        <f t="shared" si="23"/>
        <v>42533</v>
      </c>
      <c r="AF17" s="27"/>
      <c r="AG17" s="88">
        <f t="shared" si="10"/>
        <v>24</v>
      </c>
      <c r="AH17" s="26">
        <f t="shared" si="24"/>
        <v>42563</v>
      </c>
      <c r="AI17" s="27">
        <f>EQUIVH</f>
        <v>9.5</v>
      </c>
      <c r="AJ17" s="88">
        <f t="shared" si="11"/>
        <v>29</v>
      </c>
      <c r="AK17" s="26">
        <f t="shared" si="25"/>
        <v>42594</v>
      </c>
      <c r="AL17" s="27">
        <f>EQUIVH</f>
        <v>6.5</v>
      </c>
      <c r="AM17" s="88">
        <f t="shared" si="12"/>
        <v>33</v>
      </c>
    </row>
    <row r="18" spans="1:41" ht="12.75" customHeight="1">
      <c r="A18" s="26">
        <f t="shared" si="13"/>
        <v>42229</v>
      </c>
      <c r="B18" s="27">
        <f>EQUIVH</f>
        <v>9.5</v>
      </c>
      <c r="C18" s="88">
        <f t="shared" si="0"/>
        <v>33</v>
      </c>
      <c r="D18" s="26">
        <f t="shared" si="14"/>
        <v>42260</v>
      </c>
      <c r="E18" s="27"/>
      <c r="F18" s="88">
        <f t="shared" si="1"/>
        <v>37</v>
      </c>
      <c r="G18" s="26">
        <f t="shared" si="15"/>
        <v>42290</v>
      </c>
      <c r="H18" s="27">
        <f>EQUIVH</f>
        <v>9.5</v>
      </c>
      <c r="I18" s="88">
        <f t="shared" si="2"/>
        <v>42</v>
      </c>
      <c r="J18" s="26">
        <f t="shared" si="16"/>
        <v>42321</v>
      </c>
      <c r="K18" s="27">
        <f>EQUIVH</f>
        <v>6.5</v>
      </c>
      <c r="L18" s="88">
        <f t="shared" si="3"/>
        <v>46</v>
      </c>
      <c r="M18" s="26">
        <f t="shared" si="17"/>
        <v>42351</v>
      </c>
      <c r="N18" s="27"/>
      <c r="O18" s="88">
        <f t="shared" si="4"/>
        <v>50</v>
      </c>
      <c r="P18" s="26">
        <f t="shared" si="18"/>
        <v>42382</v>
      </c>
      <c r="Q18" s="27">
        <f>EQUIVH</f>
        <v>7</v>
      </c>
      <c r="R18" s="88">
        <f t="shared" si="5"/>
        <v>3</v>
      </c>
      <c r="S18" s="26">
        <f t="shared" si="19"/>
        <v>42413</v>
      </c>
      <c r="T18" s="27"/>
      <c r="U18" s="88">
        <f t="shared" si="6"/>
        <v>7</v>
      </c>
      <c r="V18" s="26">
        <f t="shared" si="20"/>
        <v>42442</v>
      </c>
      <c r="W18" s="27"/>
      <c r="X18" s="88">
        <f t="shared" si="7"/>
        <v>11</v>
      </c>
      <c r="Y18" s="26">
        <f t="shared" si="21"/>
        <v>42473</v>
      </c>
      <c r="Z18" s="27">
        <f>EQUIVH</f>
        <v>7</v>
      </c>
      <c r="AA18" s="88">
        <f t="shared" si="8"/>
        <v>16</v>
      </c>
      <c r="AB18" s="26">
        <f t="shared" si="22"/>
        <v>42503</v>
      </c>
      <c r="AC18" s="27">
        <f>EQUIVH</f>
        <v>6.5</v>
      </c>
      <c r="AD18" s="88">
        <f t="shared" si="9"/>
        <v>20</v>
      </c>
      <c r="AE18" s="26">
        <f t="shared" si="23"/>
        <v>42534</v>
      </c>
      <c r="AF18" s="27">
        <f>EQUIVH</f>
        <v>9.5</v>
      </c>
      <c r="AG18" s="88">
        <f t="shared" si="10"/>
        <v>25</v>
      </c>
      <c r="AH18" s="26">
        <f t="shared" si="24"/>
        <v>42564</v>
      </c>
      <c r="AI18" s="27">
        <f>EQUIVH</f>
        <v>7</v>
      </c>
      <c r="AJ18" s="88">
        <f t="shared" si="11"/>
        <v>29</v>
      </c>
      <c r="AK18" s="26">
        <f t="shared" si="25"/>
        <v>42595</v>
      </c>
      <c r="AL18" s="27"/>
      <c r="AM18" s="88">
        <f t="shared" si="12"/>
        <v>33</v>
      </c>
    </row>
    <row r="19" spans="1:41" ht="12.75" customHeight="1">
      <c r="A19" s="26">
        <f t="shared" si="13"/>
        <v>42230</v>
      </c>
      <c r="B19" s="27">
        <f>EQUIVH</f>
        <v>6.5</v>
      </c>
      <c r="C19" s="88">
        <f t="shared" si="0"/>
        <v>33</v>
      </c>
      <c r="D19" s="26">
        <f t="shared" si="14"/>
        <v>42261</v>
      </c>
      <c r="E19" s="27">
        <f>EQUIVH</f>
        <v>9.5</v>
      </c>
      <c r="F19" s="88">
        <f t="shared" si="1"/>
        <v>38</v>
      </c>
      <c r="G19" s="26">
        <f t="shared" si="15"/>
        <v>42291</v>
      </c>
      <c r="H19" s="27">
        <f>EQUIVH</f>
        <v>7</v>
      </c>
      <c r="I19" s="88">
        <f t="shared" si="2"/>
        <v>42</v>
      </c>
      <c r="J19" s="26">
        <f t="shared" si="16"/>
        <v>42322</v>
      </c>
      <c r="K19" s="27"/>
      <c r="L19" s="88">
        <f t="shared" si="3"/>
        <v>46</v>
      </c>
      <c r="M19" s="26">
        <f t="shared" si="17"/>
        <v>42352</v>
      </c>
      <c r="N19" s="27">
        <f>EQUIVH</f>
        <v>9.5</v>
      </c>
      <c r="O19" s="88">
        <f t="shared" si="4"/>
        <v>51</v>
      </c>
      <c r="P19" s="26">
        <f t="shared" si="18"/>
        <v>42383</v>
      </c>
      <c r="Q19" s="27">
        <f>EQUIVH</f>
        <v>9.5</v>
      </c>
      <c r="R19" s="88">
        <f t="shared" si="5"/>
        <v>3</v>
      </c>
      <c r="S19" s="26">
        <f t="shared" si="19"/>
        <v>42414</v>
      </c>
      <c r="T19" s="27"/>
      <c r="U19" s="88">
        <f t="shared" si="6"/>
        <v>7</v>
      </c>
      <c r="V19" s="26">
        <f t="shared" si="20"/>
        <v>42443</v>
      </c>
      <c r="W19" s="27">
        <f>EQUIVH</f>
        <v>9.5</v>
      </c>
      <c r="X19" s="88">
        <f t="shared" si="7"/>
        <v>12</v>
      </c>
      <c r="Y19" s="26">
        <f t="shared" si="21"/>
        <v>42474</v>
      </c>
      <c r="Z19" s="27">
        <f>EQUIVH</f>
        <v>9.5</v>
      </c>
      <c r="AA19" s="88">
        <f t="shared" si="8"/>
        <v>16</v>
      </c>
      <c r="AB19" s="26">
        <f t="shared" si="22"/>
        <v>42504</v>
      </c>
      <c r="AC19" s="27"/>
      <c r="AD19" s="88">
        <f t="shared" si="9"/>
        <v>20</v>
      </c>
      <c r="AE19" s="26">
        <f t="shared" si="23"/>
        <v>42535</v>
      </c>
      <c r="AF19" s="27">
        <f>EQUIVH</f>
        <v>9.5</v>
      </c>
      <c r="AG19" s="88">
        <f t="shared" si="10"/>
        <v>25</v>
      </c>
      <c r="AH19" s="26">
        <f t="shared" si="24"/>
        <v>42565</v>
      </c>
      <c r="AI19" s="27"/>
      <c r="AJ19" s="88">
        <f t="shared" si="11"/>
        <v>29</v>
      </c>
      <c r="AK19" s="26">
        <f t="shared" si="25"/>
        <v>42596</v>
      </c>
      <c r="AL19" s="27"/>
      <c r="AM19" s="88">
        <f t="shared" si="12"/>
        <v>33</v>
      </c>
    </row>
    <row r="20" spans="1:41" ht="12.75" customHeight="1">
      <c r="A20" s="26">
        <f t="shared" si="13"/>
        <v>42231</v>
      </c>
      <c r="B20" s="27"/>
      <c r="C20" s="88">
        <f t="shared" si="0"/>
        <v>33</v>
      </c>
      <c r="D20" s="26">
        <f t="shared" si="14"/>
        <v>42262</v>
      </c>
      <c r="E20" s="27">
        <f>EQUIVH</f>
        <v>9.5</v>
      </c>
      <c r="F20" s="88">
        <f t="shared" si="1"/>
        <v>38</v>
      </c>
      <c r="G20" s="26">
        <f t="shared" si="15"/>
        <v>42292</v>
      </c>
      <c r="H20" s="27">
        <f>EQUIVH</f>
        <v>9.5</v>
      </c>
      <c r="I20" s="88">
        <f t="shared" si="2"/>
        <v>42</v>
      </c>
      <c r="J20" s="26">
        <f t="shared" si="16"/>
        <v>42323</v>
      </c>
      <c r="K20" s="27"/>
      <c r="L20" s="88">
        <f t="shared" si="3"/>
        <v>46</v>
      </c>
      <c r="M20" s="26">
        <f t="shared" si="17"/>
        <v>42353</v>
      </c>
      <c r="N20" s="27">
        <f>EQUIVH</f>
        <v>9.5</v>
      </c>
      <c r="O20" s="88">
        <f t="shared" si="4"/>
        <v>51</v>
      </c>
      <c r="P20" s="26">
        <f t="shared" si="18"/>
        <v>42384</v>
      </c>
      <c r="Q20" s="27">
        <f>EQUIVH</f>
        <v>6.5</v>
      </c>
      <c r="R20" s="88">
        <f t="shared" si="5"/>
        <v>3</v>
      </c>
      <c r="S20" s="26">
        <f t="shared" si="19"/>
        <v>42415</v>
      </c>
      <c r="T20" s="27">
        <f>EQUIVH</f>
        <v>9.5</v>
      </c>
      <c r="U20" s="88">
        <f t="shared" si="6"/>
        <v>8</v>
      </c>
      <c r="V20" s="26">
        <f t="shared" si="20"/>
        <v>42444</v>
      </c>
      <c r="W20" s="27">
        <f>EQUIVH</f>
        <v>9.5</v>
      </c>
      <c r="X20" s="88">
        <f t="shared" si="7"/>
        <v>12</v>
      </c>
      <c r="Y20" s="26">
        <f t="shared" si="21"/>
        <v>42475</v>
      </c>
      <c r="Z20" s="27">
        <f>EQUIVH</f>
        <v>6.5</v>
      </c>
      <c r="AA20" s="88">
        <f t="shared" si="8"/>
        <v>16</v>
      </c>
      <c r="AB20" s="26">
        <f t="shared" si="22"/>
        <v>42505</v>
      </c>
      <c r="AC20" s="27"/>
      <c r="AD20" s="88">
        <f t="shared" si="9"/>
        <v>20</v>
      </c>
      <c r="AE20" s="26">
        <f t="shared" si="23"/>
        <v>42536</v>
      </c>
      <c r="AF20" s="27">
        <f>EQUIVH</f>
        <v>7</v>
      </c>
      <c r="AG20" s="88">
        <f t="shared" si="10"/>
        <v>25</v>
      </c>
      <c r="AH20" s="26">
        <f t="shared" si="24"/>
        <v>42566</v>
      </c>
      <c r="AI20" s="27">
        <f>EQUIVH</f>
        <v>6.5</v>
      </c>
      <c r="AJ20" s="88">
        <f t="shared" si="11"/>
        <v>29</v>
      </c>
      <c r="AK20" s="26">
        <f t="shared" si="25"/>
        <v>42597</v>
      </c>
      <c r="AL20" s="27"/>
      <c r="AM20" s="88">
        <f t="shared" si="12"/>
        <v>34</v>
      </c>
    </row>
    <row r="21" spans="1:41" ht="12.75" customHeight="1">
      <c r="A21" s="26">
        <f t="shared" si="13"/>
        <v>42232</v>
      </c>
      <c r="B21" s="27"/>
      <c r="C21" s="88">
        <f t="shared" si="0"/>
        <v>33</v>
      </c>
      <c r="D21" s="26">
        <f t="shared" si="14"/>
        <v>42263</v>
      </c>
      <c r="E21" s="27">
        <f>EQUIVH</f>
        <v>7</v>
      </c>
      <c r="F21" s="88">
        <f t="shared" si="1"/>
        <v>38</v>
      </c>
      <c r="G21" s="26">
        <f t="shared" si="15"/>
        <v>42293</v>
      </c>
      <c r="H21" s="27">
        <f>EQUIVH</f>
        <v>6.5</v>
      </c>
      <c r="I21" s="88">
        <f t="shared" si="2"/>
        <v>42</v>
      </c>
      <c r="J21" s="26">
        <f t="shared" si="16"/>
        <v>42324</v>
      </c>
      <c r="K21" s="27">
        <f>EQUIVH</f>
        <v>9.5</v>
      </c>
      <c r="L21" s="88">
        <f t="shared" si="3"/>
        <v>47</v>
      </c>
      <c r="M21" s="26">
        <f t="shared" si="17"/>
        <v>42354</v>
      </c>
      <c r="N21" s="27">
        <f>EQUIVH</f>
        <v>7</v>
      </c>
      <c r="O21" s="88">
        <f t="shared" si="4"/>
        <v>51</v>
      </c>
      <c r="P21" s="26">
        <f t="shared" si="18"/>
        <v>42385</v>
      </c>
      <c r="Q21" s="27"/>
      <c r="R21" s="88">
        <f t="shared" si="5"/>
        <v>3</v>
      </c>
      <c r="S21" s="26">
        <f t="shared" si="19"/>
        <v>42416</v>
      </c>
      <c r="T21" s="27">
        <f>EQUIVH</f>
        <v>9.5</v>
      </c>
      <c r="U21" s="88">
        <f t="shared" si="6"/>
        <v>8</v>
      </c>
      <c r="V21" s="26">
        <f t="shared" si="20"/>
        <v>42445</v>
      </c>
      <c r="W21" s="27">
        <f>EQUIVH</f>
        <v>7</v>
      </c>
      <c r="X21" s="88">
        <f t="shared" si="7"/>
        <v>12</v>
      </c>
      <c r="Y21" s="26">
        <f t="shared" si="21"/>
        <v>42476</v>
      </c>
      <c r="Z21" s="27"/>
      <c r="AA21" s="88">
        <f t="shared" si="8"/>
        <v>16</v>
      </c>
      <c r="AB21" s="26">
        <f t="shared" si="22"/>
        <v>42506</v>
      </c>
      <c r="AC21" s="27"/>
      <c r="AD21" s="88">
        <f t="shared" si="9"/>
        <v>21</v>
      </c>
      <c r="AE21" s="26">
        <f t="shared" si="23"/>
        <v>42537</v>
      </c>
      <c r="AF21" s="27">
        <f>EQUIVH</f>
        <v>9.5</v>
      </c>
      <c r="AG21" s="88">
        <f t="shared" si="10"/>
        <v>25</v>
      </c>
      <c r="AH21" s="26">
        <f t="shared" si="24"/>
        <v>42567</v>
      </c>
      <c r="AI21" s="27"/>
      <c r="AJ21" s="88">
        <f t="shared" si="11"/>
        <v>29</v>
      </c>
      <c r="AK21" s="26">
        <f t="shared" si="25"/>
        <v>42598</v>
      </c>
      <c r="AL21" s="66">
        <f>EQUIVH</f>
        <v>9.5</v>
      </c>
      <c r="AM21" s="88">
        <f t="shared" si="12"/>
        <v>34</v>
      </c>
    </row>
    <row r="22" spans="1:41" ht="12.75" customHeight="1">
      <c r="A22" s="26">
        <f t="shared" si="13"/>
        <v>42233</v>
      </c>
      <c r="B22" s="27">
        <f>EQUIVH</f>
        <v>9.5</v>
      </c>
      <c r="C22" s="88">
        <f t="shared" si="0"/>
        <v>34</v>
      </c>
      <c r="D22" s="26">
        <f t="shared" si="14"/>
        <v>42264</v>
      </c>
      <c r="E22" s="27">
        <f>EQUIVH</f>
        <v>9.5</v>
      </c>
      <c r="F22" s="88">
        <f t="shared" si="1"/>
        <v>38</v>
      </c>
      <c r="G22" s="26">
        <f t="shared" si="15"/>
        <v>42294</v>
      </c>
      <c r="H22" s="27"/>
      <c r="I22" s="88">
        <f t="shared" si="2"/>
        <v>42</v>
      </c>
      <c r="J22" s="26">
        <f t="shared" si="16"/>
        <v>42325</v>
      </c>
      <c r="K22" s="27">
        <f>EQUIVH</f>
        <v>9.5</v>
      </c>
      <c r="L22" s="88">
        <f t="shared" si="3"/>
        <v>47</v>
      </c>
      <c r="M22" s="26">
        <f t="shared" si="17"/>
        <v>42355</v>
      </c>
      <c r="N22" s="27">
        <f>EQUIVH</f>
        <v>9.5</v>
      </c>
      <c r="O22" s="88">
        <f t="shared" si="4"/>
        <v>51</v>
      </c>
      <c r="P22" s="26">
        <f t="shared" si="18"/>
        <v>42386</v>
      </c>
      <c r="Q22" s="27"/>
      <c r="R22" s="88">
        <f t="shared" si="5"/>
        <v>3</v>
      </c>
      <c r="S22" s="26">
        <f t="shared" si="19"/>
        <v>42417</v>
      </c>
      <c r="T22" s="27">
        <f>EQUIVH</f>
        <v>7</v>
      </c>
      <c r="U22" s="88">
        <f t="shared" si="6"/>
        <v>8</v>
      </c>
      <c r="V22" s="26">
        <f t="shared" si="20"/>
        <v>42446</v>
      </c>
      <c r="W22" s="27">
        <f>EQUIVH</f>
        <v>9.5</v>
      </c>
      <c r="X22" s="88">
        <f t="shared" si="7"/>
        <v>12</v>
      </c>
      <c r="Y22" s="26">
        <f t="shared" si="21"/>
        <v>42477</v>
      </c>
      <c r="Z22" s="27"/>
      <c r="AA22" s="88">
        <f t="shared" si="8"/>
        <v>16</v>
      </c>
      <c r="AB22" s="26">
        <f t="shared" si="22"/>
        <v>42507</v>
      </c>
      <c r="AC22" s="27">
        <f>EQUIVH</f>
        <v>9.5</v>
      </c>
      <c r="AD22" s="88">
        <f t="shared" si="9"/>
        <v>21</v>
      </c>
      <c r="AE22" s="26">
        <f t="shared" si="23"/>
        <v>42538</v>
      </c>
      <c r="AF22" s="27">
        <f>EQUIVH</f>
        <v>6.5</v>
      </c>
      <c r="AG22" s="88">
        <f t="shared" si="10"/>
        <v>25</v>
      </c>
      <c r="AH22" s="26">
        <f t="shared" si="24"/>
        <v>42568</v>
      </c>
      <c r="AI22" s="27"/>
      <c r="AJ22" s="88">
        <f t="shared" si="11"/>
        <v>29</v>
      </c>
      <c r="AK22" s="26">
        <f t="shared" si="25"/>
        <v>42599</v>
      </c>
      <c r="AL22" s="66">
        <f>EQUIVH</f>
        <v>7</v>
      </c>
      <c r="AM22" s="88">
        <f t="shared" si="12"/>
        <v>34</v>
      </c>
    </row>
    <row r="23" spans="1:41" ht="12.75" customHeight="1">
      <c r="A23" s="26">
        <f t="shared" si="13"/>
        <v>42234</v>
      </c>
      <c r="B23" s="27">
        <f>EQUIVH</f>
        <v>9.5</v>
      </c>
      <c r="C23" s="88">
        <f t="shared" si="0"/>
        <v>34</v>
      </c>
      <c r="D23" s="26">
        <f t="shared" si="14"/>
        <v>42265</v>
      </c>
      <c r="E23" s="27">
        <f>EQUIVH</f>
        <v>6.5</v>
      </c>
      <c r="F23" s="88">
        <f t="shared" si="1"/>
        <v>38</v>
      </c>
      <c r="G23" s="26">
        <f t="shared" si="15"/>
        <v>42295</v>
      </c>
      <c r="H23" s="27"/>
      <c r="I23" s="88">
        <f t="shared" si="2"/>
        <v>42</v>
      </c>
      <c r="J23" s="26">
        <f t="shared" si="16"/>
        <v>42326</v>
      </c>
      <c r="K23" s="27">
        <f>EQUIVH</f>
        <v>7</v>
      </c>
      <c r="L23" s="88">
        <f t="shared" si="3"/>
        <v>47</v>
      </c>
      <c r="M23" s="26">
        <f t="shared" si="17"/>
        <v>42356</v>
      </c>
      <c r="N23" s="27">
        <f>EQUIVH</f>
        <v>6.5</v>
      </c>
      <c r="O23" s="88">
        <f t="shared" si="4"/>
        <v>51</v>
      </c>
      <c r="P23" s="26">
        <f t="shared" si="18"/>
        <v>42387</v>
      </c>
      <c r="Q23" s="27">
        <f>EQUIVH</f>
        <v>9.5</v>
      </c>
      <c r="R23" s="88">
        <f t="shared" si="5"/>
        <v>4</v>
      </c>
      <c r="S23" s="26">
        <f t="shared" si="19"/>
        <v>42418</v>
      </c>
      <c r="T23" s="27">
        <f>EQUIVH</f>
        <v>9.5</v>
      </c>
      <c r="U23" s="88">
        <f t="shared" si="6"/>
        <v>8</v>
      </c>
      <c r="V23" s="26">
        <f t="shared" si="20"/>
        <v>42447</v>
      </c>
      <c r="W23" s="27">
        <f>EQUIVH</f>
        <v>6.5</v>
      </c>
      <c r="X23" s="88">
        <f t="shared" si="7"/>
        <v>12</v>
      </c>
      <c r="Y23" s="26">
        <f t="shared" si="21"/>
        <v>42478</v>
      </c>
      <c r="Z23" s="27">
        <f>EQUIVH</f>
        <v>9.5</v>
      </c>
      <c r="AA23" s="88">
        <f t="shared" si="8"/>
        <v>17</v>
      </c>
      <c r="AB23" s="26">
        <f t="shared" si="22"/>
        <v>42508</v>
      </c>
      <c r="AC23" s="27">
        <f>EQUIVH</f>
        <v>7</v>
      </c>
      <c r="AD23" s="88">
        <f t="shared" si="9"/>
        <v>21</v>
      </c>
      <c r="AE23" s="26">
        <f t="shared" si="23"/>
        <v>42539</v>
      </c>
      <c r="AF23" s="27"/>
      <c r="AG23" s="88">
        <f t="shared" si="10"/>
        <v>25</v>
      </c>
      <c r="AH23" s="26">
        <f t="shared" si="24"/>
        <v>42569</v>
      </c>
      <c r="AI23" s="27">
        <f>EQUIVH</f>
        <v>9.5</v>
      </c>
      <c r="AJ23" s="88">
        <f t="shared" si="11"/>
        <v>30</v>
      </c>
      <c r="AK23" s="26">
        <f t="shared" si="25"/>
        <v>42600</v>
      </c>
      <c r="AL23" s="27">
        <f>EQUIVH</f>
        <v>9.5</v>
      </c>
      <c r="AM23" s="88">
        <f t="shared" si="12"/>
        <v>34</v>
      </c>
      <c r="AO23" s="39"/>
    </row>
    <row r="24" spans="1:41" ht="12.75" customHeight="1">
      <c r="A24" s="26">
        <f t="shared" si="13"/>
        <v>42235</v>
      </c>
      <c r="B24" s="27">
        <f>EQUIVH</f>
        <v>7</v>
      </c>
      <c r="C24" s="88">
        <f t="shared" si="0"/>
        <v>34</v>
      </c>
      <c r="D24" s="26">
        <f t="shared" si="14"/>
        <v>42266</v>
      </c>
      <c r="E24" s="27"/>
      <c r="F24" s="88">
        <f t="shared" si="1"/>
        <v>38</v>
      </c>
      <c r="G24" s="26">
        <f t="shared" si="15"/>
        <v>42296</v>
      </c>
      <c r="H24" s="27">
        <f>EQUIVH</f>
        <v>9.5</v>
      </c>
      <c r="I24" s="88">
        <f t="shared" si="2"/>
        <v>43</v>
      </c>
      <c r="J24" s="26">
        <f t="shared" si="16"/>
        <v>42327</v>
      </c>
      <c r="K24" s="27">
        <f>EQUIVH</f>
        <v>9.5</v>
      </c>
      <c r="L24" s="88">
        <f t="shared" si="3"/>
        <v>47</v>
      </c>
      <c r="M24" s="26">
        <f t="shared" si="17"/>
        <v>42357</v>
      </c>
      <c r="N24" s="27"/>
      <c r="O24" s="88">
        <f t="shared" si="4"/>
        <v>51</v>
      </c>
      <c r="P24" s="26">
        <f t="shared" si="18"/>
        <v>42388</v>
      </c>
      <c r="Q24" s="27">
        <f>EQUIVH</f>
        <v>9.5</v>
      </c>
      <c r="R24" s="88">
        <f t="shared" si="5"/>
        <v>4</v>
      </c>
      <c r="S24" s="26">
        <f t="shared" si="19"/>
        <v>42419</v>
      </c>
      <c r="T24" s="27">
        <f>EQUIVH</f>
        <v>6.5</v>
      </c>
      <c r="U24" s="88">
        <f t="shared" si="6"/>
        <v>8</v>
      </c>
      <c r="V24" s="26">
        <f t="shared" si="20"/>
        <v>42448</v>
      </c>
      <c r="W24" s="27"/>
      <c r="X24" s="88">
        <f t="shared" si="7"/>
        <v>12</v>
      </c>
      <c r="Y24" s="26">
        <f t="shared" si="21"/>
        <v>42479</v>
      </c>
      <c r="Z24" s="27">
        <f>EQUIVH</f>
        <v>9.5</v>
      </c>
      <c r="AA24" s="88">
        <f t="shared" si="8"/>
        <v>17</v>
      </c>
      <c r="AB24" s="26">
        <f t="shared" si="22"/>
        <v>42509</v>
      </c>
      <c r="AC24" s="27">
        <f>EQUIVH</f>
        <v>9.5</v>
      </c>
      <c r="AD24" s="88">
        <f t="shared" si="9"/>
        <v>21</v>
      </c>
      <c r="AE24" s="26">
        <f t="shared" si="23"/>
        <v>42540</v>
      </c>
      <c r="AF24" s="27"/>
      <c r="AG24" s="88">
        <f t="shared" si="10"/>
        <v>25</v>
      </c>
      <c r="AH24" s="26">
        <f t="shared" si="24"/>
        <v>42570</v>
      </c>
      <c r="AI24" s="27">
        <f>EQUIVH</f>
        <v>9.5</v>
      </c>
      <c r="AJ24" s="88">
        <f t="shared" si="11"/>
        <v>30</v>
      </c>
      <c r="AK24" s="26">
        <f t="shared" si="25"/>
        <v>42601</v>
      </c>
      <c r="AL24" s="27">
        <f>EQUIVH</f>
        <v>6.5</v>
      </c>
      <c r="AM24" s="88">
        <f t="shared" si="12"/>
        <v>34</v>
      </c>
    </row>
    <row r="25" spans="1:41" ht="12.75" customHeight="1">
      <c r="A25" s="26">
        <f t="shared" si="13"/>
        <v>42236</v>
      </c>
      <c r="B25" s="27">
        <f>EQUIVH</f>
        <v>9.5</v>
      </c>
      <c r="C25" s="88">
        <f t="shared" si="0"/>
        <v>34</v>
      </c>
      <c r="D25" s="26">
        <f t="shared" si="14"/>
        <v>42267</v>
      </c>
      <c r="E25" s="27"/>
      <c r="F25" s="88">
        <f t="shared" si="1"/>
        <v>38</v>
      </c>
      <c r="G25" s="26">
        <f t="shared" si="15"/>
        <v>42297</v>
      </c>
      <c r="H25" s="27">
        <f>EQUIVH</f>
        <v>9.5</v>
      </c>
      <c r="I25" s="88">
        <f t="shared" si="2"/>
        <v>43</v>
      </c>
      <c r="J25" s="26">
        <f t="shared" si="16"/>
        <v>42328</v>
      </c>
      <c r="K25" s="27">
        <f>EQUIVH</f>
        <v>6.5</v>
      </c>
      <c r="L25" s="88">
        <f t="shared" si="3"/>
        <v>47</v>
      </c>
      <c r="M25" s="26">
        <f t="shared" si="17"/>
        <v>42358</v>
      </c>
      <c r="N25" s="27"/>
      <c r="O25" s="88">
        <f t="shared" si="4"/>
        <v>51</v>
      </c>
      <c r="P25" s="26">
        <f t="shared" si="18"/>
        <v>42389</v>
      </c>
      <c r="Q25" s="27">
        <f>EQUIVH</f>
        <v>7</v>
      </c>
      <c r="R25" s="88">
        <f t="shared" si="5"/>
        <v>4</v>
      </c>
      <c r="S25" s="26">
        <f t="shared" si="19"/>
        <v>42420</v>
      </c>
      <c r="T25" s="27"/>
      <c r="U25" s="88">
        <f t="shared" si="6"/>
        <v>8</v>
      </c>
      <c r="V25" s="26">
        <f t="shared" si="20"/>
        <v>42449</v>
      </c>
      <c r="W25" s="27"/>
      <c r="X25" s="88">
        <f t="shared" si="7"/>
        <v>12</v>
      </c>
      <c r="Y25" s="26">
        <f t="shared" si="21"/>
        <v>42480</v>
      </c>
      <c r="Z25" s="27">
        <f>EQUIVH</f>
        <v>7</v>
      </c>
      <c r="AA25" s="88">
        <f t="shared" si="8"/>
        <v>17</v>
      </c>
      <c r="AB25" s="26">
        <f t="shared" si="22"/>
        <v>42510</v>
      </c>
      <c r="AC25" s="27">
        <f>EQUIVH</f>
        <v>6.5</v>
      </c>
      <c r="AD25" s="88">
        <f t="shared" si="9"/>
        <v>21</v>
      </c>
      <c r="AE25" s="26">
        <f t="shared" si="23"/>
        <v>42541</v>
      </c>
      <c r="AF25" s="27">
        <f>EQUIVH</f>
        <v>9.5</v>
      </c>
      <c r="AG25" s="88">
        <f t="shared" si="10"/>
        <v>26</v>
      </c>
      <c r="AH25" s="26">
        <f t="shared" si="24"/>
        <v>42571</v>
      </c>
      <c r="AI25" s="27">
        <f>EQUIVH</f>
        <v>7</v>
      </c>
      <c r="AJ25" s="88">
        <f t="shared" si="11"/>
        <v>30</v>
      </c>
      <c r="AK25" s="26">
        <f t="shared" si="25"/>
        <v>42602</v>
      </c>
      <c r="AL25" s="27"/>
      <c r="AM25" s="88">
        <f t="shared" si="12"/>
        <v>34</v>
      </c>
    </row>
    <row r="26" spans="1:41" ht="12.75" customHeight="1">
      <c r="A26" s="26">
        <f t="shared" si="13"/>
        <v>42237</v>
      </c>
      <c r="B26" s="27">
        <f>EQUIVH</f>
        <v>6.5</v>
      </c>
      <c r="C26" s="88">
        <f t="shared" si="0"/>
        <v>34</v>
      </c>
      <c r="D26" s="26">
        <f t="shared" si="14"/>
        <v>42268</v>
      </c>
      <c r="E26" s="27">
        <f>EQUIVH</f>
        <v>9.5</v>
      </c>
      <c r="F26" s="88">
        <f t="shared" si="1"/>
        <v>39</v>
      </c>
      <c r="G26" s="26">
        <f t="shared" si="15"/>
        <v>42298</v>
      </c>
      <c r="H26" s="27">
        <f>EQUIVH</f>
        <v>7</v>
      </c>
      <c r="I26" s="88">
        <f t="shared" si="2"/>
        <v>43</v>
      </c>
      <c r="J26" s="26">
        <f t="shared" si="16"/>
        <v>42329</v>
      </c>
      <c r="K26" s="27"/>
      <c r="L26" s="88">
        <f t="shared" si="3"/>
        <v>47</v>
      </c>
      <c r="M26" s="26">
        <f t="shared" si="17"/>
        <v>42359</v>
      </c>
      <c r="N26" s="27">
        <f>EQUIVH</f>
        <v>9.5</v>
      </c>
      <c r="O26" s="88">
        <f t="shared" si="4"/>
        <v>52</v>
      </c>
      <c r="P26" s="26">
        <f t="shared" si="18"/>
        <v>42390</v>
      </c>
      <c r="Q26" s="27">
        <f>EQUIVH</f>
        <v>9.5</v>
      </c>
      <c r="R26" s="88">
        <f t="shared" si="5"/>
        <v>4</v>
      </c>
      <c r="S26" s="26">
        <f t="shared" si="19"/>
        <v>42421</v>
      </c>
      <c r="T26" s="27"/>
      <c r="U26" s="88">
        <f t="shared" si="6"/>
        <v>8</v>
      </c>
      <c r="V26" s="26">
        <f t="shared" si="20"/>
        <v>42450</v>
      </c>
      <c r="W26" s="27">
        <f>EQUIVH</f>
        <v>9.5</v>
      </c>
      <c r="X26" s="88">
        <f t="shared" si="7"/>
        <v>13</v>
      </c>
      <c r="Y26" s="26">
        <f t="shared" si="21"/>
        <v>42481</v>
      </c>
      <c r="Z26" s="27">
        <f>EQUIVH</f>
        <v>9.5</v>
      </c>
      <c r="AA26" s="88">
        <f t="shared" si="8"/>
        <v>17</v>
      </c>
      <c r="AB26" s="26">
        <f t="shared" si="22"/>
        <v>42511</v>
      </c>
      <c r="AC26" s="27"/>
      <c r="AD26" s="88">
        <f t="shared" si="9"/>
        <v>21</v>
      </c>
      <c r="AE26" s="26">
        <f t="shared" si="23"/>
        <v>42542</v>
      </c>
      <c r="AF26" s="27">
        <f>EQUIVH</f>
        <v>9.5</v>
      </c>
      <c r="AG26" s="88">
        <f t="shared" si="10"/>
        <v>26</v>
      </c>
      <c r="AH26" s="26">
        <f t="shared" si="24"/>
        <v>42572</v>
      </c>
      <c r="AI26" s="27">
        <f>EQUIVH</f>
        <v>9.5</v>
      </c>
      <c r="AJ26" s="88">
        <f t="shared" si="11"/>
        <v>30</v>
      </c>
      <c r="AK26" s="26">
        <f t="shared" si="25"/>
        <v>42603</v>
      </c>
      <c r="AL26" s="27"/>
      <c r="AM26" s="88">
        <f t="shared" si="12"/>
        <v>34</v>
      </c>
    </row>
    <row r="27" spans="1:41" ht="12.75" customHeight="1">
      <c r="A27" s="26">
        <f t="shared" si="13"/>
        <v>42238</v>
      </c>
      <c r="B27" s="27"/>
      <c r="C27" s="88">
        <f t="shared" si="0"/>
        <v>34</v>
      </c>
      <c r="D27" s="26">
        <f t="shared" si="14"/>
        <v>42269</v>
      </c>
      <c r="E27" s="27">
        <f>EQUIVH</f>
        <v>9.5</v>
      </c>
      <c r="F27" s="88">
        <f t="shared" si="1"/>
        <v>39</v>
      </c>
      <c r="G27" s="26">
        <f t="shared" si="15"/>
        <v>42299</v>
      </c>
      <c r="H27" s="27">
        <f>EQUIVH</f>
        <v>9.5</v>
      </c>
      <c r="I27" s="88">
        <f t="shared" si="2"/>
        <v>43</v>
      </c>
      <c r="J27" s="26">
        <f t="shared" si="16"/>
        <v>42330</v>
      </c>
      <c r="K27" s="27"/>
      <c r="L27" s="88">
        <f t="shared" si="3"/>
        <v>47</v>
      </c>
      <c r="M27" s="26">
        <f t="shared" si="17"/>
        <v>42360</v>
      </c>
      <c r="N27" s="27">
        <f>EQUIVH</f>
        <v>9.5</v>
      </c>
      <c r="O27" s="88">
        <f t="shared" si="4"/>
        <v>52</v>
      </c>
      <c r="P27" s="26">
        <f t="shared" si="18"/>
        <v>42391</v>
      </c>
      <c r="Q27" s="27">
        <f>EQUIVH</f>
        <v>6.5</v>
      </c>
      <c r="R27" s="88">
        <f t="shared" si="5"/>
        <v>4</v>
      </c>
      <c r="S27" s="26">
        <f t="shared" si="19"/>
        <v>42422</v>
      </c>
      <c r="T27" s="27">
        <f>EQUIVH</f>
        <v>9.5</v>
      </c>
      <c r="U27" s="88">
        <f t="shared" si="6"/>
        <v>9</v>
      </c>
      <c r="V27" s="26">
        <f t="shared" si="20"/>
        <v>42451</v>
      </c>
      <c r="W27" s="27">
        <f>EQUIVH</f>
        <v>9.5</v>
      </c>
      <c r="X27" s="88">
        <f t="shared" si="7"/>
        <v>13</v>
      </c>
      <c r="Y27" s="26">
        <f t="shared" si="21"/>
        <v>42482</v>
      </c>
      <c r="Z27" s="27">
        <f>EQUIVH</f>
        <v>6.5</v>
      </c>
      <c r="AA27" s="88">
        <f t="shared" si="8"/>
        <v>17</v>
      </c>
      <c r="AB27" s="26">
        <f t="shared" si="22"/>
        <v>42512</v>
      </c>
      <c r="AC27" s="27"/>
      <c r="AD27" s="88">
        <f t="shared" si="9"/>
        <v>21</v>
      </c>
      <c r="AE27" s="26">
        <f t="shared" si="23"/>
        <v>42543</v>
      </c>
      <c r="AF27" s="27">
        <f>EQUIVH</f>
        <v>7</v>
      </c>
      <c r="AG27" s="88">
        <f t="shared" si="10"/>
        <v>26</v>
      </c>
      <c r="AH27" s="26">
        <f t="shared" si="24"/>
        <v>42573</v>
      </c>
      <c r="AI27" s="27">
        <f>EQUIVH</f>
        <v>6.5</v>
      </c>
      <c r="AJ27" s="88">
        <f t="shared" si="11"/>
        <v>30</v>
      </c>
      <c r="AK27" s="26">
        <f t="shared" si="25"/>
        <v>42604</v>
      </c>
      <c r="AL27" s="27">
        <f>EQUIVH</f>
        <v>9.5</v>
      </c>
      <c r="AM27" s="88">
        <f t="shared" si="12"/>
        <v>35</v>
      </c>
    </row>
    <row r="28" spans="1:41" ht="12.75" customHeight="1">
      <c r="A28" s="26">
        <f t="shared" si="13"/>
        <v>42239</v>
      </c>
      <c r="B28" s="27"/>
      <c r="C28" s="88">
        <f t="shared" si="0"/>
        <v>34</v>
      </c>
      <c r="D28" s="26">
        <f t="shared" si="14"/>
        <v>42270</v>
      </c>
      <c r="E28" s="27">
        <f>EQUIVH</f>
        <v>7</v>
      </c>
      <c r="F28" s="88">
        <f t="shared" si="1"/>
        <v>39</v>
      </c>
      <c r="G28" s="26">
        <f t="shared" si="15"/>
        <v>42300</v>
      </c>
      <c r="H28" s="27">
        <f>EQUIVH</f>
        <v>6.5</v>
      </c>
      <c r="I28" s="88">
        <f t="shared" si="2"/>
        <v>43</v>
      </c>
      <c r="J28" s="26">
        <f t="shared" si="16"/>
        <v>42331</v>
      </c>
      <c r="K28" s="27">
        <f>EQUIVH</f>
        <v>9.5</v>
      </c>
      <c r="L28" s="88">
        <f t="shared" si="3"/>
        <v>48</v>
      </c>
      <c r="M28" s="26">
        <f t="shared" si="17"/>
        <v>42361</v>
      </c>
      <c r="N28" s="27">
        <f>EQUIVH</f>
        <v>7</v>
      </c>
      <c r="O28" s="88">
        <f t="shared" si="4"/>
        <v>52</v>
      </c>
      <c r="P28" s="26">
        <f t="shared" si="18"/>
        <v>42392</v>
      </c>
      <c r="Q28" s="27"/>
      <c r="R28" s="88">
        <f t="shared" si="5"/>
        <v>4</v>
      </c>
      <c r="S28" s="26">
        <f t="shared" si="19"/>
        <v>42423</v>
      </c>
      <c r="T28" s="27">
        <f>EQUIVH</f>
        <v>9.5</v>
      </c>
      <c r="U28" s="88">
        <f t="shared" si="6"/>
        <v>9</v>
      </c>
      <c r="V28" s="26">
        <f t="shared" si="20"/>
        <v>42452</v>
      </c>
      <c r="W28" s="27">
        <f>EQUIVH</f>
        <v>7</v>
      </c>
      <c r="X28" s="88">
        <f t="shared" si="7"/>
        <v>13</v>
      </c>
      <c r="Y28" s="26">
        <f t="shared" si="21"/>
        <v>42483</v>
      </c>
      <c r="Z28" s="27"/>
      <c r="AA28" s="88">
        <f t="shared" si="8"/>
        <v>17</v>
      </c>
      <c r="AB28" s="26">
        <f t="shared" si="22"/>
        <v>42513</v>
      </c>
      <c r="AC28" s="27">
        <f>EQUIVH</f>
        <v>9.5</v>
      </c>
      <c r="AD28" s="88">
        <f t="shared" si="9"/>
        <v>22</v>
      </c>
      <c r="AE28" s="26">
        <f t="shared" si="23"/>
        <v>42544</v>
      </c>
      <c r="AF28" s="27">
        <f>EQUIVH</f>
        <v>9.5</v>
      </c>
      <c r="AG28" s="88">
        <f t="shared" si="10"/>
        <v>26</v>
      </c>
      <c r="AH28" s="26">
        <f t="shared" si="24"/>
        <v>42574</v>
      </c>
      <c r="AI28" s="27"/>
      <c r="AJ28" s="88">
        <f t="shared" si="11"/>
        <v>30</v>
      </c>
      <c r="AK28" s="26">
        <f t="shared" si="25"/>
        <v>42605</v>
      </c>
      <c r="AL28" s="27">
        <f>EQUIVH</f>
        <v>9.5</v>
      </c>
      <c r="AM28" s="88">
        <f t="shared" si="12"/>
        <v>35</v>
      </c>
    </row>
    <row r="29" spans="1:41" ht="12.75" customHeight="1">
      <c r="A29" s="26">
        <f t="shared" si="13"/>
        <v>42240</v>
      </c>
      <c r="B29" s="27">
        <f>EQUIVH</f>
        <v>9.5</v>
      </c>
      <c r="C29" s="88">
        <f t="shared" si="0"/>
        <v>35</v>
      </c>
      <c r="D29" s="26">
        <f t="shared" si="14"/>
        <v>42271</v>
      </c>
      <c r="E29" s="27">
        <f>EQUIVH</f>
        <v>9.5</v>
      </c>
      <c r="F29" s="88">
        <f t="shared" si="1"/>
        <v>39</v>
      </c>
      <c r="G29" s="26">
        <f t="shared" si="15"/>
        <v>42301</v>
      </c>
      <c r="H29" s="27"/>
      <c r="I29" s="88">
        <f t="shared" si="2"/>
        <v>43</v>
      </c>
      <c r="J29" s="26">
        <f t="shared" si="16"/>
        <v>42332</v>
      </c>
      <c r="K29" s="27">
        <f>EQUIVH</f>
        <v>9.5</v>
      </c>
      <c r="L29" s="88">
        <f t="shared" si="3"/>
        <v>48</v>
      </c>
      <c r="M29" s="26">
        <f t="shared" si="17"/>
        <v>42362</v>
      </c>
      <c r="N29" s="27">
        <f>EQUIVH</f>
        <v>9.5</v>
      </c>
      <c r="O29" s="88">
        <f t="shared" si="4"/>
        <v>52</v>
      </c>
      <c r="P29" s="26">
        <f t="shared" si="18"/>
        <v>42393</v>
      </c>
      <c r="Q29" s="27"/>
      <c r="R29" s="88">
        <f t="shared" si="5"/>
        <v>4</v>
      </c>
      <c r="S29" s="26">
        <f t="shared" si="19"/>
        <v>42424</v>
      </c>
      <c r="T29" s="27">
        <f>EQUIVH</f>
        <v>7</v>
      </c>
      <c r="U29" s="88">
        <f t="shared" si="6"/>
        <v>9</v>
      </c>
      <c r="V29" s="26">
        <f t="shared" si="20"/>
        <v>42453</v>
      </c>
      <c r="W29" s="27">
        <f>EQUIVH</f>
        <v>9.5</v>
      </c>
      <c r="X29" s="88">
        <f t="shared" si="7"/>
        <v>13</v>
      </c>
      <c r="Y29" s="26">
        <f t="shared" si="21"/>
        <v>42484</v>
      </c>
      <c r="Z29" s="27"/>
      <c r="AA29" s="88">
        <f t="shared" si="8"/>
        <v>17</v>
      </c>
      <c r="AB29" s="26">
        <f t="shared" si="22"/>
        <v>42514</v>
      </c>
      <c r="AC29" s="27">
        <f>EQUIVH</f>
        <v>9.5</v>
      </c>
      <c r="AD29" s="88">
        <f t="shared" si="9"/>
        <v>22</v>
      </c>
      <c r="AE29" s="26">
        <f t="shared" si="23"/>
        <v>42545</v>
      </c>
      <c r="AF29" s="27">
        <f>EQUIVH</f>
        <v>6.5</v>
      </c>
      <c r="AG29" s="88">
        <f t="shared" si="10"/>
        <v>26</v>
      </c>
      <c r="AH29" s="26">
        <f t="shared" si="24"/>
        <v>42575</v>
      </c>
      <c r="AI29" s="27"/>
      <c r="AJ29" s="88">
        <f t="shared" si="11"/>
        <v>30</v>
      </c>
      <c r="AK29" s="26">
        <f t="shared" si="25"/>
        <v>42606</v>
      </c>
      <c r="AL29" s="27">
        <f>EQUIVH</f>
        <v>7</v>
      </c>
      <c r="AM29" s="88">
        <f t="shared" si="12"/>
        <v>35</v>
      </c>
    </row>
    <row r="30" spans="1:41" ht="12.75" customHeight="1">
      <c r="A30" s="26">
        <f t="shared" si="13"/>
        <v>42241</v>
      </c>
      <c r="B30" s="27">
        <f>EQUIVH</f>
        <v>9.5</v>
      </c>
      <c r="C30" s="88">
        <f t="shared" si="0"/>
        <v>35</v>
      </c>
      <c r="D30" s="26">
        <f t="shared" si="14"/>
        <v>42272</v>
      </c>
      <c r="E30" s="27">
        <f>EQUIVH</f>
        <v>6.5</v>
      </c>
      <c r="F30" s="88">
        <f t="shared" si="1"/>
        <v>39</v>
      </c>
      <c r="G30" s="26">
        <f t="shared" si="15"/>
        <v>42302</v>
      </c>
      <c r="H30" s="27"/>
      <c r="I30" s="88">
        <f t="shared" si="2"/>
        <v>43</v>
      </c>
      <c r="J30" s="26">
        <f t="shared" si="16"/>
        <v>42333</v>
      </c>
      <c r="K30" s="27">
        <f>EQUIVH</f>
        <v>7</v>
      </c>
      <c r="L30" s="88">
        <f t="shared" si="3"/>
        <v>48</v>
      </c>
      <c r="M30" s="26">
        <f t="shared" si="17"/>
        <v>42363</v>
      </c>
      <c r="N30" s="27"/>
      <c r="O30" s="88">
        <f t="shared" si="4"/>
        <v>52</v>
      </c>
      <c r="P30" s="26">
        <f t="shared" si="18"/>
        <v>42394</v>
      </c>
      <c r="Q30" s="27">
        <f>EQUIVH</f>
        <v>9.5</v>
      </c>
      <c r="R30" s="88">
        <f t="shared" si="5"/>
        <v>5</v>
      </c>
      <c r="S30" s="26">
        <f t="shared" si="19"/>
        <v>42425</v>
      </c>
      <c r="T30" s="27">
        <f>EQUIVH</f>
        <v>9.5</v>
      </c>
      <c r="U30" s="88">
        <f t="shared" si="6"/>
        <v>9</v>
      </c>
      <c r="V30" s="26">
        <f t="shared" si="20"/>
        <v>42454</v>
      </c>
      <c r="W30" s="27">
        <f>EQUIVH</f>
        <v>6.5</v>
      </c>
      <c r="X30" s="88">
        <f t="shared" si="7"/>
        <v>13</v>
      </c>
      <c r="Y30" s="26">
        <f t="shared" si="21"/>
        <v>42485</v>
      </c>
      <c r="Z30" s="27">
        <f>EQUIVH</f>
        <v>9.5</v>
      </c>
      <c r="AA30" s="88">
        <f t="shared" si="8"/>
        <v>18</v>
      </c>
      <c r="AB30" s="26">
        <f t="shared" si="22"/>
        <v>42515</v>
      </c>
      <c r="AC30" s="27">
        <f>EQUIVH</f>
        <v>7</v>
      </c>
      <c r="AD30" s="88">
        <f t="shared" si="9"/>
        <v>22</v>
      </c>
      <c r="AE30" s="26">
        <f t="shared" si="23"/>
        <v>42546</v>
      </c>
      <c r="AF30" s="27"/>
      <c r="AG30" s="88">
        <f t="shared" si="10"/>
        <v>26</v>
      </c>
      <c r="AH30" s="26">
        <f t="shared" si="24"/>
        <v>42576</v>
      </c>
      <c r="AI30" s="27">
        <f>EQUIVH</f>
        <v>9.5</v>
      </c>
      <c r="AJ30" s="88">
        <f t="shared" si="11"/>
        <v>31</v>
      </c>
      <c r="AK30" s="26">
        <f t="shared" si="25"/>
        <v>42607</v>
      </c>
      <c r="AL30" s="27">
        <f>EQUIVH</f>
        <v>9.5</v>
      </c>
      <c r="AM30" s="88">
        <f t="shared" si="12"/>
        <v>35</v>
      </c>
    </row>
    <row r="31" spans="1:41" ht="12.75" customHeight="1">
      <c r="A31" s="26">
        <f t="shared" si="13"/>
        <v>42242</v>
      </c>
      <c r="B31" s="27">
        <f>EQUIVH</f>
        <v>7</v>
      </c>
      <c r="C31" s="88">
        <f t="shared" si="0"/>
        <v>35</v>
      </c>
      <c r="D31" s="26">
        <f t="shared" si="14"/>
        <v>42273</v>
      </c>
      <c r="E31" s="27"/>
      <c r="F31" s="88">
        <f t="shared" si="1"/>
        <v>39</v>
      </c>
      <c r="G31" s="26">
        <f t="shared" si="15"/>
        <v>42303</v>
      </c>
      <c r="H31" s="27">
        <f>EQUIVH</f>
        <v>9.5</v>
      </c>
      <c r="I31" s="88">
        <f t="shared" si="2"/>
        <v>44</v>
      </c>
      <c r="J31" s="26">
        <f t="shared" si="16"/>
        <v>42334</v>
      </c>
      <c r="K31" s="27">
        <f>EQUIVH</f>
        <v>9.5</v>
      </c>
      <c r="L31" s="88">
        <f t="shared" si="3"/>
        <v>48</v>
      </c>
      <c r="M31" s="26">
        <f t="shared" si="17"/>
        <v>42364</v>
      </c>
      <c r="N31" s="27"/>
      <c r="O31" s="88">
        <f t="shared" si="4"/>
        <v>52</v>
      </c>
      <c r="P31" s="26">
        <f t="shared" si="18"/>
        <v>42395</v>
      </c>
      <c r="Q31" s="27">
        <f>EQUIVH</f>
        <v>9.5</v>
      </c>
      <c r="R31" s="88">
        <f t="shared" si="5"/>
        <v>5</v>
      </c>
      <c r="S31" s="26">
        <f t="shared" si="19"/>
        <v>42426</v>
      </c>
      <c r="T31" s="27">
        <f>EQUIVH</f>
        <v>6.5</v>
      </c>
      <c r="U31" s="88">
        <f t="shared" si="6"/>
        <v>9</v>
      </c>
      <c r="V31" s="26">
        <f t="shared" si="20"/>
        <v>42455</v>
      </c>
      <c r="W31" s="27"/>
      <c r="X31" s="88">
        <f t="shared" si="7"/>
        <v>13</v>
      </c>
      <c r="Y31" s="26">
        <f t="shared" si="21"/>
        <v>42486</v>
      </c>
      <c r="Z31" s="27">
        <f>EQUIVH</f>
        <v>9.5</v>
      </c>
      <c r="AA31" s="88">
        <f t="shared" si="8"/>
        <v>18</v>
      </c>
      <c r="AB31" s="26">
        <f t="shared" si="22"/>
        <v>42516</v>
      </c>
      <c r="AC31" s="27">
        <f>EQUIVH</f>
        <v>9.5</v>
      </c>
      <c r="AD31" s="88">
        <f t="shared" si="9"/>
        <v>22</v>
      </c>
      <c r="AE31" s="26">
        <f t="shared" si="23"/>
        <v>42547</v>
      </c>
      <c r="AF31" s="27"/>
      <c r="AG31" s="88">
        <f t="shared" si="10"/>
        <v>26</v>
      </c>
      <c r="AH31" s="26">
        <f t="shared" si="24"/>
        <v>42577</v>
      </c>
      <c r="AI31" s="27">
        <f>EQUIVH</f>
        <v>9.5</v>
      </c>
      <c r="AJ31" s="88">
        <f t="shared" si="11"/>
        <v>31</v>
      </c>
      <c r="AK31" s="26">
        <f t="shared" si="25"/>
        <v>42608</v>
      </c>
      <c r="AL31" s="27">
        <f>EQUIVH</f>
        <v>6.5</v>
      </c>
      <c r="AM31" s="88">
        <f t="shared" si="12"/>
        <v>35</v>
      </c>
    </row>
    <row r="32" spans="1:41" ht="12.75" customHeight="1">
      <c r="A32" s="26">
        <f t="shared" si="13"/>
        <v>42243</v>
      </c>
      <c r="B32" s="27">
        <f>EQUIVH</f>
        <v>9.5</v>
      </c>
      <c r="C32" s="88">
        <f t="shared" si="0"/>
        <v>35</v>
      </c>
      <c r="D32" s="26">
        <f t="shared" si="14"/>
        <v>42274</v>
      </c>
      <c r="E32" s="27"/>
      <c r="F32" s="88">
        <f t="shared" si="1"/>
        <v>39</v>
      </c>
      <c r="G32" s="26">
        <f t="shared" si="15"/>
        <v>42304</v>
      </c>
      <c r="H32" s="27">
        <f>EQUIVH</f>
        <v>9.5</v>
      </c>
      <c r="I32" s="88">
        <f t="shared" si="2"/>
        <v>44</v>
      </c>
      <c r="J32" s="26">
        <f t="shared" si="16"/>
        <v>42335</v>
      </c>
      <c r="K32" s="27">
        <f>EQUIVH</f>
        <v>6.5</v>
      </c>
      <c r="L32" s="88">
        <f t="shared" si="3"/>
        <v>48</v>
      </c>
      <c r="M32" s="26">
        <f t="shared" si="17"/>
        <v>42365</v>
      </c>
      <c r="N32" s="27"/>
      <c r="O32" s="88">
        <f t="shared" si="4"/>
        <v>52</v>
      </c>
      <c r="P32" s="26">
        <f t="shared" si="18"/>
        <v>42396</v>
      </c>
      <c r="Q32" s="27">
        <f>EQUIVH</f>
        <v>7</v>
      </c>
      <c r="R32" s="88">
        <f t="shared" si="5"/>
        <v>5</v>
      </c>
      <c r="S32" s="26">
        <f t="shared" si="19"/>
        <v>42427</v>
      </c>
      <c r="T32" s="27"/>
      <c r="U32" s="88">
        <f t="shared" si="6"/>
        <v>9</v>
      </c>
      <c r="V32" s="26">
        <f t="shared" si="20"/>
        <v>42456</v>
      </c>
      <c r="W32" s="27"/>
      <c r="X32" s="88">
        <f t="shared" si="7"/>
        <v>13</v>
      </c>
      <c r="Y32" s="26">
        <f t="shared" si="21"/>
        <v>42487</v>
      </c>
      <c r="Z32" s="27">
        <f>EQUIVH</f>
        <v>7</v>
      </c>
      <c r="AA32" s="88">
        <f t="shared" si="8"/>
        <v>18</v>
      </c>
      <c r="AB32" s="26">
        <f t="shared" si="22"/>
        <v>42517</v>
      </c>
      <c r="AC32" s="27">
        <f>EQUIVH</f>
        <v>6.5</v>
      </c>
      <c r="AD32" s="88">
        <f t="shared" si="9"/>
        <v>22</v>
      </c>
      <c r="AE32" s="26">
        <f t="shared" si="23"/>
        <v>42548</v>
      </c>
      <c r="AF32" s="27">
        <f>EQUIVH</f>
        <v>9.5</v>
      </c>
      <c r="AG32" s="88">
        <f t="shared" si="10"/>
        <v>27</v>
      </c>
      <c r="AH32" s="26">
        <f t="shared" si="24"/>
        <v>42578</v>
      </c>
      <c r="AI32" s="27">
        <f>EQUIVH</f>
        <v>7</v>
      </c>
      <c r="AJ32" s="88">
        <f t="shared" si="11"/>
        <v>31</v>
      </c>
      <c r="AK32" s="26">
        <f t="shared" si="25"/>
        <v>42609</v>
      </c>
      <c r="AL32" s="27"/>
      <c r="AM32" s="88">
        <f t="shared" si="12"/>
        <v>35</v>
      </c>
    </row>
    <row r="33" spans="1:42" ht="12.75" customHeight="1">
      <c r="A33" s="26">
        <f t="shared" si="13"/>
        <v>42244</v>
      </c>
      <c r="B33" s="27">
        <f>EQUIVH</f>
        <v>6.5</v>
      </c>
      <c r="C33" s="88">
        <f t="shared" si="0"/>
        <v>35</v>
      </c>
      <c r="D33" s="26">
        <f t="shared" si="14"/>
        <v>42275</v>
      </c>
      <c r="E33" s="27">
        <f>EQUIVH</f>
        <v>9.5</v>
      </c>
      <c r="F33" s="88">
        <f t="shared" si="1"/>
        <v>40</v>
      </c>
      <c r="G33" s="26">
        <f t="shared" si="15"/>
        <v>42305</v>
      </c>
      <c r="H33" s="27">
        <f>EQUIVH</f>
        <v>7</v>
      </c>
      <c r="I33" s="88">
        <f t="shared" si="2"/>
        <v>44</v>
      </c>
      <c r="J33" s="26">
        <f t="shared" si="16"/>
        <v>42336</v>
      </c>
      <c r="K33" s="27"/>
      <c r="L33" s="88">
        <f t="shared" si="3"/>
        <v>48</v>
      </c>
      <c r="M33" s="26">
        <f t="shared" si="17"/>
        <v>42366</v>
      </c>
      <c r="N33" s="27">
        <f>EQUIVH</f>
        <v>9.5</v>
      </c>
      <c r="O33" s="88">
        <f t="shared" si="4"/>
        <v>53</v>
      </c>
      <c r="P33" s="26">
        <f t="shared" si="18"/>
        <v>42397</v>
      </c>
      <c r="Q33" s="27">
        <f>EQUIVH</f>
        <v>9.5</v>
      </c>
      <c r="R33" s="88">
        <f t="shared" si="5"/>
        <v>5</v>
      </c>
      <c r="S33" s="26">
        <f t="shared" si="19"/>
        <v>42428</v>
      </c>
      <c r="T33" s="27"/>
      <c r="U33" s="88">
        <f t="shared" si="6"/>
        <v>9</v>
      </c>
      <c r="V33" s="26">
        <f t="shared" si="20"/>
        <v>42457</v>
      </c>
      <c r="W33" s="27"/>
      <c r="X33" s="88">
        <f t="shared" si="7"/>
        <v>14</v>
      </c>
      <c r="Y33" s="26">
        <f t="shared" si="21"/>
        <v>42488</v>
      </c>
      <c r="Z33" s="27">
        <f>EQUIVH</f>
        <v>9.5</v>
      </c>
      <c r="AA33" s="88">
        <f t="shared" si="8"/>
        <v>18</v>
      </c>
      <c r="AB33" s="26">
        <f t="shared" si="22"/>
        <v>42518</v>
      </c>
      <c r="AC33" s="27"/>
      <c r="AD33" s="88">
        <f t="shared" si="9"/>
        <v>22</v>
      </c>
      <c r="AE33" s="26">
        <f t="shared" si="23"/>
        <v>42549</v>
      </c>
      <c r="AF33" s="27">
        <f>EQUIVH</f>
        <v>9.5</v>
      </c>
      <c r="AG33" s="88">
        <f t="shared" si="10"/>
        <v>27</v>
      </c>
      <c r="AH33" s="26">
        <f t="shared" si="24"/>
        <v>42579</v>
      </c>
      <c r="AI33" s="27">
        <f>EQUIVH</f>
        <v>9.5</v>
      </c>
      <c r="AJ33" s="88">
        <f t="shared" si="11"/>
        <v>31</v>
      </c>
      <c r="AK33" s="26">
        <f t="shared" si="25"/>
        <v>42610</v>
      </c>
      <c r="AL33" s="27"/>
      <c r="AM33" s="88">
        <f t="shared" si="12"/>
        <v>35</v>
      </c>
    </row>
    <row r="34" spans="1:42" ht="12.75" customHeight="1">
      <c r="A34" s="26">
        <f t="shared" si="13"/>
        <v>42245</v>
      </c>
      <c r="B34" s="27"/>
      <c r="C34" s="88">
        <f t="shared" si="0"/>
        <v>35</v>
      </c>
      <c r="D34" s="26">
        <f t="shared" si="14"/>
        <v>42276</v>
      </c>
      <c r="E34" s="27">
        <f>EQUIVH</f>
        <v>9.5</v>
      </c>
      <c r="F34" s="88">
        <f t="shared" si="1"/>
        <v>40</v>
      </c>
      <c r="G34" s="26">
        <f t="shared" si="15"/>
        <v>42306</v>
      </c>
      <c r="H34" s="27">
        <f>EQUIVH</f>
        <v>9.5</v>
      </c>
      <c r="I34" s="88">
        <f t="shared" si="2"/>
        <v>44</v>
      </c>
      <c r="J34" s="26">
        <f t="shared" si="16"/>
        <v>42337</v>
      </c>
      <c r="K34" s="27"/>
      <c r="L34" s="88">
        <f t="shared" si="3"/>
        <v>48</v>
      </c>
      <c r="M34" s="26">
        <f t="shared" si="17"/>
        <v>42367</v>
      </c>
      <c r="N34" s="27">
        <f>EQUIVH</f>
        <v>9.5</v>
      </c>
      <c r="O34" s="88">
        <f t="shared" si="4"/>
        <v>53</v>
      </c>
      <c r="P34" s="26">
        <f t="shared" si="18"/>
        <v>42398</v>
      </c>
      <c r="Q34" s="27">
        <f>EQUIVH</f>
        <v>6.5</v>
      </c>
      <c r="R34" s="88">
        <f t="shared" si="5"/>
        <v>5</v>
      </c>
      <c r="S34" s="28">
        <f>IF(MONTH(S33+1)=MONTH(S33),S33+1,"")</f>
        <v>42429</v>
      </c>
      <c r="T34" s="29">
        <f>EQUIVH</f>
        <v>9.5</v>
      </c>
      <c r="U34" s="88">
        <f>INT((S34-SUM(MOD(DATE(YEAR(S34-MOD(S34-2,7)+3),1,2),{1E+99;7})*{1;-1})+5)/7)</f>
        <v>9</v>
      </c>
      <c r="V34" s="26">
        <f t="shared" si="20"/>
        <v>42458</v>
      </c>
      <c r="W34" s="27">
        <f>EQUIVH</f>
        <v>9.5</v>
      </c>
      <c r="X34" s="88">
        <f t="shared" si="7"/>
        <v>14</v>
      </c>
      <c r="Y34" s="26">
        <f t="shared" si="21"/>
        <v>42489</v>
      </c>
      <c r="Z34" s="27">
        <f>EQUIVH</f>
        <v>6.5</v>
      </c>
      <c r="AA34" s="88">
        <f t="shared" si="8"/>
        <v>18</v>
      </c>
      <c r="AB34" s="26">
        <f t="shared" si="22"/>
        <v>42519</v>
      </c>
      <c r="AC34" s="27"/>
      <c r="AD34" s="88">
        <f t="shared" si="9"/>
        <v>22</v>
      </c>
      <c r="AE34" s="26">
        <f t="shared" si="23"/>
        <v>42550</v>
      </c>
      <c r="AF34" s="27">
        <f>EQUIVH</f>
        <v>7</v>
      </c>
      <c r="AG34" s="88">
        <f t="shared" si="10"/>
        <v>27</v>
      </c>
      <c r="AH34" s="26">
        <f t="shared" si="24"/>
        <v>42580</v>
      </c>
      <c r="AI34" s="27">
        <f>EQUIVH</f>
        <v>6.5</v>
      </c>
      <c r="AJ34" s="88">
        <f t="shared" si="11"/>
        <v>31</v>
      </c>
      <c r="AK34" s="26">
        <f t="shared" si="25"/>
        <v>42611</v>
      </c>
      <c r="AL34" s="27">
        <f>EQUIVH</f>
        <v>9.5</v>
      </c>
      <c r="AM34" s="88">
        <f t="shared" si="12"/>
        <v>36</v>
      </c>
    </row>
    <row r="35" spans="1:42" ht="12.75" customHeight="1">
      <c r="A35" s="26">
        <f t="shared" si="13"/>
        <v>42246</v>
      </c>
      <c r="B35" s="27"/>
      <c r="C35" s="88">
        <f t="shared" si="0"/>
        <v>35</v>
      </c>
      <c r="D35" s="28">
        <f t="shared" si="14"/>
        <v>42277</v>
      </c>
      <c r="E35" s="29">
        <f>EQUIVH</f>
        <v>7</v>
      </c>
      <c r="F35" s="88">
        <f t="shared" si="1"/>
        <v>40</v>
      </c>
      <c r="G35" s="26">
        <f t="shared" si="15"/>
        <v>42307</v>
      </c>
      <c r="H35" s="27">
        <f>EQUIVH</f>
        <v>6.5</v>
      </c>
      <c r="I35" s="88">
        <f t="shared" si="2"/>
        <v>44</v>
      </c>
      <c r="J35" s="28">
        <f t="shared" si="16"/>
        <v>42338</v>
      </c>
      <c r="K35" s="29">
        <f>EQUIVH</f>
        <v>9.5</v>
      </c>
      <c r="L35" s="88">
        <f t="shared" si="3"/>
        <v>49</v>
      </c>
      <c r="M35" s="26">
        <f t="shared" si="17"/>
        <v>42368</v>
      </c>
      <c r="N35" s="27">
        <f>EQUIVH</f>
        <v>7</v>
      </c>
      <c r="O35" s="88">
        <f t="shared" si="4"/>
        <v>53</v>
      </c>
      <c r="P35" s="26">
        <f t="shared" si="18"/>
        <v>42399</v>
      </c>
      <c r="Q35" s="27"/>
      <c r="R35" s="88">
        <f t="shared" si="5"/>
        <v>5</v>
      </c>
      <c r="S35" s="23"/>
      <c r="T35" s="14"/>
      <c r="U35" s="12"/>
      <c r="V35" s="26">
        <f t="shared" si="20"/>
        <v>42459</v>
      </c>
      <c r="W35" s="27">
        <f>EQUIVH</f>
        <v>7</v>
      </c>
      <c r="X35" s="88">
        <f t="shared" si="7"/>
        <v>14</v>
      </c>
      <c r="Y35" s="28">
        <f t="shared" si="21"/>
        <v>42490</v>
      </c>
      <c r="Z35" s="29"/>
      <c r="AA35" s="88">
        <f t="shared" si="8"/>
        <v>18</v>
      </c>
      <c r="AB35" s="26">
        <f t="shared" si="22"/>
        <v>42520</v>
      </c>
      <c r="AC35" s="27">
        <f>EQUIVH</f>
        <v>9.5</v>
      </c>
      <c r="AD35" s="88">
        <f t="shared" si="9"/>
        <v>23</v>
      </c>
      <c r="AE35" s="28">
        <f t="shared" si="23"/>
        <v>42551</v>
      </c>
      <c r="AF35" s="29">
        <f>EQUIVH</f>
        <v>9.5</v>
      </c>
      <c r="AG35" s="88">
        <f t="shared" si="10"/>
        <v>27</v>
      </c>
      <c r="AH35" s="26">
        <f t="shared" si="24"/>
        <v>42581</v>
      </c>
      <c r="AI35" s="27"/>
      <c r="AJ35" s="88">
        <f t="shared" si="11"/>
        <v>31</v>
      </c>
      <c r="AK35" s="26">
        <f t="shared" si="25"/>
        <v>42612</v>
      </c>
      <c r="AL35" s="27">
        <f>EQUIVH</f>
        <v>9.5</v>
      </c>
      <c r="AM35" s="88">
        <f t="shared" si="12"/>
        <v>36</v>
      </c>
    </row>
    <row r="36" spans="1:42" ht="12.75" customHeight="1">
      <c r="A36" s="28">
        <f t="shared" si="13"/>
        <v>42247</v>
      </c>
      <c r="B36" s="29">
        <f>EQUIVH</f>
        <v>9.5</v>
      </c>
      <c r="C36" s="88">
        <f t="shared" si="0"/>
        <v>36</v>
      </c>
      <c r="D36" s="23"/>
      <c r="E36" s="14"/>
      <c r="F36" s="12"/>
      <c r="G36" s="28">
        <f t="shared" si="15"/>
        <v>42308</v>
      </c>
      <c r="H36" s="29"/>
      <c r="I36" s="88">
        <f t="shared" si="2"/>
        <v>44</v>
      </c>
      <c r="J36" s="23"/>
      <c r="K36" s="14"/>
      <c r="L36" s="12"/>
      <c r="M36" s="28">
        <f t="shared" si="17"/>
        <v>42369</v>
      </c>
      <c r="N36" s="29">
        <f>EQUIVH</f>
        <v>9.5</v>
      </c>
      <c r="O36" s="88">
        <f t="shared" si="4"/>
        <v>53</v>
      </c>
      <c r="P36" s="28">
        <f t="shared" si="18"/>
        <v>42400</v>
      </c>
      <c r="Q36" s="29"/>
      <c r="R36" s="88">
        <f t="shared" si="5"/>
        <v>5</v>
      </c>
      <c r="S36" s="23"/>
      <c r="T36" s="14"/>
      <c r="U36" s="12"/>
      <c r="V36" s="28">
        <f t="shared" si="20"/>
        <v>42460</v>
      </c>
      <c r="W36" s="29">
        <f>EQUIVH</f>
        <v>9.5</v>
      </c>
      <c r="X36" s="88">
        <f t="shared" si="7"/>
        <v>14</v>
      </c>
      <c r="Y36" s="23"/>
      <c r="Z36" s="14"/>
      <c r="AA36" s="12"/>
      <c r="AB36" s="28">
        <f t="shared" si="22"/>
        <v>42521</v>
      </c>
      <c r="AC36" s="29">
        <f>EQUIVH</f>
        <v>9.5</v>
      </c>
      <c r="AD36" s="88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88">
        <f t="shared" si="11"/>
        <v>31</v>
      </c>
      <c r="AK36" s="28">
        <f t="shared" si="25"/>
        <v>42613</v>
      </c>
      <c r="AL36" s="29">
        <f>EQUIVH</f>
        <v>7</v>
      </c>
      <c r="AM36" s="88">
        <f t="shared" si="12"/>
        <v>36</v>
      </c>
    </row>
    <row r="37" spans="1:42" ht="18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>
      <c r="B39" s="75">
        <f>SUM(B6:B38)</f>
        <v>177.5</v>
      </c>
      <c r="C39" s="76"/>
      <c r="D39" s="77"/>
      <c r="E39" s="75">
        <f>SUM(E6:E38)</f>
        <v>184.5</v>
      </c>
      <c r="F39" s="78"/>
      <c r="G39" s="78"/>
      <c r="H39" s="75">
        <f>SUM(H6:H36)</f>
        <v>184</v>
      </c>
      <c r="I39" s="78"/>
      <c r="J39" s="78"/>
      <c r="K39" s="75">
        <f>SUM(K6:K36)</f>
        <v>170.5</v>
      </c>
      <c r="L39" s="78"/>
      <c r="M39" s="78"/>
      <c r="N39" s="75">
        <f>SUM(N6:N36)</f>
        <v>187.5</v>
      </c>
      <c r="O39" s="75"/>
      <c r="P39" s="75"/>
      <c r="Q39" s="75">
        <f>SUM(Q6:Q36)</f>
        <v>168</v>
      </c>
      <c r="R39" s="78"/>
      <c r="S39" s="78"/>
      <c r="T39" s="75">
        <f>SUM(T6:T36)</f>
        <v>177.5</v>
      </c>
      <c r="U39" s="78"/>
      <c r="V39" s="78"/>
      <c r="W39" s="75">
        <f>SUM(W6:W36)</f>
        <v>184.5</v>
      </c>
      <c r="X39" s="78"/>
      <c r="Y39" s="78"/>
      <c r="Z39" s="75">
        <f>SUM(Z6:Z36)</f>
        <v>174.5</v>
      </c>
      <c r="AA39" s="78"/>
      <c r="AB39" s="78"/>
      <c r="AC39" s="75">
        <f>SUM(AC6:AC36)</f>
        <v>168</v>
      </c>
      <c r="AD39" s="78"/>
      <c r="AE39" s="78"/>
      <c r="AF39" s="75">
        <f>SUM(AF6:AF36)</f>
        <v>184.5</v>
      </c>
      <c r="AG39" s="78"/>
      <c r="AH39" s="78"/>
      <c r="AI39" s="75">
        <f>SUM(AI6:AI36)</f>
        <v>165</v>
      </c>
      <c r="AJ39" s="2"/>
      <c r="AK39" s="2"/>
      <c r="AL39" s="75">
        <f>SUM(AL6:AL36)</f>
        <v>184.5</v>
      </c>
      <c r="AM39" s="79"/>
      <c r="AN39" s="80">
        <f>SUM(B39:AL39)</f>
        <v>2310.5</v>
      </c>
      <c r="AO39" s="90" t="s">
        <v>18</v>
      </c>
      <c r="AP39" s="90"/>
    </row>
    <row r="40" spans="1:4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>
      <c r="B41" s="17">
        <f>COUNTIF(B6:B36,"CP")</f>
        <v>0</v>
      </c>
      <c r="D41" s="3"/>
      <c r="E41" s="17">
        <f t="shared" ref="E41:AL41" si="26">COUNTIF(E6:E36,"CP")</f>
        <v>0</v>
      </c>
      <c r="F41" s="17">
        <f t="shared" si="26"/>
        <v>0</v>
      </c>
      <c r="G41" s="17"/>
      <c r="H41" s="17">
        <f t="shared" si="26"/>
        <v>0</v>
      </c>
      <c r="I41" s="17">
        <f t="shared" si="26"/>
        <v>0</v>
      </c>
      <c r="J41" s="17"/>
      <c r="K41" s="17">
        <f t="shared" si="26"/>
        <v>0</v>
      </c>
      <c r="L41" s="17">
        <f t="shared" si="26"/>
        <v>0</v>
      </c>
      <c r="M41" s="17"/>
      <c r="N41" s="17">
        <f t="shared" si="26"/>
        <v>0</v>
      </c>
      <c r="O41" s="17">
        <f t="shared" si="26"/>
        <v>0</v>
      </c>
      <c r="P41" s="17"/>
      <c r="Q41" s="17">
        <f t="shared" si="26"/>
        <v>0</v>
      </c>
      <c r="R41" s="17">
        <f t="shared" si="26"/>
        <v>0</v>
      </c>
      <c r="S41" s="17"/>
      <c r="T41" s="17">
        <f t="shared" si="26"/>
        <v>0</v>
      </c>
      <c r="U41" s="17">
        <f t="shared" si="26"/>
        <v>0</v>
      </c>
      <c r="V41" s="17"/>
      <c r="W41" s="17">
        <f t="shared" si="26"/>
        <v>0</v>
      </c>
      <c r="X41" s="17">
        <f t="shared" si="26"/>
        <v>0</v>
      </c>
      <c r="Y41" s="17"/>
      <c r="Z41" s="17">
        <f t="shared" si="26"/>
        <v>0</v>
      </c>
      <c r="AA41" s="17">
        <f t="shared" si="26"/>
        <v>0</v>
      </c>
      <c r="AB41" s="17"/>
      <c r="AC41" s="17">
        <f t="shared" si="26"/>
        <v>0</v>
      </c>
      <c r="AD41" s="17">
        <f t="shared" si="26"/>
        <v>0</v>
      </c>
      <c r="AE41" s="17"/>
      <c r="AF41" s="17">
        <f t="shared" si="26"/>
        <v>0</v>
      </c>
      <c r="AG41" s="17">
        <f t="shared" si="26"/>
        <v>0</v>
      </c>
      <c r="AH41" s="17"/>
      <c r="AI41" s="17">
        <f t="shared" si="26"/>
        <v>0</v>
      </c>
      <c r="AJ41" s="17">
        <f t="shared" si="26"/>
        <v>0</v>
      </c>
      <c r="AK41" s="17"/>
      <c r="AL41" s="17">
        <f t="shared" si="26"/>
        <v>0</v>
      </c>
      <c r="AM41" s="11"/>
      <c r="AN41" s="16">
        <f>SUM(B41:AM41)</f>
        <v>0</v>
      </c>
      <c r="AO41" s="65" t="s">
        <v>4</v>
      </c>
    </row>
    <row r="42" spans="1:4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>
      <c r="I44" s="52"/>
      <c r="J44" s="52"/>
      <c r="K44" s="52"/>
      <c r="L44" s="52"/>
      <c r="M44" s="52"/>
      <c r="N44" s="52"/>
      <c r="O44" s="52"/>
      <c r="P44" s="52"/>
    </row>
    <row r="45" spans="1:42" ht="18">
      <c r="D45" s="8" t="s">
        <v>3</v>
      </c>
      <c r="E45" s="2"/>
      <c r="F45" s="5"/>
      <c r="G45" s="1"/>
      <c r="H45" s="2"/>
      <c r="I45" s="51"/>
      <c r="J45" s="57"/>
      <c r="K45" s="57"/>
      <c r="L45" s="57"/>
      <c r="M45" s="58"/>
      <c r="N45" s="50"/>
      <c r="O45" s="59"/>
      <c r="P45" s="59"/>
      <c r="Q45" s="59"/>
      <c r="R45" s="60"/>
      <c r="T45" s="2"/>
      <c r="U45" s="5"/>
      <c r="V45" s="8" t="s">
        <v>3</v>
      </c>
      <c r="W45" s="2"/>
      <c r="AC45" s="52"/>
      <c r="AD45" s="51"/>
      <c r="AE45" s="91"/>
      <c r="AF45" s="91"/>
      <c r="AG45" s="91"/>
      <c r="AH45" s="91"/>
      <c r="AI45" s="91"/>
      <c r="AJ45" s="91"/>
    </row>
    <row r="46" spans="1:42">
      <c r="I46" s="52"/>
      <c r="J46" s="52"/>
      <c r="K46" s="52"/>
      <c r="L46" s="52"/>
      <c r="M46" s="52"/>
      <c r="N46" s="52"/>
      <c r="O46" s="52"/>
      <c r="P46" s="52"/>
    </row>
    <row r="47" spans="1:42" ht="18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3"/>
      <c r="N47" s="54"/>
      <c r="O47" s="61"/>
      <c r="P47" s="61"/>
      <c r="Q47" s="61"/>
      <c r="R47" s="40"/>
      <c r="T47" s="10"/>
      <c r="U47" s="9"/>
      <c r="V47" s="8" t="s">
        <v>1</v>
      </c>
      <c r="W47" s="10"/>
      <c r="AE47" s="95"/>
      <c r="AF47" s="96"/>
      <c r="AG47" s="96"/>
      <c r="AH47" s="96"/>
      <c r="AI47" s="96"/>
      <c r="AJ47" s="97"/>
    </row>
    <row r="48" spans="1:42" ht="18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5"/>
      <c r="N48" s="56"/>
      <c r="O48" s="62"/>
      <c r="P48" s="62"/>
      <c r="Q48" s="62"/>
      <c r="R48" s="63"/>
      <c r="T48" s="2"/>
      <c r="U48" s="5"/>
      <c r="V48" s="8" t="s">
        <v>2</v>
      </c>
      <c r="W48" s="2"/>
      <c r="AE48" s="98"/>
      <c r="AF48" s="99"/>
      <c r="AG48" s="99"/>
      <c r="AH48" s="99"/>
      <c r="AI48" s="99"/>
      <c r="AJ48" s="100"/>
    </row>
    <row r="49" spans="9:16">
      <c r="I49" s="52"/>
      <c r="J49" s="52"/>
      <c r="K49" s="52"/>
      <c r="L49" s="52"/>
      <c r="M49" s="52"/>
      <c r="N49" s="52"/>
      <c r="O49" s="52"/>
      <c r="P49" s="52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73" priority="8" stopIfTrue="1">
      <formula>MOD($D6,7)&lt;2</formula>
    </cfRule>
  </conditionalFormatting>
  <conditionalFormatting sqref="G6:H36">
    <cfRule type="expression" dxfId="72" priority="7" stopIfTrue="1">
      <formula>MOD($G6,7)&lt;2</formula>
    </cfRule>
  </conditionalFormatting>
  <conditionalFormatting sqref="M6:N36">
    <cfRule type="expression" dxfId="71" priority="1" stopIfTrue="1">
      <formula>MOD($M6,7)&lt;2</formula>
    </cfRule>
    <cfRule type="expression" dxfId="70" priority="13" stopIfTrue="1">
      <formula>VLOOKUP($M6,feries,1,FALSE)&gt;0</formula>
    </cfRule>
  </conditionalFormatting>
  <conditionalFormatting sqref="P6:Q36">
    <cfRule type="expression" dxfId="69" priority="6" stopIfTrue="1">
      <formula>MOD($P6,7)&lt;2</formula>
    </cfRule>
    <cfRule type="expression" dxfId="68" priority="12" stopIfTrue="1">
      <formula>VLOOKUP($P6,feries,1,FALSE)&gt;0</formula>
    </cfRule>
  </conditionalFormatting>
  <conditionalFormatting sqref="V6:W36">
    <cfRule type="expression" dxfId="67" priority="4" stopIfTrue="1">
      <formula>MOD($V6,7)&lt;2</formula>
    </cfRule>
    <cfRule type="expression" dxfId="66" priority="11" stopIfTrue="1">
      <formula>VLOOKUP($V6,feries,1,FALSE)&gt;0</formula>
    </cfRule>
  </conditionalFormatting>
  <conditionalFormatting sqref="AB6:AC36">
    <cfRule type="expression" dxfId="65" priority="5" stopIfTrue="1">
      <formula>MOD($AB6,7)&lt;2</formula>
    </cfRule>
    <cfRule type="expression" dxfId="64" priority="10" stopIfTrue="1">
      <formula>VLOOKUP($AB6,feries,1,FALSE)&gt;0</formula>
    </cfRule>
  </conditionalFormatting>
  <conditionalFormatting sqref="J6:K35">
    <cfRule type="expression" dxfId="63" priority="3" stopIfTrue="1">
      <formula>MOD($J6,7)&lt;2</formula>
    </cfRule>
    <cfRule type="expression" dxfId="62" priority="14" stopIfTrue="1">
      <formula>VLOOKUP($J6,feries,1,FALSE)&gt;0</formula>
    </cfRule>
  </conditionalFormatting>
  <conditionalFormatting sqref="AE6:AF35">
    <cfRule type="expression" dxfId="61" priority="2" stopIfTrue="1">
      <formula>MOD($AE6,7)&lt;2</formula>
    </cfRule>
    <cfRule type="expression" dxfId="60" priority="9" stopIfTrue="1">
      <formula>VLOOKUP($AE6,feries,1,FALSE)&gt;0</formula>
    </cfRule>
  </conditionalFormatting>
  <conditionalFormatting sqref="A6:B36">
    <cfRule type="expression" dxfId="59" priority="15" stopIfTrue="1">
      <formula>MOD($A6,7)&lt;2</formula>
    </cfRule>
    <cfRule type="expression" dxfId="58" priority="16" stopIfTrue="1">
      <formula>VLOOKUP($A6,feries,1,FALSE)&gt;0</formula>
    </cfRule>
    <cfRule type="expression" dxfId="57" priority="17" stopIfTrue="1">
      <formula>VLOOKUP($A6,feries,1,FALSE)&gt;0</formula>
    </cfRule>
  </conditionalFormatting>
  <conditionalFormatting sqref="AH6:AI36">
    <cfRule type="expression" dxfId="56" priority="19" stopIfTrue="1">
      <formula>MOD($AH6,7)&lt;2</formula>
    </cfRule>
    <cfRule type="expression" dxfId="55" priority="20" stopIfTrue="1">
      <formula>VLOOKUP($AH6,feries,1,FALSE)&gt;0</formula>
    </cfRule>
  </conditionalFormatting>
  <conditionalFormatting sqref="AK6:AL36">
    <cfRule type="expression" dxfId="54" priority="22" stopIfTrue="1">
      <formula>MOD($AK6,7)&lt;2</formula>
    </cfRule>
    <cfRule type="expression" dxfId="53" priority="23" stopIfTrue="1">
      <formula>VLOOKUP($AK6,feries,1,FALSE)&gt;0</formula>
    </cfRule>
  </conditionalFormatting>
  <conditionalFormatting sqref="Y6:Z35">
    <cfRule type="expression" dxfId="52" priority="25" stopIfTrue="1">
      <formula>MOD($Y6,7)&lt;2</formula>
    </cfRule>
    <cfRule type="expression" dxfId="51" priority="26" stopIfTrue="1">
      <formula>VLOOKUP($Y6,feries,1,FALSE)&gt;0</formula>
    </cfRule>
  </conditionalFormatting>
  <conditionalFormatting sqref="S6:T34">
    <cfRule type="expression" dxfId="50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FA2EFDA7-95DA-46CB-B100-191CD42C5140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93DA71BA-D01B-41D3-B232-796B60012A1B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AE0EC6B2-0AC5-4300-9EC6-05A507D58ED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9858502D-C166-462D-A129-528BCA269467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415EA67C-C50D-4264-9A38-26A61B55E314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22DA6E33-A878-41DE-8B4D-AFAAD97EAD7C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90EA50C1-2793-4A81-BE09-9C64466FFB5C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1D246D8E-AE61-453F-B069-7BB64077816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5F9928BB-F03A-4019-BEF5-E8A164BA98B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08B9DDBF-D5A6-4773-992C-E762C98C239A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81385FDD-615C-4AE6-A984-7B4D635D28D3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3">
    <pageSetUpPr fitToPage="1"/>
  </sheetPr>
  <dimension ref="A1:AP49"/>
  <sheetViews>
    <sheetView topLeftCell="A5" zoomScaleNormal="100" workbookViewId="0">
      <selection activeCell="U34" sqref="U34"/>
    </sheetView>
  </sheetViews>
  <sheetFormatPr baseColWidth="10" defaultRowHeight="12.75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85546875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>
      <c r="A1" s="20">
        <f>An</f>
        <v>2015</v>
      </c>
      <c r="B1" s="104" t="str">
        <f xml:space="preserve"> "Planification prévisionnelle " &amp; An &amp; " / " &amp; An+1</f>
        <v>Planification prévisionnelle 2015 / 2016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21"/>
      <c r="AN1" s="21"/>
    </row>
    <row r="2" spans="1:40" ht="12.7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>
      <c r="D3" s="8" t="s">
        <v>0</v>
      </c>
      <c r="E3" s="10"/>
      <c r="F3" s="9"/>
      <c r="G3" s="8"/>
      <c r="H3" s="10"/>
      <c r="I3" s="52"/>
      <c r="J3" s="64"/>
      <c r="K3" s="64"/>
      <c r="L3" s="64"/>
      <c r="M3" s="108"/>
      <c r="N3" s="109"/>
      <c r="O3" s="109"/>
      <c r="P3" s="109"/>
      <c r="Q3" s="109"/>
      <c r="R3" s="109"/>
      <c r="S3" s="109"/>
      <c r="T3" s="110"/>
      <c r="V3" s="51"/>
      <c r="W3" s="51"/>
      <c r="X3" s="10" t="s">
        <v>20</v>
      </c>
      <c r="Y3" s="51"/>
      <c r="AA3" s="51"/>
      <c r="AB3" s="51"/>
      <c r="AC3" s="51"/>
      <c r="AD3" s="9"/>
      <c r="AE3" s="92"/>
      <c r="AF3" s="93"/>
      <c r="AG3" s="93"/>
      <c r="AH3" s="93"/>
      <c r="AI3" s="93"/>
      <c r="AJ3" s="93"/>
      <c r="AK3" s="94"/>
      <c r="AL3" s="30"/>
      <c r="AM3" s="8"/>
    </row>
    <row r="4" spans="1:40" ht="12.75" customHeight="1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>
      <c r="A5" s="103" t="s">
        <v>5</v>
      </c>
      <c r="B5" s="102"/>
      <c r="C5" s="18"/>
      <c r="D5" s="103" t="s">
        <v>10</v>
      </c>
      <c r="E5" s="102"/>
      <c r="F5" s="18"/>
      <c r="G5" s="103" t="s">
        <v>6</v>
      </c>
      <c r="H5" s="102"/>
      <c r="I5" s="18"/>
      <c r="J5" s="107" t="s">
        <v>7</v>
      </c>
      <c r="K5" s="106"/>
      <c r="L5" s="18"/>
      <c r="M5" s="107" t="s">
        <v>8</v>
      </c>
      <c r="N5" s="106"/>
      <c r="O5" s="18"/>
      <c r="P5" s="107" t="s">
        <v>9</v>
      </c>
      <c r="Q5" s="106"/>
      <c r="R5" s="18"/>
      <c r="S5" s="103" t="s">
        <v>11</v>
      </c>
      <c r="T5" s="101"/>
      <c r="U5" s="19"/>
      <c r="V5" s="105" t="s">
        <v>16</v>
      </c>
      <c r="W5" s="106"/>
      <c r="X5" s="18"/>
      <c r="Y5" s="107" t="s">
        <v>12</v>
      </c>
      <c r="Z5" s="105"/>
      <c r="AA5" s="19"/>
      <c r="AB5" s="101" t="s">
        <v>13</v>
      </c>
      <c r="AC5" s="102"/>
      <c r="AD5" s="18"/>
      <c r="AE5" s="111" t="s">
        <v>14</v>
      </c>
      <c r="AF5" s="112"/>
      <c r="AG5" s="18"/>
      <c r="AH5" s="103" t="s">
        <v>15</v>
      </c>
      <c r="AI5" s="102"/>
      <c r="AJ5" s="18"/>
      <c r="AK5" s="103" t="s">
        <v>5</v>
      </c>
      <c r="AL5" s="102"/>
      <c r="AM5" s="1"/>
    </row>
    <row r="6" spans="1:40" ht="12.75" customHeight="1">
      <c r="A6" s="25">
        <f>DATE(An,8,1)</f>
        <v>42217</v>
      </c>
      <c r="B6" s="87"/>
      <c r="C6" s="89">
        <f>WEEKNUM(A6,2)</f>
        <v>31</v>
      </c>
      <c r="D6" s="25">
        <f>A36+1</f>
        <v>42248</v>
      </c>
      <c r="E6" s="87">
        <v>7.5</v>
      </c>
      <c r="F6" s="89">
        <f>WEEKNUM(D6,2)</f>
        <v>36</v>
      </c>
      <c r="G6" s="25">
        <f>D35+1</f>
        <v>42278</v>
      </c>
      <c r="H6" s="87">
        <v>7.5</v>
      </c>
      <c r="I6" s="89">
        <f>WEEKNUM(G6,2)</f>
        <v>40</v>
      </c>
      <c r="J6" s="25">
        <f>G36+1</f>
        <v>42309</v>
      </c>
      <c r="K6" s="87"/>
      <c r="L6" s="89">
        <f>WEEKNUM(J6,2)</f>
        <v>44</v>
      </c>
      <c r="M6" s="25">
        <f>J35+1</f>
        <v>42339</v>
      </c>
      <c r="N6" s="87">
        <v>7.5</v>
      </c>
      <c r="O6" s="89">
        <f>WEEKNUM(M6,2)</f>
        <v>49</v>
      </c>
      <c r="P6" s="25">
        <f>M36+1</f>
        <v>42370</v>
      </c>
      <c r="Q6" s="87"/>
      <c r="R6" s="89">
        <f>WEEKNUM(P6,2)</f>
        <v>1</v>
      </c>
      <c r="S6" s="25">
        <f>P36+1</f>
        <v>42401</v>
      </c>
      <c r="T6" s="87">
        <v>7.5</v>
      </c>
      <c r="U6" s="89">
        <f>WEEKNUM(S6,2)</f>
        <v>6</v>
      </c>
      <c r="V6" s="25">
        <f>IF(S34&lt;&gt;"",S34,S33)+1</f>
        <v>42430</v>
      </c>
      <c r="W6" s="87">
        <v>7.5</v>
      </c>
      <c r="X6" s="89">
        <f>WEEKNUM(V6,2)</f>
        <v>10</v>
      </c>
      <c r="Y6" s="25">
        <f>V36+1</f>
        <v>42461</v>
      </c>
      <c r="Z6" s="87">
        <v>7.5</v>
      </c>
      <c r="AA6" s="89">
        <f>WEEKNUM(Y6,2)</f>
        <v>14</v>
      </c>
      <c r="AB6" s="25">
        <f>Y35+1</f>
        <v>42491</v>
      </c>
      <c r="AC6" s="87"/>
      <c r="AD6" s="89">
        <f>WEEKNUM(AB6,2)</f>
        <v>18</v>
      </c>
      <c r="AE6" s="25">
        <f>AB36+1</f>
        <v>42522</v>
      </c>
      <c r="AF6" s="87">
        <v>7.5</v>
      </c>
      <c r="AG6" s="89">
        <f>WEEKNUM(AE6,2)</f>
        <v>23</v>
      </c>
      <c r="AH6" s="25">
        <f>AE35+1</f>
        <v>42552</v>
      </c>
      <c r="AI6" s="87">
        <v>7.5</v>
      </c>
      <c r="AJ6" s="89">
        <f>WEEKNUM(AH6,2)</f>
        <v>27</v>
      </c>
      <c r="AK6" s="25">
        <f>AH36+1</f>
        <v>42583</v>
      </c>
      <c r="AL6" s="87">
        <v>7.5</v>
      </c>
      <c r="AM6" s="88">
        <f>WEEKNUM(AK6,2)</f>
        <v>32</v>
      </c>
    </row>
    <row r="7" spans="1:40" ht="12.75" customHeight="1">
      <c r="A7" s="26">
        <f>A6+1</f>
        <v>42218</v>
      </c>
      <c r="B7" s="27"/>
      <c r="C7" s="88">
        <f t="shared" ref="C7:C36" si="0">WEEKNUM(A7,2)</f>
        <v>31</v>
      </c>
      <c r="D7" s="26">
        <f>D6+1</f>
        <v>42249</v>
      </c>
      <c r="E7" s="27">
        <v>7.5</v>
      </c>
      <c r="F7" s="88">
        <f t="shared" ref="F7:F35" si="1">WEEKNUM(D7,2)</f>
        <v>36</v>
      </c>
      <c r="G7" s="26">
        <f>G6+1</f>
        <v>42279</v>
      </c>
      <c r="H7" s="27">
        <v>7.5</v>
      </c>
      <c r="I7" s="88">
        <f t="shared" ref="I7:I36" si="2">WEEKNUM(G7,2)</f>
        <v>40</v>
      </c>
      <c r="J7" s="26">
        <f>J6+1</f>
        <v>42310</v>
      </c>
      <c r="K7" s="27">
        <v>7.5</v>
      </c>
      <c r="L7" s="88">
        <f t="shared" ref="L7:L35" si="3">WEEKNUM(J7,2)</f>
        <v>45</v>
      </c>
      <c r="M7" s="26">
        <f>M6+1</f>
        <v>42340</v>
      </c>
      <c r="N7" s="27">
        <v>7.5</v>
      </c>
      <c r="O7" s="88">
        <f t="shared" ref="O7:O36" si="4">WEEKNUM(M7,2)</f>
        <v>49</v>
      </c>
      <c r="P7" s="26">
        <f>P6+1</f>
        <v>42371</v>
      </c>
      <c r="Q7" s="27"/>
      <c r="R7" s="88">
        <f t="shared" ref="R7:R36" si="5">WEEKNUM(P7,2)</f>
        <v>1</v>
      </c>
      <c r="S7" s="26">
        <f>S6+1</f>
        <v>42402</v>
      </c>
      <c r="T7" s="27">
        <v>7.5</v>
      </c>
      <c r="U7" s="88">
        <f t="shared" ref="U7:U33" si="6">WEEKNUM(S7,2)</f>
        <v>6</v>
      </c>
      <c r="V7" s="26">
        <f>V6+1</f>
        <v>42431</v>
      </c>
      <c r="W7" s="27">
        <v>7.5</v>
      </c>
      <c r="X7" s="88">
        <f t="shared" ref="X7:X36" si="7">WEEKNUM(V7,2)</f>
        <v>10</v>
      </c>
      <c r="Y7" s="26">
        <f>Y6+1</f>
        <v>42462</v>
      </c>
      <c r="Z7" s="27"/>
      <c r="AA7" s="88">
        <f t="shared" ref="AA7:AA35" si="8">WEEKNUM(Y7,2)</f>
        <v>14</v>
      </c>
      <c r="AB7" s="26">
        <f>AB6+1</f>
        <v>42492</v>
      </c>
      <c r="AC7" s="27">
        <v>7.5</v>
      </c>
      <c r="AD7" s="88">
        <f t="shared" ref="AD7:AD36" si="9">WEEKNUM(AB7,2)</f>
        <v>19</v>
      </c>
      <c r="AE7" s="26">
        <f>AE6+1</f>
        <v>42523</v>
      </c>
      <c r="AF7" s="27">
        <v>7.5</v>
      </c>
      <c r="AG7" s="88">
        <f t="shared" ref="AG7:AG35" si="10">WEEKNUM(AE7,2)</f>
        <v>23</v>
      </c>
      <c r="AH7" s="26">
        <f>AH6+1</f>
        <v>42553</v>
      </c>
      <c r="AI7" s="27"/>
      <c r="AJ7" s="88">
        <f t="shared" ref="AJ7:AJ36" si="11">WEEKNUM(AH7,2)</f>
        <v>27</v>
      </c>
      <c r="AK7" s="26">
        <f>AK6+1</f>
        <v>42584</v>
      </c>
      <c r="AL7" s="27">
        <v>7.5</v>
      </c>
      <c r="AM7" s="88">
        <f t="shared" ref="AM7:AM36" si="12">WEEKNUM(AK7,2)</f>
        <v>32</v>
      </c>
    </row>
    <row r="8" spans="1:40" ht="12.75" customHeight="1">
      <c r="A8" s="26">
        <f t="shared" ref="A8:A36" si="13">A7+1</f>
        <v>42219</v>
      </c>
      <c r="B8" s="66">
        <v>7.5</v>
      </c>
      <c r="C8" s="88">
        <f t="shared" si="0"/>
        <v>32</v>
      </c>
      <c r="D8" s="26">
        <f t="shared" ref="D8:D35" si="14">D7+1</f>
        <v>42250</v>
      </c>
      <c r="E8" s="27">
        <v>7.5</v>
      </c>
      <c r="F8" s="88">
        <f t="shared" si="1"/>
        <v>36</v>
      </c>
      <c r="G8" s="26">
        <f t="shared" ref="G8:G36" si="15">G7+1</f>
        <v>42280</v>
      </c>
      <c r="H8" s="27"/>
      <c r="I8" s="88">
        <f t="shared" si="2"/>
        <v>40</v>
      </c>
      <c r="J8" s="26">
        <f t="shared" ref="J8:J35" si="16">J7+1</f>
        <v>42311</v>
      </c>
      <c r="K8" s="27">
        <v>7.5</v>
      </c>
      <c r="L8" s="88">
        <f t="shared" si="3"/>
        <v>45</v>
      </c>
      <c r="M8" s="26">
        <f t="shared" ref="M8:M36" si="17">M7+1</f>
        <v>42341</v>
      </c>
      <c r="N8" s="27">
        <v>7.5</v>
      </c>
      <c r="O8" s="88">
        <f t="shared" si="4"/>
        <v>49</v>
      </c>
      <c r="P8" s="26">
        <f t="shared" ref="P8:P36" si="18">P7+1</f>
        <v>42372</v>
      </c>
      <c r="Q8" s="27"/>
      <c r="R8" s="88">
        <f t="shared" si="5"/>
        <v>1</v>
      </c>
      <c r="S8" s="26">
        <f t="shared" ref="S8:S33" si="19">S7+1</f>
        <v>42403</v>
      </c>
      <c r="T8" s="27">
        <v>7.5</v>
      </c>
      <c r="U8" s="88">
        <f t="shared" si="6"/>
        <v>6</v>
      </c>
      <c r="V8" s="26">
        <f t="shared" ref="V8:V36" si="20">V7+1</f>
        <v>42432</v>
      </c>
      <c r="W8" s="27">
        <v>7.5</v>
      </c>
      <c r="X8" s="88">
        <f t="shared" si="7"/>
        <v>10</v>
      </c>
      <c r="Y8" s="26">
        <f t="shared" ref="Y8:Y35" si="21">Y7+1</f>
        <v>42463</v>
      </c>
      <c r="Z8" s="27"/>
      <c r="AA8" s="88">
        <f t="shared" si="8"/>
        <v>14</v>
      </c>
      <c r="AB8" s="26">
        <f t="shared" ref="AB8:AB36" si="22">AB7+1</f>
        <v>42493</v>
      </c>
      <c r="AC8" s="27">
        <v>7.5</v>
      </c>
      <c r="AD8" s="88">
        <f t="shared" si="9"/>
        <v>19</v>
      </c>
      <c r="AE8" s="26">
        <f t="shared" ref="AE8:AE35" si="23">AE7+1</f>
        <v>42524</v>
      </c>
      <c r="AF8" s="27">
        <v>7.5</v>
      </c>
      <c r="AG8" s="88">
        <f t="shared" si="10"/>
        <v>23</v>
      </c>
      <c r="AH8" s="26">
        <f t="shared" ref="AH8:AH36" si="24">AH7+1</f>
        <v>42554</v>
      </c>
      <c r="AI8" s="27"/>
      <c r="AJ8" s="88">
        <f t="shared" si="11"/>
        <v>27</v>
      </c>
      <c r="AK8" s="26">
        <f t="shared" ref="AK8:AK36" si="25">AK7+1</f>
        <v>42585</v>
      </c>
      <c r="AL8" s="27">
        <v>7.5</v>
      </c>
      <c r="AM8" s="88">
        <f t="shared" si="12"/>
        <v>32</v>
      </c>
    </row>
    <row r="9" spans="1:40" ht="12.75" customHeight="1">
      <c r="A9" s="26">
        <f t="shared" si="13"/>
        <v>42220</v>
      </c>
      <c r="B9" s="66">
        <v>7.5</v>
      </c>
      <c r="C9" s="88">
        <f t="shared" si="0"/>
        <v>32</v>
      </c>
      <c r="D9" s="26">
        <f t="shared" si="14"/>
        <v>42251</v>
      </c>
      <c r="E9" s="27">
        <v>7.5</v>
      </c>
      <c r="F9" s="88">
        <f t="shared" si="1"/>
        <v>36</v>
      </c>
      <c r="G9" s="26">
        <f t="shared" si="15"/>
        <v>42281</v>
      </c>
      <c r="H9" s="27"/>
      <c r="I9" s="88">
        <f t="shared" si="2"/>
        <v>40</v>
      </c>
      <c r="J9" s="26">
        <f t="shared" si="16"/>
        <v>42312</v>
      </c>
      <c r="K9" s="27">
        <v>7.5</v>
      </c>
      <c r="L9" s="88">
        <f t="shared" si="3"/>
        <v>45</v>
      </c>
      <c r="M9" s="26">
        <f t="shared" si="17"/>
        <v>42342</v>
      </c>
      <c r="N9" s="27">
        <v>7.5</v>
      </c>
      <c r="O9" s="88">
        <f t="shared" si="4"/>
        <v>49</v>
      </c>
      <c r="P9" s="26">
        <f t="shared" si="18"/>
        <v>42373</v>
      </c>
      <c r="Q9" s="27">
        <v>7.5</v>
      </c>
      <c r="R9" s="88">
        <f t="shared" si="5"/>
        <v>2</v>
      </c>
      <c r="S9" s="26">
        <f t="shared" si="19"/>
        <v>42404</v>
      </c>
      <c r="T9" s="27">
        <v>7.5</v>
      </c>
      <c r="U9" s="88">
        <f t="shared" si="6"/>
        <v>6</v>
      </c>
      <c r="V9" s="26">
        <f t="shared" si="20"/>
        <v>42433</v>
      </c>
      <c r="W9" s="27">
        <v>7.5</v>
      </c>
      <c r="X9" s="88">
        <f t="shared" si="7"/>
        <v>10</v>
      </c>
      <c r="Y9" s="26">
        <f t="shared" si="21"/>
        <v>42464</v>
      </c>
      <c r="Z9" s="27">
        <v>7.5</v>
      </c>
      <c r="AA9" s="88">
        <f t="shared" si="8"/>
        <v>15</v>
      </c>
      <c r="AB9" s="26">
        <f t="shared" si="22"/>
        <v>42494</v>
      </c>
      <c r="AC9" s="27">
        <v>7.5</v>
      </c>
      <c r="AD9" s="88">
        <f t="shared" si="9"/>
        <v>19</v>
      </c>
      <c r="AE9" s="26">
        <f t="shared" si="23"/>
        <v>42525</v>
      </c>
      <c r="AF9" s="27"/>
      <c r="AG9" s="88">
        <f t="shared" si="10"/>
        <v>23</v>
      </c>
      <c r="AH9" s="26">
        <f t="shared" si="24"/>
        <v>42555</v>
      </c>
      <c r="AI9" s="27">
        <v>7.5</v>
      </c>
      <c r="AJ9" s="88">
        <f t="shared" si="11"/>
        <v>28</v>
      </c>
      <c r="AK9" s="26">
        <f t="shared" si="25"/>
        <v>42586</v>
      </c>
      <c r="AL9" s="27">
        <v>7.5</v>
      </c>
      <c r="AM9" s="88">
        <f t="shared" si="12"/>
        <v>32</v>
      </c>
    </row>
    <row r="10" spans="1:40" ht="12.75" customHeight="1">
      <c r="A10" s="26">
        <f t="shared" si="13"/>
        <v>42221</v>
      </c>
      <c r="B10" s="66">
        <v>7.5</v>
      </c>
      <c r="C10" s="88">
        <f t="shared" si="0"/>
        <v>32</v>
      </c>
      <c r="D10" s="26">
        <f t="shared" si="14"/>
        <v>42252</v>
      </c>
      <c r="E10" s="27"/>
      <c r="F10" s="88">
        <f t="shared" si="1"/>
        <v>36</v>
      </c>
      <c r="G10" s="26">
        <f t="shared" si="15"/>
        <v>42282</v>
      </c>
      <c r="H10" s="27">
        <v>7.5</v>
      </c>
      <c r="I10" s="88">
        <f t="shared" si="2"/>
        <v>41</v>
      </c>
      <c r="J10" s="26">
        <f t="shared" si="16"/>
        <v>42313</v>
      </c>
      <c r="K10" s="27">
        <v>7.5</v>
      </c>
      <c r="L10" s="88">
        <f t="shared" si="3"/>
        <v>45</v>
      </c>
      <c r="M10" s="26">
        <f t="shared" si="17"/>
        <v>42343</v>
      </c>
      <c r="N10" s="27"/>
      <c r="O10" s="88">
        <f t="shared" si="4"/>
        <v>49</v>
      </c>
      <c r="P10" s="26">
        <f t="shared" si="18"/>
        <v>42374</v>
      </c>
      <c r="Q10" s="27">
        <v>7.5</v>
      </c>
      <c r="R10" s="88">
        <f t="shared" si="5"/>
        <v>2</v>
      </c>
      <c r="S10" s="26">
        <f t="shared" si="19"/>
        <v>42405</v>
      </c>
      <c r="T10" s="27">
        <v>7.5</v>
      </c>
      <c r="U10" s="88">
        <f t="shared" si="6"/>
        <v>6</v>
      </c>
      <c r="V10" s="26">
        <f t="shared" si="20"/>
        <v>42434</v>
      </c>
      <c r="W10" s="27"/>
      <c r="X10" s="88">
        <f t="shared" si="7"/>
        <v>10</v>
      </c>
      <c r="Y10" s="26">
        <f t="shared" si="21"/>
        <v>42465</v>
      </c>
      <c r="Z10" s="27">
        <v>7.5</v>
      </c>
      <c r="AA10" s="88">
        <f t="shared" si="8"/>
        <v>15</v>
      </c>
      <c r="AB10" s="26">
        <f t="shared" si="22"/>
        <v>42495</v>
      </c>
      <c r="AC10" s="27"/>
      <c r="AD10" s="88">
        <f t="shared" si="9"/>
        <v>19</v>
      </c>
      <c r="AE10" s="26">
        <f t="shared" si="23"/>
        <v>42526</v>
      </c>
      <c r="AF10" s="27"/>
      <c r="AG10" s="88">
        <f t="shared" si="10"/>
        <v>23</v>
      </c>
      <c r="AH10" s="26">
        <f t="shared" si="24"/>
        <v>42556</v>
      </c>
      <c r="AI10" s="27">
        <v>7.5</v>
      </c>
      <c r="AJ10" s="88">
        <f t="shared" si="11"/>
        <v>28</v>
      </c>
      <c r="AK10" s="26">
        <f t="shared" si="25"/>
        <v>42587</v>
      </c>
      <c r="AL10" s="27">
        <v>7.5</v>
      </c>
      <c r="AM10" s="88">
        <f t="shared" si="12"/>
        <v>32</v>
      </c>
    </row>
    <row r="11" spans="1:40" ht="12.75" customHeight="1">
      <c r="A11" s="26">
        <f t="shared" si="13"/>
        <v>42222</v>
      </c>
      <c r="B11" s="27">
        <v>7.5</v>
      </c>
      <c r="C11" s="88">
        <f t="shared" si="0"/>
        <v>32</v>
      </c>
      <c r="D11" s="26">
        <f t="shared" si="14"/>
        <v>42253</v>
      </c>
      <c r="E11" s="27"/>
      <c r="F11" s="88">
        <f t="shared" si="1"/>
        <v>36</v>
      </c>
      <c r="G11" s="26">
        <f t="shared" si="15"/>
        <v>42283</v>
      </c>
      <c r="H11" s="27">
        <v>7.5</v>
      </c>
      <c r="I11" s="88">
        <f t="shared" si="2"/>
        <v>41</v>
      </c>
      <c r="J11" s="26">
        <f t="shared" si="16"/>
        <v>42314</v>
      </c>
      <c r="K11" s="27">
        <v>7.5</v>
      </c>
      <c r="L11" s="88">
        <f t="shared" si="3"/>
        <v>45</v>
      </c>
      <c r="M11" s="26">
        <f t="shared" si="17"/>
        <v>42344</v>
      </c>
      <c r="N11" s="27"/>
      <c r="O11" s="88">
        <f t="shared" si="4"/>
        <v>49</v>
      </c>
      <c r="P11" s="26">
        <f t="shared" si="18"/>
        <v>42375</v>
      </c>
      <c r="Q11" s="27">
        <v>7.5</v>
      </c>
      <c r="R11" s="88">
        <f t="shared" si="5"/>
        <v>2</v>
      </c>
      <c r="S11" s="26">
        <f t="shared" si="19"/>
        <v>42406</v>
      </c>
      <c r="T11" s="27"/>
      <c r="U11" s="88">
        <f t="shared" si="6"/>
        <v>6</v>
      </c>
      <c r="V11" s="26">
        <f t="shared" si="20"/>
        <v>42435</v>
      </c>
      <c r="W11" s="27"/>
      <c r="X11" s="88">
        <f t="shared" si="7"/>
        <v>10</v>
      </c>
      <c r="Y11" s="26">
        <f t="shared" si="21"/>
        <v>42466</v>
      </c>
      <c r="Z11" s="27">
        <v>7.5</v>
      </c>
      <c r="AA11" s="88">
        <f t="shared" si="8"/>
        <v>15</v>
      </c>
      <c r="AB11" s="26">
        <f t="shared" si="22"/>
        <v>42496</v>
      </c>
      <c r="AC11" s="27">
        <v>7.5</v>
      </c>
      <c r="AD11" s="88">
        <f t="shared" si="9"/>
        <v>19</v>
      </c>
      <c r="AE11" s="26">
        <f t="shared" si="23"/>
        <v>42527</v>
      </c>
      <c r="AF11" s="27">
        <v>7.5</v>
      </c>
      <c r="AG11" s="88">
        <f t="shared" si="10"/>
        <v>24</v>
      </c>
      <c r="AH11" s="26">
        <f t="shared" si="24"/>
        <v>42557</v>
      </c>
      <c r="AI11" s="27">
        <v>7.5</v>
      </c>
      <c r="AJ11" s="88">
        <f t="shared" si="11"/>
        <v>28</v>
      </c>
      <c r="AK11" s="26">
        <f t="shared" si="25"/>
        <v>42588</v>
      </c>
      <c r="AL11" s="27"/>
      <c r="AM11" s="88">
        <f t="shared" si="12"/>
        <v>32</v>
      </c>
    </row>
    <row r="12" spans="1:40" ht="12.75" customHeight="1">
      <c r="A12" s="26">
        <f t="shared" si="13"/>
        <v>42223</v>
      </c>
      <c r="B12" s="27">
        <v>7.5</v>
      </c>
      <c r="C12" s="88">
        <f t="shared" si="0"/>
        <v>32</v>
      </c>
      <c r="D12" s="26">
        <f t="shared" si="14"/>
        <v>42254</v>
      </c>
      <c r="E12" s="27">
        <v>7.5</v>
      </c>
      <c r="F12" s="88">
        <f t="shared" si="1"/>
        <v>37</v>
      </c>
      <c r="G12" s="26">
        <f t="shared" si="15"/>
        <v>42284</v>
      </c>
      <c r="H12" s="27">
        <v>7.5</v>
      </c>
      <c r="I12" s="88">
        <f t="shared" si="2"/>
        <v>41</v>
      </c>
      <c r="J12" s="26">
        <f t="shared" si="16"/>
        <v>42315</v>
      </c>
      <c r="K12" s="27"/>
      <c r="L12" s="88">
        <f t="shared" si="3"/>
        <v>45</v>
      </c>
      <c r="M12" s="26">
        <f t="shared" si="17"/>
        <v>42345</v>
      </c>
      <c r="N12" s="27">
        <v>7.5</v>
      </c>
      <c r="O12" s="88">
        <f t="shared" si="4"/>
        <v>50</v>
      </c>
      <c r="P12" s="26">
        <f t="shared" si="18"/>
        <v>42376</v>
      </c>
      <c r="Q12" s="27">
        <v>7.5</v>
      </c>
      <c r="R12" s="88">
        <f t="shared" si="5"/>
        <v>2</v>
      </c>
      <c r="S12" s="26">
        <f t="shared" si="19"/>
        <v>42407</v>
      </c>
      <c r="T12" s="27"/>
      <c r="U12" s="88">
        <f t="shared" si="6"/>
        <v>6</v>
      </c>
      <c r="V12" s="26">
        <f t="shared" si="20"/>
        <v>42436</v>
      </c>
      <c r="W12" s="27">
        <v>7.5</v>
      </c>
      <c r="X12" s="88">
        <f t="shared" si="7"/>
        <v>11</v>
      </c>
      <c r="Y12" s="26">
        <f t="shared" si="21"/>
        <v>42467</v>
      </c>
      <c r="Z12" s="27">
        <v>7.5</v>
      </c>
      <c r="AA12" s="88">
        <f t="shared" si="8"/>
        <v>15</v>
      </c>
      <c r="AB12" s="26">
        <f t="shared" si="22"/>
        <v>42497</v>
      </c>
      <c r="AC12" s="27"/>
      <c r="AD12" s="88">
        <f t="shared" si="9"/>
        <v>19</v>
      </c>
      <c r="AE12" s="26">
        <f t="shared" si="23"/>
        <v>42528</v>
      </c>
      <c r="AF12" s="27">
        <v>7.5</v>
      </c>
      <c r="AG12" s="88">
        <f t="shared" si="10"/>
        <v>24</v>
      </c>
      <c r="AH12" s="26">
        <f t="shared" si="24"/>
        <v>42558</v>
      </c>
      <c r="AI12" s="27">
        <v>7.5</v>
      </c>
      <c r="AJ12" s="88">
        <f t="shared" si="11"/>
        <v>28</v>
      </c>
      <c r="AK12" s="26">
        <f t="shared" si="25"/>
        <v>42589</v>
      </c>
      <c r="AL12" s="27"/>
      <c r="AM12" s="88">
        <f t="shared" si="12"/>
        <v>32</v>
      </c>
    </row>
    <row r="13" spans="1:40" ht="12.75" customHeight="1">
      <c r="A13" s="26">
        <f t="shared" si="13"/>
        <v>42224</v>
      </c>
      <c r="B13" s="27"/>
      <c r="C13" s="88">
        <f t="shared" si="0"/>
        <v>32</v>
      </c>
      <c r="D13" s="26">
        <f t="shared" si="14"/>
        <v>42255</v>
      </c>
      <c r="E13" s="27">
        <v>7.5</v>
      </c>
      <c r="F13" s="88">
        <f t="shared" si="1"/>
        <v>37</v>
      </c>
      <c r="G13" s="26">
        <f t="shared" si="15"/>
        <v>42285</v>
      </c>
      <c r="H13" s="27">
        <v>7.5</v>
      </c>
      <c r="I13" s="88">
        <f t="shared" si="2"/>
        <v>41</v>
      </c>
      <c r="J13" s="26">
        <f t="shared" si="16"/>
        <v>42316</v>
      </c>
      <c r="K13" s="27"/>
      <c r="L13" s="88">
        <f t="shared" si="3"/>
        <v>45</v>
      </c>
      <c r="M13" s="26">
        <f t="shared" si="17"/>
        <v>42346</v>
      </c>
      <c r="N13" s="27">
        <v>7.5</v>
      </c>
      <c r="O13" s="88">
        <f t="shared" si="4"/>
        <v>50</v>
      </c>
      <c r="P13" s="26">
        <f t="shared" si="18"/>
        <v>42377</v>
      </c>
      <c r="Q13" s="27">
        <v>7.5</v>
      </c>
      <c r="R13" s="88">
        <f t="shared" si="5"/>
        <v>2</v>
      </c>
      <c r="S13" s="26">
        <f t="shared" si="19"/>
        <v>42408</v>
      </c>
      <c r="T13" s="27">
        <v>7.5</v>
      </c>
      <c r="U13" s="88">
        <f t="shared" si="6"/>
        <v>7</v>
      </c>
      <c r="V13" s="26">
        <f t="shared" si="20"/>
        <v>42437</v>
      </c>
      <c r="W13" s="27">
        <v>7.5</v>
      </c>
      <c r="X13" s="88">
        <f t="shared" si="7"/>
        <v>11</v>
      </c>
      <c r="Y13" s="26">
        <f t="shared" si="21"/>
        <v>42468</v>
      </c>
      <c r="Z13" s="27">
        <v>7.5</v>
      </c>
      <c r="AA13" s="88">
        <f t="shared" si="8"/>
        <v>15</v>
      </c>
      <c r="AB13" s="26">
        <f t="shared" si="22"/>
        <v>42498</v>
      </c>
      <c r="AC13" s="27"/>
      <c r="AD13" s="88">
        <f t="shared" si="9"/>
        <v>19</v>
      </c>
      <c r="AE13" s="26">
        <f t="shared" si="23"/>
        <v>42529</v>
      </c>
      <c r="AF13" s="27">
        <v>7.5</v>
      </c>
      <c r="AG13" s="88">
        <f t="shared" si="10"/>
        <v>24</v>
      </c>
      <c r="AH13" s="26">
        <f t="shared" si="24"/>
        <v>42559</v>
      </c>
      <c r="AI13" s="27">
        <v>7.5</v>
      </c>
      <c r="AJ13" s="88">
        <f t="shared" si="11"/>
        <v>28</v>
      </c>
      <c r="AK13" s="26">
        <f t="shared" si="25"/>
        <v>42590</v>
      </c>
      <c r="AL13" s="27">
        <v>7.5</v>
      </c>
      <c r="AM13" s="88">
        <f t="shared" si="12"/>
        <v>33</v>
      </c>
    </row>
    <row r="14" spans="1:40" ht="12.75" customHeight="1">
      <c r="A14" s="26">
        <f t="shared" si="13"/>
        <v>42225</v>
      </c>
      <c r="B14" s="27"/>
      <c r="C14" s="88">
        <f t="shared" si="0"/>
        <v>32</v>
      </c>
      <c r="D14" s="26">
        <f t="shared" si="14"/>
        <v>42256</v>
      </c>
      <c r="E14" s="27">
        <v>7.5</v>
      </c>
      <c r="F14" s="88">
        <f t="shared" si="1"/>
        <v>37</v>
      </c>
      <c r="G14" s="26">
        <f t="shared" si="15"/>
        <v>42286</v>
      </c>
      <c r="H14" s="27">
        <v>7.5</v>
      </c>
      <c r="I14" s="88">
        <f t="shared" si="2"/>
        <v>41</v>
      </c>
      <c r="J14" s="26">
        <f t="shared" si="16"/>
        <v>42317</v>
      </c>
      <c r="K14" s="27">
        <v>7.5</v>
      </c>
      <c r="L14" s="88">
        <f t="shared" si="3"/>
        <v>46</v>
      </c>
      <c r="M14" s="26">
        <f t="shared" si="17"/>
        <v>42347</v>
      </c>
      <c r="N14" s="27">
        <v>7.5</v>
      </c>
      <c r="O14" s="88">
        <f t="shared" si="4"/>
        <v>50</v>
      </c>
      <c r="P14" s="26">
        <f t="shared" si="18"/>
        <v>42378</v>
      </c>
      <c r="Q14" s="27"/>
      <c r="R14" s="88">
        <f t="shared" si="5"/>
        <v>2</v>
      </c>
      <c r="S14" s="26">
        <f t="shared" si="19"/>
        <v>42409</v>
      </c>
      <c r="T14" s="27">
        <v>7.5</v>
      </c>
      <c r="U14" s="88">
        <f t="shared" si="6"/>
        <v>7</v>
      </c>
      <c r="V14" s="26">
        <f t="shared" si="20"/>
        <v>42438</v>
      </c>
      <c r="W14" s="27">
        <v>7.5</v>
      </c>
      <c r="X14" s="88">
        <f t="shared" si="7"/>
        <v>11</v>
      </c>
      <c r="Y14" s="26">
        <f t="shared" si="21"/>
        <v>42469</v>
      </c>
      <c r="Z14" s="27"/>
      <c r="AA14" s="88">
        <f t="shared" si="8"/>
        <v>15</v>
      </c>
      <c r="AB14" s="26">
        <f t="shared" si="22"/>
        <v>42499</v>
      </c>
      <c r="AC14" s="27">
        <v>7.5</v>
      </c>
      <c r="AD14" s="88">
        <f t="shared" si="9"/>
        <v>20</v>
      </c>
      <c r="AE14" s="26">
        <f t="shared" si="23"/>
        <v>42530</v>
      </c>
      <c r="AF14" s="27">
        <v>7.5</v>
      </c>
      <c r="AG14" s="88">
        <f t="shared" si="10"/>
        <v>24</v>
      </c>
      <c r="AH14" s="26">
        <f t="shared" si="24"/>
        <v>42560</v>
      </c>
      <c r="AI14" s="27"/>
      <c r="AJ14" s="88">
        <f t="shared" si="11"/>
        <v>28</v>
      </c>
      <c r="AK14" s="26">
        <f t="shared" si="25"/>
        <v>42591</v>
      </c>
      <c r="AL14" s="27">
        <v>7.5</v>
      </c>
      <c r="AM14" s="88">
        <f t="shared" si="12"/>
        <v>33</v>
      </c>
    </row>
    <row r="15" spans="1:40" ht="12.75" customHeight="1">
      <c r="A15" s="26">
        <f t="shared" si="13"/>
        <v>42226</v>
      </c>
      <c r="B15" s="27">
        <v>7.5</v>
      </c>
      <c r="C15" s="88">
        <f t="shared" si="0"/>
        <v>33</v>
      </c>
      <c r="D15" s="26">
        <f t="shared" si="14"/>
        <v>42257</v>
      </c>
      <c r="E15" s="27">
        <v>7.5</v>
      </c>
      <c r="F15" s="88">
        <f t="shared" si="1"/>
        <v>37</v>
      </c>
      <c r="G15" s="26">
        <f t="shared" si="15"/>
        <v>42287</v>
      </c>
      <c r="H15" s="27"/>
      <c r="I15" s="88">
        <f t="shared" si="2"/>
        <v>41</v>
      </c>
      <c r="J15" s="26">
        <f t="shared" si="16"/>
        <v>42318</v>
      </c>
      <c r="K15" s="27">
        <v>7.5</v>
      </c>
      <c r="L15" s="88">
        <f t="shared" si="3"/>
        <v>46</v>
      </c>
      <c r="M15" s="26">
        <f t="shared" si="17"/>
        <v>42348</v>
      </c>
      <c r="N15" s="27">
        <v>7.5</v>
      </c>
      <c r="O15" s="88">
        <f t="shared" si="4"/>
        <v>50</v>
      </c>
      <c r="P15" s="26">
        <f t="shared" si="18"/>
        <v>42379</v>
      </c>
      <c r="Q15" s="27"/>
      <c r="R15" s="88">
        <f t="shared" si="5"/>
        <v>2</v>
      </c>
      <c r="S15" s="26">
        <f t="shared" si="19"/>
        <v>42410</v>
      </c>
      <c r="T15" s="27">
        <v>7.5</v>
      </c>
      <c r="U15" s="88">
        <f t="shared" si="6"/>
        <v>7</v>
      </c>
      <c r="V15" s="26">
        <f t="shared" si="20"/>
        <v>42439</v>
      </c>
      <c r="W15" s="27">
        <v>7.5</v>
      </c>
      <c r="X15" s="88">
        <f t="shared" si="7"/>
        <v>11</v>
      </c>
      <c r="Y15" s="26">
        <f t="shared" si="21"/>
        <v>42470</v>
      </c>
      <c r="Z15" s="27"/>
      <c r="AA15" s="88">
        <f t="shared" si="8"/>
        <v>15</v>
      </c>
      <c r="AB15" s="26">
        <f t="shared" si="22"/>
        <v>42500</v>
      </c>
      <c r="AC15" s="27">
        <v>7.5</v>
      </c>
      <c r="AD15" s="88">
        <f t="shared" si="9"/>
        <v>20</v>
      </c>
      <c r="AE15" s="26">
        <f t="shared" si="23"/>
        <v>42531</v>
      </c>
      <c r="AF15" s="27">
        <v>7.5</v>
      </c>
      <c r="AG15" s="88">
        <f t="shared" si="10"/>
        <v>24</v>
      </c>
      <c r="AH15" s="26">
        <f t="shared" si="24"/>
        <v>42561</v>
      </c>
      <c r="AI15" s="27"/>
      <c r="AJ15" s="88">
        <f t="shared" si="11"/>
        <v>28</v>
      </c>
      <c r="AK15" s="26">
        <f t="shared" si="25"/>
        <v>42592</v>
      </c>
      <c r="AL15" s="27">
        <v>7.5</v>
      </c>
      <c r="AM15" s="88">
        <f t="shared" si="12"/>
        <v>33</v>
      </c>
    </row>
    <row r="16" spans="1:40" ht="12.75" customHeight="1">
      <c r="A16" s="26">
        <f t="shared" si="13"/>
        <v>42227</v>
      </c>
      <c r="B16" s="27">
        <v>7.5</v>
      </c>
      <c r="C16" s="88">
        <f t="shared" si="0"/>
        <v>33</v>
      </c>
      <c r="D16" s="26">
        <f t="shared" si="14"/>
        <v>42258</v>
      </c>
      <c r="E16" s="27">
        <v>7.5</v>
      </c>
      <c r="F16" s="88">
        <f t="shared" si="1"/>
        <v>37</v>
      </c>
      <c r="G16" s="26">
        <f t="shared" si="15"/>
        <v>42288</v>
      </c>
      <c r="H16" s="27"/>
      <c r="I16" s="88">
        <f t="shared" si="2"/>
        <v>41</v>
      </c>
      <c r="J16" s="26">
        <f t="shared" si="16"/>
        <v>42319</v>
      </c>
      <c r="K16" s="27"/>
      <c r="L16" s="88">
        <f t="shared" si="3"/>
        <v>46</v>
      </c>
      <c r="M16" s="26">
        <f t="shared" si="17"/>
        <v>42349</v>
      </c>
      <c r="N16" s="27">
        <v>7.5</v>
      </c>
      <c r="O16" s="88">
        <f t="shared" si="4"/>
        <v>50</v>
      </c>
      <c r="P16" s="26">
        <f t="shared" si="18"/>
        <v>42380</v>
      </c>
      <c r="Q16" s="27">
        <v>7.5</v>
      </c>
      <c r="R16" s="88">
        <f t="shared" si="5"/>
        <v>3</v>
      </c>
      <c r="S16" s="26">
        <f t="shared" si="19"/>
        <v>42411</v>
      </c>
      <c r="T16" s="27">
        <v>7.5</v>
      </c>
      <c r="U16" s="88">
        <f t="shared" si="6"/>
        <v>7</v>
      </c>
      <c r="V16" s="26">
        <f t="shared" si="20"/>
        <v>42440</v>
      </c>
      <c r="W16" s="27">
        <v>7.5</v>
      </c>
      <c r="X16" s="88">
        <f t="shared" si="7"/>
        <v>11</v>
      </c>
      <c r="Y16" s="26">
        <f t="shared" si="21"/>
        <v>42471</v>
      </c>
      <c r="Z16" s="27">
        <v>7.5</v>
      </c>
      <c r="AA16" s="88">
        <f t="shared" si="8"/>
        <v>16</v>
      </c>
      <c r="AB16" s="26">
        <f t="shared" si="22"/>
        <v>42501</v>
      </c>
      <c r="AC16" s="27">
        <v>7.5</v>
      </c>
      <c r="AD16" s="88">
        <f t="shared" si="9"/>
        <v>20</v>
      </c>
      <c r="AE16" s="26">
        <f t="shared" si="23"/>
        <v>42532</v>
      </c>
      <c r="AF16" s="27"/>
      <c r="AG16" s="88">
        <f t="shared" si="10"/>
        <v>24</v>
      </c>
      <c r="AH16" s="26">
        <f t="shared" si="24"/>
        <v>42562</v>
      </c>
      <c r="AI16" s="27">
        <v>7.5</v>
      </c>
      <c r="AJ16" s="88">
        <f t="shared" si="11"/>
        <v>29</v>
      </c>
      <c r="AK16" s="26">
        <f t="shared" si="25"/>
        <v>42593</v>
      </c>
      <c r="AL16" s="27">
        <v>7.5</v>
      </c>
      <c r="AM16" s="88">
        <f t="shared" si="12"/>
        <v>33</v>
      </c>
    </row>
    <row r="17" spans="1:41" ht="12.75" customHeight="1">
      <c r="A17" s="26">
        <f t="shared" si="13"/>
        <v>42228</v>
      </c>
      <c r="B17" s="27">
        <v>7.5</v>
      </c>
      <c r="C17" s="88">
        <f t="shared" si="0"/>
        <v>33</v>
      </c>
      <c r="D17" s="26">
        <f t="shared" si="14"/>
        <v>42259</v>
      </c>
      <c r="E17" s="27"/>
      <c r="F17" s="88">
        <f t="shared" si="1"/>
        <v>37</v>
      </c>
      <c r="G17" s="26">
        <f t="shared" si="15"/>
        <v>42289</v>
      </c>
      <c r="H17" s="27">
        <v>7.5</v>
      </c>
      <c r="I17" s="88">
        <f t="shared" si="2"/>
        <v>42</v>
      </c>
      <c r="J17" s="26">
        <f t="shared" si="16"/>
        <v>42320</v>
      </c>
      <c r="K17" s="27">
        <v>7.5</v>
      </c>
      <c r="L17" s="88">
        <f t="shared" si="3"/>
        <v>46</v>
      </c>
      <c r="M17" s="26">
        <f t="shared" si="17"/>
        <v>42350</v>
      </c>
      <c r="N17" s="27"/>
      <c r="O17" s="88">
        <f t="shared" si="4"/>
        <v>50</v>
      </c>
      <c r="P17" s="26">
        <f t="shared" si="18"/>
        <v>42381</v>
      </c>
      <c r="Q17" s="27">
        <v>7.5</v>
      </c>
      <c r="R17" s="88">
        <f t="shared" si="5"/>
        <v>3</v>
      </c>
      <c r="S17" s="26">
        <f t="shared" si="19"/>
        <v>42412</v>
      </c>
      <c r="T17" s="27">
        <v>7.5</v>
      </c>
      <c r="U17" s="88">
        <f t="shared" si="6"/>
        <v>7</v>
      </c>
      <c r="V17" s="26">
        <f t="shared" si="20"/>
        <v>42441</v>
      </c>
      <c r="W17" s="27"/>
      <c r="X17" s="88">
        <f t="shared" si="7"/>
        <v>11</v>
      </c>
      <c r="Y17" s="26">
        <f t="shared" si="21"/>
        <v>42472</v>
      </c>
      <c r="Z17" s="27">
        <v>7.5</v>
      </c>
      <c r="AA17" s="88">
        <f t="shared" si="8"/>
        <v>16</v>
      </c>
      <c r="AB17" s="26">
        <f t="shared" si="22"/>
        <v>42502</v>
      </c>
      <c r="AC17" s="27">
        <v>7.5</v>
      </c>
      <c r="AD17" s="88">
        <f t="shared" si="9"/>
        <v>20</v>
      </c>
      <c r="AE17" s="26">
        <f t="shared" si="23"/>
        <v>42533</v>
      </c>
      <c r="AF17" s="27"/>
      <c r="AG17" s="88">
        <f t="shared" si="10"/>
        <v>24</v>
      </c>
      <c r="AH17" s="26">
        <f t="shared" si="24"/>
        <v>42563</v>
      </c>
      <c r="AI17" s="27">
        <v>7.5</v>
      </c>
      <c r="AJ17" s="88">
        <f t="shared" si="11"/>
        <v>29</v>
      </c>
      <c r="AK17" s="26">
        <f t="shared" si="25"/>
        <v>42594</v>
      </c>
      <c r="AL17" s="27">
        <v>7.5</v>
      </c>
      <c r="AM17" s="88">
        <f t="shared" si="12"/>
        <v>33</v>
      </c>
    </row>
    <row r="18" spans="1:41" ht="12.75" customHeight="1">
      <c r="A18" s="26">
        <f t="shared" si="13"/>
        <v>42229</v>
      </c>
      <c r="B18" s="27">
        <v>7.5</v>
      </c>
      <c r="C18" s="88">
        <f t="shared" si="0"/>
        <v>33</v>
      </c>
      <c r="D18" s="26">
        <f t="shared" si="14"/>
        <v>42260</v>
      </c>
      <c r="E18" s="27"/>
      <c r="F18" s="88">
        <f t="shared" si="1"/>
        <v>37</v>
      </c>
      <c r="G18" s="26">
        <f t="shared" si="15"/>
        <v>42290</v>
      </c>
      <c r="H18" s="27">
        <v>7.5</v>
      </c>
      <c r="I18" s="88">
        <f t="shared" si="2"/>
        <v>42</v>
      </c>
      <c r="J18" s="26">
        <f t="shared" si="16"/>
        <v>42321</v>
      </c>
      <c r="K18" s="27">
        <v>7.5</v>
      </c>
      <c r="L18" s="88">
        <f t="shared" si="3"/>
        <v>46</v>
      </c>
      <c r="M18" s="26">
        <f t="shared" si="17"/>
        <v>42351</v>
      </c>
      <c r="N18" s="27"/>
      <c r="O18" s="88">
        <f t="shared" si="4"/>
        <v>50</v>
      </c>
      <c r="P18" s="26">
        <f t="shared" si="18"/>
        <v>42382</v>
      </c>
      <c r="Q18" s="27">
        <v>7.5</v>
      </c>
      <c r="R18" s="88">
        <f t="shared" si="5"/>
        <v>3</v>
      </c>
      <c r="S18" s="26">
        <f t="shared" si="19"/>
        <v>42413</v>
      </c>
      <c r="T18" s="27"/>
      <c r="U18" s="88">
        <f t="shared" si="6"/>
        <v>7</v>
      </c>
      <c r="V18" s="26">
        <f t="shared" si="20"/>
        <v>42442</v>
      </c>
      <c r="W18" s="27"/>
      <c r="X18" s="88">
        <f t="shared" si="7"/>
        <v>11</v>
      </c>
      <c r="Y18" s="26">
        <f t="shared" si="21"/>
        <v>42473</v>
      </c>
      <c r="Z18" s="27">
        <v>7.5</v>
      </c>
      <c r="AA18" s="88">
        <f t="shared" si="8"/>
        <v>16</v>
      </c>
      <c r="AB18" s="26">
        <f t="shared" si="22"/>
        <v>42503</v>
      </c>
      <c r="AC18" s="27">
        <v>7.5</v>
      </c>
      <c r="AD18" s="88">
        <f t="shared" si="9"/>
        <v>20</v>
      </c>
      <c r="AE18" s="26">
        <f t="shared" si="23"/>
        <v>42534</v>
      </c>
      <c r="AF18" s="27">
        <v>7.5</v>
      </c>
      <c r="AG18" s="88">
        <f t="shared" si="10"/>
        <v>25</v>
      </c>
      <c r="AH18" s="26">
        <f t="shared" si="24"/>
        <v>42564</v>
      </c>
      <c r="AI18" s="27">
        <v>7.5</v>
      </c>
      <c r="AJ18" s="88">
        <f t="shared" si="11"/>
        <v>29</v>
      </c>
      <c r="AK18" s="26">
        <f t="shared" si="25"/>
        <v>42595</v>
      </c>
      <c r="AL18" s="27"/>
      <c r="AM18" s="88">
        <f t="shared" si="12"/>
        <v>33</v>
      </c>
    </row>
    <row r="19" spans="1:41" ht="12.75" customHeight="1">
      <c r="A19" s="26">
        <f t="shared" si="13"/>
        <v>42230</v>
      </c>
      <c r="B19" s="27">
        <v>7.5</v>
      </c>
      <c r="C19" s="88">
        <f t="shared" si="0"/>
        <v>33</v>
      </c>
      <c r="D19" s="26">
        <f t="shared" si="14"/>
        <v>42261</v>
      </c>
      <c r="E19" s="27">
        <v>7.5</v>
      </c>
      <c r="F19" s="88">
        <f t="shared" si="1"/>
        <v>38</v>
      </c>
      <c r="G19" s="26">
        <f t="shared" si="15"/>
        <v>42291</v>
      </c>
      <c r="H19" s="27">
        <v>7.5</v>
      </c>
      <c r="I19" s="88">
        <f t="shared" si="2"/>
        <v>42</v>
      </c>
      <c r="J19" s="26">
        <f t="shared" si="16"/>
        <v>42322</v>
      </c>
      <c r="K19" s="27"/>
      <c r="L19" s="88">
        <f t="shared" si="3"/>
        <v>46</v>
      </c>
      <c r="M19" s="26">
        <f t="shared" si="17"/>
        <v>42352</v>
      </c>
      <c r="N19" s="27">
        <v>7.5</v>
      </c>
      <c r="O19" s="88">
        <f t="shared" si="4"/>
        <v>51</v>
      </c>
      <c r="P19" s="26">
        <f t="shared" si="18"/>
        <v>42383</v>
      </c>
      <c r="Q19" s="27">
        <v>7.5</v>
      </c>
      <c r="R19" s="88">
        <f t="shared" si="5"/>
        <v>3</v>
      </c>
      <c r="S19" s="26">
        <f t="shared" si="19"/>
        <v>42414</v>
      </c>
      <c r="T19" s="27"/>
      <c r="U19" s="88">
        <f t="shared" si="6"/>
        <v>7</v>
      </c>
      <c r="V19" s="26">
        <f t="shared" si="20"/>
        <v>42443</v>
      </c>
      <c r="W19" s="27">
        <v>7.5</v>
      </c>
      <c r="X19" s="88">
        <f t="shared" si="7"/>
        <v>12</v>
      </c>
      <c r="Y19" s="26">
        <f t="shared" si="21"/>
        <v>42474</v>
      </c>
      <c r="Z19" s="27">
        <v>7.5</v>
      </c>
      <c r="AA19" s="88">
        <f t="shared" si="8"/>
        <v>16</v>
      </c>
      <c r="AB19" s="26">
        <f t="shared" si="22"/>
        <v>42504</v>
      </c>
      <c r="AC19" s="27"/>
      <c r="AD19" s="88">
        <f t="shared" si="9"/>
        <v>20</v>
      </c>
      <c r="AE19" s="26">
        <f t="shared" si="23"/>
        <v>42535</v>
      </c>
      <c r="AF19" s="27">
        <v>7.5</v>
      </c>
      <c r="AG19" s="88">
        <f t="shared" si="10"/>
        <v>25</v>
      </c>
      <c r="AH19" s="26">
        <f t="shared" si="24"/>
        <v>42565</v>
      </c>
      <c r="AI19" s="27"/>
      <c r="AJ19" s="88">
        <f t="shared" si="11"/>
        <v>29</v>
      </c>
      <c r="AK19" s="26">
        <f t="shared" si="25"/>
        <v>42596</v>
      </c>
      <c r="AL19" s="27"/>
      <c r="AM19" s="88">
        <f t="shared" si="12"/>
        <v>33</v>
      </c>
    </row>
    <row r="20" spans="1:41" ht="12.75" customHeight="1">
      <c r="A20" s="26">
        <f t="shared" si="13"/>
        <v>42231</v>
      </c>
      <c r="B20" s="27"/>
      <c r="C20" s="88">
        <f t="shared" si="0"/>
        <v>33</v>
      </c>
      <c r="D20" s="26">
        <f t="shared" si="14"/>
        <v>42262</v>
      </c>
      <c r="E20" s="27">
        <v>7.5</v>
      </c>
      <c r="F20" s="88">
        <f t="shared" si="1"/>
        <v>38</v>
      </c>
      <c r="G20" s="26">
        <f t="shared" si="15"/>
        <v>42292</v>
      </c>
      <c r="H20" s="27">
        <v>7.5</v>
      </c>
      <c r="I20" s="88">
        <f t="shared" si="2"/>
        <v>42</v>
      </c>
      <c r="J20" s="26">
        <f t="shared" si="16"/>
        <v>42323</v>
      </c>
      <c r="K20" s="27"/>
      <c r="L20" s="88">
        <f t="shared" si="3"/>
        <v>46</v>
      </c>
      <c r="M20" s="26">
        <f t="shared" si="17"/>
        <v>42353</v>
      </c>
      <c r="N20" s="27">
        <v>7.5</v>
      </c>
      <c r="O20" s="88">
        <f t="shared" si="4"/>
        <v>51</v>
      </c>
      <c r="P20" s="26">
        <f t="shared" si="18"/>
        <v>42384</v>
      </c>
      <c r="Q20" s="27">
        <v>7.5</v>
      </c>
      <c r="R20" s="88">
        <f t="shared" si="5"/>
        <v>3</v>
      </c>
      <c r="S20" s="26">
        <f t="shared" si="19"/>
        <v>42415</v>
      </c>
      <c r="T20" s="27">
        <v>7.5</v>
      </c>
      <c r="U20" s="88">
        <f t="shared" si="6"/>
        <v>8</v>
      </c>
      <c r="V20" s="26">
        <f t="shared" si="20"/>
        <v>42444</v>
      </c>
      <c r="W20" s="27">
        <v>7.5</v>
      </c>
      <c r="X20" s="88">
        <f t="shared" si="7"/>
        <v>12</v>
      </c>
      <c r="Y20" s="26">
        <f t="shared" si="21"/>
        <v>42475</v>
      </c>
      <c r="Z20" s="27">
        <v>7.5</v>
      </c>
      <c r="AA20" s="88">
        <f t="shared" si="8"/>
        <v>16</v>
      </c>
      <c r="AB20" s="26">
        <f t="shared" si="22"/>
        <v>42505</v>
      </c>
      <c r="AC20" s="27"/>
      <c r="AD20" s="88">
        <f t="shared" si="9"/>
        <v>20</v>
      </c>
      <c r="AE20" s="26">
        <f t="shared" si="23"/>
        <v>42536</v>
      </c>
      <c r="AF20" s="27">
        <v>7.5</v>
      </c>
      <c r="AG20" s="88">
        <f t="shared" si="10"/>
        <v>25</v>
      </c>
      <c r="AH20" s="26">
        <f t="shared" si="24"/>
        <v>42566</v>
      </c>
      <c r="AI20" s="27">
        <v>7.5</v>
      </c>
      <c r="AJ20" s="88">
        <f t="shared" si="11"/>
        <v>29</v>
      </c>
      <c r="AK20" s="26">
        <f t="shared" si="25"/>
        <v>42597</v>
      </c>
      <c r="AL20" s="27"/>
      <c r="AM20" s="88">
        <f t="shared" si="12"/>
        <v>34</v>
      </c>
    </row>
    <row r="21" spans="1:41" ht="12.75" customHeight="1">
      <c r="A21" s="26">
        <f t="shared" si="13"/>
        <v>42232</v>
      </c>
      <c r="B21" s="27"/>
      <c r="C21" s="88">
        <f t="shared" si="0"/>
        <v>33</v>
      </c>
      <c r="D21" s="26">
        <f t="shared" si="14"/>
        <v>42263</v>
      </c>
      <c r="E21" s="27">
        <v>7.5</v>
      </c>
      <c r="F21" s="88">
        <f t="shared" si="1"/>
        <v>38</v>
      </c>
      <c r="G21" s="26">
        <f t="shared" si="15"/>
        <v>42293</v>
      </c>
      <c r="H21" s="27">
        <v>7.5</v>
      </c>
      <c r="I21" s="88">
        <f t="shared" si="2"/>
        <v>42</v>
      </c>
      <c r="J21" s="26">
        <f t="shared" si="16"/>
        <v>42324</v>
      </c>
      <c r="K21" s="27">
        <v>7.5</v>
      </c>
      <c r="L21" s="88">
        <f t="shared" si="3"/>
        <v>47</v>
      </c>
      <c r="M21" s="26">
        <f t="shared" si="17"/>
        <v>42354</v>
      </c>
      <c r="N21" s="27">
        <v>7.5</v>
      </c>
      <c r="O21" s="88">
        <f t="shared" si="4"/>
        <v>51</v>
      </c>
      <c r="P21" s="26">
        <f t="shared" si="18"/>
        <v>42385</v>
      </c>
      <c r="Q21" s="27"/>
      <c r="R21" s="88">
        <f t="shared" si="5"/>
        <v>3</v>
      </c>
      <c r="S21" s="26">
        <f t="shared" si="19"/>
        <v>42416</v>
      </c>
      <c r="T21" s="27">
        <v>7.5</v>
      </c>
      <c r="U21" s="88">
        <f t="shared" si="6"/>
        <v>8</v>
      </c>
      <c r="V21" s="26">
        <f t="shared" si="20"/>
        <v>42445</v>
      </c>
      <c r="W21" s="27">
        <v>7.5</v>
      </c>
      <c r="X21" s="88">
        <f t="shared" si="7"/>
        <v>12</v>
      </c>
      <c r="Y21" s="26">
        <f t="shared" si="21"/>
        <v>42476</v>
      </c>
      <c r="Z21" s="27"/>
      <c r="AA21" s="88">
        <f t="shared" si="8"/>
        <v>16</v>
      </c>
      <c r="AB21" s="26">
        <f t="shared" si="22"/>
        <v>42506</v>
      </c>
      <c r="AC21" s="27"/>
      <c r="AD21" s="88">
        <f t="shared" si="9"/>
        <v>21</v>
      </c>
      <c r="AE21" s="26">
        <f t="shared" si="23"/>
        <v>42537</v>
      </c>
      <c r="AF21" s="27">
        <v>7.5</v>
      </c>
      <c r="AG21" s="88">
        <f t="shared" si="10"/>
        <v>25</v>
      </c>
      <c r="AH21" s="26">
        <f t="shared" si="24"/>
        <v>42567</v>
      </c>
      <c r="AI21" s="27"/>
      <c r="AJ21" s="88">
        <f t="shared" si="11"/>
        <v>29</v>
      </c>
      <c r="AK21" s="26">
        <f t="shared" si="25"/>
        <v>42598</v>
      </c>
      <c r="AL21" s="66">
        <v>7.5</v>
      </c>
      <c r="AM21" s="88">
        <f t="shared" si="12"/>
        <v>34</v>
      </c>
    </row>
    <row r="22" spans="1:41" ht="12.75" customHeight="1">
      <c r="A22" s="26">
        <f t="shared" si="13"/>
        <v>42233</v>
      </c>
      <c r="B22" s="27">
        <v>7.5</v>
      </c>
      <c r="C22" s="88">
        <f t="shared" si="0"/>
        <v>34</v>
      </c>
      <c r="D22" s="26">
        <f t="shared" si="14"/>
        <v>42264</v>
      </c>
      <c r="E22" s="27">
        <v>7.5</v>
      </c>
      <c r="F22" s="88">
        <f t="shared" si="1"/>
        <v>38</v>
      </c>
      <c r="G22" s="26">
        <f t="shared" si="15"/>
        <v>42294</v>
      </c>
      <c r="H22" s="27"/>
      <c r="I22" s="88">
        <f t="shared" si="2"/>
        <v>42</v>
      </c>
      <c r="J22" s="26">
        <f t="shared" si="16"/>
        <v>42325</v>
      </c>
      <c r="K22" s="27">
        <v>7.5</v>
      </c>
      <c r="L22" s="88">
        <f t="shared" si="3"/>
        <v>47</v>
      </c>
      <c r="M22" s="26">
        <f t="shared" si="17"/>
        <v>42355</v>
      </c>
      <c r="N22" s="27">
        <v>7.5</v>
      </c>
      <c r="O22" s="88">
        <f t="shared" si="4"/>
        <v>51</v>
      </c>
      <c r="P22" s="26">
        <f t="shared" si="18"/>
        <v>42386</v>
      </c>
      <c r="Q22" s="27"/>
      <c r="R22" s="88">
        <f t="shared" si="5"/>
        <v>3</v>
      </c>
      <c r="S22" s="26">
        <f t="shared" si="19"/>
        <v>42417</v>
      </c>
      <c r="T22" s="27">
        <v>7.5</v>
      </c>
      <c r="U22" s="88">
        <f t="shared" si="6"/>
        <v>8</v>
      </c>
      <c r="V22" s="26">
        <f t="shared" si="20"/>
        <v>42446</v>
      </c>
      <c r="W22" s="27">
        <v>7.5</v>
      </c>
      <c r="X22" s="88">
        <f t="shared" si="7"/>
        <v>12</v>
      </c>
      <c r="Y22" s="26">
        <f t="shared" si="21"/>
        <v>42477</v>
      </c>
      <c r="Z22" s="27"/>
      <c r="AA22" s="88">
        <f t="shared" si="8"/>
        <v>16</v>
      </c>
      <c r="AB22" s="26">
        <f t="shared" si="22"/>
        <v>42507</v>
      </c>
      <c r="AC22" s="27">
        <v>7.5</v>
      </c>
      <c r="AD22" s="88">
        <f t="shared" si="9"/>
        <v>21</v>
      </c>
      <c r="AE22" s="26">
        <f t="shared" si="23"/>
        <v>42538</v>
      </c>
      <c r="AF22" s="27">
        <v>7.5</v>
      </c>
      <c r="AG22" s="88">
        <f t="shared" si="10"/>
        <v>25</v>
      </c>
      <c r="AH22" s="26">
        <f t="shared" si="24"/>
        <v>42568</v>
      </c>
      <c r="AI22" s="27"/>
      <c r="AJ22" s="88">
        <f t="shared" si="11"/>
        <v>29</v>
      </c>
      <c r="AK22" s="26">
        <f t="shared" si="25"/>
        <v>42599</v>
      </c>
      <c r="AL22" s="66">
        <v>7.5</v>
      </c>
      <c r="AM22" s="88">
        <f t="shared" si="12"/>
        <v>34</v>
      </c>
    </row>
    <row r="23" spans="1:41" ht="12.75" customHeight="1">
      <c r="A23" s="26">
        <f t="shared" si="13"/>
        <v>42234</v>
      </c>
      <c r="B23" s="27">
        <v>7.5</v>
      </c>
      <c r="C23" s="88">
        <f t="shared" si="0"/>
        <v>34</v>
      </c>
      <c r="D23" s="26">
        <f t="shared" si="14"/>
        <v>42265</v>
      </c>
      <c r="E23" s="27">
        <v>7.5</v>
      </c>
      <c r="F23" s="88">
        <f t="shared" si="1"/>
        <v>38</v>
      </c>
      <c r="G23" s="26">
        <f t="shared" si="15"/>
        <v>42295</v>
      </c>
      <c r="H23" s="27"/>
      <c r="I23" s="88">
        <f t="shared" si="2"/>
        <v>42</v>
      </c>
      <c r="J23" s="26">
        <f t="shared" si="16"/>
        <v>42326</v>
      </c>
      <c r="K23" s="27">
        <v>7.5</v>
      </c>
      <c r="L23" s="88">
        <f t="shared" si="3"/>
        <v>47</v>
      </c>
      <c r="M23" s="26">
        <f t="shared" si="17"/>
        <v>42356</v>
      </c>
      <c r="N23" s="27">
        <v>7.5</v>
      </c>
      <c r="O23" s="88">
        <f t="shared" si="4"/>
        <v>51</v>
      </c>
      <c r="P23" s="26">
        <f t="shared" si="18"/>
        <v>42387</v>
      </c>
      <c r="Q23" s="27">
        <v>7.5</v>
      </c>
      <c r="R23" s="88">
        <f t="shared" si="5"/>
        <v>4</v>
      </c>
      <c r="S23" s="26">
        <f t="shared" si="19"/>
        <v>42418</v>
      </c>
      <c r="T23" s="27">
        <v>7.5</v>
      </c>
      <c r="U23" s="88">
        <f t="shared" si="6"/>
        <v>8</v>
      </c>
      <c r="V23" s="26">
        <f t="shared" si="20"/>
        <v>42447</v>
      </c>
      <c r="W23" s="27">
        <v>7.5</v>
      </c>
      <c r="X23" s="88">
        <f t="shared" si="7"/>
        <v>12</v>
      </c>
      <c r="Y23" s="26">
        <f t="shared" si="21"/>
        <v>42478</v>
      </c>
      <c r="Z23" s="27">
        <v>7.5</v>
      </c>
      <c r="AA23" s="88">
        <f t="shared" si="8"/>
        <v>17</v>
      </c>
      <c r="AB23" s="26">
        <f t="shared" si="22"/>
        <v>42508</v>
      </c>
      <c r="AC23" s="27">
        <v>7.5</v>
      </c>
      <c r="AD23" s="88">
        <f t="shared" si="9"/>
        <v>21</v>
      </c>
      <c r="AE23" s="26">
        <f t="shared" si="23"/>
        <v>42539</v>
      </c>
      <c r="AF23" s="27"/>
      <c r="AG23" s="88">
        <f t="shared" si="10"/>
        <v>25</v>
      </c>
      <c r="AH23" s="26">
        <f t="shared" si="24"/>
        <v>42569</v>
      </c>
      <c r="AI23" s="27">
        <v>7.5</v>
      </c>
      <c r="AJ23" s="88">
        <f t="shared" si="11"/>
        <v>30</v>
      </c>
      <c r="AK23" s="26">
        <f t="shared" si="25"/>
        <v>42600</v>
      </c>
      <c r="AL23" s="27">
        <v>7.5</v>
      </c>
      <c r="AM23" s="88">
        <f t="shared" si="12"/>
        <v>34</v>
      </c>
      <c r="AO23" s="39"/>
    </row>
    <row r="24" spans="1:41" ht="12.75" customHeight="1">
      <c r="A24" s="26">
        <f t="shared" si="13"/>
        <v>42235</v>
      </c>
      <c r="B24" s="27">
        <v>7.5</v>
      </c>
      <c r="C24" s="88">
        <f t="shared" si="0"/>
        <v>34</v>
      </c>
      <c r="D24" s="26">
        <f t="shared" si="14"/>
        <v>42266</v>
      </c>
      <c r="E24" s="27"/>
      <c r="F24" s="88">
        <f t="shared" si="1"/>
        <v>38</v>
      </c>
      <c r="G24" s="26">
        <f t="shared" si="15"/>
        <v>42296</v>
      </c>
      <c r="H24" s="27">
        <v>7.5</v>
      </c>
      <c r="I24" s="88">
        <f t="shared" si="2"/>
        <v>43</v>
      </c>
      <c r="J24" s="26">
        <f t="shared" si="16"/>
        <v>42327</v>
      </c>
      <c r="K24" s="27">
        <v>7.5</v>
      </c>
      <c r="L24" s="88">
        <f t="shared" si="3"/>
        <v>47</v>
      </c>
      <c r="M24" s="26">
        <f t="shared" si="17"/>
        <v>42357</v>
      </c>
      <c r="N24" s="27"/>
      <c r="O24" s="88">
        <f t="shared" si="4"/>
        <v>51</v>
      </c>
      <c r="P24" s="26">
        <f t="shared" si="18"/>
        <v>42388</v>
      </c>
      <c r="Q24" s="27">
        <v>7.5</v>
      </c>
      <c r="R24" s="88">
        <f t="shared" si="5"/>
        <v>4</v>
      </c>
      <c r="S24" s="26">
        <f t="shared" si="19"/>
        <v>42419</v>
      </c>
      <c r="T24" s="27">
        <v>7.5</v>
      </c>
      <c r="U24" s="88">
        <f t="shared" si="6"/>
        <v>8</v>
      </c>
      <c r="V24" s="26">
        <f t="shared" si="20"/>
        <v>42448</v>
      </c>
      <c r="W24" s="27"/>
      <c r="X24" s="88">
        <f t="shared" si="7"/>
        <v>12</v>
      </c>
      <c r="Y24" s="26">
        <f t="shared" si="21"/>
        <v>42479</v>
      </c>
      <c r="Z24" s="27">
        <v>7.5</v>
      </c>
      <c r="AA24" s="88">
        <f t="shared" si="8"/>
        <v>17</v>
      </c>
      <c r="AB24" s="26">
        <f t="shared" si="22"/>
        <v>42509</v>
      </c>
      <c r="AC24" s="27">
        <v>7.5</v>
      </c>
      <c r="AD24" s="88">
        <f t="shared" si="9"/>
        <v>21</v>
      </c>
      <c r="AE24" s="26">
        <f t="shared" si="23"/>
        <v>42540</v>
      </c>
      <c r="AF24" s="27"/>
      <c r="AG24" s="88">
        <f t="shared" si="10"/>
        <v>25</v>
      </c>
      <c r="AH24" s="26">
        <f t="shared" si="24"/>
        <v>42570</v>
      </c>
      <c r="AI24" s="27">
        <v>7.5</v>
      </c>
      <c r="AJ24" s="88">
        <f t="shared" si="11"/>
        <v>30</v>
      </c>
      <c r="AK24" s="26">
        <f t="shared" si="25"/>
        <v>42601</v>
      </c>
      <c r="AL24" s="27">
        <v>7.5</v>
      </c>
      <c r="AM24" s="88">
        <f t="shared" si="12"/>
        <v>34</v>
      </c>
    </row>
    <row r="25" spans="1:41" ht="12.75" customHeight="1">
      <c r="A25" s="26">
        <f t="shared" si="13"/>
        <v>42236</v>
      </c>
      <c r="B25" s="27">
        <v>7.5</v>
      </c>
      <c r="C25" s="88">
        <f t="shared" si="0"/>
        <v>34</v>
      </c>
      <c r="D25" s="26">
        <f t="shared" si="14"/>
        <v>42267</v>
      </c>
      <c r="E25" s="27"/>
      <c r="F25" s="88">
        <f t="shared" si="1"/>
        <v>38</v>
      </c>
      <c r="G25" s="26">
        <f t="shared" si="15"/>
        <v>42297</v>
      </c>
      <c r="H25" s="27">
        <v>7.5</v>
      </c>
      <c r="I25" s="88">
        <f t="shared" si="2"/>
        <v>43</v>
      </c>
      <c r="J25" s="26">
        <f t="shared" si="16"/>
        <v>42328</v>
      </c>
      <c r="K25" s="27">
        <v>7.5</v>
      </c>
      <c r="L25" s="88">
        <f t="shared" si="3"/>
        <v>47</v>
      </c>
      <c r="M25" s="26">
        <f t="shared" si="17"/>
        <v>42358</v>
      </c>
      <c r="N25" s="27"/>
      <c r="O25" s="88">
        <f t="shared" si="4"/>
        <v>51</v>
      </c>
      <c r="P25" s="26">
        <f t="shared" si="18"/>
        <v>42389</v>
      </c>
      <c r="Q25" s="27">
        <v>7.5</v>
      </c>
      <c r="R25" s="88">
        <f t="shared" si="5"/>
        <v>4</v>
      </c>
      <c r="S25" s="26">
        <f t="shared" si="19"/>
        <v>42420</v>
      </c>
      <c r="T25" s="27"/>
      <c r="U25" s="88">
        <f t="shared" si="6"/>
        <v>8</v>
      </c>
      <c r="V25" s="26">
        <f t="shared" si="20"/>
        <v>42449</v>
      </c>
      <c r="W25" s="27"/>
      <c r="X25" s="88">
        <f t="shared" si="7"/>
        <v>12</v>
      </c>
      <c r="Y25" s="26">
        <f t="shared" si="21"/>
        <v>42480</v>
      </c>
      <c r="Z25" s="27">
        <v>7.5</v>
      </c>
      <c r="AA25" s="88">
        <f t="shared" si="8"/>
        <v>17</v>
      </c>
      <c r="AB25" s="26">
        <f t="shared" si="22"/>
        <v>42510</v>
      </c>
      <c r="AC25" s="27">
        <v>7.5</v>
      </c>
      <c r="AD25" s="88">
        <f t="shared" si="9"/>
        <v>21</v>
      </c>
      <c r="AE25" s="26">
        <f t="shared" si="23"/>
        <v>42541</v>
      </c>
      <c r="AF25" s="27">
        <v>7.5</v>
      </c>
      <c r="AG25" s="88">
        <f t="shared" si="10"/>
        <v>26</v>
      </c>
      <c r="AH25" s="26">
        <f t="shared" si="24"/>
        <v>42571</v>
      </c>
      <c r="AI25" s="27">
        <v>7.5</v>
      </c>
      <c r="AJ25" s="88">
        <f t="shared" si="11"/>
        <v>30</v>
      </c>
      <c r="AK25" s="26">
        <f t="shared" si="25"/>
        <v>42602</v>
      </c>
      <c r="AL25" s="27"/>
      <c r="AM25" s="88">
        <f t="shared" si="12"/>
        <v>34</v>
      </c>
    </row>
    <row r="26" spans="1:41" ht="12.75" customHeight="1">
      <c r="A26" s="26">
        <f t="shared" si="13"/>
        <v>42237</v>
      </c>
      <c r="B26" s="27">
        <v>7.5</v>
      </c>
      <c r="C26" s="88">
        <f t="shared" si="0"/>
        <v>34</v>
      </c>
      <c r="D26" s="26">
        <f t="shared" si="14"/>
        <v>42268</v>
      </c>
      <c r="E26" s="27">
        <v>7.5</v>
      </c>
      <c r="F26" s="88">
        <f t="shared" si="1"/>
        <v>39</v>
      </c>
      <c r="G26" s="26">
        <f t="shared" si="15"/>
        <v>42298</v>
      </c>
      <c r="H26" s="27">
        <v>7.5</v>
      </c>
      <c r="I26" s="88">
        <f t="shared" si="2"/>
        <v>43</v>
      </c>
      <c r="J26" s="26">
        <f t="shared" si="16"/>
        <v>42329</v>
      </c>
      <c r="K26" s="27"/>
      <c r="L26" s="88">
        <f t="shared" si="3"/>
        <v>47</v>
      </c>
      <c r="M26" s="26">
        <f t="shared" si="17"/>
        <v>42359</v>
      </c>
      <c r="N26" s="27">
        <v>7.5</v>
      </c>
      <c r="O26" s="88">
        <f t="shared" si="4"/>
        <v>52</v>
      </c>
      <c r="P26" s="26">
        <f t="shared" si="18"/>
        <v>42390</v>
      </c>
      <c r="Q26" s="27">
        <v>7.5</v>
      </c>
      <c r="R26" s="88">
        <f t="shared" si="5"/>
        <v>4</v>
      </c>
      <c r="S26" s="26">
        <f t="shared" si="19"/>
        <v>42421</v>
      </c>
      <c r="T26" s="27"/>
      <c r="U26" s="88">
        <f t="shared" si="6"/>
        <v>8</v>
      </c>
      <c r="V26" s="26">
        <f t="shared" si="20"/>
        <v>42450</v>
      </c>
      <c r="W26" s="27">
        <v>7.5</v>
      </c>
      <c r="X26" s="88">
        <f t="shared" si="7"/>
        <v>13</v>
      </c>
      <c r="Y26" s="26">
        <f t="shared" si="21"/>
        <v>42481</v>
      </c>
      <c r="Z26" s="27">
        <v>7.5</v>
      </c>
      <c r="AA26" s="88">
        <f t="shared" si="8"/>
        <v>17</v>
      </c>
      <c r="AB26" s="26">
        <f t="shared" si="22"/>
        <v>42511</v>
      </c>
      <c r="AC26" s="27"/>
      <c r="AD26" s="88">
        <f t="shared" si="9"/>
        <v>21</v>
      </c>
      <c r="AE26" s="26">
        <f t="shared" si="23"/>
        <v>42542</v>
      </c>
      <c r="AF26" s="27">
        <v>7.5</v>
      </c>
      <c r="AG26" s="88">
        <f t="shared" si="10"/>
        <v>26</v>
      </c>
      <c r="AH26" s="26">
        <f t="shared" si="24"/>
        <v>42572</v>
      </c>
      <c r="AI26" s="27">
        <v>7.5</v>
      </c>
      <c r="AJ26" s="88">
        <f t="shared" si="11"/>
        <v>30</v>
      </c>
      <c r="AK26" s="26">
        <f t="shared" si="25"/>
        <v>42603</v>
      </c>
      <c r="AL26" s="27"/>
      <c r="AM26" s="88">
        <f t="shared" si="12"/>
        <v>34</v>
      </c>
    </row>
    <row r="27" spans="1:41" ht="12.75" customHeight="1">
      <c r="A27" s="26">
        <f t="shared" si="13"/>
        <v>42238</v>
      </c>
      <c r="B27" s="27"/>
      <c r="C27" s="88">
        <f t="shared" si="0"/>
        <v>34</v>
      </c>
      <c r="D27" s="26">
        <f t="shared" si="14"/>
        <v>42269</v>
      </c>
      <c r="E27" s="27">
        <v>7.5</v>
      </c>
      <c r="F27" s="88">
        <f t="shared" si="1"/>
        <v>39</v>
      </c>
      <c r="G27" s="26">
        <f t="shared" si="15"/>
        <v>42299</v>
      </c>
      <c r="H27" s="27">
        <v>7.5</v>
      </c>
      <c r="I27" s="88">
        <f t="shared" si="2"/>
        <v>43</v>
      </c>
      <c r="J27" s="26">
        <f t="shared" si="16"/>
        <v>42330</v>
      </c>
      <c r="K27" s="27"/>
      <c r="L27" s="88">
        <f t="shared" si="3"/>
        <v>47</v>
      </c>
      <c r="M27" s="26">
        <f t="shared" si="17"/>
        <v>42360</v>
      </c>
      <c r="N27" s="27">
        <v>7.5</v>
      </c>
      <c r="O27" s="88">
        <f t="shared" si="4"/>
        <v>52</v>
      </c>
      <c r="P27" s="26">
        <f t="shared" si="18"/>
        <v>42391</v>
      </c>
      <c r="Q27" s="27">
        <v>7.5</v>
      </c>
      <c r="R27" s="88">
        <f t="shared" si="5"/>
        <v>4</v>
      </c>
      <c r="S27" s="26">
        <f t="shared" si="19"/>
        <v>42422</v>
      </c>
      <c r="T27" s="27">
        <v>7.5</v>
      </c>
      <c r="U27" s="88">
        <f t="shared" si="6"/>
        <v>9</v>
      </c>
      <c r="V27" s="26">
        <f t="shared" si="20"/>
        <v>42451</v>
      </c>
      <c r="W27" s="27">
        <v>7.5</v>
      </c>
      <c r="X27" s="88">
        <f t="shared" si="7"/>
        <v>13</v>
      </c>
      <c r="Y27" s="26">
        <f t="shared" si="21"/>
        <v>42482</v>
      </c>
      <c r="Z27" s="27">
        <v>7.5</v>
      </c>
      <c r="AA27" s="88">
        <f t="shared" si="8"/>
        <v>17</v>
      </c>
      <c r="AB27" s="26">
        <f t="shared" si="22"/>
        <v>42512</v>
      </c>
      <c r="AC27" s="27"/>
      <c r="AD27" s="88">
        <f t="shared" si="9"/>
        <v>21</v>
      </c>
      <c r="AE27" s="26">
        <f t="shared" si="23"/>
        <v>42543</v>
      </c>
      <c r="AF27" s="27">
        <v>7.5</v>
      </c>
      <c r="AG27" s="88">
        <f t="shared" si="10"/>
        <v>26</v>
      </c>
      <c r="AH27" s="26">
        <f t="shared" si="24"/>
        <v>42573</v>
      </c>
      <c r="AI27" s="27">
        <v>7.5</v>
      </c>
      <c r="AJ27" s="88">
        <f t="shared" si="11"/>
        <v>30</v>
      </c>
      <c r="AK27" s="26">
        <f t="shared" si="25"/>
        <v>42604</v>
      </c>
      <c r="AL27" s="27">
        <v>7.5</v>
      </c>
      <c r="AM27" s="88">
        <f t="shared" si="12"/>
        <v>35</v>
      </c>
    </row>
    <row r="28" spans="1:41" ht="12.75" customHeight="1">
      <c r="A28" s="26">
        <f t="shared" si="13"/>
        <v>42239</v>
      </c>
      <c r="B28" s="27"/>
      <c r="C28" s="88">
        <f t="shared" si="0"/>
        <v>34</v>
      </c>
      <c r="D28" s="26">
        <f t="shared" si="14"/>
        <v>42270</v>
      </c>
      <c r="E28" s="27">
        <v>7.5</v>
      </c>
      <c r="F28" s="88">
        <f t="shared" si="1"/>
        <v>39</v>
      </c>
      <c r="G28" s="26">
        <f t="shared" si="15"/>
        <v>42300</v>
      </c>
      <c r="H28" s="27">
        <v>7.5</v>
      </c>
      <c r="I28" s="88">
        <f t="shared" si="2"/>
        <v>43</v>
      </c>
      <c r="J28" s="26">
        <f t="shared" si="16"/>
        <v>42331</v>
      </c>
      <c r="K28" s="27">
        <v>7.5</v>
      </c>
      <c r="L28" s="88">
        <f t="shared" si="3"/>
        <v>48</v>
      </c>
      <c r="M28" s="26">
        <f t="shared" si="17"/>
        <v>42361</v>
      </c>
      <c r="N28" s="27">
        <v>7.5</v>
      </c>
      <c r="O28" s="88">
        <f t="shared" si="4"/>
        <v>52</v>
      </c>
      <c r="P28" s="26">
        <f t="shared" si="18"/>
        <v>42392</v>
      </c>
      <c r="Q28" s="27"/>
      <c r="R28" s="88">
        <f t="shared" si="5"/>
        <v>4</v>
      </c>
      <c r="S28" s="26">
        <f t="shared" si="19"/>
        <v>42423</v>
      </c>
      <c r="T28" s="27">
        <v>7.5</v>
      </c>
      <c r="U28" s="88">
        <f t="shared" si="6"/>
        <v>9</v>
      </c>
      <c r="V28" s="26">
        <f t="shared" si="20"/>
        <v>42452</v>
      </c>
      <c r="W28" s="27">
        <v>7.5</v>
      </c>
      <c r="X28" s="88">
        <f t="shared" si="7"/>
        <v>13</v>
      </c>
      <c r="Y28" s="26">
        <f t="shared" si="21"/>
        <v>42483</v>
      </c>
      <c r="Z28" s="27"/>
      <c r="AA28" s="88">
        <f t="shared" si="8"/>
        <v>17</v>
      </c>
      <c r="AB28" s="26">
        <f t="shared" si="22"/>
        <v>42513</v>
      </c>
      <c r="AC28" s="27">
        <v>7.5</v>
      </c>
      <c r="AD28" s="88">
        <f t="shared" si="9"/>
        <v>22</v>
      </c>
      <c r="AE28" s="26">
        <f t="shared" si="23"/>
        <v>42544</v>
      </c>
      <c r="AF28" s="27">
        <v>7.5</v>
      </c>
      <c r="AG28" s="88">
        <f t="shared" si="10"/>
        <v>26</v>
      </c>
      <c r="AH28" s="26">
        <f t="shared" si="24"/>
        <v>42574</v>
      </c>
      <c r="AI28" s="27"/>
      <c r="AJ28" s="88">
        <f t="shared" si="11"/>
        <v>30</v>
      </c>
      <c r="AK28" s="26">
        <f t="shared" si="25"/>
        <v>42605</v>
      </c>
      <c r="AL28" s="27">
        <v>7.5</v>
      </c>
      <c r="AM28" s="88">
        <f t="shared" si="12"/>
        <v>35</v>
      </c>
    </row>
    <row r="29" spans="1:41" ht="12.75" customHeight="1">
      <c r="A29" s="26">
        <f t="shared" si="13"/>
        <v>42240</v>
      </c>
      <c r="B29" s="27">
        <v>7.5</v>
      </c>
      <c r="C29" s="88">
        <f t="shared" si="0"/>
        <v>35</v>
      </c>
      <c r="D29" s="26">
        <f t="shared" si="14"/>
        <v>42271</v>
      </c>
      <c r="E29" s="27">
        <v>7.5</v>
      </c>
      <c r="F29" s="88">
        <f t="shared" si="1"/>
        <v>39</v>
      </c>
      <c r="G29" s="26">
        <f t="shared" si="15"/>
        <v>42301</v>
      </c>
      <c r="H29" s="27"/>
      <c r="I29" s="88">
        <f t="shared" si="2"/>
        <v>43</v>
      </c>
      <c r="J29" s="26">
        <f t="shared" si="16"/>
        <v>42332</v>
      </c>
      <c r="K29" s="27">
        <v>7.5</v>
      </c>
      <c r="L29" s="88">
        <f t="shared" si="3"/>
        <v>48</v>
      </c>
      <c r="M29" s="26">
        <f t="shared" si="17"/>
        <v>42362</v>
      </c>
      <c r="N29" s="27">
        <v>7.5</v>
      </c>
      <c r="O29" s="88">
        <f t="shared" si="4"/>
        <v>52</v>
      </c>
      <c r="P29" s="26">
        <f t="shared" si="18"/>
        <v>42393</v>
      </c>
      <c r="Q29" s="27"/>
      <c r="R29" s="88">
        <f t="shared" si="5"/>
        <v>4</v>
      </c>
      <c r="S29" s="26">
        <f t="shared" si="19"/>
        <v>42424</v>
      </c>
      <c r="T29" s="27">
        <v>7.5</v>
      </c>
      <c r="U29" s="88">
        <f t="shared" si="6"/>
        <v>9</v>
      </c>
      <c r="V29" s="26">
        <f t="shared" si="20"/>
        <v>42453</v>
      </c>
      <c r="W29" s="27">
        <v>7.5</v>
      </c>
      <c r="X29" s="88">
        <f t="shared" si="7"/>
        <v>13</v>
      </c>
      <c r="Y29" s="26">
        <f t="shared" si="21"/>
        <v>42484</v>
      </c>
      <c r="Z29" s="27"/>
      <c r="AA29" s="88">
        <f t="shared" si="8"/>
        <v>17</v>
      </c>
      <c r="AB29" s="26">
        <f t="shared" si="22"/>
        <v>42514</v>
      </c>
      <c r="AC29" s="27">
        <v>7.5</v>
      </c>
      <c r="AD29" s="88">
        <f t="shared" si="9"/>
        <v>22</v>
      </c>
      <c r="AE29" s="26">
        <f t="shared" si="23"/>
        <v>42545</v>
      </c>
      <c r="AF29" s="27">
        <v>7.5</v>
      </c>
      <c r="AG29" s="88">
        <f t="shared" si="10"/>
        <v>26</v>
      </c>
      <c r="AH29" s="26">
        <f t="shared" si="24"/>
        <v>42575</v>
      </c>
      <c r="AI29" s="27"/>
      <c r="AJ29" s="88">
        <f t="shared" si="11"/>
        <v>30</v>
      </c>
      <c r="AK29" s="26">
        <f t="shared" si="25"/>
        <v>42606</v>
      </c>
      <c r="AL29" s="27">
        <v>7.5</v>
      </c>
      <c r="AM29" s="88">
        <f t="shared" si="12"/>
        <v>35</v>
      </c>
    </row>
    <row r="30" spans="1:41" ht="12.75" customHeight="1">
      <c r="A30" s="26">
        <f t="shared" si="13"/>
        <v>42241</v>
      </c>
      <c r="B30" s="27">
        <v>7.5</v>
      </c>
      <c r="C30" s="88">
        <f t="shared" si="0"/>
        <v>35</v>
      </c>
      <c r="D30" s="26">
        <f t="shared" si="14"/>
        <v>42272</v>
      </c>
      <c r="E30" s="27">
        <v>7.5</v>
      </c>
      <c r="F30" s="88">
        <f t="shared" si="1"/>
        <v>39</v>
      </c>
      <c r="G30" s="26">
        <f t="shared" si="15"/>
        <v>42302</v>
      </c>
      <c r="H30" s="27"/>
      <c r="I30" s="88">
        <f t="shared" si="2"/>
        <v>43</v>
      </c>
      <c r="J30" s="26">
        <f t="shared" si="16"/>
        <v>42333</v>
      </c>
      <c r="K30" s="27">
        <v>7.5</v>
      </c>
      <c r="L30" s="88">
        <f t="shared" si="3"/>
        <v>48</v>
      </c>
      <c r="M30" s="26">
        <f t="shared" si="17"/>
        <v>42363</v>
      </c>
      <c r="N30" s="27"/>
      <c r="O30" s="88">
        <f t="shared" si="4"/>
        <v>52</v>
      </c>
      <c r="P30" s="26">
        <f t="shared" si="18"/>
        <v>42394</v>
      </c>
      <c r="Q30" s="27">
        <v>7.5</v>
      </c>
      <c r="R30" s="88">
        <f t="shared" si="5"/>
        <v>5</v>
      </c>
      <c r="S30" s="26">
        <f t="shared" si="19"/>
        <v>42425</v>
      </c>
      <c r="T30" s="27">
        <v>7.5</v>
      </c>
      <c r="U30" s="88">
        <f t="shared" si="6"/>
        <v>9</v>
      </c>
      <c r="V30" s="26">
        <f t="shared" si="20"/>
        <v>42454</v>
      </c>
      <c r="W30" s="27">
        <v>7.5</v>
      </c>
      <c r="X30" s="88">
        <f t="shared" si="7"/>
        <v>13</v>
      </c>
      <c r="Y30" s="26">
        <f t="shared" si="21"/>
        <v>42485</v>
      </c>
      <c r="Z30" s="27">
        <v>7.5</v>
      </c>
      <c r="AA30" s="88">
        <f t="shared" si="8"/>
        <v>18</v>
      </c>
      <c r="AB30" s="26">
        <f t="shared" si="22"/>
        <v>42515</v>
      </c>
      <c r="AC30" s="27">
        <v>7.5</v>
      </c>
      <c r="AD30" s="88">
        <f t="shared" si="9"/>
        <v>22</v>
      </c>
      <c r="AE30" s="26">
        <f t="shared" si="23"/>
        <v>42546</v>
      </c>
      <c r="AF30" s="27"/>
      <c r="AG30" s="88">
        <f t="shared" si="10"/>
        <v>26</v>
      </c>
      <c r="AH30" s="26">
        <f t="shared" si="24"/>
        <v>42576</v>
      </c>
      <c r="AI30" s="27">
        <v>7.5</v>
      </c>
      <c r="AJ30" s="88">
        <f t="shared" si="11"/>
        <v>31</v>
      </c>
      <c r="AK30" s="26">
        <f t="shared" si="25"/>
        <v>42607</v>
      </c>
      <c r="AL30" s="27">
        <v>7.5</v>
      </c>
      <c r="AM30" s="88">
        <f t="shared" si="12"/>
        <v>35</v>
      </c>
    </row>
    <row r="31" spans="1:41" ht="12.75" customHeight="1">
      <c r="A31" s="26">
        <f t="shared" si="13"/>
        <v>42242</v>
      </c>
      <c r="B31" s="27">
        <v>7.5</v>
      </c>
      <c r="C31" s="88">
        <f t="shared" si="0"/>
        <v>35</v>
      </c>
      <c r="D31" s="26">
        <f t="shared" si="14"/>
        <v>42273</v>
      </c>
      <c r="E31" s="27"/>
      <c r="F31" s="88">
        <f t="shared" si="1"/>
        <v>39</v>
      </c>
      <c r="G31" s="26">
        <f t="shared" si="15"/>
        <v>42303</v>
      </c>
      <c r="H31" s="27">
        <v>7.5</v>
      </c>
      <c r="I31" s="88">
        <f t="shared" si="2"/>
        <v>44</v>
      </c>
      <c r="J31" s="26">
        <f t="shared" si="16"/>
        <v>42334</v>
      </c>
      <c r="K31" s="27">
        <v>7.5</v>
      </c>
      <c r="L31" s="88">
        <f t="shared" si="3"/>
        <v>48</v>
      </c>
      <c r="M31" s="26">
        <f t="shared" si="17"/>
        <v>42364</v>
      </c>
      <c r="N31" s="27"/>
      <c r="O31" s="88">
        <f t="shared" si="4"/>
        <v>52</v>
      </c>
      <c r="P31" s="26">
        <f t="shared" si="18"/>
        <v>42395</v>
      </c>
      <c r="Q31" s="27">
        <v>7.5</v>
      </c>
      <c r="R31" s="88">
        <f t="shared" si="5"/>
        <v>5</v>
      </c>
      <c r="S31" s="26">
        <f t="shared" si="19"/>
        <v>42426</v>
      </c>
      <c r="T31" s="27">
        <v>7.5</v>
      </c>
      <c r="U31" s="88">
        <f t="shared" si="6"/>
        <v>9</v>
      </c>
      <c r="V31" s="26">
        <f t="shared" si="20"/>
        <v>42455</v>
      </c>
      <c r="W31" s="27"/>
      <c r="X31" s="88">
        <f t="shared" si="7"/>
        <v>13</v>
      </c>
      <c r="Y31" s="26">
        <f t="shared" si="21"/>
        <v>42486</v>
      </c>
      <c r="Z31" s="27">
        <v>7.5</v>
      </c>
      <c r="AA31" s="88">
        <f t="shared" si="8"/>
        <v>18</v>
      </c>
      <c r="AB31" s="26">
        <f t="shared" si="22"/>
        <v>42516</v>
      </c>
      <c r="AC31" s="27">
        <v>7.5</v>
      </c>
      <c r="AD31" s="88">
        <f t="shared" si="9"/>
        <v>22</v>
      </c>
      <c r="AE31" s="26">
        <f t="shared" si="23"/>
        <v>42547</v>
      </c>
      <c r="AF31" s="27"/>
      <c r="AG31" s="88">
        <f t="shared" si="10"/>
        <v>26</v>
      </c>
      <c r="AH31" s="26">
        <f t="shared" si="24"/>
        <v>42577</v>
      </c>
      <c r="AI31" s="27">
        <v>7.5</v>
      </c>
      <c r="AJ31" s="88">
        <f t="shared" si="11"/>
        <v>31</v>
      </c>
      <c r="AK31" s="26">
        <f t="shared" si="25"/>
        <v>42608</v>
      </c>
      <c r="AL31" s="27">
        <v>7.5</v>
      </c>
      <c r="AM31" s="88">
        <f t="shared" si="12"/>
        <v>35</v>
      </c>
    </row>
    <row r="32" spans="1:41" ht="12.75" customHeight="1">
      <c r="A32" s="26">
        <f t="shared" si="13"/>
        <v>42243</v>
      </c>
      <c r="B32" s="27">
        <v>7.5</v>
      </c>
      <c r="C32" s="88">
        <f t="shared" si="0"/>
        <v>35</v>
      </c>
      <c r="D32" s="26">
        <f t="shared" si="14"/>
        <v>42274</v>
      </c>
      <c r="E32" s="27"/>
      <c r="F32" s="88">
        <f t="shared" si="1"/>
        <v>39</v>
      </c>
      <c r="G32" s="26">
        <f t="shared" si="15"/>
        <v>42304</v>
      </c>
      <c r="H32" s="27">
        <v>7.5</v>
      </c>
      <c r="I32" s="88">
        <f t="shared" si="2"/>
        <v>44</v>
      </c>
      <c r="J32" s="26">
        <f t="shared" si="16"/>
        <v>42335</v>
      </c>
      <c r="K32" s="27">
        <v>7.5</v>
      </c>
      <c r="L32" s="88">
        <f t="shared" si="3"/>
        <v>48</v>
      </c>
      <c r="M32" s="26">
        <f t="shared" si="17"/>
        <v>42365</v>
      </c>
      <c r="N32" s="27"/>
      <c r="O32" s="88">
        <f t="shared" si="4"/>
        <v>52</v>
      </c>
      <c r="P32" s="26">
        <f t="shared" si="18"/>
        <v>42396</v>
      </c>
      <c r="Q32" s="27">
        <v>7.5</v>
      </c>
      <c r="R32" s="88">
        <f t="shared" si="5"/>
        <v>5</v>
      </c>
      <c r="S32" s="26">
        <f t="shared" si="19"/>
        <v>42427</v>
      </c>
      <c r="T32" s="27"/>
      <c r="U32" s="88">
        <f t="shared" si="6"/>
        <v>9</v>
      </c>
      <c r="V32" s="26">
        <f t="shared" si="20"/>
        <v>42456</v>
      </c>
      <c r="W32" s="27"/>
      <c r="X32" s="88">
        <f t="shared" si="7"/>
        <v>13</v>
      </c>
      <c r="Y32" s="26">
        <f t="shared" si="21"/>
        <v>42487</v>
      </c>
      <c r="Z32" s="27">
        <v>7.5</v>
      </c>
      <c r="AA32" s="88">
        <f t="shared" si="8"/>
        <v>18</v>
      </c>
      <c r="AB32" s="26">
        <f t="shared" si="22"/>
        <v>42517</v>
      </c>
      <c r="AC32" s="27">
        <v>7.5</v>
      </c>
      <c r="AD32" s="88">
        <f t="shared" si="9"/>
        <v>22</v>
      </c>
      <c r="AE32" s="26">
        <f t="shared" si="23"/>
        <v>42548</v>
      </c>
      <c r="AF32" s="27">
        <v>7.5</v>
      </c>
      <c r="AG32" s="88">
        <f t="shared" si="10"/>
        <v>27</v>
      </c>
      <c r="AH32" s="26">
        <f t="shared" si="24"/>
        <v>42578</v>
      </c>
      <c r="AI32" s="27">
        <v>7.5</v>
      </c>
      <c r="AJ32" s="88">
        <f t="shared" si="11"/>
        <v>31</v>
      </c>
      <c r="AK32" s="26">
        <f t="shared" si="25"/>
        <v>42609</v>
      </c>
      <c r="AL32" s="27"/>
      <c r="AM32" s="88">
        <f t="shared" si="12"/>
        <v>35</v>
      </c>
    </row>
    <row r="33" spans="1:42" ht="12.75" customHeight="1">
      <c r="A33" s="26">
        <f t="shared" si="13"/>
        <v>42244</v>
      </c>
      <c r="B33" s="27">
        <v>7.5</v>
      </c>
      <c r="C33" s="88">
        <f t="shared" si="0"/>
        <v>35</v>
      </c>
      <c r="D33" s="26">
        <f t="shared" si="14"/>
        <v>42275</v>
      </c>
      <c r="E33" s="27">
        <v>7.5</v>
      </c>
      <c r="F33" s="88">
        <f t="shared" si="1"/>
        <v>40</v>
      </c>
      <c r="G33" s="26">
        <f t="shared" si="15"/>
        <v>42305</v>
      </c>
      <c r="H33" s="27">
        <v>7.5</v>
      </c>
      <c r="I33" s="88">
        <f t="shared" si="2"/>
        <v>44</v>
      </c>
      <c r="J33" s="26">
        <f t="shared" si="16"/>
        <v>42336</v>
      </c>
      <c r="K33" s="27"/>
      <c r="L33" s="88">
        <f t="shared" si="3"/>
        <v>48</v>
      </c>
      <c r="M33" s="26">
        <f t="shared" si="17"/>
        <v>42366</v>
      </c>
      <c r="N33" s="27">
        <v>7.5</v>
      </c>
      <c r="O33" s="88">
        <f t="shared" si="4"/>
        <v>53</v>
      </c>
      <c r="P33" s="26">
        <f t="shared" si="18"/>
        <v>42397</v>
      </c>
      <c r="Q33" s="27">
        <v>7.5</v>
      </c>
      <c r="R33" s="88">
        <f t="shared" si="5"/>
        <v>5</v>
      </c>
      <c r="S33" s="26">
        <f t="shared" si="19"/>
        <v>42428</v>
      </c>
      <c r="T33" s="27"/>
      <c r="U33" s="88">
        <f t="shared" si="6"/>
        <v>9</v>
      </c>
      <c r="V33" s="26">
        <f t="shared" si="20"/>
        <v>42457</v>
      </c>
      <c r="W33" s="27"/>
      <c r="X33" s="88">
        <f t="shared" si="7"/>
        <v>14</v>
      </c>
      <c r="Y33" s="26">
        <f t="shared" si="21"/>
        <v>42488</v>
      </c>
      <c r="Z33" s="27">
        <v>7.5</v>
      </c>
      <c r="AA33" s="88">
        <f t="shared" si="8"/>
        <v>18</v>
      </c>
      <c r="AB33" s="26">
        <f t="shared" si="22"/>
        <v>42518</v>
      </c>
      <c r="AC33" s="27"/>
      <c r="AD33" s="88">
        <f t="shared" si="9"/>
        <v>22</v>
      </c>
      <c r="AE33" s="26">
        <f t="shared" si="23"/>
        <v>42549</v>
      </c>
      <c r="AF33" s="27">
        <v>7.5</v>
      </c>
      <c r="AG33" s="88">
        <f t="shared" si="10"/>
        <v>27</v>
      </c>
      <c r="AH33" s="26">
        <f t="shared" si="24"/>
        <v>42579</v>
      </c>
      <c r="AI33" s="27">
        <v>7.5</v>
      </c>
      <c r="AJ33" s="88">
        <f t="shared" si="11"/>
        <v>31</v>
      </c>
      <c r="AK33" s="26">
        <f t="shared" si="25"/>
        <v>42610</v>
      </c>
      <c r="AL33" s="27"/>
      <c r="AM33" s="88">
        <f t="shared" si="12"/>
        <v>35</v>
      </c>
    </row>
    <row r="34" spans="1:42" ht="12.75" customHeight="1">
      <c r="A34" s="26">
        <f t="shared" si="13"/>
        <v>42245</v>
      </c>
      <c r="B34" s="27"/>
      <c r="C34" s="88">
        <f t="shared" si="0"/>
        <v>35</v>
      </c>
      <c r="D34" s="26">
        <f t="shared" si="14"/>
        <v>42276</v>
      </c>
      <c r="E34" s="27">
        <v>7.5</v>
      </c>
      <c r="F34" s="88">
        <f t="shared" si="1"/>
        <v>40</v>
      </c>
      <c r="G34" s="26">
        <f t="shared" si="15"/>
        <v>42306</v>
      </c>
      <c r="H34" s="27">
        <v>7.5</v>
      </c>
      <c r="I34" s="88">
        <f t="shared" si="2"/>
        <v>44</v>
      </c>
      <c r="J34" s="26">
        <f t="shared" si="16"/>
        <v>42337</v>
      </c>
      <c r="K34" s="27"/>
      <c r="L34" s="88">
        <f t="shared" si="3"/>
        <v>48</v>
      </c>
      <c r="M34" s="26">
        <f t="shared" si="17"/>
        <v>42367</v>
      </c>
      <c r="N34" s="27">
        <v>7.5</v>
      </c>
      <c r="O34" s="88">
        <f t="shared" si="4"/>
        <v>53</v>
      </c>
      <c r="P34" s="26">
        <f t="shared" si="18"/>
        <v>42398</v>
      </c>
      <c r="Q34" s="27">
        <v>7.5</v>
      </c>
      <c r="R34" s="88">
        <f t="shared" si="5"/>
        <v>5</v>
      </c>
      <c r="S34" s="28">
        <f>IF(MONTH(S33+1)=MONTH(S33),S33+1,"")</f>
        <v>42429</v>
      </c>
      <c r="T34" s="29">
        <v>7.5</v>
      </c>
      <c r="U34" s="88">
        <f>INT((S34-SUM(MOD(DATE(YEAR(S34-MOD(S34-2,7)+3),1,2),{1E+99;7})*{1;-1})+5)/7)</f>
        <v>9</v>
      </c>
      <c r="V34" s="26">
        <f t="shared" si="20"/>
        <v>42458</v>
      </c>
      <c r="W34" s="27">
        <v>7.5</v>
      </c>
      <c r="X34" s="88">
        <f t="shared" si="7"/>
        <v>14</v>
      </c>
      <c r="Y34" s="26">
        <f t="shared" si="21"/>
        <v>42489</v>
      </c>
      <c r="Z34" s="27">
        <v>7.5</v>
      </c>
      <c r="AA34" s="88">
        <f t="shared" si="8"/>
        <v>18</v>
      </c>
      <c r="AB34" s="26">
        <f t="shared" si="22"/>
        <v>42519</v>
      </c>
      <c r="AC34" s="27"/>
      <c r="AD34" s="88">
        <f t="shared" si="9"/>
        <v>22</v>
      </c>
      <c r="AE34" s="26">
        <f t="shared" si="23"/>
        <v>42550</v>
      </c>
      <c r="AF34" s="27">
        <v>7.5</v>
      </c>
      <c r="AG34" s="88">
        <f t="shared" si="10"/>
        <v>27</v>
      </c>
      <c r="AH34" s="26">
        <f t="shared" si="24"/>
        <v>42580</v>
      </c>
      <c r="AI34" s="27">
        <v>7.5</v>
      </c>
      <c r="AJ34" s="88">
        <f t="shared" si="11"/>
        <v>31</v>
      </c>
      <c r="AK34" s="26">
        <f t="shared" si="25"/>
        <v>42611</v>
      </c>
      <c r="AL34" s="27">
        <v>7.5</v>
      </c>
      <c r="AM34" s="88">
        <f t="shared" si="12"/>
        <v>36</v>
      </c>
    </row>
    <row r="35" spans="1:42" ht="12.75" customHeight="1">
      <c r="A35" s="26">
        <f t="shared" si="13"/>
        <v>42246</v>
      </c>
      <c r="B35" s="27"/>
      <c r="C35" s="88">
        <f t="shared" si="0"/>
        <v>35</v>
      </c>
      <c r="D35" s="28">
        <f t="shared" si="14"/>
        <v>42277</v>
      </c>
      <c r="E35" s="29">
        <v>7.5</v>
      </c>
      <c r="F35" s="88">
        <f t="shared" si="1"/>
        <v>40</v>
      </c>
      <c r="G35" s="26">
        <f t="shared" si="15"/>
        <v>42307</v>
      </c>
      <c r="H35" s="27">
        <v>7.5</v>
      </c>
      <c r="I35" s="88">
        <f t="shared" si="2"/>
        <v>44</v>
      </c>
      <c r="J35" s="28">
        <f t="shared" si="16"/>
        <v>42338</v>
      </c>
      <c r="K35" s="29">
        <v>7.5</v>
      </c>
      <c r="L35" s="88">
        <f t="shared" si="3"/>
        <v>49</v>
      </c>
      <c r="M35" s="26">
        <f t="shared" si="17"/>
        <v>42368</v>
      </c>
      <c r="N35" s="27">
        <v>7.5</v>
      </c>
      <c r="O35" s="88">
        <f t="shared" si="4"/>
        <v>53</v>
      </c>
      <c r="P35" s="26">
        <f t="shared" si="18"/>
        <v>42399</v>
      </c>
      <c r="Q35" s="27"/>
      <c r="R35" s="88">
        <f t="shared" si="5"/>
        <v>5</v>
      </c>
      <c r="S35" s="23"/>
      <c r="T35" s="14"/>
      <c r="U35" s="12"/>
      <c r="V35" s="26">
        <f t="shared" si="20"/>
        <v>42459</v>
      </c>
      <c r="W35" s="27">
        <v>7.5</v>
      </c>
      <c r="X35" s="88">
        <f t="shared" si="7"/>
        <v>14</v>
      </c>
      <c r="Y35" s="28">
        <f t="shared" si="21"/>
        <v>42490</v>
      </c>
      <c r="Z35" s="29"/>
      <c r="AA35" s="88">
        <f t="shared" si="8"/>
        <v>18</v>
      </c>
      <c r="AB35" s="26">
        <f t="shared" si="22"/>
        <v>42520</v>
      </c>
      <c r="AC35" s="27">
        <v>7.5</v>
      </c>
      <c r="AD35" s="88">
        <f t="shared" si="9"/>
        <v>23</v>
      </c>
      <c r="AE35" s="28">
        <f t="shared" si="23"/>
        <v>42551</v>
      </c>
      <c r="AF35" s="29">
        <v>7.5</v>
      </c>
      <c r="AG35" s="88">
        <f t="shared" si="10"/>
        <v>27</v>
      </c>
      <c r="AH35" s="26">
        <f t="shared" si="24"/>
        <v>42581</v>
      </c>
      <c r="AI35" s="27"/>
      <c r="AJ35" s="88">
        <f t="shared" si="11"/>
        <v>31</v>
      </c>
      <c r="AK35" s="26">
        <f t="shared" si="25"/>
        <v>42612</v>
      </c>
      <c r="AL35" s="27">
        <v>7.5</v>
      </c>
      <c r="AM35" s="88">
        <f t="shared" si="12"/>
        <v>36</v>
      </c>
    </row>
    <row r="36" spans="1:42" ht="12.75" customHeight="1">
      <c r="A36" s="28">
        <f t="shared" si="13"/>
        <v>42247</v>
      </c>
      <c r="B36" s="29">
        <v>7.5</v>
      </c>
      <c r="C36" s="88">
        <f t="shared" si="0"/>
        <v>36</v>
      </c>
      <c r="D36" s="23"/>
      <c r="E36" s="14"/>
      <c r="F36" s="12"/>
      <c r="G36" s="28">
        <f t="shared" si="15"/>
        <v>42308</v>
      </c>
      <c r="H36" s="29"/>
      <c r="I36" s="88">
        <f t="shared" si="2"/>
        <v>44</v>
      </c>
      <c r="J36" s="23"/>
      <c r="K36" s="14"/>
      <c r="L36" s="12"/>
      <c r="M36" s="28">
        <f t="shared" si="17"/>
        <v>42369</v>
      </c>
      <c r="N36" s="29">
        <v>7.5</v>
      </c>
      <c r="O36" s="88">
        <f t="shared" si="4"/>
        <v>53</v>
      </c>
      <c r="P36" s="28">
        <f t="shared" si="18"/>
        <v>42400</v>
      </c>
      <c r="Q36" s="29"/>
      <c r="R36" s="88">
        <f t="shared" si="5"/>
        <v>5</v>
      </c>
      <c r="S36" s="23"/>
      <c r="T36" s="14"/>
      <c r="U36" s="12"/>
      <c r="V36" s="28">
        <f t="shared" si="20"/>
        <v>42460</v>
      </c>
      <c r="W36" s="29">
        <v>7.5</v>
      </c>
      <c r="X36" s="88">
        <f t="shared" si="7"/>
        <v>14</v>
      </c>
      <c r="Y36" s="23"/>
      <c r="Z36" s="14"/>
      <c r="AA36" s="12"/>
      <c r="AB36" s="28">
        <f t="shared" si="22"/>
        <v>42521</v>
      </c>
      <c r="AC36" s="29">
        <v>7.5</v>
      </c>
      <c r="AD36" s="88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88">
        <f t="shared" si="11"/>
        <v>31</v>
      </c>
      <c r="AK36" s="28">
        <f t="shared" si="25"/>
        <v>42613</v>
      </c>
      <c r="AL36" s="29">
        <v>7.5</v>
      </c>
      <c r="AM36" s="88">
        <f t="shared" si="12"/>
        <v>36</v>
      </c>
    </row>
    <row r="37" spans="1:42" ht="18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>
      <c r="B39" s="75">
        <f>SUM(B6:B38)</f>
        <v>157.5</v>
      </c>
      <c r="C39" s="76"/>
      <c r="D39" s="77"/>
      <c r="E39" s="75">
        <f>SUM(E6:E38)</f>
        <v>165</v>
      </c>
      <c r="F39" s="78"/>
      <c r="G39" s="78"/>
      <c r="H39" s="75">
        <f>SUM(H6:H36)</f>
        <v>165</v>
      </c>
      <c r="I39" s="78"/>
      <c r="J39" s="78"/>
      <c r="K39" s="75">
        <f>SUM(K6:K36)</f>
        <v>150</v>
      </c>
      <c r="L39" s="78"/>
      <c r="M39" s="78"/>
      <c r="N39" s="75">
        <f>SUM(N6:N36)</f>
        <v>165</v>
      </c>
      <c r="O39" s="75"/>
      <c r="P39" s="75"/>
      <c r="Q39" s="75">
        <f>SUM(Q6:Q36)</f>
        <v>150</v>
      </c>
      <c r="R39" s="78"/>
      <c r="S39" s="78"/>
      <c r="T39" s="75">
        <f>SUM(T6:T36)</f>
        <v>157.5</v>
      </c>
      <c r="U39" s="78"/>
      <c r="V39" s="78"/>
      <c r="W39" s="75">
        <f>SUM(W6:W36)</f>
        <v>165</v>
      </c>
      <c r="X39" s="78"/>
      <c r="Y39" s="78"/>
      <c r="Z39" s="75">
        <f>SUM(Z6:Z36)</f>
        <v>157.5</v>
      </c>
      <c r="AA39" s="78"/>
      <c r="AB39" s="78"/>
      <c r="AC39" s="75">
        <f>SUM(AC6:AC36)</f>
        <v>150</v>
      </c>
      <c r="AD39" s="78"/>
      <c r="AE39" s="78"/>
      <c r="AF39" s="75">
        <f>SUM(AF6:AF36)</f>
        <v>165</v>
      </c>
      <c r="AG39" s="78"/>
      <c r="AH39" s="78"/>
      <c r="AI39" s="75">
        <f>SUM(AI6:AI36)</f>
        <v>150</v>
      </c>
      <c r="AJ39" s="2"/>
      <c r="AK39" s="2"/>
      <c r="AL39" s="75">
        <f>SUM(AL6:AL36)</f>
        <v>165</v>
      </c>
      <c r="AM39" s="79"/>
      <c r="AN39" s="80">
        <f>SUM(B39:AL39)</f>
        <v>2062.5</v>
      </c>
      <c r="AO39" s="90" t="s">
        <v>18</v>
      </c>
      <c r="AP39" s="90"/>
    </row>
    <row r="40" spans="1:4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>
      <c r="B41" s="17">
        <f>COUNTIF(B6:B36,"CP")</f>
        <v>0</v>
      </c>
      <c r="D41" s="3"/>
      <c r="E41" s="17">
        <f t="shared" ref="E41:AL41" si="26">COUNTIF(E6:E36,"CP")</f>
        <v>0</v>
      </c>
      <c r="F41" s="17">
        <f t="shared" si="26"/>
        <v>0</v>
      </c>
      <c r="G41" s="17"/>
      <c r="H41" s="17">
        <f t="shared" si="26"/>
        <v>0</v>
      </c>
      <c r="I41" s="17">
        <f t="shared" si="26"/>
        <v>0</v>
      </c>
      <c r="J41" s="17"/>
      <c r="K41" s="17">
        <f t="shared" si="26"/>
        <v>0</v>
      </c>
      <c r="L41" s="17">
        <f t="shared" si="26"/>
        <v>0</v>
      </c>
      <c r="M41" s="17"/>
      <c r="N41" s="17">
        <f t="shared" si="26"/>
        <v>0</v>
      </c>
      <c r="O41" s="17">
        <f t="shared" si="26"/>
        <v>0</v>
      </c>
      <c r="P41" s="17"/>
      <c r="Q41" s="17">
        <f t="shared" si="26"/>
        <v>0</v>
      </c>
      <c r="R41" s="17">
        <f t="shared" si="26"/>
        <v>0</v>
      </c>
      <c r="S41" s="17"/>
      <c r="T41" s="17">
        <f t="shared" si="26"/>
        <v>0</v>
      </c>
      <c r="U41" s="17">
        <f t="shared" si="26"/>
        <v>0</v>
      </c>
      <c r="V41" s="17"/>
      <c r="W41" s="17">
        <f t="shared" si="26"/>
        <v>0</v>
      </c>
      <c r="X41" s="17">
        <f t="shared" si="26"/>
        <v>0</v>
      </c>
      <c r="Y41" s="17"/>
      <c r="Z41" s="17">
        <f t="shared" si="26"/>
        <v>0</v>
      </c>
      <c r="AA41" s="17">
        <f t="shared" si="26"/>
        <v>0</v>
      </c>
      <c r="AB41" s="17"/>
      <c r="AC41" s="17">
        <f t="shared" si="26"/>
        <v>0</v>
      </c>
      <c r="AD41" s="17">
        <f t="shared" si="26"/>
        <v>0</v>
      </c>
      <c r="AE41" s="17"/>
      <c r="AF41" s="17">
        <f t="shared" si="26"/>
        <v>0</v>
      </c>
      <c r="AG41" s="17">
        <f t="shared" si="26"/>
        <v>0</v>
      </c>
      <c r="AH41" s="17"/>
      <c r="AI41" s="17">
        <f t="shared" si="26"/>
        <v>0</v>
      </c>
      <c r="AJ41" s="17">
        <f t="shared" si="26"/>
        <v>0</v>
      </c>
      <c r="AK41" s="17"/>
      <c r="AL41" s="17">
        <f t="shared" si="26"/>
        <v>0</v>
      </c>
      <c r="AM41" s="11"/>
      <c r="AN41" s="16">
        <f>SUM(B41:AM41)</f>
        <v>0</v>
      </c>
      <c r="AO41" s="65" t="s">
        <v>4</v>
      </c>
    </row>
    <row r="42" spans="1:4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>
      <c r="I44" s="52"/>
      <c r="J44" s="52"/>
      <c r="K44" s="52"/>
      <c r="L44" s="52"/>
      <c r="M44" s="52"/>
      <c r="N44" s="52"/>
      <c r="O44" s="52"/>
      <c r="P44" s="52"/>
    </row>
    <row r="45" spans="1:42" ht="18">
      <c r="D45" s="8" t="s">
        <v>3</v>
      </c>
      <c r="E45" s="2"/>
      <c r="F45" s="5"/>
      <c r="G45" s="1"/>
      <c r="H45" s="2"/>
      <c r="I45" s="51"/>
      <c r="J45" s="57"/>
      <c r="K45" s="57"/>
      <c r="L45" s="57"/>
      <c r="M45" s="58"/>
      <c r="N45" s="50"/>
      <c r="O45" s="59"/>
      <c r="P45" s="59"/>
      <c r="Q45" s="59"/>
      <c r="R45" s="60"/>
      <c r="T45" s="2"/>
      <c r="U45" s="5"/>
      <c r="V45" s="8" t="s">
        <v>3</v>
      </c>
      <c r="W45" s="2"/>
      <c r="AC45" s="52"/>
      <c r="AD45" s="51"/>
      <c r="AE45" s="91"/>
      <c r="AF45" s="91"/>
      <c r="AG45" s="91"/>
      <c r="AH45" s="91"/>
      <c r="AI45" s="91"/>
      <c r="AJ45" s="91"/>
    </row>
    <row r="46" spans="1:42">
      <c r="I46" s="52"/>
      <c r="J46" s="52"/>
      <c r="K46" s="52"/>
      <c r="L46" s="52"/>
      <c r="M46" s="52"/>
      <c r="N46" s="52"/>
      <c r="O46" s="52"/>
      <c r="P46" s="52"/>
    </row>
    <row r="47" spans="1:42" ht="18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3"/>
      <c r="N47" s="54"/>
      <c r="O47" s="61"/>
      <c r="P47" s="61"/>
      <c r="Q47" s="61"/>
      <c r="R47" s="40"/>
      <c r="T47" s="10"/>
      <c r="U47" s="9"/>
      <c r="V47" s="8" t="s">
        <v>1</v>
      </c>
      <c r="W47" s="10"/>
      <c r="AE47" s="95"/>
      <c r="AF47" s="96"/>
      <c r="AG47" s="96"/>
      <c r="AH47" s="96"/>
      <c r="AI47" s="96"/>
      <c r="AJ47" s="97"/>
    </row>
    <row r="48" spans="1:42" ht="18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5"/>
      <c r="N48" s="56"/>
      <c r="O48" s="62"/>
      <c r="P48" s="62"/>
      <c r="Q48" s="62"/>
      <c r="R48" s="63"/>
      <c r="T48" s="2"/>
      <c r="U48" s="5"/>
      <c r="V48" s="8" t="s">
        <v>2</v>
      </c>
      <c r="W48" s="2"/>
      <c r="AE48" s="98"/>
      <c r="AF48" s="99"/>
      <c r="AG48" s="99"/>
      <c r="AH48" s="99"/>
      <c r="AI48" s="99"/>
      <c r="AJ48" s="100"/>
    </row>
    <row r="49" spans="9:16">
      <c r="I49" s="52"/>
      <c r="J49" s="52"/>
      <c r="K49" s="52"/>
      <c r="L49" s="52"/>
      <c r="M49" s="52"/>
      <c r="N49" s="52"/>
      <c r="O49" s="52"/>
      <c r="P49" s="52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49" priority="8" stopIfTrue="1">
      <formula>MOD($D6,7)&lt;2</formula>
    </cfRule>
  </conditionalFormatting>
  <conditionalFormatting sqref="G6:H36">
    <cfRule type="expression" dxfId="48" priority="7" stopIfTrue="1">
      <formula>MOD($G6,7)&lt;2</formula>
    </cfRule>
  </conditionalFormatting>
  <conditionalFormatting sqref="M6:N36">
    <cfRule type="expression" dxfId="47" priority="1" stopIfTrue="1">
      <formula>MOD($M6,7)&lt;2</formula>
    </cfRule>
    <cfRule type="expression" dxfId="46" priority="13" stopIfTrue="1">
      <formula>VLOOKUP($M6,feries,1,FALSE)&gt;0</formula>
    </cfRule>
  </conditionalFormatting>
  <conditionalFormatting sqref="P6:Q36">
    <cfRule type="expression" dxfId="45" priority="6" stopIfTrue="1">
      <formula>MOD($P6,7)&lt;2</formula>
    </cfRule>
    <cfRule type="expression" dxfId="44" priority="12" stopIfTrue="1">
      <formula>VLOOKUP($P6,feries,1,FALSE)&gt;0</formula>
    </cfRule>
  </conditionalFormatting>
  <conditionalFormatting sqref="V6:W36">
    <cfRule type="expression" dxfId="43" priority="4" stopIfTrue="1">
      <formula>MOD($V6,7)&lt;2</formula>
    </cfRule>
    <cfRule type="expression" dxfId="42" priority="11" stopIfTrue="1">
      <formula>VLOOKUP($V6,feries,1,FALSE)&gt;0</formula>
    </cfRule>
  </conditionalFormatting>
  <conditionalFormatting sqref="AB6:AC36">
    <cfRule type="expression" dxfId="41" priority="5" stopIfTrue="1">
      <formula>MOD($AB6,7)&lt;2</formula>
    </cfRule>
    <cfRule type="expression" dxfId="40" priority="10" stopIfTrue="1">
      <formula>VLOOKUP($AB6,feries,1,FALSE)&gt;0</formula>
    </cfRule>
  </conditionalFormatting>
  <conditionalFormatting sqref="J6:K35">
    <cfRule type="expression" dxfId="39" priority="3" stopIfTrue="1">
      <formula>MOD($J6,7)&lt;2</formula>
    </cfRule>
    <cfRule type="expression" dxfId="38" priority="14" stopIfTrue="1">
      <formula>VLOOKUP($J6,feries,1,FALSE)&gt;0</formula>
    </cfRule>
  </conditionalFormatting>
  <conditionalFormatting sqref="AE6:AF35">
    <cfRule type="expression" dxfId="37" priority="2" stopIfTrue="1">
      <formula>MOD($AE6,7)&lt;2</formula>
    </cfRule>
    <cfRule type="expression" dxfId="36" priority="9" stopIfTrue="1">
      <formula>VLOOKUP($AE6,feries,1,FALSE)&gt;0</formula>
    </cfRule>
  </conditionalFormatting>
  <conditionalFormatting sqref="A6:B36">
    <cfRule type="expression" dxfId="35" priority="15" stopIfTrue="1">
      <formula>MOD($A6,7)&lt;2</formula>
    </cfRule>
    <cfRule type="expression" dxfId="34" priority="16" stopIfTrue="1">
      <formula>VLOOKUP($A6,feries,1,FALSE)&gt;0</formula>
    </cfRule>
    <cfRule type="expression" dxfId="33" priority="17" stopIfTrue="1">
      <formula>VLOOKUP($A6,feries,1,FALSE)&gt;0</formula>
    </cfRule>
  </conditionalFormatting>
  <conditionalFormatting sqref="AH6:AI36">
    <cfRule type="expression" dxfId="32" priority="19" stopIfTrue="1">
      <formula>MOD($AH6,7)&lt;2</formula>
    </cfRule>
    <cfRule type="expression" dxfId="31" priority="20" stopIfTrue="1">
      <formula>VLOOKUP($AH6,feries,1,FALSE)&gt;0</formula>
    </cfRule>
  </conditionalFormatting>
  <conditionalFormatting sqref="AK6:AL36">
    <cfRule type="expression" dxfId="30" priority="22" stopIfTrue="1">
      <formula>MOD($AK6,7)&lt;2</formula>
    </cfRule>
    <cfRule type="expression" dxfId="29" priority="23" stopIfTrue="1">
      <formula>VLOOKUP($AK6,feries,1,FALSE)&gt;0</formula>
    </cfRule>
  </conditionalFormatting>
  <conditionalFormatting sqref="Y6:Z35">
    <cfRule type="expression" dxfId="28" priority="25" stopIfTrue="1">
      <formula>MOD($Y6,7)&lt;2</formula>
    </cfRule>
    <cfRule type="expression" dxfId="27" priority="26" stopIfTrue="1">
      <formula>VLOOKUP($Y6,feries,1,FALSE)&gt;0</formula>
    </cfRule>
  </conditionalFormatting>
  <conditionalFormatting sqref="S6:T34">
    <cfRule type="expression" dxfId="26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05A7558C-FA0D-4720-A36F-6A5ED643CBBC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4160683B-CF3D-4F74-905B-8194EA3D5294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1F09C715-EDD8-4772-AE62-7421C0830CE6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798B0C70-1514-4D39-A764-21AD3400FB9F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355896C9-AE89-4189-A349-00D8499012CE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2439229-CCB2-4003-BC54-F386E77EEEB2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28BAFCB4-2431-42A9-9B55-B1FAA91BDB24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4F2A7DF3-E3B7-4121-B061-CD3524C8C82C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FD43F30B-42C3-4A27-BFC2-94F06C7FBD9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912528D0-C429-4300-9169-CC6FBA7D851F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3A0E0FC1-A98A-4482-A020-13F127473354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4">
    <pageSetUpPr fitToPage="1"/>
  </sheetPr>
  <dimension ref="A1:AP49"/>
  <sheetViews>
    <sheetView topLeftCell="A4" zoomScaleNormal="100" workbookViewId="0">
      <selection activeCell="U34" sqref="U34"/>
    </sheetView>
  </sheetViews>
  <sheetFormatPr baseColWidth="10" defaultRowHeight="12.75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85546875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>
      <c r="A1" s="20">
        <f>An</f>
        <v>2015</v>
      </c>
      <c r="B1" s="104" t="str">
        <f xml:space="preserve"> "Planification prévisionnelle " &amp; An &amp; " / " &amp; An+1</f>
        <v>Planification prévisionnelle 2015 / 2016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21"/>
      <c r="AN1" s="21"/>
    </row>
    <row r="2" spans="1:40" ht="12.7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>
      <c r="D3" s="8" t="s">
        <v>0</v>
      </c>
      <c r="E3" s="10"/>
      <c r="F3" s="9"/>
      <c r="G3" s="8"/>
      <c r="H3" s="10"/>
      <c r="I3" s="52"/>
      <c r="J3" s="64"/>
      <c r="K3" s="64"/>
      <c r="L3" s="64"/>
      <c r="M3" s="108"/>
      <c r="N3" s="109"/>
      <c r="O3" s="109"/>
      <c r="P3" s="109"/>
      <c r="Q3" s="109"/>
      <c r="R3" s="109"/>
      <c r="S3" s="109"/>
      <c r="T3" s="110"/>
      <c r="V3" s="51"/>
      <c r="W3" s="51"/>
      <c r="X3" s="10" t="s">
        <v>20</v>
      </c>
      <c r="Y3" s="51"/>
      <c r="AA3" s="51"/>
      <c r="AB3" s="51"/>
      <c r="AC3" s="51"/>
      <c r="AD3" s="9"/>
      <c r="AE3" s="92"/>
      <c r="AF3" s="93"/>
      <c r="AG3" s="93"/>
      <c r="AH3" s="93"/>
      <c r="AI3" s="93"/>
      <c r="AJ3" s="93"/>
      <c r="AK3" s="94"/>
      <c r="AL3" s="30"/>
      <c r="AM3" s="8"/>
    </row>
    <row r="4" spans="1:40" ht="12.75" customHeight="1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>
      <c r="A5" s="103" t="s">
        <v>5</v>
      </c>
      <c r="B5" s="102"/>
      <c r="C5" s="18"/>
      <c r="D5" s="103" t="s">
        <v>10</v>
      </c>
      <c r="E5" s="102"/>
      <c r="F5" s="18"/>
      <c r="G5" s="103" t="s">
        <v>6</v>
      </c>
      <c r="H5" s="102"/>
      <c r="I5" s="18"/>
      <c r="J5" s="107" t="s">
        <v>7</v>
      </c>
      <c r="K5" s="106"/>
      <c r="L5" s="18"/>
      <c r="M5" s="107" t="s">
        <v>8</v>
      </c>
      <c r="N5" s="106"/>
      <c r="O5" s="18"/>
      <c r="P5" s="107" t="s">
        <v>9</v>
      </c>
      <c r="Q5" s="106"/>
      <c r="R5" s="18"/>
      <c r="S5" s="103" t="s">
        <v>11</v>
      </c>
      <c r="T5" s="101"/>
      <c r="U5" s="19"/>
      <c r="V5" s="105" t="s">
        <v>16</v>
      </c>
      <c r="W5" s="106"/>
      <c r="X5" s="18"/>
      <c r="Y5" s="107" t="s">
        <v>12</v>
      </c>
      <c r="Z5" s="105"/>
      <c r="AA5" s="19"/>
      <c r="AB5" s="101" t="s">
        <v>13</v>
      </c>
      <c r="AC5" s="102"/>
      <c r="AD5" s="18"/>
      <c r="AE5" s="111" t="s">
        <v>14</v>
      </c>
      <c r="AF5" s="112"/>
      <c r="AG5" s="18"/>
      <c r="AH5" s="103" t="s">
        <v>15</v>
      </c>
      <c r="AI5" s="102"/>
      <c r="AJ5" s="18"/>
      <c r="AK5" s="103" t="s">
        <v>5</v>
      </c>
      <c r="AL5" s="102"/>
      <c r="AM5" s="1"/>
    </row>
    <row r="6" spans="1:40" ht="12.75" customHeight="1">
      <c r="A6" s="25">
        <f>DATE(An,8,1)</f>
        <v>42217</v>
      </c>
      <c r="B6" s="87"/>
      <c r="C6" s="89">
        <f>WEEKNUM(A6,2)</f>
        <v>31</v>
      </c>
      <c r="D6" s="25">
        <f>A36+1</f>
        <v>42248</v>
      </c>
      <c r="E6" s="87">
        <v>4.5</v>
      </c>
      <c r="F6" s="89">
        <f>WEEKNUM(D6,2)</f>
        <v>36</v>
      </c>
      <c r="G6" s="25">
        <f>D35+1</f>
        <v>42278</v>
      </c>
      <c r="H6" s="87">
        <v>4.5</v>
      </c>
      <c r="I6" s="89">
        <f>WEEKNUM(G6,2)</f>
        <v>40</v>
      </c>
      <c r="J6" s="25">
        <f>G36+1</f>
        <v>42309</v>
      </c>
      <c r="K6" s="87"/>
      <c r="L6" s="89">
        <f>WEEKNUM(J6,2)</f>
        <v>44</v>
      </c>
      <c r="M6" s="25">
        <f>J35+1</f>
        <v>42339</v>
      </c>
      <c r="N6" s="87">
        <v>4.5</v>
      </c>
      <c r="O6" s="89">
        <f>WEEKNUM(M6,2)</f>
        <v>49</v>
      </c>
      <c r="P6" s="25">
        <f>M36+1</f>
        <v>42370</v>
      </c>
      <c r="Q6" s="87"/>
      <c r="R6" s="89">
        <f>WEEKNUM(P6,2)</f>
        <v>1</v>
      </c>
      <c r="S6" s="25">
        <f>P36+1</f>
        <v>42401</v>
      </c>
      <c r="T6" s="87">
        <v>4.5</v>
      </c>
      <c r="U6" s="89">
        <f>WEEKNUM(S6,2)</f>
        <v>6</v>
      </c>
      <c r="V6" s="25">
        <f>IF(S34&lt;&gt;"",S34,S33)+1</f>
        <v>42430</v>
      </c>
      <c r="W6" s="87">
        <v>4.5</v>
      </c>
      <c r="X6" s="89">
        <f>WEEKNUM(V6,2)</f>
        <v>10</v>
      </c>
      <c r="Y6" s="25">
        <f>V36+1</f>
        <v>42461</v>
      </c>
      <c r="Z6" s="87">
        <v>4.5</v>
      </c>
      <c r="AA6" s="89">
        <f>WEEKNUM(Y6,2)</f>
        <v>14</v>
      </c>
      <c r="AB6" s="25">
        <f>Y35+1</f>
        <v>42491</v>
      </c>
      <c r="AC6" s="87"/>
      <c r="AD6" s="89">
        <f>WEEKNUM(AB6,2)</f>
        <v>18</v>
      </c>
      <c r="AE6" s="25">
        <f>AB36+1</f>
        <v>42522</v>
      </c>
      <c r="AF6" s="87">
        <v>4.5</v>
      </c>
      <c r="AG6" s="89">
        <f>WEEKNUM(AE6,2)</f>
        <v>23</v>
      </c>
      <c r="AH6" s="25">
        <f>AE35+1</f>
        <v>42552</v>
      </c>
      <c r="AI6" s="87">
        <v>4.5</v>
      </c>
      <c r="AJ6" s="89">
        <f>WEEKNUM(AH6,2)</f>
        <v>27</v>
      </c>
      <c r="AK6" s="25">
        <f>AH36+1</f>
        <v>42583</v>
      </c>
      <c r="AL6" s="87">
        <v>4.5</v>
      </c>
      <c r="AM6" s="88">
        <f>WEEKNUM(AK6,2)</f>
        <v>32</v>
      </c>
    </row>
    <row r="7" spans="1:40" ht="12.75" customHeight="1">
      <c r="A7" s="26">
        <f>A6+1</f>
        <v>42218</v>
      </c>
      <c r="B7" s="27"/>
      <c r="C7" s="88">
        <f t="shared" ref="C7:C36" si="0">WEEKNUM(A7,2)</f>
        <v>31</v>
      </c>
      <c r="D7" s="26">
        <f>D6+1</f>
        <v>42249</v>
      </c>
      <c r="E7" s="27">
        <v>4.5</v>
      </c>
      <c r="F7" s="88">
        <f t="shared" ref="F7:F35" si="1">WEEKNUM(D7,2)</f>
        <v>36</v>
      </c>
      <c r="G7" s="26">
        <f>G6+1</f>
        <v>42279</v>
      </c>
      <c r="H7" s="27">
        <v>4.5</v>
      </c>
      <c r="I7" s="88">
        <f t="shared" ref="I7:I36" si="2">WEEKNUM(G7,2)</f>
        <v>40</v>
      </c>
      <c r="J7" s="26">
        <f>J6+1</f>
        <v>42310</v>
      </c>
      <c r="K7" s="27">
        <v>4.5</v>
      </c>
      <c r="L7" s="88">
        <f t="shared" ref="L7:L35" si="3">WEEKNUM(J7,2)</f>
        <v>45</v>
      </c>
      <c r="M7" s="26">
        <f>M6+1</f>
        <v>42340</v>
      </c>
      <c r="N7" s="27">
        <v>4.5</v>
      </c>
      <c r="O7" s="88">
        <f t="shared" ref="O7:O36" si="4">WEEKNUM(M7,2)</f>
        <v>49</v>
      </c>
      <c r="P7" s="26">
        <f>P6+1</f>
        <v>42371</v>
      </c>
      <c r="Q7" s="27"/>
      <c r="R7" s="88">
        <f t="shared" ref="R7:R36" si="5">WEEKNUM(P7,2)</f>
        <v>1</v>
      </c>
      <c r="S7" s="26">
        <f>S6+1</f>
        <v>42402</v>
      </c>
      <c r="T7" s="27">
        <v>4.5</v>
      </c>
      <c r="U7" s="88">
        <f t="shared" ref="U7:U33" si="6">WEEKNUM(S7,2)</f>
        <v>6</v>
      </c>
      <c r="V7" s="26">
        <f>V6+1</f>
        <v>42431</v>
      </c>
      <c r="W7" s="27">
        <v>4.5</v>
      </c>
      <c r="X7" s="88">
        <f t="shared" ref="X7:X36" si="7">WEEKNUM(V7,2)</f>
        <v>10</v>
      </c>
      <c r="Y7" s="26">
        <f>Y6+1</f>
        <v>42462</v>
      </c>
      <c r="Z7" s="27"/>
      <c r="AA7" s="88">
        <f t="shared" ref="AA7:AA35" si="8">WEEKNUM(Y7,2)</f>
        <v>14</v>
      </c>
      <c r="AB7" s="26">
        <f>AB6+1</f>
        <v>42492</v>
      </c>
      <c r="AC7" s="27">
        <v>4.5</v>
      </c>
      <c r="AD7" s="88">
        <f t="shared" ref="AD7:AD36" si="9">WEEKNUM(AB7,2)</f>
        <v>19</v>
      </c>
      <c r="AE7" s="26">
        <f>AE6+1</f>
        <v>42523</v>
      </c>
      <c r="AF7" s="27">
        <v>4.5</v>
      </c>
      <c r="AG7" s="88">
        <f t="shared" ref="AG7:AG35" si="10">WEEKNUM(AE7,2)</f>
        <v>23</v>
      </c>
      <c r="AH7" s="26">
        <f>AH6+1</f>
        <v>42553</v>
      </c>
      <c r="AI7" s="27"/>
      <c r="AJ7" s="88">
        <f t="shared" ref="AJ7:AJ36" si="11">WEEKNUM(AH7,2)</f>
        <v>27</v>
      </c>
      <c r="AK7" s="26">
        <f>AK6+1</f>
        <v>42584</v>
      </c>
      <c r="AL7" s="27">
        <v>4.5</v>
      </c>
      <c r="AM7" s="88">
        <f t="shared" ref="AM7:AM36" si="12">WEEKNUM(AK7,2)</f>
        <v>32</v>
      </c>
    </row>
    <row r="8" spans="1:40" ht="12.75" customHeight="1">
      <c r="A8" s="26">
        <f t="shared" ref="A8:A36" si="13">A7+1</f>
        <v>42219</v>
      </c>
      <c r="B8" s="66">
        <v>4.5</v>
      </c>
      <c r="C8" s="88">
        <f t="shared" si="0"/>
        <v>32</v>
      </c>
      <c r="D8" s="26">
        <f t="shared" ref="D8:D35" si="14">D7+1</f>
        <v>42250</v>
      </c>
      <c r="E8" s="27">
        <v>4.5</v>
      </c>
      <c r="F8" s="88">
        <f t="shared" si="1"/>
        <v>36</v>
      </c>
      <c r="G8" s="26">
        <f t="shared" ref="G8:G36" si="15">G7+1</f>
        <v>42280</v>
      </c>
      <c r="H8" s="27"/>
      <c r="I8" s="88">
        <f t="shared" si="2"/>
        <v>40</v>
      </c>
      <c r="J8" s="26">
        <f t="shared" ref="J8:J35" si="16">J7+1</f>
        <v>42311</v>
      </c>
      <c r="K8" s="27">
        <v>4.5</v>
      </c>
      <c r="L8" s="88">
        <f t="shared" si="3"/>
        <v>45</v>
      </c>
      <c r="M8" s="26">
        <f t="shared" ref="M8:M36" si="17">M7+1</f>
        <v>42341</v>
      </c>
      <c r="N8" s="27">
        <v>4.5</v>
      </c>
      <c r="O8" s="88">
        <f t="shared" si="4"/>
        <v>49</v>
      </c>
      <c r="P8" s="26">
        <f t="shared" ref="P8:P36" si="18">P7+1</f>
        <v>42372</v>
      </c>
      <c r="Q8" s="27"/>
      <c r="R8" s="88">
        <f t="shared" si="5"/>
        <v>1</v>
      </c>
      <c r="S8" s="26">
        <f t="shared" ref="S8:S33" si="19">S7+1</f>
        <v>42403</v>
      </c>
      <c r="T8" s="27">
        <v>4.5</v>
      </c>
      <c r="U8" s="88">
        <f t="shared" si="6"/>
        <v>6</v>
      </c>
      <c r="V8" s="26">
        <f t="shared" ref="V8:V36" si="20">V7+1</f>
        <v>42432</v>
      </c>
      <c r="W8" s="27">
        <v>4.5</v>
      </c>
      <c r="X8" s="88">
        <f t="shared" si="7"/>
        <v>10</v>
      </c>
      <c r="Y8" s="26">
        <f t="shared" ref="Y8:Y35" si="21">Y7+1</f>
        <v>42463</v>
      </c>
      <c r="Z8" s="27"/>
      <c r="AA8" s="88">
        <f t="shared" si="8"/>
        <v>14</v>
      </c>
      <c r="AB8" s="26">
        <f t="shared" ref="AB8:AB36" si="22">AB7+1</f>
        <v>42493</v>
      </c>
      <c r="AC8" s="27">
        <v>4.5</v>
      </c>
      <c r="AD8" s="88">
        <f t="shared" si="9"/>
        <v>19</v>
      </c>
      <c r="AE8" s="26">
        <f t="shared" ref="AE8:AE35" si="23">AE7+1</f>
        <v>42524</v>
      </c>
      <c r="AF8" s="27">
        <v>4.5</v>
      </c>
      <c r="AG8" s="88">
        <f t="shared" si="10"/>
        <v>23</v>
      </c>
      <c r="AH8" s="26">
        <f t="shared" ref="AH8:AH36" si="24">AH7+1</f>
        <v>42554</v>
      </c>
      <c r="AI8" s="27"/>
      <c r="AJ8" s="88">
        <f t="shared" si="11"/>
        <v>27</v>
      </c>
      <c r="AK8" s="26">
        <f t="shared" ref="AK8:AK36" si="25">AK7+1</f>
        <v>42585</v>
      </c>
      <c r="AL8" s="27">
        <v>4.5</v>
      </c>
      <c r="AM8" s="88">
        <f t="shared" si="12"/>
        <v>32</v>
      </c>
    </row>
    <row r="9" spans="1:40" ht="12.75" customHeight="1">
      <c r="A9" s="26">
        <f t="shared" si="13"/>
        <v>42220</v>
      </c>
      <c r="B9" s="66">
        <v>4.5</v>
      </c>
      <c r="C9" s="88">
        <f t="shared" si="0"/>
        <v>32</v>
      </c>
      <c r="D9" s="26">
        <f t="shared" si="14"/>
        <v>42251</v>
      </c>
      <c r="E9" s="27">
        <v>4.5</v>
      </c>
      <c r="F9" s="88">
        <f t="shared" si="1"/>
        <v>36</v>
      </c>
      <c r="G9" s="26">
        <f t="shared" si="15"/>
        <v>42281</v>
      </c>
      <c r="H9" s="27"/>
      <c r="I9" s="88">
        <f t="shared" si="2"/>
        <v>40</v>
      </c>
      <c r="J9" s="26">
        <f t="shared" si="16"/>
        <v>42312</v>
      </c>
      <c r="K9" s="27">
        <v>4.5</v>
      </c>
      <c r="L9" s="88">
        <f t="shared" si="3"/>
        <v>45</v>
      </c>
      <c r="M9" s="26">
        <f t="shared" si="17"/>
        <v>42342</v>
      </c>
      <c r="N9" s="27">
        <v>4.5</v>
      </c>
      <c r="O9" s="88">
        <f t="shared" si="4"/>
        <v>49</v>
      </c>
      <c r="P9" s="26">
        <f t="shared" si="18"/>
        <v>42373</v>
      </c>
      <c r="Q9" s="27">
        <v>4.5</v>
      </c>
      <c r="R9" s="88">
        <f t="shared" si="5"/>
        <v>2</v>
      </c>
      <c r="S9" s="26">
        <f t="shared" si="19"/>
        <v>42404</v>
      </c>
      <c r="T9" s="27">
        <v>4.5</v>
      </c>
      <c r="U9" s="88">
        <f t="shared" si="6"/>
        <v>6</v>
      </c>
      <c r="V9" s="26">
        <f t="shared" si="20"/>
        <v>42433</v>
      </c>
      <c r="W9" s="27">
        <v>4.5</v>
      </c>
      <c r="X9" s="88">
        <f t="shared" si="7"/>
        <v>10</v>
      </c>
      <c r="Y9" s="26">
        <f t="shared" si="21"/>
        <v>42464</v>
      </c>
      <c r="Z9" s="27">
        <v>4.5</v>
      </c>
      <c r="AA9" s="88">
        <f t="shared" si="8"/>
        <v>15</v>
      </c>
      <c r="AB9" s="26">
        <f t="shared" si="22"/>
        <v>42494</v>
      </c>
      <c r="AC9" s="27">
        <v>4.5</v>
      </c>
      <c r="AD9" s="88">
        <f t="shared" si="9"/>
        <v>19</v>
      </c>
      <c r="AE9" s="26">
        <f t="shared" si="23"/>
        <v>42525</v>
      </c>
      <c r="AF9" s="27"/>
      <c r="AG9" s="88">
        <f t="shared" si="10"/>
        <v>23</v>
      </c>
      <c r="AH9" s="26">
        <f t="shared" si="24"/>
        <v>42555</v>
      </c>
      <c r="AI9" s="27">
        <v>4.5</v>
      </c>
      <c r="AJ9" s="88">
        <f t="shared" si="11"/>
        <v>28</v>
      </c>
      <c r="AK9" s="26">
        <f t="shared" si="25"/>
        <v>42586</v>
      </c>
      <c r="AL9" s="27">
        <v>4.5</v>
      </c>
      <c r="AM9" s="88">
        <f t="shared" si="12"/>
        <v>32</v>
      </c>
    </row>
    <row r="10" spans="1:40" ht="12.75" customHeight="1">
      <c r="A10" s="26">
        <f t="shared" si="13"/>
        <v>42221</v>
      </c>
      <c r="B10" s="66">
        <v>4.5</v>
      </c>
      <c r="C10" s="88">
        <f t="shared" si="0"/>
        <v>32</v>
      </c>
      <c r="D10" s="26">
        <f t="shared" si="14"/>
        <v>42252</v>
      </c>
      <c r="E10" s="27"/>
      <c r="F10" s="88">
        <f t="shared" si="1"/>
        <v>36</v>
      </c>
      <c r="G10" s="26">
        <f t="shared" si="15"/>
        <v>42282</v>
      </c>
      <c r="H10" s="27">
        <v>4.5</v>
      </c>
      <c r="I10" s="88">
        <f t="shared" si="2"/>
        <v>41</v>
      </c>
      <c r="J10" s="26">
        <f t="shared" si="16"/>
        <v>42313</v>
      </c>
      <c r="K10" s="27">
        <v>4.5</v>
      </c>
      <c r="L10" s="88">
        <f t="shared" si="3"/>
        <v>45</v>
      </c>
      <c r="M10" s="26">
        <f t="shared" si="17"/>
        <v>42343</v>
      </c>
      <c r="N10" s="27"/>
      <c r="O10" s="88">
        <f t="shared" si="4"/>
        <v>49</v>
      </c>
      <c r="P10" s="26">
        <f t="shared" si="18"/>
        <v>42374</v>
      </c>
      <c r="Q10" s="27">
        <v>4.5</v>
      </c>
      <c r="R10" s="88">
        <f t="shared" si="5"/>
        <v>2</v>
      </c>
      <c r="S10" s="26">
        <f t="shared" si="19"/>
        <v>42405</v>
      </c>
      <c r="T10" s="27">
        <v>4.5</v>
      </c>
      <c r="U10" s="88">
        <f t="shared" si="6"/>
        <v>6</v>
      </c>
      <c r="V10" s="26">
        <f t="shared" si="20"/>
        <v>42434</v>
      </c>
      <c r="W10" s="27"/>
      <c r="X10" s="88">
        <f t="shared" si="7"/>
        <v>10</v>
      </c>
      <c r="Y10" s="26">
        <f t="shared" si="21"/>
        <v>42465</v>
      </c>
      <c r="Z10" s="27">
        <v>4.5</v>
      </c>
      <c r="AA10" s="88">
        <f t="shared" si="8"/>
        <v>15</v>
      </c>
      <c r="AB10" s="26">
        <f t="shared" si="22"/>
        <v>42495</v>
      </c>
      <c r="AC10" s="27"/>
      <c r="AD10" s="88">
        <f t="shared" si="9"/>
        <v>19</v>
      </c>
      <c r="AE10" s="26">
        <f t="shared" si="23"/>
        <v>42526</v>
      </c>
      <c r="AF10" s="27"/>
      <c r="AG10" s="88">
        <f t="shared" si="10"/>
        <v>23</v>
      </c>
      <c r="AH10" s="26">
        <f t="shared" si="24"/>
        <v>42556</v>
      </c>
      <c r="AI10" s="27">
        <v>4.5</v>
      </c>
      <c r="AJ10" s="88">
        <f t="shared" si="11"/>
        <v>28</v>
      </c>
      <c r="AK10" s="26">
        <f t="shared" si="25"/>
        <v>42587</v>
      </c>
      <c r="AL10" s="27">
        <v>4.5</v>
      </c>
      <c r="AM10" s="88">
        <f t="shared" si="12"/>
        <v>32</v>
      </c>
    </row>
    <row r="11" spans="1:40" ht="12.75" customHeight="1">
      <c r="A11" s="26">
        <f t="shared" si="13"/>
        <v>42222</v>
      </c>
      <c r="B11" s="27">
        <v>4.5</v>
      </c>
      <c r="C11" s="88">
        <f t="shared" si="0"/>
        <v>32</v>
      </c>
      <c r="D11" s="26">
        <f t="shared" si="14"/>
        <v>42253</v>
      </c>
      <c r="E11" s="27"/>
      <c r="F11" s="88">
        <f t="shared" si="1"/>
        <v>36</v>
      </c>
      <c r="G11" s="26">
        <f t="shared" si="15"/>
        <v>42283</v>
      </c>
      <c r="H11" s="27">
        <v>4.5</v>
      </c>
      <c r="I11" s="88">
        <f t="shared" si="2"/>
        <v>41</v>
      </c>
      <c r="J11" s="26">
        <f t="shared" si="16"/>
        <v>42314</v>
      </c>
      <c r="K11" s="27">
        <v>4.5</v>
      </c>
      <c r="L11" s="88">
        <f t="shared" si="3"/>
        <v>45</v>
      </c>
      <c r="M11" s="26">
        <f t="shared" si="17"/>
        <v>42344</v>
      </c>
      <c r="N11" s="27"/>
      <c r="O11" s="88">
        <f t="shared" si="4"/>
        <v>49</v>
      </c>
      <c r="P11" s="26">
        <f t="shared" si="18"/>
        <v>42375</v>
      </c>
      <c r="Q11" s="27">
        <v>4.5</v>
      </c>
      <c r="R11" s="88">
        <f t="shared" si="5"/>
        <v>2</v>
      </c>
      <c r="S11" s="26">
        <f t="shared" si="19"/>
        <v>42406</v>
      </c>
      <c r="T11" s="27"/>
      <c r="U11" s="88">
        <f t="shared" si="6"/>
        <v>6</v>
      </c>
      <c r="V11" s="26">
        <f t="shared" si="20"/>
        <v>42435</v>
      </c>
      <c r="W11" s="27"/>
      <c r="X11" s="88">
        <f t="shared" si="7"/>
        <v>10</v>
      </c>
      <c r="Y11" s="26">
        <f t="shared" si="21"/>
        <v>42466</v>
      </c>
      <c r="Z11" s="27">
        <v>4.5</v>
      </c>
      <c r="AA11" s="88">
        <f t="shared" si="8"/>
        <v>15</v>
      </c>
      <c r="AB11" s="26">
        <f t="shared" si="22"/>
        <v>42496</v>
      </c>
      <c r="AC11" s="27">
        <v>4.5</v>
      </c>
      <c r="AD11" s="88">
        <f t="shared" si="9"/>
        <v>19</v>
      </c>
      <c r="AE11" s="26">
        <f t="shared" si="23"/>
        <v>42527</v>
      </c>
      <c r="AF11" s="27">
        <v>4.5</v>
      </c>
      <c r="AG11" s="88">
        <f t="shared" si="10"/>
        <v>24</v>
      </c>
      <c r="AH11" s="26">
        <f t="shared" si="24"/>
        <v>42557</v>
      </c>
      <c r="AI11" s="27">
        <v>4.5</v>
      </c>
      <c r="AJ11" s="88">
        <f t="shared" si="11"/>
        <v>28</v>
      </c>
      <c r="AK11" s="26">
        <f t="shared" si="25"/>
        <v>42588</v>
      </c>
      <c r="AL11" s="27"/>
      <c r="AM11" s="88">
        <f t="shared" si="12"/>
        <v>32</v>
      </c>
    </row>
    <row r="12" spans="1:40" ht="12.75" customHeight="1">
      <c r="A12" s="26">
        <f t="shared" si="13"/>
        <v>42223</v>
      </c>
      <c r="B12" s="27">
        <v>4.5</v>
      </c>
      <c r="C12" s="88">
        <f t="shared" si="0"/>
        <v>32</v>
      </c>
      <c r="D12" s="26">
        <f t="shared" si="14"/>
        <v>42254</v>
      </c>
      <c r="E12" s="27">
        <v>4.5</v>
      </c>
      <c r="F12" s="88">
        <f t="shared" si="1"/>
        <v>37</v>
      </c>
      <c r="G12" s="26">
        <f t="shared" si="15"/>
        <v>42284</v>
      </c>
      <c r="H12" s="27">
        <v>4.5</v>
      </c>
      <c r="I12" s="88">
        <f t="shared" si="2"/>
        <v>41</v>
      </c>
      <c r="J12" s="26">
        <f t="shared" si="16"/>
        <v>42315</v>
      </c>
      <c r="K12" s="27"/>
      <c r="L12" s="88">
        <f t="shared" si="3"/>
        <v>45</v>
      </c>
      <c r="M12" s="26">
        <f t="shared" si="17"/>
        <v>42345</v>
      </c>
      <c r="N12" s="27">
        <v>4.5</v>
      </c>
      <c r="O12" s="88">
        <f t="shared" si="4"/>
        <v>50</v>
      </c>
      <c r="P12" s="26">
        <f t="shared" si="18"/>
        <v>42376</v>
      </c>
      <c r="Q12" s="27">
        <v>4.5</v>
      </c>
      <c r="R12" s="88">
        <f t="shared" si="5"/>
        <v>2</v>
      </c>
      <c r="S12" s="26">
        <f t="shared" si="19"/>
        <v>42407</v>
      </c>
      <c r="T12" s="27"/>
      <c r="U12" s="88">
        <f t="shared" si="6"/>
        <v>6</v>
      </c>
      <c r="V12" s="26">
        <f t="shared" si="20"/>
        <v>42436</v>
      </c>
      <c r="W12" s="27">
        <v>4.5</v>
      </c>
      <c r="X12" s="88">
        <f t="shared" si="7"/>
        <v>11</v>
      </c>
      <c r="Y12" s="26">
        <f t="shared" si="21"/>
        <v>42467</v>
      </c>
      <c r="Z12" s="27">
        <v>4.5</v>
      </c>
      <c r="AA12" s="88">
        <f t="shared" si="8"/>
        <v>15</v>
      </c>
      <c r="AB12" s="26">
        <f t="shared" si="22"/>
        <v>42497</v>
      </c>
      <c r="AC12" s="27"/>
      <c r="AD12" s="88">
        <f t="shared" si="9"/>
        <v>19</v>
      </c>
      <c r="AE12" s="26">
        <f t="shared" si="23"/>
        <v>42528</v>
      </c>
      <c r="AF12" s="27">
        <v>4.5</v>
      </c>
      <c r="AG12" s="88">
        <f t="shared" si="10"/>
        <v>24</v>
      </c>
      <c r="AH12" s="26">
        <f t="shared" si="24"/>
        <v>42558</v>
      </c>
      <c r="AI12" s="27">
        <v>4.5</v>
      </c>
      <c r="AJ12" s="88">
        <f t="shared" si="11"/>
        <v>28</v>
      </c>
      <c r="AK12" s="26">
        <f t="shared" si="25"/>
        <v>42589</v>
      </c>
      <c r="AL12" s="27"/>
      <c r="AM12" s="88">
        <f t="shared" si="12"/>
        <v>32</v>
      </c>
    </row>
    <row r="13" spans="1:40" ht="12.75" customHeight="1">
      <c r="A13" s="26">
        <f t="shared" si="13"/>
        <v>42224</v>
      </c>
      <c r="B13" s="27"/>
      <c r="C13" s="88">
        <f t="shared" si="0"/>
        <v>32</v>
      </c>
      <c r="D13" s="26">
        <f t="shared" si="14"/>
        <v>42255</v>
      </c>
      <c r="E13" s="27">
        <v>4.5</v>
      </c>
      <c r="F13" s="88">
        <f t="shared" si="1"/>
        <v>37</v>
      </c>
      <c r="G13" s="26">
        <f t="shared" si="15"/>
        <v>42285</v>
      </c>
      <c r="H13" s="27">
        <v>4.5</v>
      </c>
      <c r="I13" s="88">
        <f t="shared" si="2"/>
        <v>41</v>
      </c>
      <c r="J13" s="26">
        <f t="shared" si="16"/>
        <v>42316</v>
      </c>
      <c r="K13" s="27"/>
      <c r="L13" s="88">
        <f t="shared" si="3"/>
        <v>45</v>
      </c>
      <c r="M13" s="26">
        <f t="shared" si="17"/>
        <v>42346</v>
      </c>
      <c r="N13" s="27">
        <v>4.5</v>
      </c>
      <c r="O13" s="88">
        <f t="shared" si="4"/>
        <v>50</v>
      </c>
      <c r="P13" s="26">
        <f t="shared" si="18"/>
        <v>42377</v>
      </c>
      <c r="Q13" s="27">
        <v>4.5</v>
      </c>
      <c r="R13" s="88">
        <f t="shared" si="5"/>
        <v>2</v>
      </c>
      <c r="S13" s="26">
        <f t="shared" si="19"/>
        <v>42408</v>
      </c>
      <c r="T13" s="27">
        <v>4.5</v>
      </c>
      <c r="U13" s="88">
        <f t="shared" si="6"/>
        <v>7</v>
      </c>
      <c r="V13" s="26">
        <f t="shared" si="20"/>
        <v>42437</v>
      </c>
      <c r="W13" s="27">
        <v>4.5</v>
      </c>
      <c r="X13" s="88">
        <f t="shared" si="7"/>
        <v>11</v>
      </c>
      <c r="Y13" s="26">
        <f t="shared" si="21"/>
        <v>42468</v>
      </c>
      <c r="Z13" s="27">
        <v>4.5</v>
      </c>
      <c r="AA13" s="88">
        <f t="shared" si="8"/>
        <v>15</v>
      </c>
      <c r="AB13" s="26">
        <f t="shared" si="22"/>
        <v>42498</v>
      </c>
      <c r="AC13" s="27"/>
      <c r="AD13" s="88">
        <f t="shared" si="9"/>
        <v>19</v>
      </c>
      <c r="AE13" s="26">
        <f t="shared" si="23"/>
        <v>42529</v>
      </c>
      <c r="AF13" s="27">
        <v>4.5</v>
      </c>
      <c r="AG13" s="88">
        <f t="shared" si="10"/>
        <v>24</v>
      </c>
      <c r="AH13" s="26">
        <f t="shared" si="24"/>
        <v>42559</v>
      </c>
      <c r="AI13" s="27">
        <v>4.5</v>
      </c>
      <c r="AJ13" s="88">
        <f t="shared" si="11"/>
        <v>28</v>
      </c>
      <c r="AK13" s="26">
        <f t="shared" si="25"/>
        <v>42590</v>
      </c>
      <c r="AL13" s="27">
        <v>4.5</v>
      </c>
      <c r="AM13" s="88">
        <f t="shared" si="12"/>
        <v>33</v>
      </c>
    </row>
    <row r="14" spans="1:40" ht="12.75" customHeight="1">
      <c r="A14" s="26">
        <f t="shared" si="13"/>
        <v>42225</v>
      </c>
      <c r="B14" s="27"/>
      <c r="C14" s="88">
        <f t="shared" si="0"/>
        <v>32</v>
      </c>
      <c r="D14" s="26">
        <f t="shared" si="14"/>
        <v>42256</v>
      </c>
      <c r="E14" s="27">
        <v>4.5</v>
      </c>
      <c r="F14" s="88">
        <f t="shared" si="1"/>
        <v>37</v>
      </c>
      <c r="G14" s="26">
        <f t="shared" si="15"/>
        <v>42286</v>
      </c>
      <c r="H14" s="27">
        <v>4.5</v>
      </c>
      <c r="I14" s="88">
        <f t="shared" si="2"/>
        <v>41</v>
      </c>
      <c r="J14" s="26">
        <f t="shared" si="16"/>
        <v>42317</v>
      </c>
      <c r="K14" s="27">
        <v>4.5</v>
      </c>
      <c r="L14" s="88">
        <f t="shared" si="3"/>
        <v>46</v>
      </c>
      <c r="M14" s="26">
        <f t="shared" si="17"/>
        <v>42347</v>
      </c>
      <c r="N14" s="27">
        <v>4.5</v>
      </c>
      <c r="O14" s="88">
        <f t="shared" si="4"/>
        <v>50</v>
      </c>
      <c r="P14" s="26">
        <f t="shared" si="18"/>
        <v>42378</v>
      </c>
      <c r="Q14" s="27"/>
      <c r="R14" s="88">
        <f t="shared" si="5"/>
        <v>2</v>
      </c>
      <c r="S14" s="26">
        <f t="shared" si="19"/>
        <v>42409</v>
      </c>
      <c r="T14" s="27">
        <v>4.5</v>
      </c>
      <c r="U14" s="88">
        <f t="shared" si="6"/>
        <v>7</v>
      </c>
      <c r="V14" s="26">
        <f t="shared" si="20"/>
        <v>42438</v>
      </c>
      <c r="W14" s="27">
        <v>4.5</v>
      </c>
      <c r="X14" s="88">
        <f t="shared" si="7"/>
        <v>11</v>
      </c>
      <c r="Y14" s="26">
        <f t="shared" si="21"/>
        <v>42469</v>
      </c>
      <c r="Z14" s="27"/>
      <c r="AA14" s="88">
        <f t="shared" si="8"/>
        <v>15</v>
      </c>
      <c r="AB14" s="26">
        <f t="shared" si="22"/>
        <v>42499</v>
      </c>
      <c r="AC14" s="27">
        <v>4.5</v>
      </c>
      <c r="AD14" s="88">
        <f t="shared" si="9"/>
        <v>20</v>
      </c>
      <c r="AE14" s="26">
        <f t="shared" si="23"/>
        <v>42530</v>
      </c>
      <c r="AF14" s="27">
        <v>4.5</v>
      </c>
      <c r="AG14" s="88">
        <f t="shared" si="10"/>
        <v>24</v>
      </c>
      <c r="AH14" s="26">
        <f t="shared" si="24"/>
        <v>42560</v>
      </c>
      <c r="AI14" s="27"/>
      <c r="AJ14" s="88">
        <f t="shared" si="11"/>
        <v>28</v>
      </c>
      <c r="AK14" s="26">
        <f t="shared" si="25"/>
        <v>42591</v>
      </c>
      <c r="AL14" s="27">
        <v>4.5</v>
      </c>
      <c r="AM14" s="88">
        <f t="shared" si="12"/>
        <v>33</v>
      </c>
    </row>
    <row r="15" spans="1:40" ht="12.75" customHeight="1">
      <c r="A15" s="26">
        <f t="shared" si="13"/>
        <v>42226</v>
      </c>
      <c r="B15" s="27">
        <v>4.5</v>
      </c>
      <c r="C15" s="88">
        <f t="shared" si="0"/>
        <v>33</v>
      </c>
      <c r="D15" s="26">
        <f t="shared" si="14"/>
        <v>42257</v>
      </c>
      <c r="E15" s="27">
        <v>4.5</v>
      </c>
      <c r="F15" s="88">
        <f t="shared" si="1"/>
        <v>37</v>
      </c>
      <c r="G15" s="26">
        <f t="shared" si="15"/>
        <v>42287</v>
      </c>
      <c r="H15" s="27"/>
      <c r="I15" s="88">
        <f t="shared" si="2"/>
        <v>41</v>
      </c>
      <c r="J15" s="26">
        <f t="shared" si="16"/>
        <v>42318</v>
      </c>
      <c r="K15" s="27">
        <v>4.5</v>
      </c>
      <c r="L15" s="88">
        <f t="shared" si="3"/>
        <v>46</v>
      </c>
      <c r="M15" s="26">
        <f t="shared" si="17"/>
        <v>42348</v>
      </c>
      <c r="N15" s="27">
        <v>4.5</v>
      </c>
      <c r="O15" s="88">
        <f t="shared" si="4"/>
        <v>50</v>
      </c>
      <c r="P15" s="26">
        <f t="shared" si="18"/>
        <v>42379</v>
      </c>
      <c r="Q15" s="27"/>
      <c r="R15" s="88">
        <f t="shared" si="5"/>
        <v>2</v>
      </c>
      <c r="S15" s="26">
        <f t="shared" si="19"/>
        <v>42410</v>
      </c>
      <c r="T15" s="27">
        <v>4.5</v>
      </c>
      <c r="U15" s="88">
        <f t="shared" si="6"/>
        <v>7</v>
      </c>
      <c r="V15" s="26">
        <f t="shared" si="20"/>
        <v>42439</v>
      </c>
      <c r="W15" s="27">
        <v>4.5</v>
      </c>
      <c r="X15" s="88">
        <f t="shared" si="7"/>
        <v>11</v>
      </c>
      <c r="Y15" s="26">
        <f t="shared" si="21"/>
        <v>42470</v>
      </c>
      <c r="Z15" s="27"/>
      <c r="AA15" s="88">
        <f t="shared" si="8"/>
        <v>15</v>
      </c>
      <c r="AB15" s="26">
        <f t="shared" si="22"/>
        <v>42500</v>
      </c>
      <c r="AC15" s="27">
        <v>4.5</v>
      </c>
      <c r="AD15" s="88">
        <f t="shared" si="9"/>
        <v>20</v>
      </c>
      <c r="AE15" s="26">
        <f t="shared" si="23"/>
        <v>42531</v>
      </c>
      <c r="AF15" s="27">
        <v>4.5</v>
      </c>
      <c r="AG15" s="88">
        <f t="shared" si="10"/>
        <v>24</v>
      </c>
      <c r="AH15" s="26">
        <f t="shared" si="24"/>
        <v>42561</v>
      </c>
      <c r="AI15" s="27"/>
      <c r="AJ15" s="88">
        <f t="shared" si="11"/>
        <v>28</v>
      </c>
      <c r="AK15" s="26">
        <f t="shared" si="25"/>
        <v>42592</v>
      </c>
      <c r="AL15" s="27">
        <v>4.5</v>
      </c>
      <c r="AM15" s="88">
        <f t="shared" si="12"/>
        <v>33</v>
      </c>
    </row>
    <row r="16" spans="1:40" ht="12.75" customHeight="1">
      <c r="A16" s="26">
        <f t="shared" si="13"/>
        <v>42227</v>
      </c>
      <c r="B16" s="27">
        <v>4.5</v>
      </c>
      <c r="C16" s="88">
        <f t="shared" si="0"/>
        <v>33</v>
      </c>
      <c r="D16" s="26">
        <f t="shared" si="14"/>
        <v>42258</v>
      </c>
      <c r="E16" s="27">
        <v>4.5</v>
      </c>
      <c r="F16" s="88">
        <f t="shared" si="1"/>
        <v>37</v>
      </c>
      <c r="G16" s="26">
        <f t="shared" si="15"/>
        <v>42288</v>
      </c>
      <c r="H16" s="27"/>
      <c r="I16" s="88">
        <f t="shared" si="2"/>
        <v>41</v>
      </c>
      <c r="J16" s="26">
        <f t="shared" si="16"/>
        <v>42319</v>
      </c>
      <c r="K16" s="27"/>
      <c r="L16" s="88">
        <f t="shared" si="3"/>
        <v>46</v>
      </c>
      <c r="M16" s="26">
        <f t="shared" si="17"/>
        <v>42349</v>
      </c>
      <c r="N16" s="27">
        <v>4.5</v>
      </c>
      <c r="O16" s="88">
        <f t="shared" si="4"/>
        <v>50</v>
      </c>
      <c r="P16" s="26">
        <f t="shared" si="18"/>
        <v>42380</v>
      </c>
      <c r="Q16" s="27">
        <v>4.5</v>
      </c>
      <c r="R16" s="88">
        <f t="shared" si="5"/>
        <v>3</v>
      </c>
      <c r="S16" s="26">
        <f t="shared" si="19"/>
        <v>42411</v>
      </c>
      <c r="T16" s="27">
        <v>4.5</v>
      </c>
      <c r="U16" s="88">
        <f t="shared" si="6"/>
        <v>7</v>
      </c>
      <c r="V16" s="26">
        <f t="shared" si="20"/>
        <v>42440</v>
      </c>
      <c r="W16" s="27">
        <v>4.5</v>
      </c>
      <c r="X16" s="88">
        <f t="shared" si="7"/>
        <v>11</v>
      </c>
      <c r="Y16" s="26">
        <f t="shared" si="21"/>
        <v>42471</v>
      </c>
      <c r="Z16" s="27">
        <v>4.5</v>
      </c>
      <c r="AA16" s="88">
        <f t="shared" si="8"/>
        <v>16</v>
      </c>
      <c r="AB16" s="26">
        <f t="shared" si="22"/>
        <v>42501</v>
      </c>
      <c r="AC16" s="27">
        <v>4.5</v>
      </c>
      <c r="AD16" s="88">
        <f t="shared" si="9"/>
        <v>20</v>
      </c>
      <c r="AE16" s="26">
        <f t="shared" si="23"/>
        <v>42532</v>
      </c>
      <c r="AF16" s="27"/>
      <c r="AG16" s="88">
        <f t="shared" si="10"/>
        <v>24</v>
      </c>
      <c r="AH16" s="26">
        <f t="shared" si="24"/>
        <v>42562</v>
      </c>
      <c r="AI16" s="27">
        <v>4.5</v>
      </c>
      <c r="AJ16" s="88">
        <f t="shared" si="11"/>
        <v>29</v>
      </c>
      <c r="AK16" s="26">
        <f t="shared" si="25"/>
        <v>42593</v>
      </c>
      <c r="AL16" s="27">
        <v>4.5</v>
      </c>
      <c r="AM16" s="88">
        <f t="shared" si="12"/>
        <v>33</v>
      </c>
    </row>
    <row r="17" spans="1:41" ht="12.75" customHeight="1">
      <c r="A17" s="26">
        <f t="shared" si="13"/>
        <v>42228</v>
      </c>
      <c r="B17" s="27">
        <v>4.5</v>
      </c>
      <c r="C17" s="88">
        <f t="shared" si="0"/>
        <v>33</v>
      </c>
      <c r="D17" s="26">
        <f t="shared" si="14"/>
        <v>42259</v>
      </c>
      <c r="E17" s="27"/>
      <c r="F17" s="88">
        <f t="shared" si="1"/>
        <v>37</v>
      </c>
      <c r="G17" s="26">
        <f t="shared" si="15"/>
        <v>42289</v>
      </c>
      <c r="H17" s="27">
        <v>4.5</v>
      </c>
      <c r="I17" s="88">
        <f t="shared" si="2"/>
        <v>42</v>
      </c>
      <c r="J17" s="26">
        <f t="shared" si="16"/>
        <v>42320</v>
      </c>
      <c r="K17" s="27">
        <v>4.5</v>
      </c>
      <c r="L17" s="88">
        <f t="shared" si="3"/>
        <v>46</v>
      </c>
      <c r="M17" s="26">
        <f t="shared" si="17"/>
        <v>42350</v>
      </c>
      <c r="N17" s="27"/>
      <c r="O17" s="88">
        <f t="shared" si="4"/>
        <v>50</v>
      </c>
      <c r="P17" s="26">
        <f t="shared" si="18"/>
        <v>42381</v>
      </c>
      <c r="Q17" s="27">
        <v>4.5</v>
      </c>
      <c r="R17" s="88">
        <f t="shared" si="5"/>
        <v>3</v>
      </c>
      <c r="S17" s="26">
        <f t="shared" si="19"/>
        <v>42412</v>
      </c>
      <c r="T17" s="27">
        <v>4.5</v>
      </c>
      <c r="U17" s="88">
        <f t="shared" si="6"/>
        <v>7</v>
      </c>
      <c r="V17" s="26">
        <f t="shared" si="20"/>
        <v>42441</v>
      </c>
      <c r="W17" s="27"/>
      <c r="X17" s="88">
        <f t="shared" si="7"/>
        <v>11</v>
      </c>
      <c r="Y17" s="26">
        <f t="shared" si="21"/>
        <v>42472</v>
      </c>
      <c r="Z17" s="27">
        <v>4.5</v>
      </c>
      <c r="AA17" s="88">
        <f t="shared" si="8"/>
        <v>16</v>
      </c>
      <c r="AB17" s="26">
        <f t="shared" si="22"/>
        <v>42502</v>
      </c>
      <c r="AC17" s="27">
        <v>4.5</v>
      </c>
      <c r="AD17" s="88">
        <f t="shared" si="9"/>
        <v>20</v>
      </c>
      <c r="AE17" s="26">
        <f t="shared" si="23"/>
        <v>42533</v>
      </c>
      <c r="AF17" s="27"/>
      <c r="AG17" s="88">
        <f t="shared" si="10"/>
        <v>24</v>
      </c>
      <c r="AH17" s="26">
        <f t="shared" si="24"/>
        <v>42563</v>
      </c>
      <c r="AI17" s="27">
        <v>4.5</v>
      </c>
      <c r="AJ17" s="88">
        <f t="shared" si="11"/>
        <v>29</v>
      </c>
      <c r="AK17" s="26">
        <f t="shared" si="25"/>
        <v>42594</v>
      </c>
      <c r="AL17" s="27">
        <v>4.5</v>
      </c>
      <c r="AM17" s="88">
        <f t="shared" si="12"/>
        <v>33</v>
      </c>
    </row>
    <row r="18" spans="1:41" ht="12.75" customHeight="1">
      <c r="A18" s="26">
        <f t="shared" si="13"/>
        <v>42229</v>
      </c>
      <c r="B18" s="27">
        <v>4.5</v>
      </c>
      <c r="C18" s="88">
        <f t="shared" si="0"/>
        <v>33</v>
      </c>
      <c r="D18" s="26">
        <f t="shared" si="14"/>
        <v>42260</v>
      </c>
      <c r="E18" s="27"/>
      <c r="F18" s="88">
        <f t="shared" si="1"/>
        <v>37</v>
      </c>
      <c r="G18" s="26">
        <f t="shared" si="15"/>
        <v>42290</v>
      </c>
      <c r="H18" s="27">
        <v>4.5</v>
      </c>
      <c r="I18" s="88">
        <f t="shared" si="2"/>
        <v>42</v>
      </c>
      <c r="J18" s="26">
        <f t="shared" si="16"/>
        <v>42321</v>
      </c>
      <c r="K18" s="27">
        <v>4.5</v>
      </c>
      <c r="L18" s="88">
        <f t="shared" si="3"/>
        <v>46</v>
      </c>
      <c r="M18" s="26">
        <f t="shared" si="17"/>
        <v>42351</v>
      </c>
      <c r="N18" s="27"/>
      <c r="O18" s="88">
        <f t="shared" si="4"/>
        <v>50</v>
      </c>
      <c r="P18" s="26">
        <f t="shared" si="18"/>
        <v>42382</v>
      </c>
      <c r="Q18" s="27">
        <v>4.5</v>
      </c>
      <c r="R18" s="88">
        <f t="shared" si="5"/>
        <v>3</v>
      </c>
      <c r="S18" s="26">
        <f t="shared" si="19"/>
        <v>42413</v>
      </c>
      <c r="T18" s="27"/>
      <c r="U18" s="88">
        <f t="shared" si="6"/>
        <v>7</v>
      </c>
      <c r="V18" s="26">
        <f t="shared" si="20"/>
        <v>42442</v>
      </c>
      <c r="W18" s="27"/>
      <c r="X18" s="88">
        <f t="shared" si="7"/>
        <v>11</v>
      </c>
      <c r="Y18" s="26">
        <f t="shared" si="21"/>
        <v>42473</v>
      </c>
      <c r="Z18" s="27">
        <v>4.5</v>
      </c>
      <c r="AA18" s="88">
        <f t="shared" si="8"/>
        <v>16</v>
      </c>
      <c r="AB18" s="26">
        <f t="shared" si="22"/>
        <v>42503</v>
      </c>
      <c r="AC18" s="27">
        <v>4.5</v>
      </c>
      <c r="AD18" s="88">
        <f t="shared" si="9"/>
        <v>20</v>
      </c>
      <c r="AE18" s="26">
        <f t="shared" si="23"/>
        <v>42534</v>
      </c>
      <c r="AF18" s="27">
        <v>4.5</v>
      </c>
      <c r="AG18" s="88">
        <f t="shared" si="10"/>
        <v>25</v>
      </c>
      <c r="AH18" s="26">
        <f t="shared" si="24"/>
        <v>42564</v>
      </c>
      <c r="AI18" s="27">
        <v>4.5</v>
      </c>
      <c r="AJ18" s="88">
        <f t="shared" si="11"/>
        <v>29</v>
      </c>
      <c r="AK18" s="26">
        <f t="shared" si="25"/>
        <v>42595</v>
      </c>
      <c r="AL18" s="27"/>
      <c r="AM18" s="88">
        <f t="shared" si="12"/>
        <v>33</v>
      </c>
    </row>
    <row r="19" spans="1:41" ht="12.75" customHeight="1">
      <c r="A19" s="26">
        <f t="shared" si="13"/>
        <v>42230</v>
      </c>
      <c r="B19" s="27">
        <v>4.5</v>
      </c>
      <c r="C19" s="88">
        <f t="shared" si="0"/>
        <v>33</v>
      </c>
      <c r="D19" s="26">
        <f t="shared" si="14"/>
        <v>42261</v>
      </c>
      <c r="E19" s="27">
        <v>4.5</v>
      </c>
      <c r="F19" s="88">
        <f t="shared" si="1"/>
        <v>38</v>
      </c>
      <c r="G19" s="26">
        <f t="shared" si="15"/>
        <v>42291</v>
      </c>
      <c r="H19" s="27">
        <v>4.5</v>
      </c>
      <c r="I19" s="88">
        <f t="shared" si="2"/>
        <v>42</v>
      </c>
      <c r="J19" s="26">
        <f t="shared" si="16"/>
        <v>42322</v>
      </c>
      <c r="K19" s="27"/>
      <c r="L19" s="88">
        <f t="shared" si="3"/>
        <v>46</v>
      </c>
      <c r="M19" s="26">
        <f t="shared" si="17"/>
        <v>42352</v>
      </c>
      <c r="N19" s="27">
        <v>4.5</v>
      </c>
      <c r="O19" s="88">
        <f t="shared" si="4"/>
        <v>51</v>
      </c>
      <c r="P19" s="26">
        <f t="shared" si="18"/>
        <v>42383</v>
      </c>
      <c r="Q19" s="27">
        <v>4.5</v>
      </c>
      <c r="R19" s="88">
        <f t="shared" si="5"/>
        <v>3</v>
      </c>
      <c r="S19" s="26">
        <f t="shared" si="19"/>
        <v>42414</v>
      </c>
      <c r="T19" s="27"/>
      <c r="U19" s="88">
        <f t="shared" si="6"/>
        <v>7</v>
      </c>
      <c r="V19" s="26">
        <f t="shared" si="20"/>
        <v>42443</v>
      </c>
      <c r="W19" s="27">
        <v>4.5</v>
      </c>
      <c r="X19" s="88">
        <f t="shared" si="7"/>
        <v>12</v>
      </c>
      <c r="Y19" s="26">
        <f t="shared" si="21"/>
        <v>42474</v>
      </c>
      <c r="Z19" s="27">
        <v>4.5</v>
      </c>
      <c r="AA19" s="88">
        <f t="shared" si="8"/>
        <v>16</v>
      </c>
      <c r="AB19" s="26">
        <f t="shared" si="22"/>
        <v>42504</v>
      </c>
      <c r="AC19" s="27"/>
      <c r="AD19" s="88">
        <f t="shared" si="9"/>
        <v>20</v>
      </c>
      <c r="AE19" s="26">
        <f t="shared" si="23"/>
        <v>42535</v>
      </c>
      <c r="AF19" s="27">
        <v>4.5</v>
      </c>
      <c r="AG19" s="88">
        <f t="shared" si="10"/>
        <v>25</v>
      </c>
      <c r="AH19" s="26">
        <f t="shared" si="24"/>
        <v>42565</v>
      </c>
      <c r="AI19" s="27"/>
      <c r="AJ19" s="88">
        <f t="shared" si="11"/>
        <v>29</v>
      </c>
      <c r="AK19" s="26">
        <f t="shared" si="25"/>
        <v>42596</v>
      </c>
      <c r="AL19" s="27"/>
      <c r="AM19" s="88">
        <f t="shared" si="12"/>
        <v>33</v>
      </c>
    </row>
    <row r="20" spans="1:41" ht="12.75" customHeight="1">
      <c r="A20" s="26">
        <f t="shared" si="13"/>
        <v>42231</v>
      </c>
      <c r="B20" s="27"/>
      <c r="C20" s="88">
        <f t="shared" si="0"/>
        <v>33</v>
      </c>
      <c r="D20" s="26">
        <f t="shared" si="14"/>
        <v>42262</v>
      </c>
      <c r="E20" s="27">
        <v>4.5</v>
      </c>
      <c r="F20" s="88">
        <f t="shared" si="1"/>
        <v>38</v>
      </c>
      <c r="G20" s="26">
        <f t="shared" si="15"/>
        <v>42292</v>
      </c>
      <c r="H20" s="27">
        <v>4.5</v>
      </c>
      <c r="I20" s="88">
        <f t="shared" si="2"/>
        <v>42</v>
      </c>
      <c r="J20" s="26">
        <f t="shared" si="16"/>
        <v>42323</v>
      </c>
      <c r="K20" s="27"/>
      <c r="L20" s="88">
        <f t="shared" si="3"/>
        <v>46</v>
      </c>
      <c r="M20" s="26">
        <f t="shared" si="17"/>
        <v>42353</v>
      </c>
      <c r="N20" s="27">
        <v>4.5</v>
      </c>
      <c r="O20" s="88">
        <f t="shared" si="4"/>
        <v>51</v>
      </c>
      <c r="P20" s="26">
        <f t="shared" si="18"/>
        <v>42384</v>
      </c>
      <c r="Q20" s="27">
        <v>4.5</v>
      </c>
      <c r="R20" s="88">
        <f t="shared" si="5"/>
        <v>3</v>
      </c>
      <c r="S20" s="26">
        <f t="shared" si="19"/>
        <v>42415</v>
      </c>
      <c r="T20" s="27">
        <v>4.5</v>
      </c>
      <c r="U20" s="88">
        <f t="shared" si="6"/>
        <v>8</v>
      </c>
      <c r="V20" s="26">
        <f t="shared" si="20"/>
        <v>42444</v>
      </c>
      <c r="W20" s="27">
        <v>4.5</v>
      </c>
      <c r="X20" s="88">
        <f t="shared" si="7"/>
        <v>12</v>
      </c>
      <c r="Y20" s="26">
        <f t="shared" si="21"/>
        <v>42475</v>
      </c>
      <c r="Z20" s="27">
        <v>4.5</v>
      </c>
      <c r="AA20" s="88">
        <f t="shared" si="8"/>
        <v>16</v>
      </c>
      <c r="AB20" s="26">
        <f t="shared" si="22"/>
        <v>42505</v>
      </c>
      <c r="AC20" s="27"/>
      <c r="AD20" s="88">
        <f t="shared" si="9"/>
        <v>20</v>
      </c>
      <c r="AE20" s="26">
        <f t="shared" si="23"/>
        <v>42536</v>
      </c>
      <c r="AF20" s="27">
        <v>4.5</v>
      </c>
      <c r="AG20" s="88">
        <f t="shared" si="10"/>
        <v>25</v>
      </c>
      <c r="AH20" s="26">
        <f t="shared" si="24"/>
        <v>42566</v>
      </c>
      <c r="AI20" s="27">
        <v>4.5</v>
      </c>
      <c r="AJ20" s="88">
        <f t="shared" si="11"/>
        <v>29</v>
      </c>
      <c r="AK20" s="26">
        <f t="shared" si="25"/>
        <v>42597</v>
      </c>
      <c r="AL20" s="27"/>
      <c r="AM20" s="88">
        <f t="shared" si="12"/>
        <v>34</v>
      </c>
    </row>
    <row r="21" spans="1:41" ht="12.75" customHeight="1">
      <c r="A21" s="26">
        <f t="shared" si="13"/>
        <v>42232</v>
      </c>
      <c r="B21" s="27"/>
      <c r="C21" s="88">
        <f t="shared" si="0"/>
        <v>33</v>
      </c>
      <c r="D21" s="26">
        <f t="shared" si="14"/>
        <v>42263</v>
      </c>
      <c r="E21" s="27">
        <v>4.5</v>
      </c>
      <c r="F21" s="88">
        <f t="shared" si="1"/>
        <v>38</v>
      </c>
      <c r="G21" s="26">
        <f t="shared" si="15"/>
        <v>42293</v>
      </c>
      <c r="H21" s="27">
        <v>4.5</v>
      </c>
      <c r="I21" s="88">
        <f t="shared" si="2"/>
        <v>42</v>
      </c>
      <c r="J21" s="26">
        <f t="shared" si="16"/>
        <v>42324</v>
      </c>
      <c r="K21" s="27">
        <v>4.5</v>
      </c>
      <c r="L21" s="88">
        <f t="shared" si="3"/>
        <v>47</v>
      </c>
      <c r="M21" s="26">
        <f t="shared" si="17"/>
        <v>42354</v>
      </c>
      <c r="N21" s="27">
        <v>4.5</v>
      </c>
      <c r="O21" s="88">
        <f t="shared" si="4"/>
        <v>51</v>
      </c>
      <c r="P21" s="26">
        <f t="shared" si="18"/>
        <v>42385</v>
      </c>
      <c r="Q21" s="27"/>
      <c r="R21" s="88">
        <f t="shared" si="5"/>
        <v>3</v>
      </c>
      <c r="S21" s="26">
        <f t="shared" si="19"/>
        <v>42416</v>
      </c>
      <c r="T21" s="27">
        <v>4.5</v>
      </c>
      <c r="U21" s="88">
        <f t="shared" si="6"/>
        <v>8</v>
      </c>
      <c r="V21" s="26">
        <f t="shared" si="20"/>
        <v>42445</v>
      </c>
      <c r="W21" s="27">
        <v>4.5</v>
      </c>
      <c r="X21" s="88">
        <f t="shared" si="7"/>
        <v>12</v>
      </c>
      <c r="Y21" s="26">
        <f t="shared" si="21"/>
        <v>42476</v>
      </c>
      <c r="Z21" s="27"/>
      <c r="AA21" s="88">
        <f t="shared" si="8"/>
        <v>16</v>
      </c>
      <c r="AB21" s="26">
        <f t="shared" si="22"/>
        <v>42506</v>
      </c>
      <c r="AC21" s="27"/>
      <c r="AD21" s="88">
        <f t="shared" si="9"/>
        <v>21</v>
      </c>
      <c r="AE21" s="26">
        <f t="shared" si="23"/>
        <v>42537</v>
      </c>
      <c r="AF21" s="27">
        <v>4.5</v>
      </c>
      <c r="AG21" s="88">
        <f t="shared" si="10"/>
        <v>25</v>
      </c>
      <c r="AH21" s="26">
        <f t="shared" si="24"/>
        <v>42567</v>
      </c>
      <c r="AI21" s="27"/>
      <c r="AJ21" s="88">
        <f t="shared" si="11"/>
        <v>29</v>
      </c>
      <c r="AK21" s="26">
        <f t="shared" si="25"/>
        <v>42598</v>
      </c>
      <c r="AL21" s="66">
        <v>4.5</v>
      </c>
      <c r="AM21" s="88">
        <f t="shared" si="12"/>
        <v>34</v>
      </c>
    </row>
    <row r="22" spans="1:41" ht="12.75" customHeight="1">
      <c r="A22" s="26">
        <f t="shared" si="13"/>
        <v>42233</v>
      </c>
      <c r="B22" s="27">
        <v>4.5</v>
      </c>
      <c r="C22" s="88">
        <f t="shared" si="0"/>
        <v>34</v>
      </c>
      <c r="D22" s="26">
        <f t="shared" si="14"/>
        <v>42264</v>
      </c>
      <c r="E22" s="27">
        <v>4.5</v>
      </c>
      <c r="F22" s="88">
        <f t="shared" si="1"/>
        <v>38</v>
      </c>
      <c r="G22" s="26">
        <f t="shared" si="15"/>
        <v>42294</v>
      </c>
      <c r="H22" s="27"/>
      <c r="I22" s="88">
        <f t="shared" si="2"/>
        <v>42</v>
      </c>
      <c r="J22" s="26">
        <f t="shared" si="16"/>
        <v>42325</v>
      </c>
      <c r="K22" s="27">
        <v>4.5</v>
      </c>
      <c r="L22" s="88">
        <f t="shared" si="3"/>
        <v>47</v>
      </c>
      <c r="M22" s="26">
        <f t="shared" si="17"/>
        <v>42355</v>
      </c>
      <c r="N22" s="27">
        <v>4.5</v>
      </c>
      <c r="O22" s="88">
        <f t="shared" si="4"/>
        <v>51</v>
      </c>
      <c r="P22" s="26">
        <f t="shared" si="18"/>
        <v>42386</v>
      </c>
      <c r="Q22" s="27"/>
      <c r="R22" s="88">
        <f t="shared" si="5"/>
        <v>3</v>
      </c>
      <c r="S22" s="26">
        <f t="shared" si="19"/>
        <v>42417</v>
      </c>
      <c r="T22" s="27">
        <v>4.5</v>
      </c>
      <c r="U22" s="88">
        <f t="shared" si="6"/>
        <v>8</v>
      </c>
      <c r="V22" s="26">
        <f t="shared" si="20"/>
        <v>42446</v>
      </c>
      <c r="W22" s="27">
        <v>4.5</v>
      </c>
      <c r="X22" s="88">
        <f t="shared" si="7"/>
        <v>12</v>
      </c>
      <c r="Y22" s="26">
        <f t="shared" si="21"/>
        <v>42477</v>
      </c>
      <c r="Z22" s="27"/>
      <c r="AA22" s="88">
        <f t="shared" si="8"/>
        <v>16</v>
      </c>
      <c r="AB22" s="26">
        <f t="shared" si="22"/>
        <v>42507</v>
      </c>
      <c r="AC22" s="27">
        <v>4.5</v>
      </c>
      <c r="AD22" s="88">
        <f t="shared" si="9"/>
        <v>21</v>
      </c>
      <c r="AE22" s="26">
        <f t="shared" si="23"/>
        <v>42538</v>
      </c>
      <c r="AF22" s="27">
        <v>4.5</v>
      </c>
      <c r="AG22" s="88">
        <f t="shared" si="10"/>
        <v>25</v>
      </c>
      <c r="AH22" s="26">
        <f t="shared" si="24"/>
        <v>42568</v>
      </c>
      <c r="AI22" s="27"/>
      <c r="AJ22" s="88">
        <f t="shared" si="11"/>
        <v>29</v>
      </c>
      <c r="AK22" s="26">
        <f t="shared" si="25"/>
        <v>42599</v>
      </c>
      <c r="AL22" s="66">
        <v>4.5</v>
      </c>
      <c r="AM22" s="88">
        <f t="shared" si="12"/>
        <v>34</v>
      </c>
    </row>
    <row r="23" spans="1:41" ht="12.75" customHeight="1">
      <c r="A23" s="26">
        <f t="shared" si="13"/>
        <v>42234</v>
      </c>
      <c r="B23" s="27">
        <v>4.5</v>
      </c>
      <c r="C23" s="88">
        <f t="shared" si="0"/>
        <v>34</v>
      </c>
      <c r="D23" s="26">
        <f t="shared" si="14"/>
        <v>42265</v>
      </c>
      <c r="E23" s="27">
        <v>4.5</v>
      </c>
      <c r="F23" s="88">
        <f t="shared" si="1"/>
        <v>38</v>
      </c>
      <c r="G23" s="26">
        <f t="shared" si="15"/>
        <v>42295</v>
      </c>
      <c r="H23" s="27"/>
      <c r="I23" s="88">
        <f t="shared" si="2"/>
        <v>42</v>
      </c>
      <c r="J23" s="26">
        <f t="shared" si="16"/>
        <v>42326</v>
      </c>
      <c r="K23" s="27">
        <v>4.5</v>
      </c>
      <c r="L23" s="88">
        <f t="shared" si="3"/>
        <v>47</v>
      </c>
      <c r="M23" s="26">
        <f t="shared" si="17"/>
        <v>42356</v>
      </c>
      <c r="N23" s="27">
        <v>4.5</v>
      </c>
      <c r="O23" s="88">
        <f t="shared" si="4"/>
        <v>51</v>
      </c>
      <c r="P23" s="26">
        <f t="shared" si="18"/>
        <v>42387</v>
      </c>
      <c r="Q23" s="27">
        <v>4.5</v>
      </c>
      <c r="R23" s="88">
        <f t="shared" si="5"/>
        <v>4</v>
      </c>
      <c r="S23" s="26">
        <f t="shared" si="19"/>
        <v>42418</v>
      </c>
      <c r="T23" s="27">
        <v>4.5</v>
      </c>
      <c r="U23" s="88">
        <f t="shared" si="6"/>
        <v>8</v>
      </c>
      <c r="V23" s="26">
        <f t="shared" si="20"/>
        <v>42447</v>
      </c>
      <c r="W23" s="27">
        <v>4.5</v>
      </c>
      <c r="X23" s="88">
        <f t="shared" si="7"/>
        <v>12</v>
      </c>
      <c r="Y23" s="26">
        <f t="shared" si="21"/>
        <v>42478</v>
      </c>
      <c r="Z23" s="27">
        <v>4.5</v>
      </c>
      <c r="AA23" s="88">
        <f t="shared" si="8"/>
        <v>17</v>
      </c>
      <c r="AB23" s="26">
        <f t="shared" si="22"/>
        <v>42508</v>
      </c>
      <c r="AC23" s="27">
        <v>4.5</v>
      </c>
      <c r="AD23" s="88">
        <f t="shared" si="9"/>
        <v>21</v>
      </c>
      <c r="AE23" s="26">
        <f t="shared" si="23"/>
        <v>42539</v>
      </c>
      <c r="AF23" s="27"/>
      <c r="AG23" s="88">
        <f t="shared" si="10"/>
        <v>25</v>
      </c>
      <c r="AH23" s="26">
        <f t="shared" si="24"/>
        <v>42569</v>
      </c>
      <c r="AI23" s="27">
        <v>4.5</v>
      </c>
      <c r="AJ23" s="88">
        <f t="shared" si="11"/>
        <v>30</v>
      </c>
      <c r="AK23" s="26">
        <f t="shared" si="25"/>
        <v>42600</v>
      </c>
      <c r="AL23" s="27">
        <v>4.5</v>
      </c>
      <c r="AM23" s="88">
        <f t="shared" si="12"/>
        <v>34</v>
      </c>
      <c r="AO23" s="39"/>
    </row>
    <row r="24" spans="1:41" ht="12.75" customHeight="1">
      <c r="A24" s="26">
        <f t="shared" si="13"/>
        <v>42235</v>
      </c>
      <c r="B24" s="27">
        <v>4.5</v>
      </c>
      <c r="C24" s="88">
        <f t="shared" si="0"/>
        <v>34</v>
      </c>
      <c r="D24" s="26">
        <f t="shared" si="14"/>
        <v>42266</v>
      </c>
      <c r="E24" s="27"/>
      <c r="F24" s="88">
        <f t="shared" si="1"/>
        <v>38</v>
      </c>
      <c r="G24" s="26">
        <f t="shared" si="15"/>
        <v>42296</v>
      </c>
      <c r="H24" s="27">
        <v>4.5</v>
      </c>
      <c r="I24" s="88">
        <f t="shared" si="2"/>
        <v>43</v>
      </c>
      <c r="J24" s="26">
        <f t="shared" si="16"/>
        <v>42327</v>
      </c>
      <c r="K24" s="27">
        <v>4.5</v>
      </c>
      <c r="L24" s="88">
        <f t="shared" si="3"/>
        <v>47</v>
      </c>
      <c r="M24" s="26">
        <f t="shared" si="17"/>
        <v>42357</v>
      </c>
      <c r="N24" s="27"/>
      <c r="O24" s="88">
        <f t="shared" si="4"/>
        <v>51</v>
      </c>
      <c r="P24" s="26">
        <f t="shared" si="18"/>
        <v>42388</v>
      </c>
      <c r="Q24" s="27">
        <v>4.5</v>
      </c>
      <c r="R24" s="88">
        <f t="shared" si="5"/>
        <v>4</v>
      </c>
      <c r="S24" s="26">
        <f t="shared" si="19"/>
        <v>42419</v>
      </c>
      <c r="T24" s="27">
        <v>4.5</v>
      </c>
      <c r="U24" s="88">
        <f t="shared" si="6"/>
        <v>8</v>
      </c>
      <c r="V24" s="26">
        <f t="shared" si="20"/>
        <v>42448</v>
      </c>
      <c r="W24" s="27"/>
      <c r="X24" s="88">
        <f t="shared" si="7"/>
        <v>12</v>
      </c>
      <c r="Y24" s="26">
        <f t="shared" si="21"/>
        <v>42479</v>
      </c>
      <c r="Z24" s="27">
        <v>4.5</v>
      </c>
      <c r="AA24" s="88">
        <f t="shared" si="8"/>
        <v>17</v>
      </c>
      <c r="AB24" s="26">
        <f t="shared" si="22"/>
        <v>42509</v>
      </c>
      <c r="AC24" s="27">
        <v>4.5</v>
      </c>
      <c r="AD24" s="88">
        <f t="shared" si="9"/>
        <v>21</v>
      </c>
      <c r="AE24" s="26">
        <f t="shared" si="23"/>
        <v>42540</v>
      </c>
      <c r="AF24" s="27"/>
      <c r="AG24" s="88">
        <f t="shared" si="10"/>
        <v>25</v>
      </c>
      <c r="AH24" s="26">
        <f t="shared" si="24"/>
        <v>42570</v>
      </c>
      <c r="AI24" s="27">
        <v>4.5</v>
      </c>
      <c r="AJ24" s="88">
        <f t="shared" si="11"/>
        <v>30</v>
      </c>
      <c r="AK24" s="26">
        <f t="shared" si="25"/>
        <v>42601</v>
      </c>
      <c r="AL24" s="27">
        <v>4.5</v>
      </c>
      <c r="AM24" s="88">
        <f t="shared" si="12"/>
        <v>34</v>
      </c>
    </row>
    <row r="25" spans="1:41" ht="12.75" customHeight="1">
      <c r="A25" s="26">
        <f t="shared" si="13"/>
        <v>42236</v>
      </c>
      <c r="B25" s="27">
        <v>4.5</v>
      </c>
      <c r="C25" s="88">
        <f t="shared" si="0"/>
        <v>34</v>
      </c>
      <c r="D25" s="26">
        <f t="shared" si="14"/>
        <v>42267</v>
      </c>
      <c r="E25" s="27"/>
      <c r="F25" s="88">
        <f t="shared" si="1"/>
        <v>38</v>
      </c>
      <c r="G25" s="26">
        <f t="shared" si="15"/>
        <v>42297</v>
      </c>
      <c r="H25" s="27">
        <v>4.5</v>
      </c>
      <c r="I25" s="88">
        <f t="shared" si="2"/>
        <v>43</v>
      </c>
      <c r="J25" s="26">
        <f t="shared" si="16"/>
        <v>42328</v>
      </c>
      <c r="K25" s="27">
        <v>4.5</v>
      </c>
      <c r="L25" s="88">
        <f t="shared" si="3"/>
        <v>47</v>
      </c>
      <c r="M25" s="26">
        <f t="shared" si="17"/>
        <v>42358</v>
      </c>
      <c r="N25" s="27"/>
      <c r="O25" s="88">
        <f t="shared" si="4"/>
        <v>51</v>
      </c>
      <c r="P25" s="26">
        <f t="shared" si="18"/>
        <v>42389</v>
      </c>
      <c r="Q25" s="27">
        <v>4.5</v>
      </c>
      <c r="R25" s="88">
        <f t="shared" si="5"/>
        <v>4</v>
      </c>
      <c r="S25" s="26">
        <f t="shared" si="19"/>
        <v>42420</v>
      </c>
      <c r="T25" s="27"/>
      <c r="U25" s="88">
        <f t="shared" si="6"/>
        <v>8</v>
      </c>
      <c r="V25" s="26">
        <f t="shared" si="20"/>
        <v>42449</v>
      </c>
      <c r="W25" s="27"/>
      <c r="X25" s="88">
        <f t="shared" si="7"/>
        <v>12</v>
      </c>
      <c r="Y25" s="26">
        <f t="shared" si="21"/>
        <v>42480</v>
      </c>
      <c r="Z25" s="27">
        <v>4.5</v>
      </c>
      <c r="AA25" s="88">
        <f t="shared" si="8"/>
        <v>17</v>
      </c>
      <c r="AB25" s="26">
        <f t="shared" si="22"/>
        <v>42510</v>
      </c>
      <c r="AC25" s="27">
        <v>4.5</v>
      </c>
      <c r="AD25" s="88">
        <f t="shared" si="9"/>
        <v>21</v>
      </c>
      <c r="AE25" s="26">
        <f t="shared" si="23"/>
        <v>42541</v>
      </c>
      <c r="AF25" s="27">
        <v>4.5</v>
      </c>
      <c r="AG25" s="88">
        <f t="shared" si="10"/>
        <v>26</v>
      </c>
      <c r="AH25" s="26">
        <f t="shared" si="24"/>
        <v>42571</v>
      </c>
      <c r="AI25" s="27">
        <v>4.5</v>
      </c>
      <c r="AJ25" s="88">
        <f t="shared" si="11"/>
        <v>30</v>
      </c>
      <c r="AK25" s="26">
        <f t="shared" si="25"/>
        <v>42602</v>
      </c>
      <c r="AL25" s="27"/>
      <c r="AM25" s="88">
        <f t="shared" si="12"/>
        <v>34</v>
      </c>
    </row>
    <row r="26" spans="1:41" ht="12.75" customHeight="1">
      <c r="A26" s="26">
        <f t="shared" si="13"/>
        <v>42237</v>
      </c>
      <c r="B26" s="27">
        <v>4.5</v>
      </c>
      <c r="C26" s="88">
        <f t="shared" si="0"/>
        <v>34</v>
      </c>
      <c r="D26" s="26">
        <f t="shared" si="14"/>
        <v>42268</v>
      </c>
      <c r="E26" s="27">
        <v>4.5</v>
      </c>
      <c r="F26" s="88">
        <f t="shared" si="1"/>
        <v>39</v>
      </c>
      <c r="G26" s="26">
        <f t="shared" si="15"/>
        <v>42298</v>
      </c>
      <c r="H26" s="27">
        <v>4.5</v>
      </c>
      <c r="I26" s="88">
        <f t="shared" si="2"/>
        <v>43</v>
      </c>
      <c r="J26" s="26">
        <f t="shared" si="16"/>
        <v>42329</v>
      </c>
      <c r="K26" s="27"/>
      <c r="L26" s="88">
        <f t="shared" si="3"/>
        <v>47</v>
      </c>
      <c r="M26" s="26">
        <f t="shared" si="17"/>
        <v>42359</v>
      </c>
      <c r="N26" s="27">
        <v>4.5</v>
      </c>
      <c r="O26" s="88">
        <f t="shared" si="4"/>
        <v>52</v>
      </c>
      <c r="P26" s="26">
        <f t="shared" si="18"/>
        <v>42390</v>
      </c>
      <c r="Q26" s="27">
        <v>4.5</v>
      </c>
      <c r="R26" s="88">
        <f t="shared" si="5"/>
        <v>4</v>
      </c>
      <c r="S26" s="26">
        <f t="shared" si="19"/>
        <v>42421</v>
      </c>
      <c r="T26" s="27"/>
      <c r="U26" s="88">
        <f t="shared" si="6"/>
        <v>8</v>
      </c>
      <c r="V26" s="26">
        <f t="shared" si="20"/>
        <v>42450</v>
      </c>
      <c r="W26" s="27">
        <v>4.5</v>
      </c>
      <c r="X26" s="88">
        <f t="shared" si="7"/>
        <v>13</v>
      </c>
      <c r="Y26" s="26">
        <f t="shared" si="21"/>
        <v>42481</v>
      </c>
      <c r="Z26" s="27">
        <v>4.5</v>
      </c>
      <c r="AA26" s="88">
        <f t="shared" si="8"/>
        <v>17</v>
      </c>
      <c r="AB26" s="26">
        <f t="shared" si="22"/>
        <v>42511</v>
      </c>
      <c r="AC26" s="27"/>
      <c r="AD26" s="88">
        <f t="shared" si="9"/>
        <v>21</v>
      </c>
      <c r="AE26" s="26">
        <f t="shared" si="23"/>
        <v>42542</v>
      </c>
      <c r="AF26" s="27">
        <v>4.5</v>
      </c>
      <c r="AG26" s="88">
        <f t="shared" si="10"/>
        <v>26</v>
      </c>
      <c r="AH26" s="26">
        <f t="shared" si="24"/>
        <v>42572</v>
      </c>
      <c r="AI26" s="27">
        <v>4.5</v>
      </c>
      <c r="AJ26" s="88">
        <f t="shared" si="11"/>
        <v>30</v>
      </c>
      <c r="AK26" s="26">
        <f t="shared" si="25"/>
        <v>42603</v>
      </c>
      <c r="AL26" s="27"/>
      <c r="AM26" s="88">
        <f t="shared" si="12"/>
        <v>34</v>
      </c>
    </row>
    <row r="27" spans="1:41" ht="12.75" customHeight="1">
      <c r="A27" s="26">
        <f t="shared" si="13"/>
        <v>42238</v>
      </c>
      <c r="B27" s="27"/>
      <c r="C27" s="88">
        <f t="shared" si="0"/>
        <v>34</v>
      </c>
      <c r="D27" s="26">
        <f t="shared" si="14"/>
        <v>42269</v>
      </c>
      <c r="E27" s="27">
        <v>4.5</v>
      </c>
      <c r="F27" s="88">
        <f t="shared" si="1"/>
        <v>39</v>
      </c>
      <c r="G27" s="26">
        <f t="shared" si="15"/>
        <v>42299</v>
      </c>
      <c r="H27" s="27">
        <v>4.5</v>
      </c>
      <c r="I27" s="88">
        <f t="shared" si="2"/>
        <v>43</v>
      </c>
      <c r="J27" s="26">
        <f t="shared" si="16"/>
        <v>42330</v>
      </c>
      <c r="K27" s="27"/>
      <c r="L27" s="88">
        <f t="shared" si="3"/>
        <v>47</v>
      </c>
      <c r="M27" s="26">
        <f t="shared" si="17"/>
        <v>42360</v>
      </c>
      <c r="N27" s="27">
        <v>4.5</v>
      </c>
      <c r="O27" s="88">
        <f t="shared" si="4"/>
        <v>52</v>
      </c>
      <c r="P27" s="26">
        <f t="shared" si="18"/>
        <v>42391</v>
      </c>
      <c r="Q27" s="27">
        <v>4.5</v>
      </c>
      <c r="R27" s="88">
        <f t="shared" si="5"/>
        <v>4</v>
      </c>
      <c r="S27" s="26">
        <f t="shared" si="19"/>
        <v>42422</v>
      </c>
      <c r="T27" s="27">
        <v>4.5</v>
      </c>
      <c r="U27" s="88">
        <f t="shared" si="6"/>
        <v>9</v>
      </c>
      <c r="V27" s="26">
        <f t="shared" si="20"/>
        <v>42451</v>
      </c>
      <c r="W27" s="27">
        <v>4.5</v>
      </c>
      <c r="X27" s="88">
        <f t="shared" si="7"/>
        <v>13</v>
      </c>
      <c r="Y27" s="26">
        <f t="shared" si="21"/>
        <v>42482</v>
      </c>
      <c r="Z27" s="27">
        <v>4.5</v>
      </c>
      <c r="AA27" s="88">
        <f t="shared" si="8"/>
        <v>17</v>
      </c>
      <c r="AB27" s="26">
        <f t="shared" si="22"/>
        <v>42512</v>
      </c>
      <c r="AC27" s="27"/>
      <c r="AD27" s="88">
        <f t="shared" si="9"/>
        <v>21</v>
      </c>
      <c r="AE27" s="26">
        <f t="shared" si="23"/>
        <v>42543</v>
      </c>
      <c r="AF27" s="27">
        <v>4.5</v>
      </c>
      <c r="AG27" s="88">
        <f t="shared" si="10"/>
        <v>26</v>
      </c>
      <c r="AH27" s="26">
        <f t="shared" si="24"/>
        <v>42573</v>
      </c>
      <c r="AI27" s="27">
        <v>4.5</v>
      </c>
      <c r="AJ27" s="88">
        <f t="shared" si="11"/>
        <v>30</v>
      </c>
      <c r="AK27" s="26">
        <f t="shared" si="25"/>
        <v>42604</v>
      </c>
      <c r="AL27" s="27">
        <v>4.5</v>
      </c>
      <c r="AM27" s="88">
        <f t="shared" si="12"/>
        <v>35</v>
      </c>
    </row>
    <row r="28" spans="1:41" ht="12.75" customHeight="1">
      <c r="A28" s="26">
        <f t="shared" si="13"/>
        <v>42239</v>
      </c>
      <c r="B28" s="27"/>
      <c r="C28" s="88">
        <f t="shared" si="0"/>
        <v>34</v>
      </c>
      <c r="D28" s="26">
        <f t="shared" si="14"/>
        <v>42270</v>
      </c>
      <c r="E28" s="27">
        <v>4.5</v>
      </c>
      <c r="F28" s="88">
        <f t="shared" si="1"/>
        <v>39</v>
      </c>
      <c r="G28" s="26">
        <f t="shared" si="15"/>
        <v>42300</v>
      </c>
      <c r="H28" s="27">
        <v>4.5</v>
      </c>
      <c r="I28" s="88">
        <f t="shared" si="2"/>
        <v>43</v>
      </c>
      <c r="J28" s="26">
        <f t="shared" si="16"/>
        <v>42331</v>
      </c>
      <c r="K28" s="27">
        <v>4.5</v>
      </c>
      <c r="L28" s="88">
        <f t="shared" si="3"/>
        <v>48</v>
      </c>
      <c r="M28" s="26">
        <f t="shared" si="17"/>
        <v>42361</v>
      </c>
      <c r="N28" s="27">
        <v>4.5</v>
      </c>
      <c r="O28" s="88">
        <f t="shared" si="4"/>
        <v>52</v>
      </c>
      <c r="P28" s="26">
        <f t="shared" si="18"/>
        <v>42392</v>
      </c>
      <c r="Q28" s="27"/>
      <c r="R28" s="88">
        <f t="shared" si="5"/>
        <v>4</v>
      </c>
      <c r="S28" s="26">
        <f t="shared" si="19"/>
        <v>42423</v>
      </c>
      <c r="T28" s="27">
        <v>4.5</v>
      </c>
      <c r="U28" s="88">
        <f t="shared" si="6"/>
        <v>9</v>
      </c>
      <c r="V28" s="26">
        <f t="shared" si="20"/>
        <v>42452</v>
      </c>
      <c r="W28" s="27">
        <v>4.5</v>
      </c>
      <c r="X28" s="88">
        <f t="shared" si="7"/>
        <v>13</v>
      </c>
      <c r="Y28" s="26">
        <f t="shared" si="21"/>
        <v>42483</v>
      </c>
      <c r="Z28" s="27"/>
      <c r="AA28" s="88">
        <f t="shared" si="8"/>
        <v>17</v>
      </c>
      <c r="AB28" s="26">
        <f t="shared" si="22"/>
        <v>42513</v>
      </c>
      <c r="AC28" s="27">
        <v>4.5</v>
      </c>
      <c r="AD28" s="88">
        <f t="shared" si="9"/>
        <v>22</v>
      </c>
      <c r="AE28" s="26">
        <f t="shared" si="23"/>
        <v>42544</v>
      </c>
      <c r="AF28" s="27">
        <v>4.5</v>
      </c>
      <c r="AG28" s="88">
        <f t="shared" si="10"/>
        <v>26</v>
      </c>
      <c r="AH28" s="26">
        <f t="shared" si="24"/>
        <v>42574</v>
      </c>
      <c r="AI28" s="27"/>
      <c r="AJ28" s="88">
        <f t="shared" si="11"/>
        <v>30</v>
      </c>
      <c r="AK28" s="26">
        <f t="shared" si="25"/>
        <v>42605</v>
      </c>
      <c r="AL28" s="27">
        <v>4.5</v>
      </c>
      <c r="AM28" s="88">
        <f t="shared" si="12"/>
        <v>35</v>
      </c>
    </row>
    <row r="29" spans="1:41" ht="12.75" customHeight="1">
      <c r="A29" s="26">
        <f t="shared" si="13"/>
        <v>42240</v>
      </c>
      <c r="B29" s="27">
        <v>4.5</v>
      </c>
      <c r="C29" s="88">
        <f t="shared" si="0"/>
        <v>35</v>
      </c>
      <c r="D29" s="26">
        <f t="shared" si="14"/>
        <v>42271</v>
      </c>
      <c r="E29" s="27">
        <v>4.5</v>
      </c>
      <c r="F29" s="88">
        <f t="shared" si="1"/>
        <v>39</v>
      </c>
      <c r="G29" s="26">
        <f t="shared" si="15"/>
        <v>42301</v>
      </c>
      <c r="H29" s="27"/>
      <c r="I29" s="88">
        <f t="shared" si="2"/>
        <v>43</v>
      </c>
      <c r="J29" s="26">
        <f t="shared" si="16"/>
        <v>42332</v>
      </c>
      <c r="K29" s="27">
        <v>4.5</v>
      </c>
      <c r="L29" s="88">
        <f t="shared" si="3"/>
        <v>48</v>
      </c>
      <c r="M29" s="26">
        <f t="shared" si="17"/>
        <v>42362</v>
      </c>
      <c r="N29" s="27">
        <v>4.5</v>
      </c>
      <c r="O29" s="88">
        <f t="shared" si="4"/>
        <v>52</v>
      </c>
      <c r="P29" s="26">
        <f t="shared" si="18"/>
        <v>42393</v>
      </c>
      <c r="Q29" s="27"/>
      <c r="R29" s="88">
        <f t="shared" si="5"/>
        <v>4</v>
      </c>
      <c r="S29" s="26">
        <f t="shared" si="19"/>
        <v>42424</v>
      </c>
      <c r="T29" s="27">
        <v>4.5</v>
      </c>
      <c r="U29" s="88">
        <f t="shared" si="6"/>
        <v>9</v>
      </c>
      <c r="V29" s="26">
        <f t="shared" si="20"/>
        <v>42453</v>
      </c>
      <c r="W29" s="27">
        <v>4.5</v>
      </c>
      <c r="X29" s="88">
        <f t="shared" si="7"/>
        <v>13</v>
      </c>
      <c r="Y29" s="26">
        <f t="shared" si="21"/>
        <v>42484</v>
      </c>
      <c r="Z29" s="27"/>
      <c r="AA29" s="88">
        <f t="shared" si="8"/>
        <v>17</v>
      </c>
      <c r="AB29" s="26">
        <f t="shared" si="22"/>
        <v>42514</v>
      </c>
      <c r="AC29" s="27">
        <v>4.5</v>
      </c>
      <c r="AD29" s="88">
        <f t="shared" si="9"/>
        <v>22</v>
      </c>
      <c r="AE29" s="26">
        <f t="shared" si="23"/>
        <v>42545</v>
      </c>
      <c r="AF29" s="27">
        <v>4.5</v>
      </c>
      <c r="AG29" s="88">
        <f t="shared" si="10"/>
        <v>26</v>
      </c>
      <c r="AH29" s="26">
        <f t="shared" si="24"/>
        <v>42575</v>
      </c>
      <c r="AI29" s="27"/>
      <c r="AJ29" s="88">
        <f t="shared" si="11"/>
        <v>30</v>
      </c>
      <c r="AK29" s="26">
        <f t="shared" si="25"/>
        <v>42606</v>
      </c>
      <c r="AL29" s="27">
        <v>4.5</v>
      </c>
      <c r="AM29" s="88">
        <f t="shared" si="12"/>
        <v>35</v>
      </c>
    </row>
    <row r="30" spans="1:41" ht="12.75" customHeight="1">
      <c r="A30" s="26">
        <f t="shared" si="13"/>
        <v>42241</v>
      </c>
      <c r="B30" s="27">
        <v>4.5</v>
      </c>
      <c r="C30" s="88">
        <f t="shared" si="0"/>
        <v>35</v>
      </c>
      <c r="D30" s="26">
        <f t="shared" si="14"/>
        <v>42272</v>
      </c>
      <c r="E30" s="27">
        <v>4.5</v>
      </c>
      <c r="F30" s="88">
        <f t="shared" si="1"/>
        <v>39</v>
      </c>
      <c r="G30" s="26">
        <f t="shared" si="15"/>
        <v>42302</v>
      </c>
      <c r="H30" s="27"/>
      <c r="I30" s="88">
        <f t="shared" si="2"/>
        <v>43</v>
      </c>
      <c r="J30" s="26">
        <f t="shared" si="16"/>
        <v>42333</v>
      </c>
      <c r="K30" s="27">
        <v>4.5</v>
      </c>
      <c r="L30" s="88">
        <f t="shared" si="3"/>
        <v>48</v>
      </c>
      <c r="M30" s="26">
        <f t="shared" si="17"/>
        <v>42363</v>
      </c>
      <c r="N30" s="27"/>
      <c r="O30" s="88">
        <f t="shared" si="4"/>
        <v>52</v>
      </c>
      <c r="P30" s="26">
        <f t="shared" si="18"/>
        <v>42394</v>
      </c>
      <c r="Q30" s="27">
        <v>4.5</v>
      </c>
      <c r="R30" s="88">
        <f t="shared" si="5"/>
        <v>5</v>
      </c>
      <c r="S30" s="26">
        <f t="shared" si="19"/>
        <v>42425</v>
      </c>
      <c r="T30" s="27">
        <v>4.5</v>
      </c>
      <c r="U30" s="88">
        <f t="shared" si="6"/>
        <v>9</v>
      </c>
      <c r="V30" s="26">
        <f t="shared" si="20"/>
        <v>42454</v>
      </c>
      <c r="W30" s="27">
        <v>4.5</v>
      </c>
      <c r="X30" s="88">
        <f t="shared" si="7"/>
        <v>13</v>
      </c>
      <c r="Y30" s="26">
        <f t="shared" si="21"/>
        <v>42485</v>
      </c>
      <c r="Z30" s="27">
        <v>4.5</v>
      </c>
      <c r="AA30" s="88">
        <f t="shared" si="8"/>
        <v>18</v>
      </c>
      <c r="AB30" s="26">
        <f t="shared" si="22"/>
        <v>42515</v>
      </c>
      <c r="AC30" s="27">
        <v>4.5</v>
      </c>
      <c r="AD30" s="88">
        <f t="shared" si="9"/>
        <v>22</v>
      </c>
      <c r="AE30" s="26">
        <f t="shared" si="23"/>
        <v>42546</v>
      </c>
      <c r="AF30" s="27"/>
      <c r="AG30" s="88">
        <f t="shared" si="10"/>
        <v>26</v>
      </c>
      <c r="AH30" s="26">
        <f t="shared" si="24"/>
        <v>42576</v>
      </c>
      <c r="AI30" s="27">
        <v>4.5</v>
      </c>
      <c r="AJ30" s="88">
        <f t="shared" si="11"/>
        <v>31</v>
      </c>
      <c r="AK30" s="26">
        <f t="shared" si="25"/>
        <v>42607</v>
      </c>
      <c r="AL30" s="27">
        <v>4.5</v>
      </c>
      <c r="AM30" s="88">
        <f t="shared" si="12"/>
        <v>35</v>
      </c>
    </row>
    <row r="31" spans="1:41" ht="12.75" customHeight="1">
      <c r="A31" s="26">
        <f t="shared" si="13"/>
        <v>42242</v>
      </c>
      <c r="B31" s="27">
        <v>4.5</v>
      </c>
      <c r="C31" s="88">
        <f t="shared" si="0"/>
        <v>35</v>
      </c>
      <c r="D31" s="26">
        <f t="shared" si="14"/>
        <v>42273</v>
      </c>
      <c r="E31" s="27"/>
      <c r="F31" s="88">
        <f t="shared" si="1"/>
        <v>39</v>
      </c>
      <c r="G31" s="26">
        <f t="shared" si="15"/>
        <v>42303</v>
      </c>
      <c r="H31" s="27">
        <v>4.5</v>
      </c>
      <c r="I31" s="88">
        <f t="shared" si="2"/>
        <v>44</v>
      </c>
      <c r="J31" s="26">
        <f t="shared" si="16"/>
        <v>42334</v>
      </c>
      <c r="K31" s="27">
        <v>4.5</v>
      </c>
      <c r="L31" s="88">
        <f t="shared" si="3"/>
        <v>48</v>
      </c>
      <c r="M31" s="26">
        <f t="shared" si="17"/>
        <v>42364</v>
      </c>
      <c r="N31" s="27"/>
      <c r="O31" s="88">
        <f t="shared" si="4"/>
        <v>52</v>
      </c>
      <c r="P31" s="26">
        <f t="shared" si="18"/>
        <v>42395</v>
      </c>
      <c r="Q31" s="27">
        <v>4.5</v>
      </c>
      <c r="R31" s="88">
        <f t="shared" si="5"/>
        <v>5</v>
      </c>
      <c r="S31" s="26">
        <f t="shared" si="19"/>
        <v>42426</v>
      </c>
      <c r="T31" s="27">
        <v>4.5</v>
      </c>
      <c r="U31" s="88">
        <f t="shared" si="6"/>
        <v>9</v>
      </c>
      <c r="V31" s="26">
        <f t="shared" si="20"/>
        <v>42455</v>
      </c>
      <c r="W31" s="27"/>
      <c r="X31" s="88">
        <f t="shared" si="7"/>
        <v>13</v>
      </c>
      <c r="Y31" s="26">
        <f t="shared" si="21"/>
        <v>42486</v>
      </c>
      <c r="Z31" s="27">
        <v>4.5</v>
      </c>
      <c r="AA31" s="88">
        <f t="shared" si="8"/>
        <v>18</v>
      </c>
      <c r="AB31" s="26">
        <f t="shared" si="22"/>
        <v>42516</v>
      </c>
      <c r="AC31" s="27">
        <v>4.5</v>
      </c>
      <c r="AD31" s="88">
        <f t="shared" si="9"/>
        <v>22</v>
      </c>
      <c r="AE31" s="26">
        <f t="shared" si="23"/>
        <v>42547</v>
      </c>
      <c r="AF31" s="27"/>
      <c r="AG31" s="88">
        <f t="shared" si="10"/>
        <v>26</v>
      </c>
      <c r="AH31" s="26">
        <f t="shared" si="24"/>
        <v>42577</v>
      </c>
      <c r="AI31" s="27">
        <v>4.5</v>
      </c>
      <c r="AJ31" s="88">
        <f t="shared" si="11"/>
        <v>31</v>
      </c>
      <c r="AK31" s="26">
        <f t="shared" si="25"/>
        <v>42608</v>
      </c>
      <c r="AL31" s="27">
        <v>4.5</v>
      </c>
      <c r="AM31" s="88">
        <f t="shared" si="12"/>
        <v>35</v>
      </c>
    </row>
    <row r="32" spans="1:41" ht="12.75" customHeight="1">
      <c r="A32" s="26">
        <f t="shared" si="13"/>
        <v>42243</v>
      </c>
      <c r="B32" s="27">
        <v>4.5</v>
      </c>
      <c r="C32" s="88">
        <f t="shared" si="0"/>
        <v>35</v>
      </c>
      <c r="D32" s="26">
        <f t="shared" si="14"/>
        <v>42274</v>
      </c>
      <c r="E32" s="27"/>
      <c r="F32" s="88">
        <f t="shared" si="1"/>
        <v>39</v>
      </c>
      <c r="G32" s="26">
        <f t="shared" si="15"/>
        <v>42304</v>
      </c>
      <c r="H32" s="27">
        <v>4.5</v>
      </c>
      <c r="I32" s="88">
        <f t="shared" si="2"/>
        <v>44</v>
      </c>
      <c r="J32" s="26">
        <f t="shared" si="16"/>
        <v>42335</v>
      </c>
      <c r="K32" s="27">
        <v>4.5</v>
      </c>
      <c r="L32" s="88">
        <f t="shared" si="3"/>
        <v>48</v>
      </c>
      <c r="M32" s="26">
        <f t="shared" si="17"/>
        <v>42365</v>
      </c>
      <c r="N32" s="27"/>
      <c r="O32" s="88">
        <f t="shared" si="4"/>
        <v>52</v>
      </c>
      <c r="P32" s="26">
        <f t="shared" si="18"/>
        <v>42396</v>
      </c>
      <c r="Q32" s="27">
        <v>4.5</v>
      </c>
      <c r="R32" s="88">
        <f t="shared" si="5"/>
        <v>5</v>
      </c>
      <c r="S32" s="26">
        <f t="shared" si="19"/>
        <v>42427</v>
      </c>
      <c r="T32" s="27"/>
      <c r="U32" s="88">
        <f t="shared" si="6"/>
        <v>9</v>
      </c>
      <c r="V32" s="26">
        <f t="shared" si="20"/>
        <v>42456</v>
      </c>
      <c r="W32" s="27"/>
      <c r="X32" s="88">
        <f t="shared" si="7"/>
        <v>13</v>
      </c>
      <c r="Y32" s="26">
        <f t="shared" si="21"/>
        <v>42487</v>
      </c>
      <c r="Z32" s="27">
        <v>4.5</v>
      </c>
      <c r="AA32" s="88">
        <f t="shared" si="8"/>
        <v>18</v>
      </c>
      <c r="AB32" s="26">
        <f t="shared" si="22"/>
        <v>42517</v>
      </c>
      <c r="AC32" s="27">
        <v>4.5</v>
      </c>
      <c r="AD32" s="88">
        <f t="shared" si="9"/>
        <v>22</v>
      </c>
      <c r="AE32" s="26">
        <f t="shared" si="23"/>
        <v>42548</v>
      </c>
      <c r="AF32" s="27">
        <v>4.5</v>
      </c>
      <c r="AG32" s="88">
        <f t="shared" si="10"/>
        <v>27</v>
      </c>
      <c r="AH32" s="26">
        <f t="shared" si="24"/>
        <v>42578</v>
      </c>
      <c r="AI32" s="27">
        <v>4.5</v>
      </c>
      <c r="AJ32" s="88">
        <f t="shared" si="11"/>
        <v>31</v>
      </c>
      <c r="AK32" s="26">
        <f t="shared" si="25"/>
        <v>42609</v>
      </c>
      <c r="AL32" s="27"/>
      <c r="AM32" s="88">
        <f t="shared" si="12"/>
        <v>35</v>
      </c>
    </row>
    <row r="33" spans="1:42" ht="12.75" customHeight="1">
      <c r="A33" s="26">
        <f t="shared" si="13"/>
        <v>42244</v>
      </c>
      <c r="B33" s="27">
        <v>4.5</v>
      </c>
      <c r="C33" s="88">
        <f t="shared" si="0"/>
        <v>35</v>
      </c>
      <c r="D33" s="26">
        <f t="shared" si="14"/>
        <v>42275</v>
      </c>
      <c r="E33" s="27">
        <v>4.5</v>
      </c>
      <c r="F33" s="88">
        <f t="shared" si="1"/>
        <v>40</v>
      </c>
      <c r="G33" s="26">
        <f t="shared" si="15"/>
        <v>42305</v>
      </c>
      <c r="H33" s="27">
        <v>4.5</v>
      </c>
      <c r="I33" s="88">
        <f t="shared" si="2"/>
        <v>44</v>
      </c>
      <c r="J33" s="26">
        <f t="shared" si="16"/>
        <v>42336</v>
      </c>
      <c r="K33" s="27"/>
      <c r="L33" s="88">
        <f t="shared" si="3"/>
        <v>48</v>
      </c>
      <c r="M33" s="26">
        <f t="shared" si="17"/>
        <v>42366</v>
      </c>
      <c r="N33" s="27">
        <v>4.5</v>
      </c>
      <c r="O33" s="88">
        <f t="shared" si="4"/>
        <v>53</v>
      </c>
      <c r="P33" s="26">
        <f t="shared" si="18"/>
        <v>42397</v>
      </c>
      <c r="Q33" s="27">
        <v>4.5</v>
      </c>
      <c r="R33" s="88">
        <f t="shared" si="5"/>
        <v>5</v>
      </c>
      <c r="S33" s="26">
        <f t="shared" si="19"/>
        <v>42428</v>
      </c>
      <c r="T33" s="27"/>
      <c r="U33" s="88">
        <f t="shared" si="6"/>
        <v>9</v>
      </c>
      <c r="V33" s="26">
        <f t="shared" si="20"/>
        <v>42457</v>
      </c>
      <c r="W33" s="27"/>
      <c r="X33" s="88">
        <f t="shared" si="7"/>
        <v>14</v>
      </c>
      <c r="Y33" s="26">
        <f t="shared" si="21"/>
        <v>42488</v>
      </c>
      <c r="Z33" s="27">
        <v>4.5</v>
      </c>
      <c r="AA33" s="88">
        <f t="shared" si="8"/>
        <v>18</v>
      </c>
      <c r="AB33" s="26">
        <f t="shared" si="22"/>
        <v>42518</v>
      </c>
      <c r="AC33" s="27"/>
      <c r="AD33" s="88">
        <f t="shared" si="9"/>
        <v>22</v>
      </c>
      <c r="AE33" s="26">
        <f t="shared" si="23"/>
        <v>42549</v>
      </c>
      <c r="AF33" s="27">
        <v>4.5</v>
      </c>
      <c r="AG33" s="88">
        <f t="shared" si="10"/>
        <v>27</v>
      </c>
      <c r="AH33" s="26">
        <f t="shared" si="24"/>
        <v>42579</v>
      </c>
      <c r="AI33" s="27">
        <v>4.5</v>
      </c>
      <c r="AJ33" s="88">
        <f t="shared" si="11"/>
        <v>31</v>
      </c>
      <c r="AK33" s="26">
        <f t="shared" si="25"/>
        <v>42610</v>
      </c>
      <c r="AL33" s="27"/>
      <c r="AM33" s="88">
        <f t="shared" si="12"/>
        <v>35</v>
      </c>
    </row>
    <row r="34" spans="1:42" ht="12.75" customHeight="1">
      <c r="A34" s="26">
        <f t="shared" si="13"/>
        <v>42245</v>
      </c>
      <c r="B34" s="27"/>
      <c r="C34" s="88">
        <f t="shared" si="0"/>
        <v>35</v>
      </c>
      <c r="D34" s="26">
        <f t="shared" si="14"/>
        <v>42276</v>
      </c>
      <c r="E34" s="27">
        <v>4.5</v>
      </c>
      <c r="F34" s="88">
        <f t="shared" si="1"/>
        <v>40</v>
      </c>
      <c r="G34" s="26">
        <f t="shared" si="15"/>
        <v>42306</v>
      </c>
      <c r="H34" s="27">
        <v>4.5</v>
      </c>
      <c r="I34" s="88">
        <f t="shared" si="2"/>
        <v>44</v>
      </c>
      <c r="J34" s="26">
        <f t="shared" si="16"/>
        <v>42337</v>
      </c>
      <c r="K34" s="27"/>
      <c r="L34" s="88">
        <f t="shared" si="3"/>
        <v>48</v>
      </c>
      <c r="M34" s="26">
        <f t="shared" si="17"/>
        <v>42367</v>
      </c>
      <c r="N34" s="27">
        <v>4.5</v>
      </c>
      <c r="O34" s="88">
        <f t="shared" si="4"/>
        <v>53</v>
      </c>
      <c r="P34" s="26">
        <f t="shared" si="18"/>
        <v>42398</v>
      </c>
      <c r="Q34" s="27">
        <v>4.5</v>
      </c>
      <c r="R34" s="88">
        <f t="shared" si="5"/>
        <v>5</v>
      </c>
      <c r="S34" s="28">
        <f>IF(MONTH(S33+1)=MONTH(S33),S33+1,"")</f>
        <v>42429</v>
      </c>
      <c r="T34" s="29"/>
      <c r="U34" s="88">
        <f>INT((S34-SUM(MOD(DATE(YEAR(S34-MOD(S34-2,7)+3),1,2),{1E+99;7})*{1;-1})+5)/7)</f>
        <v>9</v>
      </c>
      <c r="V34" s="26">
        <f t="shared" si="20"/>
        <v>42458</v>
      </c>
      <c r="W34" s="27">
        <v>4.5</v>
      </c>
      <c r="X34" s="88">
        <f t="shared" si="7"/>
        <v>14</v>
      </c>
      <c r="Y34" s="26">
        <f t="shared" si="21"/>
        <v>42489</v>
      </c>
      <c r="Z34" s="27">
        <v>4.5</v>
      </c>
      <c r="AA34" s="88">
        <f t="shared" si="8"/>
        <v>18</v>
      </c>
      <c r="AB34" s="26">
        <f t="shared" si="22"/>
        <v>42519</v>
      </c>
      <c r="AC34" s="27"/>
      <c r="AD34" s="88">
        <f t="shared" si="9"/>
        <v>22</v>
      </c>
      <c r="AE34" s="26">
        <f t="shared" si="23"/>
        <v>42550</v>
      </c>
      <c r="AF34" s="27">
        <v>4.5</v>
      </c>
      <c r="AG34" s="88">
        <f t="shared" si="10"/>
        <v>27</v>
      </c>
      <c r="AH34" s="26">
        <f t="shared" si="24"/>
        <v>42580</v>
      </c>
      <c r="AI34" s="27">
        <v>4.5</v>
      </c>
      <c r="AJ34" s="88">
        <f t="shared" si="11"/>
        <v>31</v>
      </c>
      <c r="AK34" s="26">
        <f t="shared" si="25"/>
        <v>42611</v>
      </c>
      <c r="AL34" s="27">
        <v>4.5</v>
      </c>
      <c r="AM34" s="88">
        <f t="shared" si="12"/>
        <v>36</v>
      </c>
    </row>
    <row r="35" spans="1:42" ht="12.75" customHeight="1">
      <c r="A35" s="26">
        <f t="shared" si="13"/>
        <v>42246</v>
      </c>
      <c r="B35" s="27"/>
      <c r="C35" s="88">
        <f t="shared" si="0"/>
        <v>35</v>
      </c>
      <c r="D35" s="28">
        <f t="shared" si="14"/>
        <v>42277</v>
      </c>
      <c r="E35" s="29">
        <v>4.5</v>
      </c>
      <c r="F35" s="88">
        <f t="shared" si="1"/>
        <v>40</v>
      </c>
      <c r="G35" s="26">
        <f t="shared" si="15"/>
        <v>42307</v>
      </c>
      <c r="H35" s="27">
        <v>4.5</v>
      </c>
      <c r="I35" s="88">
        <f t="shared" si="2"/>
        <v>44</v>
      </c>
      <c r="J35" s="28">
        <f t="shared" si="16"/>
        <v>42338</v>
      </c>
      <c r="K35" s="29">
        <v>4.5</v>
      </c>
      <c r="L35" s="88">
        <f t="shared" si="3"/>
        <v>49</v>
      </c>
      <c r="M35" s="26">
        <f t="shared" si="17"/>
        <v>42368</v>
      </c>
      <c r="N35" s="27">
        <v>4.5</v>
      </c>
      <c r="O35" s="88">
        <f t="shared" si="4"/>
        <v>53</v>
      </c>
      <c r="P35" s="26">
        <f t="shared" si="18"/>
        <v>42399</v>
      </c>
      <c r="Q35" s="27"/>
      <c r="R35" s="88">
        <f t="shared" si="5"/>
        <v>5</v>
      </c>
      <c r="S35" s="23"/>
      <c r="T35" s="14"/>
      <c r="U35" s="12"/>
      <c r="V35" s="26">
        <f t="shared" si="20"/>
        <v>42459</v>
      </c>
      <c r="W35" s="27">
        <v>4.5</v>
      </c>
      <c r="X35" s="88">
        <f t="shared" si="7"/>
        <v>14</v>
      </c>
      <c r="Y35" s="28">
        <f t="shared" si="21"/>
        <v>42490</v>
      </c>
      <c r="Z35" s="29"/>
      <c r="AA35" s="88">
        <f t="shared" si="8"/>
        <v>18</v>
      </c>
      <c r="AB35" s="26">
        <f t="shared" si="22"/>
        <v>42520</v>
      </c>
      <c r="AC35" s="27">
        <v>4.5</v>
      </c>
      <c r="AD35" s="88">
        <f t="shared" si="9"/>
        <v>23</v>
      </c>
      <c r="AE35" s="28">
        <f t="shared" si="23"/>
        <v>42551</v>
      </c>
      <c r="AF35" s="29">
        <v>4.5</v>
      </c>
      <c r="AG35" s="88">
        <f t="shared" si="10"/>
        <v>27</v>
      </c>
      <c r="AH35" s="26">
        <f t="shared" si="24"/>
        <v>42581</v>
      </c>
      <c r="AI35" s="27"/>
      <c r="AJ35" s="88">
        <f t="shared" si="11"/>
        <v>31</v>
      </c>
      <c r="AK35" s="26">
        <f t="shared" si="25"/>
        <v>42612</v>
      </c>
      <c r="AL35" s="27">
        <v>4.5</v>
      </c>
      <c r="AM35" s="88">
        <f t="shared" si="12"/>
        <v>36</v>
      </c>
    </row>
    <row r="36" spans="1:42" ht="12.75" customHeight="1">
      <c r="A36" s="28">
        <f t="shared" si="13"/>
        <v>42247</v>
      </c>
      <c r="B36" s="29">
        <v>4.5</v>
      </c>
      <c r="C36" s="88">
        <f t="shared" si="0"/>
        <v>36</v>
      </c>
      <c r="D36" s="23"/>
      <c r="E36" s="14"/>
      <c r="F36" s="12"/>
      <c r="G36" s="28">
        <f t="shared" si="15"/>
        <v>42308</v>
      </c>
      <c r="H36" s="29"/>
      <c r="I36" s="88">
        <f t="shared" si="2"/>
        <v>44</v>
      </c>
      <c r="J36" s="23"/>
      <c r="K36" s="14"/>
      <c r="L36" s="12"/>
      <c r="M36" s="28">
        <f t="shared" si="17"/>
        <v>42369</v>
      </c>
      <c r="N36" s="29">
        <v>4.5</v>
      </c>
      <c r="O36" s="88">
        <f t="shared" si="4"/>
        <v>53</v>
      </c>
      <c r="P36" s="28">
        <f t="shared" si="18"/>
        <v>42400</v>
      </c>
      <c r="Q36" s="29"/>
      <c r="R36" s="88">
        <f t="shared" si="5"/>
        <v>5</v>
      </c>
      <c r="S36" s="23"/>
      <c r="T36" s="14"/>
      <c r="U36" s="12"/>
      <c r="V36" s="28">
        <f t="shared" si="20"/>
        <v>42460</v>
      </c>
      <c r="W36" s="29">
        <v>4.5</v>
      </c>
      <c r="X36" s="88">
        <f t="shared" si="7"/>
        <v>14</v>
      </c>
      <c r="Y36" s="23"/>
      <c r="Z36" s="14"/>
      <c r="AA36" s="12"/>
      <c r="AB36" s="28">
        <f t="shared" si="22"/>
        <v>42521</v>
      </c>
      <c r="AC36" s="29">
        <v>4.5</v>
      </c>
      <c r="AD36" s="88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88">
        <f t="shared" si="11"/>
        <v>31</v>
      </c>
      <c r="AK36" s="28">
        <f t="shared" si="25"/>
        <v>42613</v>
      </c>
      <c r="AL36" s="29">
        <v>4.5</v>
      </c>
      <c r="AM36" s="88">
        <f t="shared" si="12"/>
        <v>36</v>
      </c>
    </row>
    <row r="37" spans="1:42" ht="18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>
      <c r="B39" s="75">
        <f>SUM(B6:B38)</f>
        <v>94.5</v>
      </c>
      <c r="C39" s="76"/>
      <c r="D39" s="77"/>
      <c r="E39" s="75">
        <f>SUM(E6:E38)</f>
        <v>99</v>
      </c>
      <c r="F39" s="78"/>
      <c r="G39" s="78"/>
      <c r="H39" s="75">
        <f>SUM(H6:H36)</f>
        <v>99</v>
      </c>
      <c r="I39" s="78"/>
      <c r="J39" s="78"/>
      <c r="K39" s="75">
        <f>SUM(K6:K36)</f>
        <v>90</v>
      </c>
      <c r="L39" s="78"/>
      <c r="M39" s="78"/>
      <c r="N39" s="75">
        <f>SUM(N6:N36)</f>
        <v>99</v>
      </c>
      <c r="O39" s="75"/>
      <c r="P39" s="75"/>
      <c r="Q39" s="75">
        <f>SUM(Q6:Q36)</f>
        <v>90</v>
      </c>
      <c r="R39" s="78"/>
      <c r="S39" s="78"/>
      <c r="T39" s="75">
        <f>SUM(T6:T36)</f>
        <v>90</v>
      </c>
      <c r="U39" s="78"/>
      <c r="V39" s="78"/>
      <c r="W39" s="75">
        <f>SUM(W6:W36)</f>
        <v>99</v>
      </c>
      <c r="X39" s="78"/>
      <c r="Y39" s="78"/>
      <c r="Z39" s="75">
        <f>SUM(Z6:Z36)</f>
        <v>94.5</v>
      </c>
      <c r="AA39" s="78"/>
      <c r="AB39" s="78"/>
      <c r="AC39" s="75">
        <f>SUM(AC6:AC36)</f>
        <v>90</v>
      </c>
      <c r="AD39" s="78"/>
      <c r="AE39" s="78"/>
      <c r="AF39" s="75">
        <f>SUM(AF6:AF36)</f>
        <v>99</v>
      </c>
      <c r="AG39" s="78"/>
      <c r="AH39" s="78"/>
      <c r="AI39" s="75">
        <f>SUM(AI6:AI36)</f>
        <v>90</v>
      </c>
      <c r="AJ39" s="2"/>
      <c r="AK39" s="2"/>
      <c r="AL39" s="75">
        <f>SUM(AL6:AL36)</f>
        <v>99</v>
      </c>
      <c r="AM39" s="79"/>
      <c r="AN39" s="80">
        <f>SUM(B39:AL39)</f>
        <v>1233</v>
      </c>
      <c r="AO39" s="90" t="s">
        <v>18</v>
      </c>
      <c r="AP39" s="90"/>
    </row>
    <row r="40" spans="1:4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>
      <c r="B41" s="17">
        <f>COUNTIF(B6:B36,"CP")</f>
        <v>0</v>
      </c>
      <c r="D41" s="3"/>
      <c r="E41" s="17">
        <f t="shared" ref="E41:AL41" si="26">COUNTIF(E6:E36,"CP")</f>
        <v>0</v>
      </c>
      <c r="F41" s="17">
        <f t="shared" si="26"/>
        <v>0</v>
      </c>
      <c r="G41" s="17"/>
      <c r="H41" s="17">
        <f t="shared" si="26"/>
        <v>0</v>
      </c>
      <c r="I41" s="17">
        <f t="shared" si="26"/>
        <v>0</v>
      </c>
      <c r="J41" s="17"/>
      <c r="K41" s="17">
        <f t="shared" si="26"/>
        <v>0</v>
      </c>
      <c r="L41" s="17">
        <f t="shared" si="26"/>
        <v>0</v>
      </c>
      <c r="M41" s="17"/>
      <c r="N41" s="17">
        <f t="shared" si="26"/>
        <v>0</v>
      </c>
      <c r="O41" s="17">
        <f t="shared" si="26"/>
        <v>0</v>
      </c>
      <c r="P41" s="17"/>
      <c r="Q41" s="17">
        <f t="shared" si="26"/>
        <v>0</v>
      </c>
      <c r="R41" s="17">
        <f t="shared" si="26"/>
        <v>0</v>
      </c>
      <c r="S41" s="17"/>
      <c r="T41" s="17">
        <f t="shared" si="26"/>
        <v>0</v>
      </c>
      <c r="U41" s="17">
        <f t="shared" si="26"/>
        <v>0</v>
      </c>
      <c r="V41" s="17"/>
      <c r="W41" s="17">
        <f t="shared" si="26"/>
        <v>0</v>
      </c>
      <c r="X41" s="17">
        <f t="shared" si="26"/>
        <v>0</v>
      </c>
      <c r="Y41" s="17"/>
      <c r="Z41" s="17">
        <f t="shared" si="26"/>
        <v>0</v>
      </c>
      <c r="AA41" s="17">
        <f t="shared" si="26"/>
        <v>0</v>
      </c>
      <c r="AB41" s="17"/>
      <c r="AC41" s="17">
        <f t="shared" si="26"/>
        <v>0</v>
      </c>
      <c r="AD41" s="17">
        <f t="shared" si="26"/>
        <v>0</v>
      </c>
      <c r="AE41" s="17"/>
      <c r="AF41" s="17">
        <f t="shared" si="26"/>
        <v>0</v>
      </c>
      <c r="AG41" s="17">
        <f t="shared" si="26"/>
        <v>0</v>
      </c>
      <c r="AH41" s="17"/>
      <c r="AI41" s="17">
        <f t="shared" si="26"/>
        <v>0</v>
      </c>
      <c r="AJ41" s="17">
        <f t="shared" si="26"/>
        <v>0</v>
      </c>
      <c r="AK41" s="17"/>
      <c r="AL41" s="17">
        <f t="shared" si="26"/>
        <v>0</v>
      </c>
      <c r="AM41" s="11"/>
      <c r="AN41" s="16">
        <f>SUM(B41:AM41)</f>
        <v>0</v>
      </c>
      <c r="AO41" s="65" t="s">
        <v>4</v>
      </c>
    </row>
    <row r="42" spans="1:4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>
      <c r="I44" s="52"/>
      <c r="J44" s="52"/>
      <c r="K44" s="52"/>
      <c r="L44" s="52"/>
      <c r="M44" s="52"/>
      <c r="N44" s="52"/>
      <c r="O44" s="52"/>
      <c r="P44" s="52"/>
    </row>
    <row r="45" spans="1:42" ht="18">
      <c r="D45" s="8" t="s">
        <v>3</v>
      </c>
      <c r="E45" s="2"/>
      <c r="F45" s="5"/>
      <c r="G45" s="1"/>
      <c r="H45" s="2"/>
      <c r="I45" s="51"/>
      <c r="J45" s="57"/>
      <c r="K45" s="57"/>
      <c r="L45" s="57"/>
      <c r="M45" s="58"/>
      <c r="N45" s="50"/>
      <c r="O45" s="59"/>
      <c r="P45" s="59"/>
      <c r="Q45" s="59"/>
      <c r="R45" s="60"/>
      <c r="T45" s="2"/>
      <c r="U45" s="5"/>
      <c r="V45" s="8" t="s">
        <v>3</v>
      </c>
      <c r="W45" s="2"/>
      <c r="AC45" s="52"/>
      <c r="AD45" s="51"/>
      <c r="AE45" s="91"/>
      <c r="AF45" s="91"/>
      <c r="AG45" s="91"/>
      <c r="AH45" s="91"/>
      <c r="AI45" s="91"/>
      <c r="AJ45" s="91"/>
    </row>
    <row r="46" spans="1:42">
      <c r="I46" s="52"/>
      <c r="J46" s="52"/>
      <c r="K46" s="52"/>
      <c r="L46" s="52"/>
      <c r="M46" s="52"/>
      <c r="N46" s="52"/>
      <c r="O46" s="52"/>
      <c r="P46" s="52"/>
    </row>
    <row r="47" spans="1:42" ht="18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3"/>
      <c r="N47" s="54"/>
      <c r="O47" s="61"/>
      <c r="P47" s="61"/>
      <c r="Q47" s="61"/>
      <c r="R47" s="40"/>
      <c r="T47" s="10"/>
      <c r="U47" s="9"/>
      <c r="V47" s="8" t="s">
        <v>1</v>
      </c>
      <c r="W47" s="10"/>
      <c r="AE47" s="95"/>
      <c r="AF47" s="96"/>
      <c r="AG47" s="96"/>
      <c r="AH47" s="96"/>
      <c r="AI47" s="96"/>
      <c r="AJ47" s="97"/>
    </row>
    <row r="48" spans="1:42" ht="18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5"/>
      <c r="N48" s="56"/>
      <c r="O48" s="62"/>
      <c r="P48" s="62"/>
      <c r="Q48" s="62"/>
      <c r="R48" s="63"/>
      <c r="T48" s="2"/>
      <c r="U48" s="5"/>
      <c r="V48" s="8" t="s">
        <v>2</v>
      </c>
      <c r="W48" s="2"/>
      <c r="AE48" s="98"/>
      <c r="AF48" s="99"/>
      <c r="AG48" s="99"/>
      <c r="AH48" s="99"/>
      <c r="AI48" s="99"/>
      <c r="AJ48" s="100"/>
    </row>
    <row r="49" spans="9:16">
      <c r="I49" s="52"/>
      <c r="J49" s="52"/>
      <c r="K49" s="52"/>
      <c r="L49" s="52"/>
      <c r="M49" s="52"/>
      <c r="N49" s="52"/>
      <c r="O49" s="52"/>
      <c r="P49" s="52"/>
    </row>
  </sheetData>
  <mergeCells count="19">
    <mergeCell ref="B1:AL1"/>
    <mergeCell ref="M3:T3"/>
    <mergeCell ref="AE3:AK3"/>
    <mergeCell ref="A5:B5"/>
    <mergeCell ref="D5:E5"/>
    <mergeCell ref="G5:H5"/>
    <mergeCell ref="J5:K5"/>
    <mergeCell ref="M5:N5"/>
    <mergeCell ref="P5:Q5"/>
    <mergeCell ref="S5:T5"/>
    <mergeCell ref="AO39:AP39"/>
    <mergeCell ref="AE45:AJ45"/>
    <mergeCell ref="AE47:AJ48"/>
    <mergeCell ref="V5:W5"/>
    <mergeCell ref="Y5:Z5"/>
    <mergeCell ref="AB5:AC5"/>
    <mergeCell ref="AE5:AF5"/>
    <mergeCell ref="AH5:AI5"/>
    <mergeCell ref="AK5:AL5"/>
  </mergeCells>
  <conditionalFormatting sqref="D6:E35">
    <cfRule type="expression" dxfId="25" priority="10" stopIfTrue="1">
      <formula>MOD($D6,7)&lt;2</formula>
    </cfRule>
  </conditionalFormatting>
  <conditionalFormatting sqref="G6:H36">
    <cfRule type="expression" dxfId="24" priority="9" stopIfTrue="1">
      <formula>MOD($G6,7)&lt;2</formula>
    </cfRule>
  </conditionalFormatting>
  <conditionalFormatting sqref="M6:N36">
    <cfRule type="expression" dxfId="23" priority="3" stopIfTrue="1">
      <formula>MOD($M6,7)&lt;2</formula>
    </cfRule>
    <cfRule type="expression" dxfId="22" priority="15" stopIfTrue="1">
      <formula>VLOOKUP($M6,feries,1,FALSE)&gt;0</formula>
    </cfRule>
  </conditionalFormatting>
  <conditionalFormatting sqref="P6:Q36">
    <cfRule type="expression" dxfId="21" priority="8" stopIfTrue="1">
      <formula>MOD($P6,7)&lt;2</formula>
    </cfRule>
    <cfRule type="expression" dxfId="20" priority="14" stopIfTrue="1">
      <formula>VLOOKUP($P6,feries,1,FALSE)&gt;0</formula>
    </cfRule>
  </conditionalFormatting>
  <conditionalFormatting sqref="V6:W36">
    <cfRule type="expression" dxfId="19" priority="6" stopIfTrue="1">
      <formula>MOD($V6,7)&lt;2</formula>
    </cfRule>
    <cfRule type="expression" dxfId="18" priority="13" stopIfTrue="1">
      <formula>VLOOKUP($V6,feries,1,FALSE)&gt;0</formula>
    </cfRule>
  </conditionalFormatting>
  <conditionalFormatting sqref="AB6:AC36">
    <cfRule type="expression" dxfId="17" priority="7" stopIfTrue="1">
      <formula>MOD($AB6,7)&lt;2</formula>
    </cfRule>
    <cfRule type="expression" dxfId="16" priority="12" stopIfTrue="1">
      <formula>VLOOKUP($AB6,feries,1,FALSE)&gt;0</formula>
    </cfRule>
  </conditionalFormatting>
  <conditionalFormatting sqref="J6:K35">
    <cfRule type="expression" dxfId="15" priority="5" stopIfTrue="1">
      <formula>MOD($J6,7)&lt;2</formula>
    </cfRule>
    <cfRule type="expression" dxfId="14" priority="16" stopIfTrue="1">
      <formula>VLOOKUP($J6,feries,1,FALSE)&gt;0</formula>
    </cfRule>
  </conditionalFormatting>
  <conditionalFormatting sqref="AE6:AF35">
    <cfRule type="expression" dxfId="13" priority="4" stopIfTrue="1">
      <formula>MOD($AE6,7)&lt;2</formula>
    </cfRule>
    <cfRule type="expression" dxfId="12" priority="11" stopIfTrue="1">
      <formula>VLOOKUP($AE6,feries,1,FALSE)&gt;0</formula>
    </cfRule>
  </conditionalFormatting>
  <conditionalFormatting sqref="A6:B36">
    <cfRule type="expression" dxfId="11" priority="17" stopIfTrue="1">
      <formula>MOD($A6,7)&lt;2</formula>
    </cfRule>
    <cfRule type="expression" dxfId="10" priority="18" stopIfTrue="1">
      <formula>VLOOKUP($A6,feries,1,FALSE)&gt;0</formula>
    </cfRule>
    <cfRule type="expression" dxfId="9" priority="19" stopIfTrue="1">
      <formula>VLOOKUP($A6,feries,1,FALSE)&gt;0</formula>
    </cfRule>
  </conditionalFormatting>
  <conditionalFormatting sqref="AH6:AI36">
    <cfRule type="expression" dxfId="8" priority="21" stopIfTrue="1">
      <formula>MOD($AH6,7)&lt;2</formula>
    </cfRule>
    <cfRule type="expression" dxfId="7" priority="22" stopIfTrue="1">
      <formula>VLOOKUP($AH6,feries,1,FALSE)&gt;0</formula>
    </cfRule>
  </conditionalFormatting>
  <conditionalFormatting sqref="AK6:AL36">
    <cfRule type="expression" dxfId="6" priority="24" stopIfTrue="1">
      <formula>MOD($AK6,7)&lt;2</formula>
    </cfRule>
    <cfRule type="expression" dxfId="5" priority="25" stopIfTrue="1">
      <formula>VLOOKUP($AK6,feries,1,FALSE)&gt;0</formula>
    </cfRule>
  </conditionalFormatting>
  <conditionalFormatting sqref="Y7:Z35 Y6">
    <cfRule type="expression" dxfId="4" priority="27" stopIfTrue="1">
      <formula>MOD($Y6,7)&lt;2</formula>
    </cfRule>
    <cfRule type="expression" dxfId="3" priority="28" stopIfTrue="1">
      <formula>VLOOKUP($Y6,feries,1,FALSE)&gt;0</formula>
    </cfRule>
  </conditionalFormatting>
  <conditionalFormatting sqref="S6:T34">
    <cfRule type="expression" dxfId="2" priority="30" stopIfTrue="1">
      <formula>MOD($S6,7)&lt;2</formula>
    </cfRule>
  </conditionalFormatting>
  <conditionalFormatting sqref="Z6">
    <cfRule type="expression" dxfId="1" priority="1" stopIfTrue="1">
      <formula>MOD($AE6,7)&lt;2</formula>
    </cfRule>
    <cfRule type="expression" dxfId="0" priority="2" stopIfTrue="1">
      <formula>VLOOKUP($AE6,feries,1,FALSE)&gt;0</formula>
    </cfRule>
  </conditionalFormatting>
  <dataValidations count="3">
    <dataValidation type="list" allowBlank="1" showInputMessage="1" showErrorMessage="1" sqref="AE3:AK3">
      <formula1>ListeServ</formula1>
    </dataValidation>
    <dataValidation type="list" allowBlank="1" showInputMessage="1" showErrorMessage="1" sqref="M3:T3">
      <formula1>ListePers</formula1>
    </dataValidation>
    <dataValidation type="whole" allowBlank="1" showInputMessage="1" showErrorMessage="1" sqref="A1">
      <formula1>2015</formula1>
      <formula2>2020</formula2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" stopIfTrue="1" id="{C347E6D4-73E9-428D-8EDA-75C18AD6501E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3" stopIfTrue="1" id="{753D52FA-0A4C-4078-ACCD-6A082FE7F5C1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6" stopIfTrue="1" id="{443F618F-A3A0-4057-963A-25F59EF939C0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9" stopIfTrue="1" id="{9CD74157-A71D-4C44-A5EB-A16706DF136D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Y7:Z35 Y6</xm:sqref>
        </x14:conditionalFormatting>
        <x14:conditionalFormatting xmlns:xm="http://schemas.microsoft.com/office/excel/2006/main">
          <x14:cfRule type="expression" priority="31" stopIfTrue="1" id="{2FDFAF56-E236-4412-964E-93AEAFD51080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2" stopIfTrue="1" id="{F45C5431-18A8-429F-BD7F-C806F6A5FD83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3" stopIfTrue="1" id="{D6B44E2A-DDEB-41F0-9024-0BC5A6640845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4" stopIfTrue="1" id="{83591536-2E68-4345-8DC2-0E289D7943B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5" stopIfTrue="1" id="{354F46DF-B101-4336-B7D0-EFAE8AB8E87B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6" stopIfTrue="1" id="{AF18DB86-FF56-4344-B790-1F3277A62FC7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7" stopIfTrue="1" id="{5E35AE90-7651-43EC-A093-CE38257D5D0E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Param</vt:lpstr>
      <vt:lpstr>Original</vt:lpstr>
      <vt:lpstr>Modèle</vt:lpstr>
      <vt:lpstr>EVS1</vt:lpstr>
      <vt:lpstr>EVS2</vt:lpstr>
      <vt:lpstr>EVS3</vt:lpstr>
      <vt:lpstr>An</vt:lpstr>
      <vt:lpstr>feries</vt:lpstr>
      <vt:lpstr>horaire</vt:lpstr>
    </vt:vector>
  </TitlesOfParts>
  <Company>Orphelins Apprentis d'Auteuil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DR/CB</dc:creator>
  <cp:lastModifiedBy>bruno</cp:lastModifiedBy>
  <cp:lastPrinted>2015-04-15T10:56:41Z</cp:lastPrinted>
  <dcterms:created xsi:type="dcterms:W3CDTF">2004-10-06T16:17:18Z</dcterms:created>
  <dcterms:modified xsi:type="dcterms:W3CDTF">2015-04-21T07:42:52Z</dcterms:modified>
</cp:coreProperties>
</file>